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CEPED-UBA\crudo\datos\"/>
    </mc:Choice>
  </mc:AlternateContent>
  <xr:revisionPtr revIDLastSave="0" documentId="13_ncr:1_{29691CDB-4B1E-4270-A757-6C85B3064A86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o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2" i="10" l="1"/>
  <c r="H981" i="10"/>
  <c r="I986" i="10"/>
  <c r="H986" i="10"/>
  <c r="H985" i="10"/>
  <c r="H984" i="10"/>
  <c r="H329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A10" i="29"/>
  <c r="A14" i="29" s="1"/>
  <c r="F10" i="29"/>
  <c r="F8" i="29"/>
  <c r="F7" i="29"/>
  <c r="F6" i="29"/>
  <c r="N893" i="10" a="1"/>
  <c r="N894" i="10" s="1"/>
  <c r="M893" i="10" a="1"/>
  <c r="M894" i="10" s="1"/>
  <c r="S978" i="10"/>
  <c r="S977" i="10"/>
  <c r="I982" i="10"/>
  <c r="S976" i="10"/>
  <c r="S975" i="10"/>
  <c r="A18" i="29" l="1"/>
  <c r="F14" i="29"/>
  <c r="F15" i="29"/>
  <c r="A19" i="29"/>
  <c r="A17" i="29"/>
  <c r="F13" i="29"/>
  <c r="F18" i="29"/>
  <c r="A22" i="29"/>
  <c r="A20" i="29"/>
  <c r="F16" i="29"/>
  <c r="F12" i="29"/>
  <c r="F11" i="29"/>
  <c r="H358" i="29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N893" i="10"/>
  <c r="N976" i="10"/>
  <c r="N972" i="10"/>
  <c r="N968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M893" i="10"/>
  <c r="M976" i="10"/>
  <c r="M972" i="10"/>
  <c r="M968" i="10"/>
  <c r="M964" i="10"/>
  <c r="M960" i="10"/>
  <c r="M956" i="10"/>
  <c r="M952" i="10"/>
  <c r="M948" i="10"/>
  <c r="M944" i="10"/>
  <c r="M940" i="10"/>
  <c r="M936" i="10"/>
  <c r="M932" i="10"/>
  <c r="M928" i="10"/>
  <c r="M924" i="10"/>
  <c r="M920" i="10"/>
  <c r="M916" i="10"/>
  <c r="M912" i="10"/>
  <c r="M908" i="10"/>
  <c r="M904" i="10"/>
  <c r="M900" i="10"/>
  <c r="M896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2" i="29"/>
  <c r="H333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K990" i="10"/>
  <c r="J984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E943" i="10"/>
  <c r="E944" i="10"/>
  <c r="B956" i="10"/>
  <c r="B968" i="10" s="1"/>
  <c r="B957" i="10"/>
  <c r="B969" i="10" s="1"/>
  <c r="E945" i="10"/>
  <c r="E946" i="10"/>
  <c r="B958" i="10"/>
  <c r="B970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A287" i="29" l="1"/>
  <c r="F283" i="29"/>
  <c r="F284" i="29"/>
  <c r="A288" i="29"/>
  <c r="F281" i="29"/>
  <c r="A285" i="29"/>
  <c r="A290" i="29"/>
  <c r="F286" i="29"/>
  <c r="G153" i="1"/>
  <c r="G976" i="10"/>
  <c r="E976" i="10"/>
  <c r="E973" i="10"/>
  <c r="G973" i="10"/>
  <c r="E971" i="10"/>
  <c r="G971" i="10"/>
  <c r="E972" i="10"/>
  <c r="G972" i="10"/>
  <c r="E970" i="10"/>
  <c r="G957" i="10"/>
  <c r="A969" i="10"/>
  <c r="H153" i="1" s="1"/>
  <c r="G956" i="10"/>
  <c r="A968" i="10"/>
  <c r="A967" i="10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F288" i="29" l="1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F289" i="29" l="1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G970" i="10" s="1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A303" i="29" l="1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68" i="10" s="1"/>
  <c r="F955" i="10"/>
  <c r="C967" i="10"/>
  <c r="F967" i="10" s="1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H843" i="10" l="1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69" i="10" s="1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59" i="10" l="1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70" i="10" s="1"/>
  <c r="F952" i="10"/>
  <c r="C964" i="10"/>
  <c r="H851" i="10"/>
  <c r="J18" i="5"/>
  <c r="F17" i="5"/>
  <c r="F964" i="10" l="1"/>
  <c r="C976" i="10"/>
  <c r="F976" i="10" s="1"/>
  <c r="H852" i="10"/>
  <c r="F16" i="5"/>
  <c r="J17" i="5"/>
  <c r="H853" i="10" l="1"/>
  <c r="F15" i="5"/>
  <c r="J16" i="5"/>
  <c r="H854" i="10" l="1"/>
  <c r="F14" i="5"/>
  <c r="J15" i="5"/>
  <c r="H855" i="10" l="1"/>
  <c r="J14" i="5"/>
  <c r="F13" i="5"/>
  <c r="H856" i="10" l="1"/>
  <c r="J13" i="5"/>
  <c r="F12" i="5"/>
  <c r="H857" i="10" l="1"/>
  <c r="J12" i="5"/>
  <c r="F11" i="5"/>
  <c r="J11" i="5" s="1"/>
  <c r="H858" i="10" l="1"/>
  <c r="H859" i="10" l="1"/>
  <c r="H860" i="10" l="1"/>
  <c r="C130" i="1"/>
  <c r="H861" i="10" l="1"/>
  <c r="H862" i="10" l="1"/>
  <c r="H863" i="10" l="1"/>
  <c r="H864" i="10" l="1"/>
  <c r="H865" i="10" l="1"/>
  <c r="H866" i="10" l="1"/>
  <c r="H867" i="10" l="1"/>
  <c r="H868" i="10" l="1"/>
  <c r="H869" i="10" l="1"/>
  <c r="H870" i="10" l="1"/>
  <c r="C129" i="1"/>
  <c r="H871" i="10" l="1"/>
  <c r="H872" i="10" l="1"/>
  <c r="H873" i="10" l="1"/>
  <c r="H874" i="10" l="1"/>
  <c r="H875" i="10" l="1"/>
  <c r="H876" i="10" l="1"/>
  <c r="H877" i="10" l="1"/>
  <c r="H878" i="10" l="1"/>
  <c r="C128" i="1"/>
  <c r="H879" i="10" l="1"/>
  <c r="H880" i="10" l="1"/>
  <c r="H881" i="10" l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920" i="10" l="1"/>
  <c r="N121" i="17"/>
  <c r="J121" i="17"/>
  <c r="H921" i="10" l="1"/>
  <c r="Q149" i="22" s="1"/>
  <c r="M149" i="22"/>
  <c r="F128" i="23" s="1"/>
  <c r="J149" i="17"/>
  <c r="C121" i="1"/>
  <c r="H922" i="10" l="1"/>
  <c r="F40" i="23"/>
  <c r="M120" i="17"/>
  <c r="I120" i="17"/>
  <c r="H923" i="10" l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1007" i="10"/>
  <c r="T148" i="22" l="1"/>
  <c r="H929" i="10"/>
  <c r="N149" i="17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H930" i="10" l="1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933" i="10" l="1"/>
  <c r="Q150" i="22" s="1"/>
  <c r="J150" i="17"/>
  <c r="M150" i="22"/>
  <c r="F132" i="23" s="1"/>
  <c r="L119" i="17"/>
  <c r="H934" i="10" l="1"/>
  <c r="F37" i="23"/>
  <c r="H935" i="10" l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S150" i="22"/>
  <c r="L118" i="17"/>
  <c r="H942" i="10" l="1"/>
  <c r="M150" i="17"/>
  <c r="P150" i="22"/>
  <c r="F135" i="23" s="1"/>
  <c r="F35" i="23"/>
  <c r="H943" i="10" l="1"/>
  <c r="H118" i="17"/>
  <c r="H944" i="10" l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F31" i="23"/>
  <c r="H957" i="10" l="1"/>
  <c r="Q152" i="22" s="1"/>
  <c r="J152" i="17"/>
  <c r="M152" i="22"/>
  <c r="F140" i="23" s="1"/>
  <c r="H116" i="17"/>
  <c r="H958" i="10" l="1"/>
  <c r="K116" i="17"/>
  <c r="H152" i="17" l="1"/>
  <c r="H959" i="10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2" i="28" s="1"/>
  <c r="S152" i="22"/>
  <c r="M152" i="17"/>
  <c r="C963" i="28"/>
  <c r="K115" i="17"/>
  <c r="C960" i="28" l="1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F28" i="23"/>
  <c r="M114" i="17"/>
  <c r="I114" i="17"/>
  <c r="M153" i="22" l="1"/>
  <c r="F144" i="23" s="1"/>
  <c r="H969" i="10"/>
  <c r="Q153" i="22" s="1"/>
  <c r="C968" i="28"/>
  <c r="M153" i="27"/>
  <c r="F145" i="20" s="1"/>
  <c r="Q153" i="27"/>
  <c r="L114" i="17"/>
  <c r="C969" i="28" l="1"/>
  <c r="H970" i="10"/>
  <c r="F27" i="23"/>
  <c r="K153" i="22" l="1"/>
  <c r="H971" i="10"/>
  <c r="N153" i="22" s="1"/>
  <c r="F145" i="23" s="1"/>
  <c r="C970" i="28"/>
  <c r="K153" i="27"/>
  <c r="H114" i="17"/>
  <c r="N152" i="17" l="1"/>
  <c r="H972" i="10"/>
  <c r="C971" i="28"/>
  <c r="N153" i="27"/>
  <c r="F146" i="20" s="1"/>
  <c r="K114" i="17"/>
  <c r="H973" i="10" l="1"/>
  <c r="H974" i="10" s="1"/>
  <c r="R153" i="22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R153" i="27"/>
  <c r="J114" i="17"/>
  <c r="N114" i="17"/>
  <c r="H975" i="10" l="1"/>
  <c r="H976" i="10" s="1"/>
  <c r="B153" i="1" s="1"/>
  <c r="C153" i="1" s="1"/>
  <c r="D153" i="1" s="1"/>
  <c r="O153" i="22"/>
  <c r="O153" i="27"/>
  <c r="H977" i="10"/>
  <c r="H978" i="10" s="1"/>
  <c r="L153" i="22"/>
  <c r="P153" i="22"/>
  <c r="L153" i="27"/>
  <c r="P153" i="27"/>
  <c r="S153" i="27"/>
  <c r="S153" i="22"/>
  <c r="C114" i="1"/>
  <c r="D114" i="1" s="1"/>
  <c r="T153" i="27" l="1"/>
  <c r="K984" i="10"/>
  <c r="T153" i="22"/>
  <c r="F26" i="23"/>
  <c r="M113" i="17"/>
  <c r="I113" i="17"/>
  <c r="L113" i="17" l="1"/>
  <c r="F25" i="23" l="1"/>
  <c r="H113" i="17" l="1"/>
  <c r="K113" i="17" l="1"/>
  <c r="J113" i="17" l="1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<sst xmlns="http://schemas.openxmlformats.org/spreadsheetml/2006/main" count="4686" uniqueCount="485">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</sst>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8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181" fontId="17" fillId="0" borderId="0" xfId="9" applyNumberFormat="1" applyFont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4" fontId="17" fillId="17" borderId="0" xfId="0" applyNumberFormat="1" applyFont="1" applyFill="1" applyAlignment="1">
      <alignment horizontal="right" vertical="center"/>
    </xf>
    <xf numFmtId="4" fontId="17" fillId="7" borderId="0" xfId="9" applyNumberFormat="1" applyFont="1" applyFill="1" applyAlignment="1">
      <alignment vertical="center"/>
    </xf>
    <xf numFmtId="4" fontId="17" fillId="16" borderId="0" xfId="9" applyNumberFormat="1" applyFont="1" applyFill="1" applyAlignment="1">
      <alignment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center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" xfId="18" builtinId="8"/>
    <cellStyle name="Hipervínculo 2" xfId="3" xr:uid="{00000000-0005-0000-0000-000002000000}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orcentaje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an/Dropbox/INFORMACI&#211;N%20EMP&#205;RICA/01.%20Argentina/03.%20Precios/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baseColWidth="10" defaultColWidth="11.44140625" defaultRowHeight="15" customHeight="1"/>
  <cols>
    <col min="1" max="1" width="23.88671875" style="138" bestFit="1" customWidth="1"/>
    <col min="2" max="16384" width="11.441406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baseColWidth="10" defaultColWidth="11.44140625" defaultRowHeight="13.2"/>
  <cols>
    <col min="1" max="16384" width="11.441406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4.4">
      <c r="A16" s="475" t="s">
        <v>476</v>
      </c>
    </row>
    <row r="17" spans="1:1" ht="14.4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4.4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baseColWidth="10" defaultColWidth="11.44140625" defaultRowHeight="15" customHeight="1"/>
  <cols>
    <col min="1" max="3" width="11.44140625" style="221"/>
    <col min="4" max="7" width="8.6640625" style="222" customWidth="1"/>
    <col min="8" max="8" width="14.44140625" style="223" customWidth="1"/>
    <col min="9" max="9" width="14" style="222" customWidth="1"/>
    <col min="10" max="13" width="11.44140625" style="221"/>
    <col min="14" max="14" width="11.6640625" style="221" bestFit="1" customWidth="1"/>
    <col min="15" max="15" width="11.44140625" style="221"/>
    <col min="16" max="16" width="12.33203125" style="221" bestFit="1" customWidth="1"/>
    <col min="17" max="18" width="11.44140625" style="221"/>
    <col min="19" max="19" width="11.6640625" style="221" bestFit="1" customWidth="1"/>
    <col min="20" max="16384" width="11.441406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22" t="s">
        <v>347</v>
      </c>
      <c r="I9" s="523"/>
      <c r="J9" s="507" t="s">
        <v>346</v>
      </c>
      <c r="K9" s="508"/>
      <c r="L9" s="508"/>
      <c r="M9" s="509"/>
      <c r="N9" s="500" t="s">
        <v>345</v>
      </c>
    </row>
    <row r="10" spans="1:14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13" t="s">
        <v>90</v>
      </c>
      <c r="I10" s="515" t="s">
        <v>100</v>
      </c>
      <c r="J10" s="524">
        <v>1</v>
      </c>
      <c r="K10" s="526">
        <v>2</v>
      </c>
      <c r="L10" s="526">
        <v>3</v>
      </c>
      <c r="M10" s="528">
        <v>4</v>
      </c>
      <c r="N10" s="500"/>
    </row>
    <row r="11" spans="1:14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4"/>
      <c r="I11" s="516"/>
      <c r="J11" s="525"/>
      <c r="K11" s="527"/>
      <c r="L11" s="527"/>
      <c r="M11" s="529"/>
      <c r="N11" s="501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mensual'!$E$6:$E$1965,B104,'IPC mensual'!$H$6:$H$1965)/$E$7*100</f>
        <v>6.5172890383396618E-11</v>
      </c>
      <c r="I104" s="226">
        <f>SUMIF('IPC mensual'!$E$6:$E$1965,C104,'IPC mensual'!$H$6:$H$1965)/$E$7*100</f>
        <v>7.5592739807958375E-11</v>
      </c>
      <c r="J104" s="228">
        <f>(SUMIF('IPC mensual'!$F$6:$F$1965,D104,'IPC mensual'!$H$6:$H$1965)/3)/$E$7*100</f>
        <v>6.0540845073386774E-11</v>
      </c>
      <c r="K104" s="227">
        <f>(SUMIF('IPC mensual'!$F$6:$F$1965,E104,'IPC mensual'!$H$6:$H$1965)/3)/$E$7*100</f>
        <v>6.5305217168720976E-11</v>
      </c>
      <c r="L104" s="227">
        <f>(SUMIF('IPC mensual'!$F$6:$F$1965,F104,'IPC mensual'!$H$6:$H$1965)/3)/$E$7*100</f>
        <v>7.0856935424451804E-11</v>
      </c>
      <c r="M104" s="226">
        <f>(SUMIF('IPC mensual'!$F$6:$F$1965,G104,'IPC mensual'!$H$6:$H$1965)/3)/$E$7*100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mensual'!$E$6:$E$1965,B105,'IPC mensual'!$H$6:$H$1965)/$E$7*100</f>
        <v>1.1761387741815627E-10</v>
      </c>
      <c r="I105" s="226">
        <f>SUMIF('IPC mensual'!$E$6:$E$1965,C105,'IPC mensual'!$H$6:$H$1965)/$E$7*100</f>
        <v>2.9644489311272845E-10</v>
      </c>
      <c r="J105" s="228">
        <f>(SUMIF('IPC mensual'!$F$6:$F$1965,D105,'IPC mensual'!$H$6:$H$1965)/3)/$E$7*100</f>
        <v>9.6636095336143586E-11</v>
      </c>
      <c r="K105" s="227">
        <f>(SUMIF('IPC mensual'!$F$6:$F$1965,E105,'IPC mensual'!$H$6:$H$1965)/3)/$E$7*100</f>
        <v>1.2443401638076871E-10</v>
      </c>
      <c r="L105" s="227">
        <f>(SUMIF('IPC mensual'!$F$6:$F$1965,F105,'IPC mensual'!$H$6:$H$1965)/3)/$E$7*100</f>
        <v>2.2919313856312918E-10</v>
      </c>
      <c r="M105" s="226">
        <f>(SUMIF('IPC mensual'!$F$6:$F$1965,G105,'IPC mensual'!$H$6:$H$1965)/3)/$E$7*100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mensual'!$E$6:$E$1965,B106,'IPC mensual'!$H$6:$H$1965)/$E$7*100</f>
        <v>1.0322025570293285E-9</v>
      </c>
      <c r="I106" s="226">
        <f>SUMIF('IPC mensual'!$E$6:$E$1965,C106,'IPC mensual'!$H$6:$H$1965)/$E$7*100</f>
        <v>1.3985271481451393E-9</v>
      </c>
      <c r="J106" s="228">
        <f>(SUMIF('IPC mensual'!$F$6:$F$1965,D106,'IPC mensual'!$H$6:$H$1965)/3)/$E$7*100</f>
        <v>5.3582515614887232E-10</v>
      </c>
      <c r="K106" s="227">
        <f>(SUMIF('IPC mensual'!$F$6:$F$1965,E106,'IPC mensual'!$H$6:$H$1965)/3)/$E$7*100</f>
        <v>1.0044857983199339E-9</v>
      </c>
      <c r="L106" s="227">
        <f>(SUMIF('IPC mensual'!$F$6:$F$1965,F106,'IPC mensual'!$H$6:$H$1965)/3)/$E$7*100</f>
        <v>1.1870438456552016E-9</v>
      </c>
      <c r="M106" s="226">
        <f>(SUMIF('IPC mensual'!$F$6:$F$1965,G106,'IPC mensual'!$H$6:$H$1965)/3)/$E$7*100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mensual'!$E$6:$E$1965,B107,'IPC mensual'!$H$6:$H$1965)/$E$7*100</f>
        <v>2.4513778323089857E-9</v>
      </c>
      <c r="I107" s="226">
        <f>SUMIF('IPC mensual'!$E$6:$E$1965,C107,'IPC mensual'!$H$6:$H$1965)/$E$7*100</f>
        <v>3.8424394757862621E-9</v>
      </c>
      <c r="J107" s="228">
        <f>(SUMIF('IPC mensual'!$F$6:$F$1965,D107,'IPC mensual'!$H$6:$H$1965)/3)/$E$7*100</f>
        <v>2.0184464948054897E-9</v>
      </c>
      <c r="K107" s="227">
        <f>(SUMIF('IPC mensual'!$F$6:$F$1965,E107,'IPC mensual'!$H$6:$H$1965)/3)/$E$7*100</f>
        <v>2.4640241397851363E-9</v>
      </c>
      <c r="L107" s="227">
        <f>(SUMIF('IPC mensual'!$F$6:$F$1965,F107,'IPC mensual'!$H$6:$H$1965)/3)/$E$7*100</f>
        <v>3.1341854747561671E-9</v>
      </c>
      <c r="M107" s="226">
        <f>(SUMIF('IPC mensual'!$F$6:$F$1965,G107,'IPC mensual'!$H$6:$H$1965)/3)/$E$7*100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mensual'!$E$6:$E$1965,B108,'IPC mensual'!$H$6:$H$1965)/$E$7*100</f>
        <v>7.1550855513502493E-9</v>
      </c>
      <c r="I108" s="226">
        <f>SUMIF('IPC mensual'!$E$6:$E$1965,C108,'IPC mensual'!$H$6:$H$1965)/$E$7*100</f>
        <v>1.0225059820009666E-8</v>
      </c>
      <c r="J108" s="228">
        <f>(SUMIF('IPC mensual'!$F$6:$F$1965,D108,'IPC mensual'!$H$6:$H$1965)/3)/$E$7*100</f>
        <v>5.4786721540238634E-9</v>
      </c>
      <c r="K108" s="227">
        <f>(SUMIF('IPC mensual'!$F$6:$F$1965,E108,'IPC mensual'!$H$6:$H$1965)/3)/$E$7*100</f>
        <v>7.1191882013189787E-9</v>
      </c>
      <c r="L108" s="227">
        <f>(SUMIF('IPC mensual'!$F$6:$F$1965,F108,'IPC mensual'!$H$6:$H$1965)/3)/$E$7*100</f>
        <v>8.7316013431115206E-9</v>
      </c>
      <c r="M108" s="226">
        <f>(SUMIF('IPC mensual'!$F$6:$F$1965,G108,'IPC mensual'!$H$6:$H$1965)/3)/$E$7*100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mensual'!$E$6:$E$1965,B109,'IPC mensual'!$H$6:$H$1965)/$E$7*100</f>
        <v>1.8121225425242256E-8</v>
      </c>
      <c r="I109" s="226">
        <f>SUMIF('IPC mensual'!$E$6:$E$1965,C109,'IPC mensual'!$H$6:$H$1965)/$E$7*100</f>
        <v>2.6464570469559511E-8</v>
      </c>
      <c r="J109" s="228">
        <f>(SUMIF('IPC mensual'!$F$6:$F$1965,D109,'IPC mensual'!$H$6:$H$1965)/3)/$E$7*100</f>
        <v>1.4740367233752372E-8</v>
      </c>
      <c r="K109" s="227">
        <f>(SUMIF('IPC mensual'!$F$6:$F$1965,E109,'IPC mensual'!$H$6:$H$1965)/3)/$E$7*100</f>
        <v>1.8315872012463569E-8</v>
      </c>
      <c r="L109" s="227">
        <f>(SUMIF('IPC mensual'!$F$6:$F$1965,F109,'IPC mensual'!$H$6:$H$1965)/3)/$E$7*100</f>
        <v>2.3467320513612844E-8</v>
      </c>
      <c r="M109" s="226">
        <f>(SUMIF('IPC mensual'!$F$6:$F$1965,G109,'IPC mensual'!$H$6:$H$1965)/3)/$E$7*100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mensual'!$E$6:$E$1965,B110,'IPC mensual'!$H$6:$H$1965)/$E$7*100</f>
        <v>3.9034077639070992E-8</v>
      </c>
      <c r="I110" s="226">
        <f>SUMIF('IPC mensual'!$E$6:$E$1965,C110,'IPC mensual'!$H$6:$H$1965)/$E$7*100</f>
        <v>5.0220535711063285E-8</v>
      </c>
      <c r="J110" s="228">
        <f>(SUMIF('IPC mensual'!$F$6:$F$1965,D110,'IPC mensual'!$H$6:$H$1965)/3)/$E$7*100</f>
        <v>3.2928310243813711E-8</v>
      </c>
      <c r="K110" s="227">
        <f>(SUMIF('IPC mensual'!$F$6:$F$1965,E110,'IPC mensual'!$H$6:$H$1965)/3)/$E$7*100</f>
        <v>3.9069116885117403E-8</v>
      </c>
      <c r="L110" s="227">
        <f>(SUMIF('IPC mensual'!$F$6:$F$1965,F110,'IPC mensual'!$H$6:$H$1965)/3)/$E$7*100</f>
        <v>4.4822346559948091E-8</v>
      </c>
      <c r="M110" s="226">
        <f>(SUMIF('IPC mensual'!$F$6:$F$1965,G110,'IPC mensual'!$H$6:$H$1965)/3)/$E$7*100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mensual'!$E$6:$E$1965,B111,'IPC mensual'!$H$6:$H$1965)/$E$7*100</f>
        <v>7.3335711801909133E-8</v>
      </c>
      <c r="I111" s="226">
        <f>SUMIF('IPC mensual'!$E$6:$E$1965,C111,'IPC mensual'!$H$6:$H$1965)/$E$7*100</f>
        <v>1.0820691248466566E-7</v>
      </c>
      <c r="J111" s="228">
        <f>(SUMIF('IPC mensual'!$F$6:$F$1965,D111,'IPC mensual'!$H$6:$H$1965)/3)/$E$7*100</f>
        <v>6.0031524604068758E-8</v>
      </c>
      <c r="K111" s="227">
        <f>(SUMIF('IPC mensual'!$F$6:$F$1965,E111,'IPC mensual'!$H$6:$H$1965)/3)/$E$7*100</f>
        <v>7.3914931991656635E-8</v>
      </c>
      <c r="L111" s="227">
        <f>(SUMIF('IPC mensual'!$F$6:$F$1965,F111,'IPC mensual'!$H$6:$H$1965)/3)/$E$7*100</f>
        <v>9.5371107045201508E-8</v>
      </c>
      <c r="M111" s="226">
        <f>(SUMIF('IPC mensual'!$F$6:$F$1965,G111,'IPC mensual'!$H$6:$H$1965)/3)/$E$7*100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mensual'!$E$6:$E$1965,B112,'IPC mensual'!$H$6:$H$1965)/$E$7*100</f>
        <v>1.6723374033985184E-7</v>
      </c>
      <c r="I112" s="226">
        <f>SUMIF('IPC mensual'!$E$6:$E$1965,C112,'IPC mensual'!$H$6:$H$1965)/$E$7*100</f>
        <v>3.1739121138196465E-7</v>
      </c>
      <c r="J112" s="228">
        <f>(SUMIF('IPC mensual'!$F$6:$F$1965,D112,'IPC mensual'!$H$6:$H$1965)/3)/$E$7*100</f>
        <v>1.4858070497002286E-7</v>
      </c>
      <c r="K112" s="227">
        <f>(SUMIF('IPC mensual'!$F$6:$F$1965,E112,'IPC mensual'!$H$6:$H$1965)/3)/$E$7*100</f>
        <v>1.6997967309124688E-7</v>
      </c>
      <c r="L112" s="227">
        <f>(SUMIF('IPC mensual'!$F$6:$F$1965,F112,'IPC mensual'!$H$6:$H$1965)/3)/$E$7*100</f>
        <v>2.4400544351427495E-7</v>
      </c>
      <c r="M112" s="226">
        <f>(SUMIF('IPC mensual'!$F$6:$F$1965,G112,'IPC mensual'!$H$6:$H$1965)/3)/$E$7*100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mensual'!$E$6:$E$1965,B113,'IPC mensual'!$H$6:$H$1965)/$E$7*100</f>
        <v>6.85732346862083E-7</v>
      </c>
      <c r="I113" s="226">
        <f>SUMIF('IPC mensual'!$E$6:$E$1965,C113,'IPC mensual'!$H$6:$H$1965)/$E$7*100</f>
        <v>1.4866651536850411E-6</v>
      </c>
      <c r="J113" s="228">
        <f>(SUMIF('IPC mensual'!$F$6:$F$1965,D113,'IPC mensual'!$H$6:$H$1965)/3)/$E$7*100</f>
        <v>5.1203779860325774E-7</v>
      </c>
      <c r="K113" s="227">
        <f>(SUMIF('IPC mensual'!$F$6:$F$1965,E113,'IPC mensual'!$H$6:$H$1965)/3)/$E$7*100</f>
        <v>7.0293018089100177E-7</v>
      </c>
      <c r="L113" s="227">
        <f>(SUMIF('IPC mensual'!$F$6:$F$1965,F113,'IPC mensual'!$H$6:$H$1965)/3)/$E$7*100</f>
        <v>1.0704489667190093E-6</v>
      </c>
      <c r="M113" s="226">
        <f>(SUMIF('IPC mensual'!$F$6:$F$1965,G113,'IPC mensual'!$H$6:$H$1965)/3)/$E$7*100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mensual'!$E$6:$E$1965,B114,'IPC mensual'!$H$6:$H$1965)/$E$7*100</f>
        <v>4.5822752788906963E-6</v>
      </c>
      <c r="I114" s="226">
        <f>SUMIF('IPC mensual'!$E$6:$E$1965,C114,'IPC mensual'!$H$6:$H$1965)/$E$7*100</f>
        <v>1.1948025358512006E-5</v>
      </c>
      <c r="J114" s="228">
        <f>(SUMIF('IPC mensual'!$F$6:$F$1965,D114,'IPC mensual'!$H$6:$H$1965)/3)/$E$7*100</f>
        <v>2.7988491637918444E-6</v>
      </c>
      <c r="K114" s="227">
        <f>(SUMIF('IPC mensual'!$F$6:$F$1965,E114,'IPC mensual'!$H$6:$H$1965)/3)/$E$7*100</f>
        <v>4.6330464313253309E-6</v>
      </c>
      <c r="L114" s="227">
        <f>(SUMIF('IPC mensual'!$F$6:$F$1965,F114,'IPC mensual'!$H$6:$H$1965)/3)/$E$7*100</f>
        <v>8.0847697102275441E-6</v>
      </c>
      <c r="M114" s="226">
        <f>(SUMIF('IPC mensual'!$F$6:$F$1965,G114,'IPC mensual'!$H$6:$H$1965)/3)/$E$7*100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mensual'!$E$6:$E$1965,B115,'IPC mensual'!$H$6:$H$1965)/$E$7*100</f>
        <v>5.0864113699671558E-5</v>
      </c>
      <c r="I115" s="226">
        <f>SUMIF('IPC mensual'!$E$6:$E$1965,C115,'IPC mensual'!$H$6:$H$1965)/$E$7*100</f>
        <v>7.5556055862607583E-5</v>
      </c>
      <c r="J115" s="228">
        <f>(SUMIF('IPC mensual'!$F$6:$F$1965,D115,'IPC mensual'!$H$6:$H$1965)/3)/$E$7*100</f>
        <v>2.5603677646797893E-5</v>
      </c>
      <c r="K115" s="227">
        <f>(SUMIF('IPC mensual'!$F$6:$F$1965,E115,'IPC mensual'!$H$6:$H$1965)/3)/$E$7*100</f>
        <v>5.2641104034884202E-5</v>
      </c>
      <c r="L115" s="227">
        <f>(SUMIF('IPC mensual'!$F$6:$F$1965,F115,'IPC mensual'!$H$6:$H$1965)/3)/$E$7*100</f>
        <v>7.243112718458758E-5</v>
      </c>
      <c r="M115" s="226">
        <f>(SUMIF('IPC mensual'!$F$6:$F$1965,G115,'IPC mensual'!$H$6:$H$1965)/3)/$E$7*100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mensual'!$E$6:$E$1965,B116,'IPC mensual'!$H$6:$H$1965)/$E$7*100</f>
        <v>9.5324626412690786E-5</v>
      </c>
      <c r="I116" s="226">
        <f>SUMIF('IPC mensual'!$E$6:$E$1965,C116,'IPC mensual'!$H$6:$H$1965)/$E$7*100</f>
        <v>1.3163315127000597E-4</v>
      </c>
      <c r="J116" s="228">
        <f>(SUMIF('IPC mensual'!$F$6:$F$1965,D116,'IPC mensual'!$H$6:$H$1965)/3)/$E$7*100</f>
        <v>8.4441007538671415E-5</v>
      </c>
      <c r="K116" s="227">
        <f>(SUMIF('IPC mensual'!$F$6:$F$1965,E116,'IPC mensual'!$H$6:$H$1965)/3)/$E$7*100</f>
        <v>9.5539152408893646E-5</v>
      </c>
      <c r="L116" s="227">
        <f>(SUMIF('IPC mensual'!$F$6:$F$1965,F116,'IPC mensual'!$H$6:$H$1965)/3)/$E$7*100</f>
        <v>1.1542213682361829E-4</v>
      </c>
      <c r="M116" s="226">
        <f>(SUMIF('IPC mensual'!$F$6:$F$1965,G116,'IPC mensual'!$H$6:$H$1965)/3)/$E$7*100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mensual'!$E$6:$E$1965,B117,'IPC mensual'!$H$6:$H$1965)/$E$7*100</f>
        <v>1.9371697457108076E-4</v>
      </c>
      <c r="I117" s="226">
        <f>SUMIF('IPC mensual'!$E$6:$E$1965,C117,'IPC mensual'!$H$6:$H$1965)/$E$7*100</f>
        <v>3.4989189980667959E-4</v>
      </c>
      <c r="J117" s="228">
        <f>(SUMIF('IPC mensual'!$F$6:$F$1965,D117,'IPC mensual'!$H$6:$H$1965)/3)/$E$7*100</f>
        <v>1.6747329436894487E-4</v>
      </c>
      <c r="K117" s="227">
        <f>(SUMIF('IPC mensual'!$F$6:$F$1965,E117,'IPC mensual'!$H$6:$H$1965)/3)/$E$7*100</f>
        <v>1.9632704085821427E-4</v>
      </c>
      <c r="L117" s="227">
        <f>(SUMIF('IPC mensual'!$F$6:$F$1965,F117,'IPC mensual'!$H$6:$H$1965)/3)/$E$7*100</f>
        <v>2.6168596103465138E-4</v>
      </c>
      <c r="M117" s="226">
        <f>(SUMIF('IPC mensual'!$F$6:$F$1965,G117,'IPC mensual'!$H$6:$H$1965)/3)/$E$7*100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mensual'!$E$6:$E$1965,B118,'IPC mensual'!$H$6:$H$1965)/$E$7*100</f>
        <v>7.4805214875898096E-4</v>
      </c>
      <c r="I118" s="226">
        <f>SUMIF('IPC mensual'!$E$6:$E$1965,C118,'IPC mensual'!$H$6:$H$1965)/$E$7*100</f>
        <v>1.7226437495080622E-3</v>
      </c>
      <c r="J118" s="228">
        <f>(SUMIF('IPC mensual'!$F$6:$F$1965,D118,'IPC mensual'!$H$6:$H$1965)/3)/$E$7*100</f>
        <v>4.8904776267686279E-4</v>
      </c>
      <c r="K118" s="227">
        <f>(SUMIF('IPC mensual'!$F$6:$F$1965,E118,'IPC mensual'!$H$6:$H$1965)/3)/$E$7*100</f>
        <v>7.5899297456532113E-4</v>
      </c>
      <c r="L118" s="227">
        <f>(SUMIF('IPC mensual'!$F$6:$F$1965,F118,'IPC mensual'!$H$6:$H$1965)/3)/$E$7*100</f>
        <v>1.368103786450321E-3</v>
      </c>
      <c r="M118" s="226">
        <f>(SUMIF('IPC mensual'!$F$6:$F$1965,G118,'IPC mensual'!$H$6:$H$1965)/3)/$E$7*100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mensual'!$E$6:$E$1965,B119,'IPC mensual'!$H$6:$H$1965)/$E$7*100</f>
        <v>6.4680660485109363E-3</v>
      </c>
      <c r="I119" s="226">
        <f>SUMIF('IPC mensual'!$E$6:$E$1965,C119,'IPC mensual'!$H$6:$H$1965)/$E$7*100</f>
        <v>6.5507978533482711E-2</v>
      </c>
      <c r="J119" s="228">
        <f>(SUMIF('IPC mensual'!$F$6:$F$1965,D119,'IPC mensual'!$H$6:$H$1965)/3)/$E$7*100</f>
        <v>2.3863514274266623E-3</v>
      </c>
      <c r="K119" s="227">
        <f>(SUMIF('IPC mensual'!$F$6:$F$1965,E119,'IPC mensual'!$H$6:$H$1965)/3)/$E$7*100</f>
        <v>7.9881606000618416E-3</v>
      </c>
      <c r="L119" s="227">
        <f>(SUMIF('IPC mensual'!$F$6:$F$1965,F119,'IPC mensual'!$H$6:$H$1965)/3)/$E$7*100</f>
        <v>5.3305385208326797E-2</v>
      </c>
      <c r="M119" s="226">
        <f>(SUMIF('IPC mensual'!$F$6:$F$1965,G119,'IPC mensual'!$H$6:$H$1965)/3)/$E$7*100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mensual'!$E$6:$E$1965,B120,'IPC mensual'!$H$6:$H$1965)/$E$7*100</f>
        <v>0.70012596631837454</v>
      </c>
      <c r="I120" s="226">
        <f>SUMIF('IPC mensual'!$E$6:$E$1965,C120,'IPC mensual'!$H$6:$H$1965)/$E$7*100</f>
        <v>1.2697781770638452</v>
      </c>
      <c r="J120" s="228">
        <f>(SUMIF('IPC mensual'!$F$6:$F$1965,D120,'IPC mensual'!$H$6:$H$1965)/3)/$E$7*100</f>
        <v>0.33716514655143487</v>
      </c>
      <c r="K120" s="227">
        <f>(SUMIF('IPC mensual'!$F$6:$F$1965,E120,'IPC mensual'!$H$6:$H$1965)/3)/$E$7*100</f>
        <v>0.70460746850886369</v>
      </c>
      <c r="L120" s="227">
        <f>(SUMIF('IPC mensual'!$F$6:$F$1965,F120,'IPC mensual'!$H$6:$H$1965)/3)/$E$7*100</f>
        <v>1.027384979639751</v>
      </c>
      <c r="M120" s="226">
        <f>(SUMIF('IPC mensual'!$F$6:$F$1965,G120,'IPC mensual'!$H$6:$H$1965)/3)/$E$7*100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mensual'!$E$6:$E$1965,B121,'IPC mensual'!$H$6:$H$1965)/$E$7*100</f>
        <v>2.3248719847592532</v>
      </c>
      <c r="I121" s="226">
        <f>SUMIF('IPC mensual'!$E$6:$E$1965,C121,'IPC mensual'!$H$6:$H$1965)/$E$7*100</f>
        <v>2.569875526194545</v>
      </c>
      <c r="J121" s="228">
        <f>(SUMIF('IPC mensual'!$F$6:$F$1965,D121,'IPC mensual'!$H$6:$H$1965)/3)/$E$7*100</f>
        <v>1.8644997158985748</v>
      </c>
      <c r="K121" s="227">
        <f>(SUMIF('IPC mensual'!$F$6:$F$1965,E121,'IPC mensual'!$H$6:$H$1965)/3)/$E$7*100</f>
        <v>2.3279388871938678</v>
      </c>
      <c r="L121" s="227">
        <f>(SUMIF('IPC mensual'!$F$6:$F$1965,F121,'IPC mensual'!$H$6:$H$1965)/3)/$E$7*100</f>
        <v>2.4956166822882833</v>
      </c>
      <c r="M121" s="226">
        <f>(SUMIF('IPC mensual'!$F$6:$F$1965,G121,'IPC mensual'!$H$6:$H$1965)/3)/$E$7*100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mensual'!$E$6:$E$1965,B122,'IPC mensual'!$H$6:$H$1965)/$E$7*100</f>
        <v>2.8455802237137613</v>
      </c>
      <c r="I122" s="226">
        <f>SUMIF('IPC mensual'!$E$6:$E$1965,C122,'IPC mensual'!$H$6:$H$1965)/$E$7*100</f>
        <v>3.0296195476448489</v>
      </c>
      <c r="J122" s="228">
        <f>(SUMIF('IPC mensual'!$F$6:$F$1965,D122,'IPC mensual'!$H$6:$H$1965)/3)/$E$7*100</f>
        <v>2.733177410223341</v>
      </c>
      <c r="K122" s="227">
        <f>(SUMIF('IPC mensual'!$F$6:$F$1965,E122,'IPC mensual'!$H$6:$H$1965)/3)/$E$7*100</f>
        <v>2.8466760598455978</v>
      </c>
      <c r="L122" s="227">
        <f>(SUMIF('IPC mensual'!$F$6:$F$1965,F122,'IPC mensual'!$H$6:$H$1965)/3)/$E$7*100</f>
        <v>2.9567852907099748</v>
      </c>
      <c r="M122" s="226">
        <f>(SUMIF('IPC mensual'!$F$6:$F$1965,G122,'IPC mensual'!$H$6:$H$1965)/3)/$E$7*100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mensual'!$E$6:$E$1965,B123,'IPC mensual'!$H$6:$H$1965)/$E$7*100</f>
        <v>3.1966681361725389</v>
      </c>
      <c r="I123" s="226">
        <f>SUMIF('IPC mensual'!$E$6:$E$1965,C123,'IPC mensual'!$H$6:$H$1965)/$E$7*100</f>
        <v>3.2755719345010768</v>
      </c>
      <c r="J123" s="228">
        <f>(SUMIF('IPC mensual'!$F$6:$F$1965,D123,'IPC mensual'!$H$6:$H$1965)/3)/$E$7*100</f>
        <v>3.1003813074927509</v>
      </c>
      <c r="K123" s="227">
        <f>(SUMIF('IPC mensual'!$F$6:$F$1965,E123,'IPC mensual'!$H$6:$H$1965)/3)/$E$7*100</f>
        <v>3.1907978595109445</v>
      </c>
      <c r="L123" s="227">
        <f>(SUMIF('IPC mensual'!$F$6:$F$1965,F123,'IPC mensual'!$H$6:$H$1965)/3)/$E$7*100</f>
        <v>3.2392388521089583</v>
      </c>
      <c r="M123" s="226">
        <f>(SUMIF('IPC mensual'!$F$6:$F$1965,G123,'IPC mensual'!$H$6:$H$1965)/3)/$E$7*100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mensual'!$E$6:$E$1965,B124,'IPC mensual'!$H$6:$H$1965)/$E$7*100</f>
        <v>3.3041790124801156</v>
      </c>
      <c r="I124" s="226">
        <f>SUMIF('IPC mensual'!$E$6:$E$1965,C124,'IPC mensual'!$H$6:$H$1965)/$E$7*100</f>
        <v>3.3882773618204625</v>
      </c>
      <c r="J124" s="228">
        <f>(SUMIF('IPC mensual'!$F$6:$F$1965,D124,'IPC mensual'!$H$6:$H$1965)/3)/$E$7*100</f>
        <v>3.2817608908605287</v>
      </c>
      <c r="K124" s="227">
        <f>(SUMIF('IPC mensual'!$F$6:$F$1965,E124,'IPC mensual'!$H$6:$H$1965)/3)/$E$7*100</f>
        <v>3.3046370096380602</v>
      </c>
      <c r="L124" s="227">
        <f>(SUMIF('IPC mensual'!$F$6:$F$1965,F124,'IPC mensual'!$H$6:$H$1965)/3)/$E$7*100</f>
        <v>3.3598465288210519</v>
      </c>
      <c r="M124" s="226">
        <f>(SUMIF('IPC mensual'!$F$6:$F$1965,G124,'IPC mensual'!$H$6:$H$1965)/3)/$E$7*100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mensual'!$E$6:$E$1965,B125,'IPC mensual'!$H$6:$H$1965)/$E$7*100</f>
        <v>3.4465640943688496</v>
      </c>
      <c r="I125" s="226">
        <f>SUMIF('IPC mensual'!$E$6:$E$1965,C125,'IPC mensual'!$H$6:$H$1965)/$E$7*100</f>
        <v>3.4624477235532773</v>
      </c>
      <c r="J125" s="228">
        <f>(SUMIF('IPC mensual'!$F$6:$F$1965,D125,'IPC mensual'!$H$6:$H$1965)/3)/$E$7*100</f>
        <v>3.4405043843277903</v>
      </c>
      <c r="K125" s="227">
        <f>(SUMIF('IPC mensual'!$F$6:$F$1965,E125,'IPC mensual'!$H$6:$H$1965)/3)/$E$7*100</f>
        <v>3.4439566278267066</v>
      </c>
      <c r="L125" s="227">
        <f>(SUMIF('IPC mensual'!$F$6:$F$1965,F125,'IPC mensual'!$H$6:$H$1965)/3)/$E$7*100</f>
        <v>3.4497293103295141</v>
      </c>
      <c r="M125" s="226">
        <f>(SUMIF('IPC mensual'!$F$6:$F$1965,G125,'IPC mensual'!$H$6:$H$1965)/3)/$E$7*100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mensual'!$E$6:$E$1965,B126,'IPC mensual'!$H$6:$H$1965)/$E$7*100</f>
        <v>3.435470731793981</v>
      </c>
      <c r="I126" s="226">
        <f>SUMIF('IPC mensual'!$E$6:$E$1965,C126,'IPC mensual'!$H$6:$H$1965)/$E$7*100</f>
        <v>3.4752092988128696</v>
      </c>
      <c r="J126" s="228">
        <f>(SUMIF('IPC mensual'!$F$6:$F$1965,D126,'IPC mensual'!$H$6:$H$1965)/3)/$E$7*100</f>
        <v>3.4546759194244054</v>
      </c>
      <c r="K126" s="227">
        <f>(SUMIF('IPC mensual'!$F$6:$F$1965,E126,'IPC mensual'!$H$6:$H$1965)/3)/$E$7*100</f>
        <v>3.4365226865227263</v>
      </c>
      <c r="L126" s="227">
        <f>(SUMIF('IPC mensual'!$F$6:$F$1965,F126,'IPC mensual'!$H$6:$H$1965)/3)/$E$7*100</f>
        <v>3.4544927205612272</v>
      </c>
      <c r="M126" s="226">
        <f>(SUMIF('IPC mensual'!$F$6:$F$1965,G126,'IPC mensual'!$H$6:$H$1965)/3)/$E$7*100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mensual'!$E$6:$E$1965,B127,'IPC mensual'!$H$6:$H$1965)/$E$7*100</f>
        <v>3.457894848140767</v>
      </c>
      <c r="I127" s="226">
        <f>SUMIF('IPC mensual'!$E$6:$E$1965,C127,'IPC mensual'!$H$6:$H$1965)/$E$7*100</f>
        <v>3.4720721381754913</v>
      </c>
      <c r="J127" s="228">
        <f>(SUMIF('IPC mensual'!$F$6:$F$1965,D127,'IPC mensual'!$H$6:$H$1965)/3)/$E$7*100</f>
        <v>3.4792550203044099</v>
      </c>
      <c r="K127" s="227">
        <f>(SUMIF('IPC mensual'!$F$6:$F$1965,E127,'IPC mensual'!$H$6:$H$1965)/3)/$E$7*100</f>
        <v>3.461476577747165</v>
      </c>
      <c r="L127" s="227">
        <f>(SUMIF('IPC mensual'!$F$6:$F$1965,F127,'IPC mensual'!$H$6:$H$1965)/3)/$E$7*100</f>
        <v>3.4767252454267572</v>
      </c>
      <c r="M127" s="226">
        <f>(SUMIF('IPC mensual'!$F$6:$F$1965,G127,'IPC mensual'!$H$6:$H$1965)/3)/$E$7*100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mensual'!$E$6:$E$1965,B128,'IPC mensual'!$H$6:$H$1965)/$E$7*100</f>
        <v>3.498729011502403</v>
      </c>
      <c r="I128" s="226">
        <f>SUMIF('IPC mensual'!$E$6:$E$1965,C128,'IPC mensual'!$H$6:$H$1965)/$E$7*100</f>
        <v>3.5031236261168814</v>
      </c>
      <c r="J128" s="228">
        <f>(SUMIF('IPC mensual'!$F$6:$F$1965,D128,'IPC mensual'!$H$6:$H$1965)/3)/$E$7*100</f>
        <v>3.4997382837734974</v>
      </c>
      <c r="K128" s="227">
        <f>(SUMIF('IPC mensual'!$F$6:$F$1965,E128,'IPC mensual'!$H$6:$H$1965)/3)/$E$7*100</f>
        <v>3.5017983118278964</v>
      </c>
      <c r="L128" s="227">
        <f>(SUMIF('IPC mensual'!$F$6:$F$1965,F128,'IPC mensual'!$H$6:$H$1965)/3)/$E$7*100</f>
        <v>3.5164750825327782</v>
      </c>
      <c r="M128" s="226">
        <f>(SUMIF('IPC mensual'!$F$6:$F$1965,G128,'IPC mensual'!$H$6:$H$1965)/3)/$E$7*100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mensual'!$E$6:$E$1965,B129,'IPC mensual'!$H$6:$H$1965)/$E$7*100</f>
        <v>3.4583293459680942</v>
      </c>
      <c r="I129" s="226">
        <f>SUMIF('IPC mensual'!$E$6:$E$1965,C129,'IPC mensual'!$H$6:$H$1965)/$E$7*100</f>
        <v>3.4440901903486836</v>
      </c>
      <c r="J129" s="228">
        <f>(SUMIF('IPC mensual'!$F$6:$F$1965,D129,'IPC mensual'!$H$6:$H$1965)/3)/$E$7*100</f>
        <v>3.498272692868075</v>
      </c>
      <c r="K129" s="227">
        <f>(SUMIF('IPC mensual'!$F$6:$F$1965,E129,'IPC mensual'!$H$6:$H$1965)/3)/$E$7*100</f>
        <v>3.4639631905889909</v>
      </c>
      <c r="L129" s="227">
        <f>(SUMIF('IPC mensual'!$F$6:$F$1965,F129,'IPC mensual'!$H$6:$H$1965)/3)/$E$7*100</f>
        <v>3.4535604205873587</v>
      </c>
      <c r="M129" s="226">
        <f>(SUMIF('IPC mensual'!$F$6:$F$1965,G129,'IPC mensual'!$H$6:$H$1965)/3)/$E$7*100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mensual'!$E$6:$E$1965,B130,'IPC mensual'!$H$6:$H$1965)/$E$7*100</f>
        <v>3.4246953295497073</v>
      </c>
      <c r="I130" s="226">
        <f>SUMIF('IPC mensual'!$E$6:$E$1965,C130,'IPC mensual'!$H$6:$H$1965)/$E$7*100</f>
        <v>3.4266922930739816</v>
      </c>
      <c r="J130" s="228">
        <f>(SUMIF('IPC mensual'!$F$6:$F$1965,D130,'IPC mensual'!$H$6:$H$1965)/3)/$E$7*100</f>
        <v>3.4540699723992083</v>
      </c>
      <c r="K130" s="227">
        <f>(SUMIF('IPC mensual'!$F$6:$F$1965,E130,'IPC mensual'!$H$6:$H$1965)/3)/$E$7*100</f>
        <v>3.4270392678842154</v>
      </c>
      <c r="L130" s="227">
        <f>(SUMIF('IPC mensual'!$F$6:$F$1965,F130,'IPC mensual'!$H$6:$H$1965)/3)/$E$7*100</f>
        <v>3.4265318741741568</v>
      </c>
      <c r="M130" s="226">
        <f>(SUMIF('IPC mensual'!$F$6:$F$1965,G130,'IPC mensual'!$H$6:$H$1965)/3)/$E$7*100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mensual'!$E$6:$E$1965,B131,'IPC mensual'!$H$6:$H$1965)/$E$7*100</f>
        <v>3.4324875157510544</v>
      </c>
      <c r="I131" s="226">
        <f>SUMIF('IPC mensual'!$E$6:$E$1965,C131,'IPC mensual'!$H$6:$H$1965)/$E$7*100</f>
        <v>3.3669538773872723</v>
      </c>
      <c r="J131" s="228">
        <f>(SUMIF('IPC mensual'!$F$6:$F$1965,D131,'IPC mensual'!$H$6:$H$1965)/3)/$E$7*100</f>
        <v>3.4057584659086766</v>
      </c>
      <c r="K131" s="227">
        <f>(SUMIF('IPC mensual'!$F$6:$F$1965,E131,'IPC mensual'!$H$6:$H$1965)/3)/$E$7*100</f>
        <v>3.4234949453755341</v>
      </c>
      <c r="L131" s="227">
        <f>(SUMIF('IPC mensual'!$F$6:$F$1965,F131,'IPC mensual'!$H$6:$H$1965)/3)/$E$7*100</f>
        <v>3.387631130228494</v>
      </c>
      <c r="M131" s="226">
        <f>(SUMIF('IPC mensual'!$F$6:$F$1965,G131,'IPC mensual'!$H$6:$H$1965)/3)/$E$7*100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mensual'!$E$6:$E$1965,B132,'IPC mensual'!$H$6:$H$1965)/$E$7*100</f>
        <v>4.2228297118856748</v>
      </c>
      <c r="I132" s="226">
        <f>SUMIF('IPC mensual'!$E$6:$E$1965,C132,'IPC mensual'!$H$6:$H$1965)/$E$7*100</f>
        <v>4.6937131354157291</v>
      </c>
      <c r="J132" s="228">
        <f>(SUMIF('IPC mensual'!$F$6:$F$1965,D132,'IPC mensual'!$H$6:$H$1965)/3)/$E$7*100</f>
        <v>3.5487046542631644</v>
      </c>
      <c r="K132" s="227">
        <f>(SUMIF('IPC mensual'!$F$6:$F$1965,E132,'IPC mensual'!$H$6:$H$1965)/3)/$E$7*100</f>
        <v>4.2195350098175277</v>
      </c>
      <c r="L132" s="227">
        <f>(SUMIF('IPC mensual'!$F$6:$F$1965,F132,'IPC mensual'!$H$6:$H$1965)/3)/$E$7*100</f>
        <v>4.6066145450072122</v>
      </c>
      <c r="M132" s="226">
        <f>(SUMIF('IPC mensual'!$F$6:$F$1965,G132,'IPC mensual'!$H$6:$H$1965)/3)/$E$7*100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mensual'!$E$6:$E$1965,B133,'IPC mensual'!$H$6:$H$1965)/$E$7*100</f>
        <v>4.8281053276365196</v>
      </c>
      <c r="I133" s="226">
        <f>SUMIF('IPC mensual'!$E$6:$E$1965,C133,'IPC mensual'!$H$6:$H$1965)/$E$7*100</f>
        <v>4.8770726572825387</v>
      </c>
      <c r="J133" s="228">
        <f>(SUMIF('IPC mensual'!$F$6:$F$1965,D133,'IPC mensual'!$H$6:$H$1965)/3)/$E$7*100</f>
        <v>4.8162405635657839</v>
      </c>
      <c r="K133" s="227">
        <f>(SUMIF('IPC mensual'!$F$6:$F$1965,E133,'IPC mensual'!$H$6:$H$1965)/3)/$E$7*100</f>
        <v>4.8329226904130165</v>
      </c>
      <c r="L133" s="227">
        <f>(SUMIF('IPC mensual'!$F$6:$F$1965,F133,'IPC mensual'!$H$6:$H$1965)/3)/$E$7*100</f>
        <v>4.8468184680585127</v>
      </c>
      <c r="M133" s="226">
        <f>(SUMIF('IPC mensual'!$F$6:$F$1965,G133,'IPC mensual'!$H$6:$H$1965)/3)/$E$7*100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mensual'!$E$6:$E$1965,B134,'IPC mensual'!$H$6:$H$1965)/$E$7*100</f>
        <v>5.0332616775960908</v>
      </c>
      <c r="I134" s="226">
        <f>SUMIF('IPC mensual'!$E$6:$E$1965,C134,'IPC mensual'!$H$6:$H$1965)/$E$7*100</f>
        <v>5.1549786186289435</v>
      </c>
      <c r="J134" s="228">
        <f>(SUMIF('IPC mensual'!$F$6:$F$1965,D134,'IPC mensual'!$H$6:$H$1965)/3)/$E$7*100</f>
        <v>4.9331161629133469</v>
      </c>
      <c r="K134" s="227">
        <f>(SUMIF('IPC mensual'!$F$6:$F$1965,E134,'IPC mensual'!$H$6:$H$1965)/3)/$E$7*100</f>
        <v>5.0305880292656804</v>
      </c>
      <c r="L134" s="227">
        <f>(SUMIF('IPC mensual'!$F$6:$F$1965,F134,'IPC mensual'!$H$6:$H$1965)/3)/$E$7*100</f>
        <v>5.1074260446017083</v>
      </c>
      <c r="M134" s="226">
        <f>(SUMIF('IPC mensual'!$F$6:$F$1965,G134,'IPC mensual'!$H$6:$H$1965)/3)/$E$7*100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mensual'!$E$6:$E$1965,B135,'IPC mensual'!$H$6:$H$1965)/$E$7*100</f>
        <v>5.4668099401355716</v>
      </c>
      <c r="I135" s="226">
        <f>SUMIF('IPC mensual'!$E$6:$E$1965,C135,'IPC mensual'!$H$6:$H$1965)/$E$7*100</f>
        <v>5.705949199636466</v>
      </c>
      <c r="J135" s="228">
        <f>(SUMIF('IPC mensual'!$F$6:$F$1965,D135,'IPC mensual'!$H$6:$H$1965)/3)/$E$7*100</f>
        <v>5.3361368766685642</v>
      </c>
      <c r="K135" s="227">
        <f>(SUMIF('IPC mensual'!$F$6:$F$1965,E135,'IPC mensual'!$H$6:$H$1965)/3)/$E$7*100</f>
        <v>5.4726176318452149</v>
      </c>
      <c r="L135" s="227">
        <f>(SUMIF('IPC mensual'!$F$6:$F$1965,F135,'IPC mensual'!$H$6:$H$1965)/3)/$E$7*100</f>
        <v>5.6102014168263441</v>
      </c>
      <c r="M135" s="226">
        <f>(SUMIF('IPC mensual'!$F$6:$F$1965,G135,'IPC mensual'!$H$6:$H$1965)/3)/$E$7*100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mensual'!$E$6:$E$1965,B136,'IPC mensual'!$H$6:$H$1965)/$E$7*100</f>
        <v>6.0954002489057704</v>
      </c>
      <c r="I136" s="226">
        <f>SUMIF('IPC mensual'!$E$6:$E$1965,C136,'IPC mensual'!$H$6:$H$1965)/$E$7*100</f>
        <v>6.3066352522443472</v>
      </c>
      <c r="J136" s="228">
        <f>(SUMIF('IPC mensual'!$F$6:$F$1965,D136,'IPC mensual'!$H$6:$H$1965)/3)/$E$7*100</f>
        <v>5.9530518547474909</v>
      </c>
      <c r="K136" s="227">
        <f>(SUMIF('IPC mensual'!$F$6:$F$1965,E136,'IPC mensual'!$H$6:$H$1965)/3)/$E$7*100</f>
        <v>6.0957743198829402</v>
      </c>
      <c r="L136" s="227">
        <f>(SUMIF('IPC mensual'!$F$6:$F$1965,F136,'IPC mensual'!$H$6:$H$1965)/3)/$E$7*100</f>
        <v>6.2044011746057386</v>
      </c>
      <c r="M136" s="226">
        <f>(SUMIF('IPC mensual'!$F$6:$F$1965,G136,'IPC mensual'!$H$6:$H$1965)/3)/$E$7*100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mensual'!$E$6:$E$1965,B137,'IPC mensual'!$H$6:$H$1965)/$E$7*100</f>
        <v>6.9249305187850112</v>
      </c>
      <c r="I137" s="226">
        <f>SUMIF('IPC mensual'!$E$6:$E$1965,C137,'IPC mensual'!$H$6:$H$1965)/$E$7*100</f>
        <v>7.9208802586160791</v>
      </c>
      <c r="J137" s="228">
        <f>(SUMIF('IPC mensual'!$F$6:$F$1965,D137,'IPC mensual'!$H$6:$H$1965)/3)/$E$7*100</f>
        <v>6.5793404787536929</v>
      </c>
      <c r="K137" s="227">
        <f>(SUMIF('IPC mensual'!$F$6:$F$1965,E137,'IPC mensual'!$H$6:$H$1965)/3)/$E$7*100</f>
        <v>6.9277371799770613</v>
      </c>
      <c r="L137" s="227">
        <f>(SUMIF('IPC mensual'!$F$6:$F$1965,F137,'IPC mensual'!$H$6:$H$1965)/3)/$E$7*100</f>
        <v>7.5217508464214875</v>
      </c>
      <c r="M137" s="226">
        <f>(SUMIF('IPC mensual'!$F$6:$F$1965,G137,'IPC mensual'!$H$6:$H$1965)/3)/$E$7*100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mensual'!$E$6:$E$1965,B138,'IPC mensual'!$H$6:$H$1965)/$E$7*100</f>
        <v>9.1036424325399548</v>
      </c>
      <c r="I138" s="226">
        <f>SUMIF('IPC mensual'!$E$6:$E$1965,C138,'IPC mensual'!$H$6:$H$1965)/$E$7*100</f>
        <v>9.7497661287730484</v>
      </c>
      <c r="J138" s="228">
        <f>(SUMIF('IPC mensual'!$F$6:$F$1965,D138,'IPC mensual'!$H$6:$H$1965)/3)/$E$7*100</f>
        <v>8.3721990230323051</v>
      </c>
      <c r="K138" s="227">
        <f>(SUMIF('IPC mensual'!$F$6:$F$1965,E138,'IPC mensual'!$H$6:$H$1965)/3)/$E$7*100</f>
        <v>9.1123513596713011</v>
      </c>
      <c r="L138" s="227">
        <f>(SUMIF('IPC mensual'!$F$6:$F$1965,F138,'IPC mensual'!$H$6:$H$1965)/3)/$E$7*100</f>
        <v>9.5451564199963848</v>
      </c>
      <c r="M138" s="226">
        <f>(SUMIF('IPC mensual'!$F$6:$F$1965,G138,'IPC mensual'!$H$6:$H$1965)/3)/$E$7*100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mensual'!$E$6:$E$1965,B139,'IPC mensual'!$H$6:$H$1965)/$E$7*100</f>
        <v>10.37527875058551</v>
      </c>
      <c r="I139" s="226">
        <f>SUMIF('IPC mensual'!$E$6:$E$1965,C139,'IPC mensual'!$H$6:$H$1965)/$E$7*100</f>
        <v>10.953790389486404</v>
      </c>
      <c r="J139" s="228">
        <f>(SUMIF('IPC mensual'!$F$6:$F$1965,D139,'IPC mensual'!$H$6:$H$1965)/3)/$E$7*100</f>
        <v>10.055427060017379</v>
      </c>
      <c r="K139" s="227">
        <f>(SUMIF('IPC mensual'!$F$6:$F$1965,E139,'IPC mensual'!$H$6:$H$1965)/3)/$E$7*100</f>
        <v>10.371982386138537</v>
      </c>
      <c r="L139" s="227">
        <f>(SUMIF('IPC mensual'!$F$6:$F$1965,F139,'IPC mensual'!$H$6:$H$1965)/3)/$E$7*100</f>
        <v>10.662979696629556</v>
      </c>
      <c r="M139" s="226">
        <f>(SUMIF('IPC mensual'!$F$6:$F$1965,G139,'IPC mensual'!$H$6:$H$1965)/3)/$E$7*100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mensual'!$E$6:$E$1965,B140,'IPC mensual'!$H$6:$H$1965)/$E$7*100</f>
        <v>12.744375630851643</v>
      </c>
      <c r="I140" s="226">
        <f>SUMIF('IPC mensual'!$E$6:$E$1965,C140,'IPC mensual'!$H$6:$H$1965)/$E$7*100</f>
        <v>13.739104078731753</v>
      </c>
      <c r="J140" s="228">
        <f>(SUMIF('IPC mensual'!$F$6:$F$1965,D140,'IPC mensual'!$H$6:$H$1965)/3)/$E$7*100</f>
        <v>11.967743508388148</v>
      </c>
      <c r="K140" s="227">
        <f>(SUMIF('IPC mensual'!$F$6:$F$1965,E140,'IPC mensual'!$H$6:$H$1965)/3)/$E$7*100</f>
        <v>12.732231954427906</v>
      </c>
      <c r="L140" s="227">
        <f>(SUMIF('IPC mensual'!$F$6:$F$1965,F140,'IPC mensual'!$H$6:$H$1965)/3)/$E$7*100</f>
        <v>13.238585793816357</v>
      </c>
      <c r="M140" s="226">
        <f>(SUMIF('IPC mensual'!$F$6:$F$1965,G140,'IPC mensual'!$H$6:$H$1965)/3)/$E$7*100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mensual'!$E$6:$E$1965,B141,'IPC mensual'!$H$6:$H$1965)/$E$7*100</f>
        <v>15.648983642081474</v>
      </c>
      <c r="I141" s="226">
        <f>SUMIF('IPC mensual'!$E$6:$E$1965,C141,'IPC mensual'!$H$6:$H$1965)/$E$7*100</f>
        <v>16.947402006384873</v>
      </c>
      <c r="J141" s="228">
        <f>(SUMIF('IPC mensual'!$F$6:$F$1965,D141,'IPC mensual'!$H$6:$H$1965)/3)/$E$7*100</f>
        <v>14.791395642173132</v>
      </c>
      <c r="K141" s="227">
        <f>(SUMIF('IPC mensual'!$F$6:$F$1965,E141,'IPC mensual'!$H$6:$H$1965)/3)/$E$7*100</f>
        <v>15.640014910828469</v>
      </c>
      <c r="L141" s="227">
        <f>(SUMIF('IPC mensual'!$F$6:$F$1965,F141,'IPC mensual'!$H$6:$H$1965)/3)/$E$7*100</f>
        <v>16.474698751214962</v>
      </c>
      <c r="M141" s="226">
        <f>(SUMIF('IPC mensual'!$F$6:$F$1965,G141,'IPC mensual'!$H$6:$H$1965)/3)/$E$7*100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mensual'!$E$6:$E$1965,B142,'IPC mensual'!$H$6:$H$1965)/$E$7*100</f>
        <v>19.3050613205675</v>
      </c>
      <c r="I142" s="226">
        <f>SUMIF('IPC mensual'!$E$6:$E$1965,C142,'IPC mensual'!$H$6:$H$1965)/$E$7*100</f>
        <v>21.177374514960757</v>
      </c>
      <c r="J142" s="228">
        <f>(SUMIF('IPC mensual'!$F$6:$F$1965,D142,'IPC mensual'!$H$6:$H$1965)/3)/$E$7*100</f>
        <v>18.095188496407083</v>
      </c>
      <c r="K142" s="227">
        <f>(SUMIF('IPC mensual'!$F$6:$F$1965,E142,'IPC mensual'!$H$6:$H$1965)/3)/$E$7*100</f>
        <v>19.310706180245933</v>
      </c>
      <c r="L142" s="227">
        <f>(SUMIF('IPC mensual'!$F$6:$F$1965,F142,'IPC mensual'!$H$6:$H$1965)/3)/$E$7*100</f>
        <v>20.465276012326761</v>
      </c>
      <c r="M142" s="226">
        <f>(SUMIF('IPC mensual'!$F$6:$F$1965,G142,'IPC mensual'!$H$6:$H$1965)/3)/$E$7*100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mensual'!$E$6:$E$1965,B143,'IPC mensual'!$H$6:$H$1965)/$E$7*100</f>
        <v>23.788707931448361</v>
      </c>
      <c r="I143" s="226">
        <f>SUMIF('IPC mensual'!$E$6:$E$1965,C143,'IPC mensual'!$H$6:$H$1965)/$E$7*100</f>
        <v>26.806932183413046</v>
      </c>
      <c r="J143" s="228">
        <f>(SUMIF('IPC mensual'!$F$6:$F$1965,D143,'IPC mensual'!$H$6:$H$1965)/3)/$E$7*100</f>
        <v>22.605548621204068</v>
      </c>
      <c r="K143" s="227">
        <f>(SUMIF('IPC mensual'!$F$6:$F$1965,E143,'IPC mensual'!$H$6:$H$1965)/3)/$E$7*100</f>
        <v>23.847242971478526</v>
      </c>
      <c r="L143" s="227">
        <f>(SUMIF('IPC mensual'!$F$6:$F$1965,F143,'IPC mensual'!$H$6:$H$1965)/3)/$E$7*100</f>
        <v>25.60739796815475</v>
      </c>
      <c r="M143" s="226">
        <f>(SUMIF('IPC mensual'!$F$6:$F$1965,G143,'IPC mensual'!$H$6:$H$1965)/3)/$E$7*100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mensual'!$E$6:$E$1965,B144,'IPC mensual'!$H$6:$H$1965)/$E$7*100</f>
        <v>33.712284683297469</v>
      </c>
      <c r="I144" s="226">
        <f>SUMIF('IPC mensual'!$E$6:$E$1965,C144,'IPC mensual'!$H$6:$H$1965)/$E$7*100</f>
        <v>36.331153876279863</v>
      </c>
      <c r="J144" s="228">
        <f>(SUMIF('IPC mensual'!$F$6:$F$1965,D144,'IPC mensual'!$H$6:$H$1965)/3)/$E$7*100</f>
        <v>30.940287062569023</v>
      </c>
      <c r="K144" s="227">
        <f>(SUMIF('IPC mensual'!$F$6:$F$1965,E144,'IPC mensual'!$H$6:$H$1965)/3)/$E$7*100</f>
        <v>33.615746912945262</v>
      </c>
      <c r="L144" s="227">
        <f>(SUMIF('IPC mensual'!$F$6:$F$1965,F144,'IPC mensual'!$H$6:$H$1965)/3)/$E$7*100</f>
        <v>35.267867159407217</v>
      </c>
      <c r="M144" s="226">
        <f>(SUMIF('IPC mensual'!$F$6:$F$1965,G144,'IPC mensual'!$H$6:$H$1965)/3)/$E$7*100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mensual'!$E$6:$E$1965,B145,'IPC mensual'!$H$6:$H$1965)/$E$7*100</f>
        <v>41.162039487761582</v>
      </c>
      <c r="I145" s="226">
        <f>SUMIF('IPC mensual'!$E$6:$E$1965,C145,'IPC mensual'!$H$6:$H$1965)/$E$7*100</f>
        <v>44.825453864862432</v>
      </c>
      <c r="J145" s="228">
        <f>(SUMIF('IPC mensual'!$F$6:$F$1965,D145,'IPC mensual'!$H$6:$H$1965)/3)/$E$7*100</f>
        <v>38.753544762129877</v>
      </c>
      <c r="K145" s="227">
        <f>(SUMIF('IPC mensual'!$F$6:$F$1965,E145,'IPC mensual'!$H$6:$H$1965)/3)/$E$7*100</f>
        <v>41.058771905328484</v>
      </c>
      <c r="L145" s="227">
        <f>(SUMIF('IPC mensual'!$F$6:$F$1965,F145,'IPC mensual'!$H$6:$H$1965)/3)/$E$7*100</f>
        <v>43.32954096586203</v>
      </c>
      <c r="M145" s="226">
        <f>(SUMIF('IPC mensual'!$F$6:$F$1965,G145,'IPC mensual'!$H$6:$H$1965)/3)/$E$7*100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mensual'!$E$6:$E$1965,B146,'IPC mensual'!$H$6:$H$1965)/$E$7*100</f>
        <v>58.788005976974866</v>
      </c>
      <c r="I146" s="226">
        <f>SUMIF('IPC mensual'!$E$6:$E$1965,C146,'IPC mensual'!$H$6:$H$1965)/$E$7*100</f>
        <v>64.152102470838173</v>
      </c>
      <c r="J146" s="228">
        <f>(SUMIF('IPC mensual'!$F$6:$F$1965,D146,'IPC mensual'!$H$6:$H$1965)/3)/$E$7*100</f>
        <v>51.353082536364745</v>
      </c>
      <c r="K146" s="227">
        <f>(SUMIF('IPC mensual'!$F$6:$F$1965,E146,'IPC mensual'!$H$6:$H$1965)/3)/$E$7*100</f>
        <v>58.602076661206191</v>
      </c>
      <c r="L146" s="227">
        <f>(SUMIF('IPC mensual'!$F$6:$F$1965,F146,'IPC mensual'!$H$6:$H$1965)/3)/$E$7*100</f>
        <v>62.157095582361691</v>
      </c>
      <c r="M146" s="226">
        <f>(SUMIF('IPC mensual'!$F$6:$F$1965,G146,'IPC mensual'!$H$6:$H$1965)/3)/$E$7*100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mensual'!$E$6:$E$1965,B147,'IPC mensual'!$H$6:$H$1965)/$E$7*100</f>
        <v>72.917851052905945</v>
      </c>
      <c r="I147" s="226">
        <f>SUMIF('IPC mensual'!$E$6:$E$1965,C147,'IPC mensual'!$H$6:$H$1965)/$E$7*100</f>
        <v>78.738277565543456</v>
      </c>
      <c r="J147" s="228">
        <f>(SUMIF('IPC mensual'!$F$6:$F$1965,D147,'IPC mensual'!$H$6:$H$1965)/3)/$E$7*100</f>
        <v>68.482200547438637</v>
      </c>
      <c r="K147" s="227">
        <f>(SUMIF('IPC mensual'!$F$6:$F$1965,E147,'IPC mensual'!$H$6:$H$1965)/3)/$E$7*100</f>
        <v>72.86379878482451</v>
      </c>
      <c r="L147" s="227">
        <f>(SUMIF('IPC mensual'!$F$6:$F$1965,F147,'IPC mensual'!$H$6:$H$1965)/3)/$E$7*100</f>
        <v>76.249102450323662</v>
      </c>
      <c r="M147" s="226">
        <f>(SUMIF('IPC mensual'!$F$6:$F$1965,G147,'IPC mensual'!$H$6:$H$1965)/3)/$E$7*100</f>
        <v>80.296073607402292</v>
      </c>
      <c r="N147" s="225">
        <f>SUMIF('IPC mensual'!A$6:A$1965,'I2PC para cómputos (base móvil)'!A147,'IPC mensual'!H$6:H$1965)/12/E$7*100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mensual'!$E$6:$E$1965,B148,'IPC mensual'!$H$6:$H$1965)/$E$7*100</f>
        <v>92.088506080962603</v>
      </c>
      <c r="I148" s="226">
        <f>SUMIF('IPC mensual'!$E$6:$E$1965,C148,'IPC mensual'!$H$6:$H$1965)/$E$7*100</f>
        <v>114.88677638639366</v>
      </c>
      <c r="J148" s="228">
        <f>(SUMIF('IPC mensual'!$F$6:$F$1965,D148,'IPC mensual'!$H$6:$H$1965)/3)/$E$7*100</f>
        <v>85.796364677106666</v>
      </c>
      <c r="K148" s="227">
        <f>(SUMIF('IPC mensual'!$F$6:$F$1965,E148,'IPC mensual'!$H$6:$H$1965)/3)/$E$7*100</f>
        <v>92.61141449540871</v>
      </c>
      <c r="L148" s="227">
        <f>(SUMIF('IPC mensual'!$F$6:$F$1965,F148,'IPC mensual'!$H$6:$H$1965)/3)/$E$7*100</f>
        <v>103.2750825586272</v>
      </c>
      <c r="M148" s="226">
        <f>(SUMIF('IPC mensual'!$F$6:$F$1965,G148,'IPC mensual'!$H$6:$H$1965)/3)/$E$7*100</f>
        <v>118.31713826885736</v>
      </c>
      <c r="N148" s="225">
        <f>SUMIF('IPC mensual'!A$6:A$1965,'I2PC para cómputos (base móvil)'!A148,'IPC mensual'!H$6:H$1965)/12/E$7*100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mensual'!$E$6:$E$1965,B149,'IPC mensual'!$H$6:$H$1965)/$E$7*100</f>
        <v>144.85200800162684</v>
      </c>
      <c r="I149" s="226">
        <f>SUMIF('IPC mensual'!$E$6:$E$1965,C149,'IPC mensual'!$H$6:$H$1965)/$E$7*100</f>
        <v>172.88771878262986</v>
      </c>
      <c r="J149" s="228">
        <f>(SUMIF('IPC mensual'!$F$6:$F$1965,D149,'IPC mensual'!$H$6:$H$1965)/3)/$E$7*100</f>
        <v>130.25261793683174</v>
      </c>
      <c r="K149" s="227">
        <f>(SUMIF('IPC mensual'!$F$6:$F$1965,E149,'IPC mensual'!$H$6:$H$1965)/3)/$E$7*100</f>
        <v>144.73117105569216</v>
      </c>
      <c r="L149" s="227">
        <f>(SUMIF('IPC mensual'!$F$6:$F$1965,F149,'IPC mensual'!$H$6:$H$1965)/3)/$E$7*100</f>
        <v>159.16873417141838</v>
      </c>
      <c r="M149" s="226">
        <f>(SUMIF('IPC mensual'!$F$6:$F$1965,G149,'IPC mensual'!$H$6:$H$1965)/3)/$E$7*100</f>
        <v>180.0406942329935</v>
      </c>
      <c r="N149" s="225">
        <f>SUMIF('IPC mensual'!A$6:A$1965,'I2PC para cómputos (base móvil)'!A149,'IPC mensual'!H$6:H$1965)/12/E$7*100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mensual'!$E$6:$E$1965,B150,'IPC mensual'!$H$6:$H$1965)/$E$7*100</f>
        <v>207.74852896961326</v>
      </c>
      <c r="I150" s="226">
        <f>SUMIF('IPC mensual'!$E$6:$E$1965,C150,'IPC mensual'!$H$6:$H$1965)/$E$7*100</f>
        <v>237.26944566353416</v>
      </c>
      <c r="J150" s="228">
        <f>(SUMIF('IPC mensual'!$F$6:$F$1965,D150,'IPC mensual'!$H$6:$H$1965)/3)/$E$7*100</f>
        <v>195.94439763249744</v>
      </c>
      <c r="K150" s="227">
        <f>(SUMIF('IPC mensual'!$F$6:$F$1965,E150,'IPC mensual'!$H$6:$H$1965)/3)/$E$7*100</f>
        <v>208.25006276869109</v>
      </c>
      <c r="L150" s="227">
        <f>(SUMIF('IPC mensual'!$F$6:$F$1965,F150,'IPC mensual'!$H$6:$H$1965)/3)/$E$7*100</f>
        <v>222.51706876837187</v>
      </c>
      <c r="M150" s="226">
        <f>(SUMIF('IPC mensual'!$F$6:$F$1965,G150,'IPC mensual'!$H$6:$H$1965)/3)/$E$7*100</f>
        <v>245.53555038892392</v>
      </c>
      <c r="N150" s="225">
        <f>SUMIF('IPC mensual'!A$6:A$1965,'I2PC para cómputos (base móvil)'!A150,'IPC mensual'!H$6:H$1965)/12/E$7*100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mensual'!$E$6:$E$1965,B151,'IPC mensual'!$H$6:$H$1965)/$E$7*100</f>
        <v>309.22273421243034</v>
      </c>
      <c r="I151" s="226">
        <f>SUMIF('IPC mensual'!$E$6:$E$1965,C151,'IPC mensual'!$H$6:$H$1965)/$E$7*100</f>
        <v>360.91447069706788</v>
      </c>
      <c r="J151" s="228">
        <f>(SUMIF('IPC mensual'!$F$6:$F$1965,D151,'IPC mensual'!$H$6:$H$1965)/3)/$E$7*100</f>
        <v>275.59010678566517</v>
      </c>
      <c r="K151" s="227">
        <f>(SUMIF('IPC mensual'!$F$6:$F$1965,E151,'IPC mensual'!$H$6:$H$1965)/3)/$E$7*100</f>
        <v>309.17989702031372</v>
      </c>
      <c r="L151" s="227">
        <f>(SUMIF('IPC mensual'!$F$6:$F$1965,F151,'IPC mensual'!$H$6:$H$1965)/3)/$E$7*100</f>
        <v>337.9893380911642</v>
      </c>
      <c r="M151" s="226">
        <f>(SUMIF('IPC mensual'!$F$6:$F$1965,G151,'IPC mensual'!$H$6:$H$1965)/3)/$E$7*100</f>
        <v>371.73712895484653</v>
      </c>
      <c r="N151" s="225">
        <f>SUMIF('IPC mensual'!A$6:A$1965,'I2PC para cómputos (base móvil)'!A151,'IPC mensual'!H$6:H$1965)/12/E$7*100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mensual'!$E$6:$E$1965,B152,'IPC mensual'!$H$6:$H$1965)/$E$7*100</f>
        <v>496.85887162811702</v>
      </c>
      <c r="I152" s="226">
        <f>SUMIF('IPC mensual'!$E$6:$E$1965,C152,'IPC mensual'!$H$6:$H$1965)/$E$7*100</f>
        <v>678.64799620402619</v>
      </c>
      <c r="J152" s="228">
        <f>(SUMIF('IPC mensual'!$F$6:$F$1965,D152,'IPC mensual'!$H$6:$H$1965)/3)/$E$7*100</f>
        <v>421.0100814187025</v>
      </c>
      <c r="K152" s="227">
        <f>(SUMIF('IPC mensual'!$F$6:$F$1965,E152,'IPC mensual'!$H$6:$H$1965)/3)/$E$7*100</f>
        <v>497.66673093344968</v>
      </c>
      <c r="L152" s="227">
        <f>(SUMIF('IPC mensual'!$F$6:$F$1965,F152,'IPC mensual'!$H$6:$H$1965)/3)/$E$7*100</f>
        <v>600.3804439641749</v>
      </c>
      <c r="M152" s="226">
        <f>(SUMIF('IPC mensual'!$F$6:$F$1965,G152,'IPC mensual'!$H$6:$H$1965)/3)/$E$7*100</f>
        <v>713.052814596487</v>
      </c>
      <c r="N152" s="225">
        <f>SUMIF('IPC mensual'!A$6:A$1965,'I2PC para cómputos (base móvil)'!A152,'IPC mensual'!H$6:H$1965)/12/E$7*100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35" activePane="bottomRight" state="frozen"/>
      <selection pane="topRight" activeCell="B1" sqref="B1"/>
      <selection pane="bottomLeft" activeCell="A7" sqref="A7"/>
      <selection pane="bottomRight" activeCell="P153" sqref="P153"/>
    </sheetView>
  </sheetViews>
  <sheetFormatPr baseColWidth="10" defaultColWidth="11.44140625" defaultRowHeight="15" customHeight="1"/>
  <cols>
    <col min="1" max="3" width="11.44140625" style="221"/>
    <col min="4" max="10" width="8.6640625" style="222" customWidth="1"/>
    <col min="11" max="11" width="14.44140625" style="223" customWidth="1"/>
    <col min="12" max="12" width="14" style="222" customWidth="1"/>
    <col min="13" max="16" width="11.44140625" style="221"/>
    <col min="17" max="19" width="8.6640625" style="222" customWidth="1"/>
    <col min="20" max="20" width="11.6640625" style="221" bestFit="1" customWidth="1"/>
    <col min="21" max="21" width="11.44140625" style="221"/>
    <col min="22" max="22" width="12.33203125" style="221" bestFit="1" customWidth="1"/>
    <col min="23" max="24" width="11.44140625" style="221"/>
    <col min="25" max="25" width="11.6640625" style="221" bestFit="1" customWidth="1"/>
    <col min="26" max="16384" width="11.441406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0" t="s">
        <v>481</v>
      </c>
      <c r="I9" s="508"/>
      <c r="J9" s="531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34" t="s">
        <v>480</v>
      </c>
      <c r="I10" s="535"/>
      <c r="J10" s="536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2">
        <v>4</v>
      </c>
      <c r="Q10" s="537">
        <v>1</v>
      </c>
      <c r="R10" s="539">
        <v>2</v>
      </c>
      <c r="S10" s="541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3"/>
      <c r="Q11" s="538"/>
      <c r="R11" s="540"/>
      <c r="S11" s="542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1.2722917094185254E-14</v>
      </c>
      <c r="L73" s="487">
        <f>AVERAGEIF('IPC mensual'!$E$6:$E$1965,C73,'IPC mensual'!$H$6:$H$11965)/$E$7*100</f>
        <v>1.215587365215705E-14</v>
      </c>
      <c r="M73" s="488">
        <f>AVERAGEIF('IPC mensual'!$F$6:$F$1965,D73,'IPC mensual'!$H$6:$H$11965)/$E$7*100</f>
        <v>1.2642185485489703E-14</v>
      </c>
      <c r="N73" s="489">
        <f>AVERAGEIF('IPC mensual'!$F$6:$F$1965,E73,'IPC mensual'!$H$6:$H$11965)/$E$7*100</f>
        <v>1.2764564352639293E-14</v>
      </c>
      <c r="O73" s="489">
        <f>AVERAGEIF('IPC mensual'!$F$6:$F$1965,F73,'IPC mensual'!$H$6:$H$11965)/$E$7*100</f>
        <v>1.2063608956504999E-14</v>
      </c>
      <c r="P73" s="490">
        <f>AVERAGEIF('IPC mensual'!$F$6:$F$1965,G73,'IPC mensual'!$H$6:$H$11965)/$E$7*100</f>
        <v>1.2143059111094263E-14</v>
      </c>
      <c r="Q73" s="228">
        <f>AVERAGEIF('IPC mensual'!$G$6:$G$1965,H73,'IPC mensual'!$H$6:$H$11965)/$E$7*100</f>
        <v>1.269024001447514E-14</v>
      </c>
      <c r="R73" s="227">
        <f>AVERAGEIF('IPC mensual'!$G$6:$G$1965,I73,'IPC mensual'!$H$6:$H$11965)/$E$7*100</f>
        <v>1.2404796112301633E-14</v>
      </c>
      <c r="S73" s="230">
        <f>AVERAGEIF('IPC mensual'!$G$6:$G$1965,J73,'IPC mensual'!$H$6:$H$11965)/$E$7*100</f>
        <v>1.2115027302519419E-14</v>
      </c>
      <c r="T73" s="225">
        <f>AVERAGEIF('IPC mensual'!A$6:A$1965,'IPC para cómputos (base móvil)'!A73,'IPC mensual'!H$6:H$11965)/E$7*100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1.2117430028968692E-14</v>
      </c>
      <c r="L74" s="487">
        <f>AVERAGEIF('IPC mensual'!$E$6:$E$1965,C74,'IPC mensual'!$H$6:$H$11965)/$E$7*100</f>
        <v>1.2561453876794168E-14</v>
      </c>
      <c r="M74" s="488">
        <f>AVERAGEIF('IPC mensual'!$F$6:$F$1965,D74,'IPC mensual'!$H$6:$H$11965)/$E$7*100</f>
        <v>1.2244934712543399E-14</v>
      </c>
      <c r="N74" s="489">
        <f>AVERAGEIF('IPC mensual'!$F$6:$F$1965,E74,'IPC mensual'!$H$6:$H$11965)/$E$7*100</f>
        <v>1.2207772543461332E-14</v>
      </c>
      <c r="O74" s="489">
        <f>AVERAGEIF('IPC mensual'!$F$6:$F$1965,F74,'IPC mensual'!$H$6:$H$11965)/$E$7*100</f>
        <v>1.2435230647325756E-14</v>
      </c>
      <c r="P74" s="490">
        <f>AVERAGEIF('IPC mensual'!$F$6:$F$1965,G74,'IPC mensual'!$H$6:$H$11965)/$E$7*100</f>
        <v>1.2569783328484986E-14</v>
      </c>
      <c r="Q74" s="228">
        <f>AVERAGEIF('IPC mensual'!$G$6:$G$1965,H74,'IPC mensual'!$H$6:$H$11965)/$E$7*100</f>
        <v>1.2225552719185944E-14</v>
      </c>
      <c r="R74" s="227">
        <f>AVERAGEIF('IPC mensual'!$G$6:$G$1965,I74,'IPC mensual'!$H$6:$H$11965)/$E$7*100</f>
        <v>1.2321181231866972E-14</v>
      </c>
      <c r="S74" s="230">
        <f>AVERAGEIF('IPC mensual'!$G$6:$G$1965,J74,'IPC mensual'!$H$6:$H$11965)/$E$7*100</f>
        <v>1.2546556972808685E-14</v>
      </c>
      <c r="T74" s="225">
        <f>AVERAGEIF('IPC mensual'!A$6:A$1965,'IPC para cómputos (base móvil)'!A74,'IPC mensual'!H$6:H$11965)/E$7*100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1.4921892340559045E-14</v>
      </c>
      <c r="L75" s="487">
        <f>AVERAGEIF('IPC mensual'!$E$6:$E$1965,C75,'IPC mensual'!$H$6:$H$11965)/$E$7*100</f>
        <v>1.506605592751536E-14</v>
      </c>
      <c r="M75" s="488">
        <f>AVERAGEIF('IPC mensual'!$F$6:$F$1965,D75,'IPC mensual'!$H$6:$H$11965)/$E$7*100</f>
        <v>1.4083180627999807E-14</v>
      </c>
      <c r="N75" s="489">
        <f>AVERAGEIF('IPC mensual'!$F$6:$F$1965,E75,'IPC mensual'!$H$6:$H$11965)/$E$7*100</f>
        <v>1.490715561833681E-14</v>
      </c>
      <c r="O75" s="489">
        <f>AVERAGEIF('IPC mensual'!$F$6:$F$1965,F75,'IPC mensual'!$H$6:$H$11965)/$E$7*100</f>
        <v>1.5042349026549178E-14</v>
      </c>
      <c r="P75" s="490">
        <f>AVERAGEIF('IPC mensual'!$F$6:$F$1965,G75,'IPC mensual'!$H$6:$H$11965)/$E$7*100</f>
        <v>1.5194842065196333E-14</v>
      </c>
      <c r="Q75" s="228">
        <f>AVERAGEIF('IPC mensual'!$G$6:$G$1965,H75,'IPC mensual'!$H$6:$H$11965)/$E$7*100</f>
        <v>1.4279883833313535E-14</v>
      </c>
      <c r="R75" s="227">
        <f>AVERAGEIF('IPC mensual'!$G$6:$G$1965,I75,'IPC mensual'!$H$6:$H$11965)/$E$7*100</f>
        <v>1.4980999411211105E-14</v>
      </c>
      <c r="S75" s="230">
        <f>AVERAGEIF('IPC mensual'!$G$6:$G$1965,J75,'IPC mensual'!$H$6:$H$11965)/$E$7*100</f>
        <v>1.5159762259036953E-14</v>
      </c>
      <c r="T75" s="225">
        <f>AVERAGEIF('IPC mensual'!A$6:A$1965,'IPC para cómputos (base móvil)'!A75,'IPC mensual'!H$6:H$11965)/E$7*100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6">
        <f>AVERAGEIF('IPC mensual'!$E$6:$E$1965,B76,'IPC mensual'!$H$6:$H$11965)/$E$7*100</f>
        <v>1.7265031173889086E-14</v>
      </c>
      <c r="L76" s="487">
        <f>AVERAGEIF('IPC mensual'!$E$6:$E$1965,C76,'IPC mensual'!$H$6:$H$11965)/$E$7*100</f>
        <v>1.7932028036207012E-14</v>
      </c>
      <c r="M76" s="488">
        <f>AVERAGEIF('IPC mensual'!$F$6:$F$1965,D76,'IPC mensual'!$H$6:$H$11965)/$E$7*100</f>
        <v>1.6685813917851259E-14</v>
      </c>
      <c r="N76" s="489">
        <f>AVERAGEIF('IPC mensual'!$F$6:$F$1965,E76,'IPC mensual'!$H$6:$H$11965)/$E$7*100</f>
        <v>1.7378439862294734E-14</v>
      </c>
      <c r="O76" s="489">
        <f>AVERAGEIF('IPC mensual'!$F$6:$F$1965,F76,'IPC mensual'!$H$6:$H$11965)/$E$7*100</f>
        <v>1.7523884903357353E-14</v>
      </c>
      <c r="P76" s="490">
        <f>AVERAGEIF('IPC mensual'!$F$6:$F$1965,G76,'IPC mensual'!$H$6:$H$11965)/$E$7*100</f>
        <v>1.8085802528960425E-14</v>
      </c>
      <c r="Q76" s="228">
        <f>AVERAGEIF('IPC mensual'!$G$6:$G$1965,H76,'IPC mensual'!$H$6:$H$11965)/$E$7*100</f>
        <v>1.6842151318817221E-14</v>
      </c>
      <c r="R76" s="227">
        <f>AVERAGEIF('IPC mensual'!$G$6:$G$1965,I76,'IPC mensual'!$H$6:$H$11965)/$E$7*100</f>
        <v>1.7474068374975773E-14</v>
      </c>
      <c r="S76" s="230">
        <f>AVERAGEIF('IPC mensual'!$G$6:$G$1965,J76,'IPC mensual'!$H$6:$H$11965)/$E$7*100</f>
        <v>1.7939236215554837E-14</v>
      </c>
      <c r="T76" s="225">
        <f>AVERAGEIF('IPC mensual'!A$6:A$1965,'IPC para cómputos (base móvil)'!A76,'IPC mensual'!H$6:H$11965)/E$7*100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6">
        <f>AVERAGEIF('IPC mensual'!$E$6:$E$1965,B77,'IPC mensual'!$H$6:$H$11965)/$E$7*100</f>
        <v>1.9431329340552757E-14</v>
      </c>
      <c r="L77" s="487">
        <f>AVERAGEIF('IPC mensual'!$E$6:$E$1965,C77,'IPC mensual'!$H$6:$H$11965)/$E$7*100</f>
        <v>2.0213657072435746E-14</v>
      </c>
      <c r="M77" s="488">
        <f>AVERAGEIF('IPC mensual'!$F$6:$F$1965,D77,'IPC mensual'!$H$6:$H$11965)/$E$7*100</f>
        <v>1.8613120893693971E-14</v>
      </c>
      <c r="N77" s="489">
        <f>AVERAGEIF('IPC mensual'!$F$6:$F$1965,E77,'IPC mensual'!$H$6:$H$11965)/$E$7*100</f>
        <v>1.9726704512049925E-14</v>
      </c>
      <c r="O77" s="489">
        <f>AVERAGEIF('IPC mensual'!$F$6:$F$1965,F77,'IPC mensual'!$H$6:$H$11965)/$E$7*100</f>
        <v>2.0246974879198963E-14</v>
      </c>
      <c r="P77" s="490">
        <f>AVERAGEIF('IPC mensual'!$F$6:$F$1965,G77,'IPC mensual'!$H$6:$H$11965)/$E$7*100</f>
        <v>2.0554523864705793E-14</v>
      </c>
      <c r="Q77" s="228">
        <f>AVERAGEIF('IPC mensual'!$G$6:$G$1965,H77,'IPC mensual'!$H$6:$H$11965)/$E$7*100</f>
        <v>1.881238700722027E-14</v>
      </c>
      <c r="R77" s="227">
        <f>AVERAGEIF('IPC mensual'!$G$6:$G$1965,I77,'IPC mensual'!$H$6:$H$11965)/$E$7*100</f>
        <v>2.0046427311566389E-14</v>
      </c>
      <c r="S77" s="230">
        <f>AVERAGEIF('IPC mensual'!$G$6:$G$1965,J77,'IPC mensual'!$H$6:$H$11965)/$E$7*100</f>
        <v>2.0497178793449833E-14</v>
      </c>
      <c r="T77" s="225">
        <f>AVERAGEIF('IPC mensual'!A$6:A$1965,'IPC para cómputos (base móvil)'!A77,'IPC mensual'!H$6:H$11965)/E$7*100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6">
        <f>AVERAGEIF('IPC mensual'!$E$6:$E$1965,B78,'IPC mensual'!$H$6:$H$11965)/$E$7*100</f>
        <v>2.1668748210114896E-14</v>
      </c>
      <c r="L78" s="487">
        <f>AVERAGEIF('IPC mensual'!$E$6:$E$1965,C78,'IPC mensual'!$H$6:$H$11965)/$E$7*100</f>
        <v>2.3698571514459872E-14</v>
      </c>
      <c r="M78" s="488">
        <f>AVERAGEIF('IPC mensual'!$F$6:$F$1965,D78,'IPC mensual'!$H$6:$H$11965)/$E$7*100</f>
        <v>2.0794155782579861E-14</v>
      </c>
      <c r="N78" s="489">
        <f>AVERAGEIF('IPC mensual'!$F$6:$F$1965,E78,'IPC mensual'!$H$6:$H$11965)/$E$7*100</f>
        <v>2.1700784562771854E-14</v>
      </c>
      <c r="O78" s="489">
        <f>AVERAGEIF('IPC mensual'!$F$6:$F$1965,F78,'IPC mensual'!$H$6:$H$11965)/$E$7*100</f>
        <v>2.2852811804316123E-14</v>
      </c>
      <c r="P78" s="490">
        <f>AVERAGEIF('IPC mensual'!$F$6:$F$1965,G78,'IPC mensual'!$H$6:$H$11965)/$E$7*100</f>
        <v>2.4154769176294988E-14</v>
      </c>
      <c r="Q78" s="228">
        <f>AVERAGEIF('IPC mensual'!$G$6:$G$1965,H78,'IPC mensual'!$H$6:$H$11965)/$E$7*100</f>
        <v>2.0882095570623217E-14</v>
      </c>
      <c r="R78" s="227">
        <f>AVERAGEIF('IPC mensual'!$G$6:$G$1965,I78,'IPC mensual'!$H$6:$H$11965)/$E$7*100</f>
        <v>2.2222336384027149E-14</v>
      </c>
      <c r="S78" s="230">
        <f>AVERAGEIF('IPC mensual'!$G$6:$G$1965,J78,'IPC mensual'!$H$6:$H$11965)/$E$7*100</f>
        <v>2.4022459039821743E-14</v>
      </c>
      <c r="T78" s="225">
        <f>AVERAGEIF('IPC mensual'!A$6:A$1965,'IPC para cómputos (base móvil)'!A78,'IPC mensual'!H$6:H$11965)/E$7*100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6">
        <f>AVERAGEIF('IPC mensual'!$E$6:$E$1965,B79,'IPC mensual'!$H$6:$H$11965)/$E$7*100</f>
        <v>2.8919215543438162E-14</v>
      </c>
      <c r="L79" s="487">
        <f>AVERAGEIF('IPC mensual'!$E$6:$E$1965,C79,'IPC mensual'!$H$6:$H$11965)/$E$7*100</f>
        <v>3.1625646615898155E-14</v>
      </c>
      <c r="M79" s="488">
        <f>AVERAGEIF('IPC mensual'!$F$6:$F$1965,D79,'IPC mensual'!$H$6:$H$11965)/$E$7*100</f>
        <v>2.5679699562766316E-14</v>
      </c>
      <c r="N79" s="489">
        <f>AVERAGEIF('IPC mensual'!$F$6:$F$1965,E79,'IPC mensual'!$H$6:$H$11965)/$E$7*100</f>
        <v>2.875967450720651E-14</v>
      </c>
      <c r="O79" s="489">
        <f>AVERAGEIF('IPC mensual'!$F$6:$F$1965,F79,'IPC mensual'!$H$6:$H$11965)/$E$7*100</f>
        <v>3.0297419434740587E-14</v>
      </c>
      <c r="P79" s="490">
        <f>AVERAGEIF('IPC mensual'!$F$6:$F$1965,G79,'IPC mensual'!$H$6:$H$11965)/$E$7*100</f>
        <v>3.2567515384012806E-14</v>
      </c>
      <c r="Q79" s="228">
        <f>AVERAGEIF('IPC mensual'!$G$6:$G$1965,H79,'IPC mensual'!$H$6:$H$11965)/$E$7*100</f>
        <v>2.6285346809746164E-14</v>
      </c>
      <c r="R79" s="227">
        <f>AVERAGEIF('IPC mensual'!$G$6:$G$1965,I79,'IPC mensual'!$H$6:$H$11965)/$E$7*100</f>
        <v>2.9571315501770589E-14</v>
      </c>
      <c r="S79" s="230">
        <f>AVERAGEIF('IPC mensual'!$G$6:$G$1965,J79,'IPC mensual'!$H$6:$H$11965)/$E$7*100</f>
        <v>3.2121569355027918E-14</v>
      </c>
      <c r="T79" s="225">
        <f>AVERAGEIF('IPC mensual'!A$6:A$1965,'IPC para cómputos (base móvil)'!A79,'IPC mensual'!H$6:H$11965)/E$7*100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6">
        <f>AVERAGEIF('IPC mensual'!$E$6:$E$1965,B80,'IPC mensual'!$H$6:$H$11965)/$E$7*100</f>
        <v>3.6077418181109369E-14</v>
      </c>
      <c r="L80" s="487">
        <f>AVERAGEIF('IPC mensual'!$E$6:$E$1965,C80,'IPC mensual'!$H$6:$H$11965)/$E$7*100</f>
        <v>4.0133220427480572E-14</v>
      </c>
      <c r="M80" s="488">
        <f>AVERAGEIF('IPC mensual'!$F$6:$F$1965,D80,'IPC mensual'!$H$6:$H$11965)/$E$7*100</f>
        <v>3.3414556548262816E-14</v>
      </c>
      <c r="N80" s="489">
        <f>AVERAGEIF('IPC mensual'!$F$6:$F$1965,E80,'IPC mensual'!$H$6:$H$11965)/$E$7*100</f>
        <v>3.5874948432317399E-14</v>
      </c>
      <c r="O80" s="489">
        <f>AVERAGEIF('IPC mensual'!$F$6:$F$1965,F80,'IPC mensual'!$H$6:$H$11965)/$E$7*100</f>
        <v>3.7659373275310083E-14</v>
      </c>
      <c r="P80" s="490">
        <f>AVERAGEIF('IPC mensual'!$F$6:$F$1965,G80,'IPC mensual'!$H$6:$H$11965)/$E$7*100</f>
        <v>4.033504944921942E-14</v>
      </c>
      <c r="Q80" s="228">
        <f>AVERAGEIF('IPC mensual'!$G$6:$G$1965,H80,'IPC mensual'!$H$6:$H$11965)/$E$7*100</f>
        <v>3.3670847369518505E-14</v>
      </c>
      <c r="R80" s="227">
        <f>AVERAGEIF('IPC mensual'!$G$6:$G$1965,I80,'IPC mensual'!$H$6:$H$11965)/$E$7*100</f>
        <v>3.6874162271687981E-14</v>
      </c>
      <c r="S80" s="230">
        <f>AVERAGEIF('IPC mensual'!$G$6:$G$1965,J80,'IPC mensual'!$H$6:$H$11965)/$E$7*100</f>
        <v>3.9917936137625798E-14</v>
      </c>
      <c r="T80" s="225">
        <f>AVERAGEIF('IPC mensual'!A$6:A$1965,'IPC para cómputos (base móvil)'!A80,'IPC mensual'!H$6:H$11965)/E$7*100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6">
        <f>AVERAGEIF('IPC mensual'!$E$6:$E$1965,B81,'IPC mensual'!$H$6:$H$11965)/$E$7*100</f>
        <v>4.8911821782540883E-14</v>
      </c>
      <c r="L81" s="487">
        <f>AVERAGEIF('IPC mensual'!$E$6:$E$1965,C81,'IPC mensual'!$H$6:$H$11965)/$E$7*100</f>
        <v>5.6243020724559674E-14</v>
      </c>
      <c r="M81" s="488">
        <f>AVERAGEIF('IPC mensual'!$F$6:$F$1965,D81,'IPC mensual'!$H$6:$H$11965)/$E$7*100</f>
        <v>4.1265385130377549E-14</v>
      </c>
      <c r="N81" s="489">
        <f>AVERAGEIF('IPC mensual'!$F$6:$F$1965,E81,'IPC mensual'!$H$6:$H$11965)/$E$7*100</f>
        <v>4.8321712166599652E-14</v>
      </c>
      <c r="O81" s="489">
        <f>AVERAGEIF('IPC mensual'!$F$6:$F$1965,F81,'IPC mensual'!$H$6:$H$11965)/$E$7*100</f>
        <v>5.3712789591712942E-14</v>
      </c>
      <c r="P81" s="490">
        <f>AVERAGEIF('IPC mensual'!$F$6:$F$1965,G81,'IPC mensual'!$H$6:$H$11965)/$E$7*100</f>
        <v>5.7999253577214252E-14</v>
      </c>
      <c r="Q81" s="228">
        <f>AVERAGEIF('IPC mensual'!$G$6:$G$1965,H81,'IPC mensual'!$H$6:$H$11965)/$E$7*100</f>
        <v>4.2328351311535492E-14</v>
      </c>
      <c r="R81" s="227">
        <f>AVERAGEIF('IPC mensual'!$G$6:$G$1965,I81,'IPC mensual'!$H$6:$H$11965)/$E$7*100</f>
        <v>5.1501480349566248E-14</v>
      </c>
      <c r="S81" s="230">
        <f>AVERAGEIF('IPC mensual'!$G$6:$G$1965,J81,'IPC mensual'!$H$6:$H$11965)/$E$7*100</f>
        <v>5.714452368832655E-14</v>
      </c>
      <c r="T81" s="225">
        <f>AVERAGEIF('IPC mensual'!A$6:A$1965,'IPC para cómputos (base móvil)'!A81,'IPC mensual'!H$6:H$11965)/E$7*100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6">
        <f>AVERAGEIF('IPC mensual'!$E$6:$E$1965,B82,'IPC mensual'!$H$6:$H$11965)/$E$7*100</f>
        <v>7.1297543565118373E-14</v>
      </c>
      <c r="L82" s="487">
        <f>AVERAGEIF('IPC mensual'!$E$6:$E$1965,C82,'IPC mensual'!$H$6:$H$11965)/$E$7*100</f>
        <v>7.257579403613121E-14</v>
      </c>
      <c r="M82" s="488">
        <f>AVERAGEIF('IPC mensual'!$F$6:$F$1965,D82,'IPC mensual'!$H$6:$H$11965)/$E$7*100</f>
        <v>6.4659611294596104E-14</v>
      </c>
      <c r="N82" s="489">
        <f>AVERAGEIF('IPC mensual'!$F$6:$F$1965,E82,'IPC mensual'!$H$6:$H$11965)/$E$7*100</f>
        <v>7.1421844613427463E-14</v>
      </c>
      <c r="O82" s="489">
        <f>AVERAGEIF('IPC mensual'!$F$6:$F$1965,F82,'IPC mensual'!$H$6:$H$11965)/$E$7*100</f>
        <v>7.03838667873422E-14</v>
      </c>
      <c r="P82" s="490">
        <f>AVERAGEIF('IPC mensual'!$F$6:$F$1965,G82,'IPC mensual'!$H$6:$H$11965)/$E$7*100</f>
        <v>7.2785952509560746E-14</v>
      </c>
      <c r="Q82" s="228">
        <f>AVERAGEIF('IPC mensual'!$G$6:$G$1965,H82,'IPC mensual'!$H$6:$H$11965)/$E$7*100</f>
        <v>6.6043261365850226E-14</v>
      </c>
      <c r="R82" s="227">
        <f>AVERAGEIF('IPC mensual'!$G$6:$G$1965,I82,'IPC mensual'!$H$6:$H$11965)/$E$7*100</f>
        <v>7.0844389356785899E-14</v>
      </c>
      <c r="S82" s="230">
        <f>AVERAGEIF('IPC mensual'!$G$6:$G$1965,J82,'IPC mensual'!$H$6:$H$11965)/$E$7*100</f>
        <v>7.255080568105875E-14</v>
      </c>
      <c r="T82" s="225">
        <f>AVERAGEIF('IPC mensual'!A$6:A$1965,'IPC para cómputos (base móvil)'!A82,'IPC mensual'!H$6:H$11965)/E$7*100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6">
        <f>AVERAGEIF('IPC mensual'!$E$6:$E$1965,B83,'IPC mensual'!$H$6:$H$11965)/$E$7*100</f>
        <v>7.1545504934683456E-14</v>
      </c>
      <c r="L83" s="487">
        <f>AVERAGEIF('IPC mensual'!$E$6:$E$1965,C83,'IPC mensual'!$H$6:$H$11965)/$E$7*100</f>
        <v>7.1237955949176617E-14</v>
      </c>
      <c r="M83" s="488">
        <f>AVERAGEIF('IPC mensual'!$F$6:$F$1965,D83,'IPC mensual'!$H$6:$H$11965)/$E$7*100</f>
        <v>7.4754906743857726E-14</v>
      </c>
      <c r="N83" s="489">
        <f>AVERAGEIF('IPC mensual'!$F$6:$F$1965,E83,'IPC mensual'!$H$6:$H$11965)/$E$7*100</f>
        <v>7.1897904813909966E-14</v>
      </c>
      <c r="O83" s="489">
        <f>AVERAGEIF('IPC mensual'!$F$6:$F$1965,F83,'IPC mensual'!$H$6:$H$11965)/$E$7*100</f>
        <v>7.1856257555455903E-14</v>
      </c>
      <c r="P83" s="490">
        <f>AVERAGEIF('IPC mensual'!$F$6:$F$1965,G83,'IPC mensual'!$H$6:$H$11965)/$E$7*100</f>
        <v>7.1829347019224066E-14</v>
      </c>
      <c r="Q83" s="228">
        <f>AVERAGEIF('IPC mensual'!$G$6:$G$1965,H83,'IPC mensual'!$H$6:$H$11965)/$E$7*100</f>
        <v>7.4247611099534765E-14</v>
      </c>
      <c r="R83" s="227">
        <f>AVERAGEIF('IPC mensual'!$G$6:$G$1965,I83,'IPC mensual'!$H$6:$H$11965)/$E$7*100</f>
        <v>7.1747814501712077E-14</v>
      </c>
      <c r="S83" s="230">
        <f>AVERAGEIF('IPC mensual'!$G$6:$G$1965,J83,'IPC mensual'!$H$6:$H$11965)/$E$7*100</f>
        <v>7.1758386498088911E-14</v>
      </c>
      <c r="T83" s="225">
        <f>AVERAGEIF('IPC mensual'!A$6:A$1965,'IPC para cómputos (base móvil)'!A83,'IPC mensual'!H$6:H$11965)/E$7*100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6">
        <f>AVERAGEIF('IPC mensual'!$E$6:$E$1965,B84,'IPC mensual'!$H$6:$H$11965)/$E$7*100</f>
        <v>7.2354743202797938E-14</v>
      </c>
      <c r="L84" s="487">
        <f>AVERAGEIF('IPC mensual'!$E$6:$E$1965,C84,'IPC mensual'!$H$6:$H$11965)/$E$7*100</f>
        <v>7.9745529760758769E-14</v>
      </c>
      <c r="M84" s="488">
        <f>AVERAGEIF('IPC mensual'!$F$6:$F$1965,D84,'IPC mensual'!$H$6:$H$11965)/$E$7*100</f>
        <v>7.1004090574780851E-14</v>
      </c>
      <c r="N84" s="489">
        <f>AVERAGEIF('IPC mensual'!$F$6:$F$1965,E84,'IPC mensual'!$H$6:$H$11965)/$E$7*100</f>
        <v>7.278018596608264E-14</v>
      </c>
      <c r="O84" s="489">
        <f>AVERAGEIF('IPC mensual'!$F$6:$F$1965,F84,'IPC mensual'!$H$6:$H$11965)/$E$7*100</f>
        <v>7.6099152101343761E-14</v>
      </c>
      <c r="P84" s="490">
        <f>AVERAGEIF('IPC mensual'!$F$6:$F$1965,G84,'IPC mensual'!$H$6:$H$11965)/$E$7*100</f>
        <v>8.1472929896022095E-14</v>
      </c>
      <c r="Q84" s="228">
        <f>AVERAGEIF('IPC mensual'!$G$6:$G$1965,H84,'IPC mensual'!$H$6:$H$11965)/$E$7*100</f>
        <v>7.1375872447364893E-14</v>
      </c>
      <c r="R84" s="227">
        <f>AVERAGEIF('IPC mensual'!$G$6:$G$1965,I84,'IPC mensual'!$H$6:$H$11965)/$E$7*100</f>
        <v>7.4161112947360894E-14</v>
      </c>
      <c r="S84" s="230">
        <f>AVERAGEIF('IPC mensual'!$G$6:$G$1965,J84,'IPC mensual'!$H$6:$H$11965)/$E$7*100</f>
        <v>8.0480283508946242E-14</v>
      </c>
      <c r="T84" s="225">
        <f>AVERAGEIF('IPC mensual'!A$6:A$1965,'IPC para cómputos (base móvil)'!A84,'IPC mensual'!H$6:H$11965)/E$7*100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6">
        <f>AVERAGEIF('IPC mensual'!$E$6:$E$1965,B85,'IPC mensual'!$H$6:$H$11965)/$E$7*100</f>
        <v>8.3799409825970594E-14</v>
      </c>
      <c r="L85" s="487">
        <f>AVERAGEIF('IPC mensual'!$E$6:$E$1965,C85,'IPC mensual'!$H$6:$H$11965)/$E$7*100</f>
        <v>8.546209652886699E-14</v>
      </c>
      <c r="M85" s="488">
        <f>AVERAGEIF('IPC mensual'!$F$6:$F$1965,D85,'IPC mensual'!$H$6:$H$11965)/$E$7*100</f>
        <v>8.2385965946745727E-14</v>
      </c>
      <c r="N85" s="489">
        <f>AVERAGEIF('IPC mensual'!$F$6:$F$1965,E85,'IPC mensual'!$H$6:$H$11965)/$E$7*100</f>
        <v>8.392755523659864E-14</v>
      </c>
      <c r="O85" s="489">
        <f>AVERAGEIF('IPC mensual'!$F$6:$F$1965,F85,'IPC mensual'!$H$6:$H$11965)/$E$7*100</f>
        <v>8.5052031214857875E-14</v>
      </c>
      <c r="P85" s="490">
        <f>AVERAGEIF('IPC mensual'!$F$6:$F$1965,G85,'IPC mensual'!$H$6:$H$11965)/$E$7*100</f>
        <v>8.7119657415337971E-14</v>
      </c>
      <c r="Q85" s="228">
        <f>AVERAGEIF('IPC mensual'!$G$6:$G$1965,H85,'IPC mensual'!$H$6:$H$11965)/$E$7*100</f>
        <v>8.2711455289740449E-14</v>
      </c>
      <c r="R85" s="227">
        <f>AVERAGEIF('IPC mensual'!$G$6:$G$1965,I85,'IPC mensual'!$H$6:$H$11965)/$E$7*100</f>
        <v>8.442892415568E-14</v>
      </c>
      <c r="S85" s="230">
        <f>AVERAGEIF('IPC mensual'!$G$6:$G$1965,J85,'IPC mensual'!$H$6:$H$11965)/$E$7*100</f>
        <v>8.6723527914734717E-14</v>
      </c>
      <c r="T85" s="225">
        <f>AVERAGEIF('IPC mensual'!A$6:A$1965,'IPC para cómputos (base móvil)'!A85,'IPC mensual'!H$6:H$11965)/E$7*100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6">
        <f>AVERAGEIF('IPC mensual'!$E$6:$E$1965,B86,'IPC mensual'!$H$6:$H$11965)/$E$7*100</f>
        <v>9.502302561580999E-14</v>
      </c>
      <c r="L86" s="487">
        <f>AVERAGEIF('IPC mensual'!$E$6:$E$1965,C86,'IPC mensual'!$H$6:$H$11965)/$E$7*100</f>
        <v>9.9524773891166453E-14</v>
      </c>
      <c r="M86" s="488">
        <f>AVERAGEIF('IPC mensual'!$F$6:$F$1965,D86,'IPC mensual'!$H$6:$H$11965)/$E$7*100</f>
        <v>8.8718271412920332E-14</v>
      </c>
      <c r="N86" s="489">
        <f>AVERAGEIF('IPC mensual'!$F$6:$F$1965,E86,'IPC mensual'!$H$6:$H$11965)/$E$7*100</f>
        <v>9.5081331777645907E-14</v>
      </c>
      <c r="O86" s="489">
        <f>AVERAGEIF('IPC mensual'!$F$6:$F$1965,F86,'IPC mensual'!$H$6:$H$11965)/$E$7*100</f>
        <v>9.8066479118221486E-14</v>
      </c>
      <c r="P86" s="490">
        <f>AVERAGEIF('IPC mensual'!$F$6:$F$1965,G86,'IPC mensual'!$H$6:$H$11965)/$E$7*100</f>
        <v>1.0201912430903728E-13</v>
      </c>
      <c r="Q86" s="228">
        <f>AVERAGEIF('IPC mensual'!$G$6:$G$1965,H86,'IPC mensual'!$H$6:$H$11965)/$E$7*100</f>
        <v>8.9416984264368695E-14</v>
      </c>
      <c r="R86" s="227">
        <f>AVERAGEIF('IPC mensual'!$G$6:$G$1965,I86,'IPC mensual'!$H$6:$H$11965)/$E$7*100</f>
        <v>9.7414699523415564E-14</v>
      </c>
      <c r="S86" s="230">
        <f>AVERAGEIF('IPC mensual'!$G$6:$G$1965,J86,'IPC mensual'!$H$6:$H$11965)/$E$7*100</f>
        <v>1.0108222117558448E-13</v>
      </c>
      <c r="T86" s="225">
        <f>AVERAGEIF('IPC mensual'!A$6:A$1965,'IPC para cómputos (base móvil)'!A86,'IPC mensual'!H$6:H$11965)/E$7*100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6">
        <f>AVERAGEIF('IPC mensual'!$E$6:$E$1965,B87,'IPC mensual'!$H$6:$H$11965)/$E$7*100</f>
        <v>1.1497526605056542E-13</v>
      </c>
      <c r="L87" s="487">
        <f>AVERAGEIF('IPC mensual'!$E$6:$E$1965,C87,'IPC mensual'!$H$6:$H$11965)/$E$7*100</f>
        <v>1.2919171790561769E-13</v>
      </c>
      <c r="M87" s="488">
        <f>AVERAGEIF('IPC mensual'!$F$6:$F$1965,D87,'IPC mensual'!$H$6:$H$11965)/$E$7*100</f>
        <v>1.0610696290806552E-13</v>
      </c>
      <c r="N87" s="489">
        <f>AVERAGEIF('IPC mensual'!$F$6:$F$1965,E87,'IPC mensual'!$H$6:$H$11965)/$E$7*100</f>
        <v>1.154032717220624E-13</v>
      </c>
      <c r="O87" s="489">
        <f>AVERAGEIF('IPC mensual'!$F$6:$F$1965,F87,'IPC mensual'!$H$6:$H$11965)/$E$7*100</f>
        <v>1.2585096705055015E-13</v>
      </c>
      <c r="P87" s="490">
        <f>AVERAGEIF('IPC mensual'!$F$6:$F$1965,G87,'IPC mensual'!$H$6:$H$11965)/$E$7*100</f>
        <v>1.3137851933798188E-13</v>
      </c>
      <c r="Q87" s="228">
        <f>AVERAGEIF('IPC mensual'!$G$6:$G$1965,H87,'IPC mensual'!$H$6:$H$11965)/$E$7*100</f>
        <v>1.0754074987122782E-13</v>
      </c>
      <c r="R87" s="227">
        <f>AVERAGEIF('IPC mensual'!$G$6:$G$1965,I87,'IPC mensual'!$H$6:$H$11965)/$E$7*100</f>
        <v>1.2102004525164384E-13</v>
      </c>
      <c r="S87" s="230">
        <f>AVERAGEIF('IPC mensual'!$G$6:$G$1965,J87,'IPC mensual'!$H$6:$H$11965)/$E$7*100</f>
        <v>1.3049399564112329E-13</v>
      </c>
      <c r="T87" s="225">
        <f>AVERAGEIF('IPC mensual'!A$6:A$1965,'IPC para cómputos (base móvil)'!A87,'IPC mensual'!H$6:H$11965)/E$7*100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6">
        <f>AVERAGEIF('IPC mensual'!$E$6:$E$1965,B88,'IPC mensual'!$H$6:$H$11965)/$E$7*100</f>
        <v>1.4763120176791141E-13</v>
      </c>
      <c r="L88" s="487">
        <f>AVERAGEIF('IPC mensual'!$E$6:$E$1965,C88,'IPC mensual'!$H$6:$H$11965)/$E$7*100</f>
        <v>1.7541440824613358E-13</v>
      </c>
      <c r="M88" s="488">
        <f>AVERAGEIF('IPC mensual'!$F$6:$F$1965,D88,'IPC mensual'!$H$6:$H$11965)/$E$7*100</f>
        <v>1.3090245913749959E-13</v>
      </c>
      <c r="N88" s="489">
        <f>AVERAGEIF('IPC mensual'!$F$6:$F$1965,E88,'IPC mensual'!$H$6:$H$11965)/$E$7*100</f>
        <v>1.4681811913747757E-13</v>
      </c>
      <c r="O88" s="489">
        <f>AVERAGEIF('IPC mensual'!$F$6:$F$1965,F88,'IPC mensual'!$H$6:$H$11965)/$E$7*100</f>
        <v>1.6574711846836916E-13</v>
      </c>
      <c r="P88" s="490">
        <f>AVERAGEIF('IPC mensual'!$F$6:$F$1965,G88,'IPC mensual'!$H$6:$H$11965)/$E$7*100</f>
        <v>1.864957826301762E-13</v>
      </c>
      <c r="Q88" s="228">
        <f>AVERAGEIF('IPC mensual'!$G$6:$G$1965,H88,'IPC mensual'!$H$6:$H$11965)/$E$7*100</f>
        <v>1.328467453802505E-13</v>
      </c>
      <c r="R88" s="227">
        <f>AVERAGEIF('IPC mensual'!$G$6:$G$1965,I88,'IPC mensual'!$H$6:$H$11965)/$E$7*100</f>
        <v>1.5716618140920225E-13</v>
      </c>
      <c r="S88" s="230">
        <f>AVERAGEIF('IPC mensual'!$G$6:$G$1965,J88,'IPC mensual'!$H$6:$H$11965)/$E$7*100</f>
        <v>1.8245968274068905E-13</v>
      </c>
      <c r="T88" s="225">
        <f>AVERAGEIF('IPC mensual'!A$6:A$1965,'IPC para cómputos (base móvil)'!A88,'IPC mensual'!H$6:H$11965)/E$7*100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6">
        <f>AVERAGEIF('IPC mensual'!$E$6:$E$1965,B89,'IPC mensual'!$H$6:$H$11965)/$E$7*100</f>
        <v>3.2927155478939832E-13</v>
      </c>
      <c r="L89" s="487">
        <f>AVERAGEIF('IPC mensual'!$E$6:$E$1965,C89,'IPC mensual'!$H$6:$H$11965)/$E$7*100</f>
        <v>3.8341555368787394E-13</v>
      </c>
      <c r="M89" s="488">
        <f>AVERAGEIF('IPC mensual'!$F$6:$F$1965,D89,'IPC mensual'!$H$6:$H$11965)/$E$7*100</f>
        <v>2.5572762217597359E-13</v>
      </c>
      <c r="N89" s="489">
        <f>AVERAGEIF('IPC mensual'!$F$6:$F$1965,E89,'IPC mensual'!$H$6:$H$11965)/$E$7*100</f>
        <v>3.2583917996573165E-13</v>
      </c>
      <c r="O89" s="489">
        <f>AVERAGEIF('IPC mensual'!$F$6:$F$1965,F89,'IPC mensual'!$H$6:$H$11965)/$E$7*100</f>
        <v>3.7209006229658543E-13</v>
      </c>
      <c r="P89" s="490">
        <f>AVERAGEIF('IPC mensual'!$F$6:$F$1965,G89,'IPC mensual'!$H$6:$H$11965)/$E$7*100</f>
        <v>3.9252797383761973E-13</v>
      </c>
      <c r="Q89" s="228">
        <f>AVERAGEIF('IPC mensual'!$G$6:$G$1965,H89,'IPC mensual'!$H$6:$H$11965)/$E$7*100</f>
        <v>2.6633742144890579E-13</v>
      </c>
      <c r="R89" s="227">
        <f>AVERAGEIF('IPC mensual'!$G$6:$G$1965,I89,'IPC mensual'!$H$6:$H$11965)/$E$7*100</f>
        <v>3.5364000643791545E-13</v>
      </c>
      <c r="S89" s="230">
        <f>AVERAGEIF('IPC mensual'!$G$6:$G$1965,J89,'IPC mensual'!$H$6:$H$11965)/$E$7*100</f>
        <v>3.8966120082011168E-13</v>
      </c>
      <c r="T89" s="225">
        <f>AVERAGEIF('IPC mensual'!A$6:A$1965,'IPC para cómputos (base móvil)'!A89,'IPC mensual'!H$6:H$11965)/E$7*100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6">
        <f>AVERAGEIF('IPC mensual'!$E$6:$E$1965,B90,'IPC mensual'!$H$6:$H$11965)/$E$7*100</f>
        <v>4.1887787389796941E-13</v>
      </c>
      <c r="L90" s="487">
        <f>AVERAGEIF('IPC mensual'!$E$6:$E$1965,C90,'IPC mensual'!$H$6:$H$11965)/$E$7*100</f>
        <v>4.2654737672404593E-13</v>
      </c>
      <c r="M90" s="488">
        <f>AVERAGEIF('IPC mensual'!$F$6:$F$1965,D90,'IPC mensual'!$H$6:$H$11965)/$E$7*100</f>
        <v>4.1703001707671616E-13</v>
      </c>
      <c r="N90" s="489">
        <f>AVERAGEIF('IPC mensual'!$F$6:$F$1965,E90,'IPC mensual'!$H$6:$H$11965)/$E$7*100</f>
        <v>4.1845179040763227E-13</v>
      </c>
      <c r="O90" s="489">
        <f>AVERAGEIF('IPC mensual'!$F$6:$F$1965,F90,'IPC mensual'!$H$6:$H$11965)/$E$7*100</f>
        <v>4.2214430041487335E-13</v>
      </c>
      <c r="P90" s="490">
        <f>AVERAGEIF('IPC mensual'!$F$6:$F$1965,G90,'IPC mensual'!$H$6:$H$11965)/$E$7*100</f>
        <v>4.4700130644140897E-13</v>
      </c>
      <c r="Q90" s="228">
        <f>AVERAGEIF('IPC mensual'!$G$6:$G$1965,H90,'IPC mensual'!$H$6:$H$11965)/$E$7*100</f>
        <v>4.1770486284543515E-13</v>
      </c>
      <c r="R90" s="227">
        <f>AVERAGEIF('IPC mensual'!$G$6:$G$1965,I90,'IPC mensual'!$H$6:$H$11965)/$E$7*100</f>
        <v>4.1972988069688168E-13</v>
      </c>
      <c r="S90" s="230">
        <f>AVERAGEIF('IPC mensual'!$G$6:$G$1965,J90,'IPC mensual'!$H$6:$H$11965)/$E$7*100</f>
        <v>4.4103581721315635E-13</v>
      </c>
      <c r="T90" s="225">
        <f>AVERAGEIF('IPC mensual'!A$6:A$1965,'IPC para cómputos (base móvil)'!A90,'IPC mensual'!H$6:H$11965)/E$7*100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6">
        <f>AVERAGEIF('IPC mensual'!$E$6:$E$1965,B91,'IPC mensual'!$H$6:$H$11965)/$E$7*100</f>
        <v>4.7256823804282291E-13</v>
      </c>
      <c r="L91" s="487">
        <f>AVERAGEIF('IPC mensual'!$E$6:$E$1965,C91,'IPC mensual'!$H$6:$H$11965)/$E$7*100</f>
        <v>4.9557866870221117E-13</v>
      </c>
      <c r="M91" s="488">
        <f>AVERAGEIF('IPC mensual'!$F$6:$F$1965,D91,'IPC mensual'!$H$6:$H$11965)/$E$7*100</f>
        <v>4.5367768233511972E-13</v>
      </c>
      <c r="N91" s="489">
        <f>AVERAGEIF('IPC mensual'!$F$6:$F$1965,E91,'IPC mensual'!$H$6:$H$11965)/$E$7*100</f>
        <v>4.7356264642929492E-13</v>
      </c>
      <c r="O91" s="489">
        <f>AVERAGEIF('IPC mensual'!$F$6:$F$1965,F91,'IPC mensual'!$H$6:$H$11965)/$E$7*100</f>
        <v>4.9046566681816022E-13</v>
      </c>
      <c r="P91" s="490">
        <f>AVERAGEIF('IPC mensual'!$F$6:$F$1965,G91,'IPC mensual'!$H$6:$H$11965)/$E$7*100</f>
        <v>5.208623989461374E-13</v>
      </c>
      <c r="Q91" s="228">
        <f>AVERAGEIF('IPC mensual'!$G$6:$G$1965,H91,'IPC mensual'!$H$6:$H$11965)/$E$7*100</f>
        <v>4.5754831446313359E-13</v>
      </c>
      <c r="R91" s="227">
        <f>AVERAGEIF('IPC mensual'!$G$6:$G$1965,I91,'IPC mensual'!$H$6:$H$11965)/$E$7*100</f>
        <v>4.8194271555730257E-13</v>
      </c>
      <c r="S91" s="230">
        <f>AVERAGEIF('IPC mensual'!$G$6:$G$1965,J91,'IPC mensual'!$H$6:$H$11965)/$E$7*100</f>
        <v>5.1443526587609816E-13</v>
      </c>
      <c r="T91" s="225">
        <f>AVERAGEIF('IPC mensual'!A$6:A$1965,'IPC para cómputos (base móvil)'!A91,'IPC mensual'!H$6:H$11965)/E$7*100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6">
        <f>AVERAGEIF('IPC mensual'!$E$6:$E$1965,B92,'IPC mensual'!$H$6:$H$11965)/$E$7*100</f>
        <v>5.8719558930353347E-13</v>
      </c>
      <c r="L92" s="487">
        <f>AVERAGEIF('IPC mensual'!$E$6:$E$1965,C92,'IPC mensual'!$H$6:$H$11965)/$E$7*100</f>
        <v>6.6517655675994971E-13</v>
      </c>
      <c r="M92" s="488">
        <f>AVERAGEIF('IPC mensual'!$F$6:$F$1965,D92,'IPC mensual'!$H$6:$H$11965)/$E$7*100</f>
        <v>5.4145792934224394E-13</v>
      </c>
      <c r="N92" s="489">
        <f>AVERAGEIF('IPC mensual'!$F$6:$F$1965,E92,'IPC mensual'!$H$6:$H$11965)/$E$7*100</f>
        <v>5.8350179784218589E-13</v>
      </c>
      <c r="O92" s="489">
        <f>AVERAGEIF('IPC mensual'!$F$6:$F$1965,F92,'IPC mensual'!$H$6:$H$11965)/$E$7*100</f>
        <v>6.3573514866820125E-13</v>
      </c>
      <c r="P92" s="490">
        <f>AVERAGEIF('IPC mensual'!$F$6:$F$1965,G92,'IPC mensual'!$H$6:$H$11965)/$E$7*100</f>
        <v>6.8435159527924371E-13</v>
      </c>
      <c r="Q92" s="228">
        <f>AVERAGEIF('IPC mensual'!$G$6:$G$1965,H92,'IPC mensual'!$H$6:$H$11965)/$E$7*100</f>
        <v>5.4799174346663103E-13</v>
      </c>
      <c r="R92" s="227">
        <f>AVERAGEIF('IPC mensual'!$G$6:$G$1965,I92,'IPC mensual'!$H$6:$H$11965)/$E$7*100</f>
        <v>6.0903397000096744E-13</v>
      </c>
      <c r="S92" s="230">
        <f>AVERAGEIF('IPC mensual'!$G$6:$G$1965,J92,'IPC mensual'!$H$6:$H$11965)/$E$7*100</f>
        <v>6.7675913988130742E-13</v>
      </c>
      <c r="T92" s="225">
        <f>AVERAGEIF('IPC mensual'!A$6:A$1965,'IPC para cómputos (base móvil)'!A92,'IPC mensual'!H$6:H$11965)/E$7*100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6">
        <f>AVERAGEIF('IPC mensual'!$E$6:$E$1965,B93,'IPC mensual'!$H$6:$H$11965)/$E$7*100</f>
        <v>7.4741707766562758E-13</v>
      </c>
      <c r="L93" s="487">
        <f>AVERAGEIF('IPC mensual'!$E$6:$E$1965,C93,'IPC mensual'!$H$6:$H$11965)/$E$7*100</f>
        <v>8.0707389212931674E-13</v>
      </c>
      <c r="M93" s="488">
        <f>AVERAGEIF('IPC mensual'!$F$6:$F$1965,D93,'IPC mensual'!$H$6:$H$11965)/$E$7*100</f>
        <v>7.1162286084200924E-13</v>
      </c>
      <c r="N93" s="489">
        <f>AVERAGEIF('IPC mensual'!$F$6:$F$1965,E93,'IPC mensual'!$H$6:$H$11965)/$E$7*100</f>
        <v>7.5025806141924841E-13</v>
      </c>
      <c r="O93" s="489">
        <f>AVERAGEIF('IPC mensual'!$F$6:$F$1965,F93,'IPC mensual'!$H$6:$H$11965)/$E$7*100</f>
        <v>7.7369457556897477E-13</v>
      </c>
      <c r="P93" s="490">
        <f>AVERAGEIF('IPC mensual'!$F$6:$F$1965,G93,'IPC mensual'!$H$6:$H$11965)/$E$7*100</f>
        <v>8.4457308364134166E-13</v>
      </c>
      <c r="Q93" s="228">
        <f>AVERAGEIF('IPC mensual'!$G$6:$G$1965,H93,'IPC mensual'!$H$6:$H$11965)/$E$7*100</f>
        <v>7.2057141504791383E-13</v>
      </c>
      <c r="R93" s="227">
        <f>AVERAGEIF('IPC mensual'!$G$6:$G$1965,I93,'IPC mensual'!$H$6:$H$11965)/$E$7*100</f>
        <v>7.6041390557503215E-13</v>
      </c>
      <c r="S93" s="230">
        <f>AVERAGEIF('IPC mensual'!$G$6:$G$1965,J93,'IPC mensual'!$H$6:$H$11965)/$E$7*100</f>
        <v>8.2912611548073453E-13</v>
      </c>
      <c r="T93" s="225">
        <f>AVERAGEIF('IPC mensual'!A$6:A$1965,'IPC para cómputos (base móvil)'!A93,'IPC mensual'!H$6:H$11965)/E$7*100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6">
        <f>AVERAGEIF('IPC mensual'!$E$6:$E$1965,B94,'IPC mensual'!$H$6:$H$11965)/$E$7*100</f>
        <v>9.2084971713640095E-13</v>
      </c>
      <c r="L94" s="487">
        <f>AVERAGEIF('IPC mensual'!$E$6:$E$1965,C94,'IPC mensual'!$H$6:$H$11965)/$E$7*100</f>
        <v>9.7965308316531099E-13</v>
      </c>
      <c r="M94" s="488">
        <f>AVERAGEIF('IPC mensual'!$F$6:$F$1965,D94,'IPC mensual'!$H$6:$H$11965)/$E$7*100</f>
        <v>8.8945665444079436E-13</v>
      </c>
      <c r="N94" s="489">
        <f>AVERAGEIF('IPC mensual'!$F$6:$F$1965,E94,'IPC mensual'!$H$6:$H$11965)/$E$7*100</f>
        <v>9.2468382782238634E-13</v>
      </c>
      <c r="O94" s="489">
        <f>AVERAGEIF('IPC mensual'!$F$6:$F$1965,F94,'IPC mensual'!$H$6:$H$11965)/$E$7*100</f>
        <v>9.3732601330787972E-13</v>
      </c>
      <c r="P94" s="490">
        <f>AVERAGEIF('IPC mensual'!$F$6:$F$1965,G94,'IPC mensual'!$H$6:$H$11965)/$E$7*100</f>
        <v>1.0107603815952183E-12</v>
      </c>
      <c r="Q94" s="228">
        <f>AVERAGEIF('IPC mensual'!$G$6:$G$1965,H94,'IPC mensual'!$H$6:$H$11965)/$E$7*100</f>
        <v>8.9698487695165316E-13</v>
      </c>
      <c r="R94" s="227">
        <f>AVERAGEIF('IPC mensual'!$G$6:$G$1965,I94,'IPC mensual'!$H$6:$H$11965)/$E$7*100</f>
        <v>9.3096952039544777E-13</v>
      </c>
      <c r="S94" s="230">
        <f>AVERAGEIF('IPC mensual'!$G$6:$G$1965,J94,'IPC mensual'!$H$6:$H$11965)/$E$7*100</f>
        <v>9.9371576052760854E-13</v>
      </c>
      <c r="T94" s="225">
        <f>AVERAGEIF('IPC mensual'!A$6:A$1965,'IPC para cómputos (base móvil)'!A94,'IPC mensual'!H$6:H$11965)/E$7*100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6">
        <f>AVERAGEIF('IPC mensual'!$E$6:$E$1965,B95,'IPC mensual'!$H$6:$H$11965)/$E$7*100</f>
        <v>1.1334833191723393E-12</v>
      </c>
      <c r="L95" s="487">
        <f>AVERAGEIF('IPC mensual'!$E$6:$E$1965,C95,'IPC mensual'!$H$6:$H$11965)/$E$7*100</f>
        <v>1.3094724595851388E-12</v>
      </c>
      <c r="M95" s="488">
        <f>AVERAGEIF('IPC mensual'!$F$6:$F$1965,D95,'IPC mensual'!$H$6:$H$11965)/$E$7*100</f>
        <v>1.0643091450613251E-12</v>
      </c>
      <c r="N95" s="489">
        <f>AVERAGEIF('IPC mensual'!$F$6:$F$1965,E95,'IPC mensual'!$H$6:$H$11965)/$E$7*100</f>
        <v>1.1407280199621841E-12</v>
      </c>
      <c r="O95" s="489">
        <f>AVERAGEIF('IPC mensual'!$F$6:$F$1965,F95,'IPC mensual'!$H$6:$H$11965)/$E$7*100</f>
        <v>1.2550708884113005E-12</v>
      </c>
      <c r="P95" s="490">
        <f>AVERAGEIF('IPC mensual'!$F$6:$F$1965,G95,'IPC mensual'!$H$6:$H$11965)/$E$7*100</f>
        <v>1.3779354266671715E-12</v>
      </c>
      <c r="Q95" s="228">
        <f>AVERAGEIF('IPC mensual'!$G$6:$G$1965,H95,'IPC mensual'!$H$6:$H$11965)/$E$7*100</f>
        <v>1.0756371993608261E-12</v>
      </c>
      <c r="R95" s="227">
        <f>AVERAGEIF('IPC mensual'!$G$6:$G$1965,I95,'IPC mensual'!$H$6:$H$11965)/$E$7*100</f>
        <v>1.2002786339168119E-12</v>
      </c>
      <c r="S95" s="230">
        <f>AVERAGEIF('IPC mensual'!$G$6:$G$1965,J95,'IPC mensual'!$H$6:$H$11965)/$E$7*100</f>
        <v>1.3526167767988479E-12</v>
      </c>
      <c r="T95" s="225">
        <f>AVERAGEIF('IPC mensual'!A$6:A$1965,'IPC para cómputos (base móvil)'!A95,'IPC mensual'!H$6:H$11965)/E$7*100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6">
        <f>AVERAGEIF('IPC mensual'!$E$6:$E$1965,B96,'IPC mensual'!$H$6:$H$11965)/$E$7*100</f>
        <v>1.5446916902442344E-12</v>
      </c>
      <c r="L96" s="487">
        <f>AVERAGEIF('IPC mensual'!$E$6:$E$1965,C96,'IPC mensual'!$H$6:$H$11965)/$E$7*100</f>
        <v>1.6772164702802843E-12</v>
      </c>
      <c r="M96" s="488">
        <f>AVERAGEIF('IPC mensual'!$F$6:$F$1965,D96,'IPC mensual'!$H$6:$H$11965)/$E$7*100</f>
        <v>1.4660007972129424E-12</v>
      </c>
      <c r="N96" s="489">
        <f>AVERAGEIF('IPC mensual'!$F$6:$F$1965,E96,'IPC mensual'!$H$6:$H$11965)/$E$7*100</f>
        <v>1.5438395232635592E-12</v>
      </c>
      <c r="O96" s="489">
        <f>AVERAGEIF('IPC mensual'!$F$6:$F$1965,F96,'IPC mensual'!$H$6:$H$11965)/$E$7*100</f>
        <v>1.6029280128311099E-12</v>
      </c>
      <c r="P96" s="490">
        <f>AVERAGEIF('IPC mensual'!$F$6:$F$1965,G96,'IPC mensual'!$H$6:$H$11965)/$E$7*100</f>
        <v>1.7668432926545544E-12</v>
      </c>
      <c r="Q96" s="228">
        <f>AVERAGEIF('IPC mensual'!$G$6:$G$1965,H96,'IPC mensual'!$H$6:$H$11965)/$E$7*100</f>
        <v>1.4817320880033804E-12</v>
      </c>
      <c r="R96" s="227">
        <f>AVERAGEIF('IPC mensual'!$G$6:$G$1965,I96,'IPC mensual'!$H$6:$H$11965)/$E$7*100</f>
        <v>1.5715368723166604E-12</v>
      </c>
      <c r="S96" s="230">
        <f>AVERAGEIF('IPC mensual'!$G$6:$G$1965,J96,'IPC mensual'!$H$6:$H$11965)/$E$7*100</f>
        <v>1.7314397591515836E-12</v>
      </c>
      <c r="T96" s="225">
        <f>AVERAGEIF('IPC mensual'!A$6:A$1965,'IPC para cómputos (base móvil)'!A96,'IPC mensual'!H$6:H$11965)/E$7*100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6">
        <f>AVERAGEIF('IPC mensual'!$E$6:$E$1965,B97,'IPC mensual'!$H$6:$H$11965)/$E$7*100</f>
        <v>1.9384235902147048E-12</v>
      </c>
      <c r="L97" s="487">
        <f>AVERAGEIF('IPC mensual'!$E$6:$E$1965,C97,'IPC mensual'!$H$6:$H$11965)/$E$7*100</f>
        <v>2.2022045107215821E-12</v>
      </c>
      <c r="M97" s="488">
        <f>AVERAGEIF('IPC mensual'!$F$6:$F$1965,D97,'IPC mensual'!$H$6:$H$11965)/$E$7*100</f>
        <v>1.8568974799732692E-12</v>
      </c>
      <c r="N97" s="489">
        <f>AVERAGEIF('IPC mensual'!$F$6:$F$1965,E97,'IPC mensual'!$H$6:$H$11965)/$E$7*100</f>
        <v>1.9604453790310962E-12</v>
      </c>
      <c r="O97" s="489">
        <f>AVERAGEIF('IPC mensual'!$F$6:$F$1965,F97,'IPC mensual'!$H$6:$H$11965)/$E$7*100</f>
        <v>2.1318847166395554E-12</v>
      </c>
      <c r="P97" s="490">
        <f>AVERAGEIF('IPC mensual'!$F$6:$F$1965,G97,'IPC mensual'!$H$6:$H$11965)/$E$7*100</f>
        <v>2.294526871808413E-12</v>
      </c>
      <c r="Q97" s="228">
        <f>AVERAGEIF('IPC mensual'!$G$6:$G$1965,H97,'IPC mensual'!$H$6:$H$11965)/$E$7*100</f>
        <v>1.8726994109213144E-12</v>
      </c>
      <c r="R97" s="227">
        <f>AVERAGEIF('IPC mensual'!$G$6:$G$1965,I97,'IPC mensual'!$H$6:$H$11965)/$E$7*100</f>
        <v>2.0540139542362818E-12</v>
      </c>
      <c r="S97" s="230">
        <f>AVERAGEIF('IPC mensual'!$G$6:$G$1965,J97,'IPC mensual'!$H$6:$H$11965)/$E$7*100</f>
        <v>2.2561024704316542E-12</v>
      </c>
      <c r="T97" s="225">
        <f>AVERAGEIF('IPC mensual'!A$6:A$1965,'IPC para cómputos (base móvil)'!A97,'IPC mensual'!H$6:H$11965)/E$7*100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6">
        <f>AVERAGEIF('IPC mensual'!$E$6:$E$1965,B98,'IPC mensual'!$H$6:$H$11965)/$E$7*100</f>
        <v>2.345368563475009E-12</v>
      </c>
      <c r="L98" s="487">
        <f>AVERAGEIF('IPC mensual'!$E$6:$E$1965,C98,'IPC mensual'!$H$6:$H$11965)/$E$7*100</f>
        <v>2.4357110779676378E-12</v>
      </c>
      <c r="M98" s="488">
        <f>AVERAGEIF('IPC mensual'!$F$6:$F$1965,D98,'IPC mensual'!$H$6:$H$11965)/$E$7*100</f>
        <v>2.3551716873880367E-12</v>
      </c>
      <c r="N98" s="489">
        <f>AVERAGEIF('IPC mensual'!$F$6:$F$1965,E98,'IPC mensual'!$H$6:$H$11965)/$E$7*100</f>
        <v>2.347226671929113E-12</v>
      </c>
      <c r="O98" s="489">
        <f>AVERAGEIF('IPC mensual'!$F$6:$F$1965,F98,'IPC mensual'!$H$6:$H$11965)/$E$7*100</f>
        <v>2.3656924256005816E-12</v>
      </c>
      <c r="P98" s="490">
        <f>AVERAGEIF('IPC mensual'!$F$6:$F$1965,G98,'IPC mensual'!$H$6:$H$11965)/$E$7*100</f>
        <v>2.513405640431296E-12</v>
      </c>
      <c r="Q98" s="228">
        <f>AVERAGEIF('IPC mensual'!$G$6:$G$1965,H98,'IPC mensual'!$H$6:$H$11965)/$E$7*100</f>
        <v>2.3520817811742736E-12</v>
      </c>
      <c r="R98" s="227">
        <f>AVERAGEIF('IPC mensual'!$G$6:$G$1965,I98,'IPC mensual'!$H$6:$H$11965)/$E$7*100</f>
        <v>2.3517742321887672E-12</v>
      </c>
      <c r="S98" s="230">
        <f>AVERAGEIF('IPC mensual'!$G$6:$G$1965,J98,'IPC mensual'!$H$6:$H$11965)/$E$7*100</f>
        <v>2.4822663056487307E-12</v>
      </c>
      <c r="T98" s="225">
        <f>AVERAGEIF('IPC mensual'!A$6:A$1965,'IPC para cómputos (base móvil)'!A98,'IPC mensual'!H$6:H$11965)/E$7*100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6">
        <f>AVERAGEIF('IPC mensual'!$E$6:$E$1965,B99,'IPC mensual'!$H$6:$H$11965)/$E$7*100</f>
        <v>2.4996236015182737E-12</v>
      </c>
      <c r="L99" s="487">
        <f>AVERAGEIF('IPC mensual'!$E$6:$E$1965,C99,'IPC mensual'!$H$6:$H$11965)/$E$7*100</f>
        <v>2.6253342493441824E-12</v>
      </c>
      <c r="M99" s="488">
        <f>AVERAGEIF('IPC mensual'!$F$6:$F$1965,D99,'IPC mensual'!$H$6:$H$11965)/$E$7*100</f>
        <v>2.5246247711317631E-12</v>
      </c>
      <c r="N99" s="489">
        <f>AVERAGEIF('IPC mensual'!$F$6:$F$1965,E99,'IPC mensual'!$H$6:$H$11965)/$E$7*100</f>
        <v>2.5195117692477136E-12</v>
      </c>
      <c r="O99" s="489">
        <f>AVERAGEIF('IPC mensual'!$F$6:$F$1965,F99,'IPC mensual'!$H$6:$H$11965)/$E$7*100</f>
        <v>2.5609924386679445E-12</v>
      </c>
      <c r="P99" s="490">
        <f>AVERAGEIF('IPC mensual'!$F$6:$F$1965,G99,'IPC mensual'!$H$6:$H$11965)/$E$7*100</f>
        <v>2.70245856473055E-12</v>
      </c>
      <c r="Q99" s="228">
        <f>AVERAGEIF('IPC mensual'!$G$6:$G$1965,H99,'IPC mensual'!$H$6:$H$11965)/$E$7*100</f>
        <v>2.5271107920979438E-12</v>
      </c>
      <c r="R99" s="227">
        <f>AVERAGEIF('IPC mensual'!$G$6:$G$1965,I99,'IPC mensual'!$H$6:$H$11965)/$E$7*100</f>
        <v>2.5302006983117073E-12</v>
      </c>
      <c r="S99" s="230">
        <f>AVERAGEIF('IPC mensual'!$G$6:$G$1965,J99,'IPC mensual'!$H$6:$H$11965)/$E$7*100</f>
        <v>2.6733791674238277E-12</v>
      </c>
      <c r="T99" s="225">
        <f>AVERAGEIF('IPC mensual'!A$6:A$1965,'IPC para cómputos (base móvil)'!A99,'IPC mensual'!H$6:H$11965)/E$7*100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6">
        <f>AVERAGEIF('IPC mensual'!$E$6:$E$1965,B100,'IPC mensual'!$H$6:$H$11965)/$E$7*100</f>
        <v>2.8181674632569636E-12</v>
      </c>
      <c r="L100" s="487">
        <f>AVERAGEIF('IPC mensual'!$E$6:$E$1965,C100,'IPC mensual'!$H$6:$H$11965)/$E$7*100</f>
        <v>3.0829863615899271E-12</v>
      </c>
      <c r="M100" s="488">
        <f>AVERAGEIF('IPC mensual'!$F$6:$F$1965,D100,'IPC mensual'!$H$6:$H$11965)/$E$7*100</f>
        <v>2.7403896062763916E-12</v>
      </c>
      <c r="N100" s="489">
        <f>AVERAGEIF('IPC mensual'!$F$6:$F$1965,E100,'IPC mensual'!$H$6:$H$11965)/$E$7*100</f>
        <v>2.8181610559864305E-12</v>
      </c>
      <c r="O100" s="489">
        <f>AVERAGEIF('IPC mensual'!$F$6:$F$1965,F100,'IPC mensual'!$H$6:$H$11965)/$E$7*100</f>
        <v>2.9150966518558597E-12</v>
      </c>
      <c r="P100" s="490">
        <f>AVERAGEIF('IPC mensual'!$F$6:$F$1965,G100,'IPC mensual'!$H$6:$H$11965)/$E$7*100</f>
        <v>3.2335572190776411E-12</v>
      </c>
      <c r="Q100" s="228">
        <f>AVERAGEIF('IPC mensual'!$G$6:$G$1965,H100,'IPC mensual'!$H$6:$H$11965)/$E$7*100</f>
        <v>2.7546634032027006E-12</v>
      </c>
      <c r="R100" s="227">
        <f>AVERAGEIF('IPC mensual'!$G$6:$G$1965,I100,'IPC mensual'!$H$6:$H$11965)/$E$7*100</f>
        <v>2.859225252822122E-12</v>
      </c>
      <c r="S100" s="230">
        <f>AVERAGEIF('IPC mensual'!$G$6:$G$1965,J100,'IPC mensual'!$H$6:$H$11965)/$E$7*100</f>
        <v>3.16651474387242E-12</v>
      </c>
      <c r="T100" s="225">
        <f>AVERAGEIF('IPC mensual'!A$6:A$1965,'IPC para cómputos (base móvil)'!A100,'IPC mensual'!H$6:H$11965)/E$7*100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6">
        <f>AVERAGEIF('IPC mensual'!$E$6:$E$1965,B101,'IPC mensual'!$H$6:$H$11965)/$E$7*100</f>
        <v>3.7183441220238284E-12</v>
      </c>
      <c r="L101" s="487">
        <f>AVERAGEIF('IPC mensual'!$E$6:$E$1965,C101,'IPC mensual'!$H$6:$H$11965)/$E$7*100</f>
        <v>4.1836465152840555E-12</v>
      </c>
      <c r="M101" s="488">
        <f>AVERAGEIF('IPC mensual'!$F$6:$F$1965,D101,'IPC mensual'!$H$6:$H$11965)/$E$7*100</f>
        <v>3.5343977923380921E-12</v>
      </c>
      <c r="N101" s="489">
        <f>AVERAGEIF('IPC mensual'!$F$6:$F$1965,E101,'IPC mensual'!$H$6:$H$11965)/$E$7*100</f>
        <v>3.7275769988595644E-12</v>
      </c>
      <c r="O101" s="489">
        <f>AVERAGEIF('IPC mensual'!$F$6:$F$1965,F101,'IPC mensual'!$H$6:$H$11965)/$E$7*100</f>
        <v>4.0813928848735669E-12</v>
      </c>
      <c r="P101" s="490">
        <f>AVERAGEIF('IPC mensual'!$F$6:$F$1965,G101,'IPC mensual'!$H$6:$H$11965)/$E$7*100</f>
        <v>4.4289680893899909E-12</v>
      </c>
      <c r="Q101" s="228">
        <f>AVERAGEIF('IPC mensual'!$G$6:$G$1965,H101,'IPC mensual'!$H$6:$H$11965)/$E$7*100</f>
        <v>3.5583321514081068E-12</v>
      </c>
      <c r="R101" s="227">
        <f>AVERAGEIF('IPC mensual'!$G$6:$G$1965,I101,'IPC mensual'!$H$6:$H$11965)/$E$7*100</f>
        <v>3.9139308604474714E-12</v>
      </c>
      <c r="S101" s="230">
        <f>AVERAGEIF('IPC mensual'!$G$6:$G$1965,J101,'IPC mensual'!$H$6:$H$11965)/$E$7*100</f>
        <v>4.3569888122403337E-12</v>
      </c>
      <c r="T101" s="225">
        <f>AVERAGEIF('IPC mensual'!A$6:A$1965,'IPC para cómputos (base móvil)'!A101,'IPC mensual'!H$6:H$11965)/E$7*100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2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6">
        <f>AVERAGEIF('IPC mensual'!$E$6:$E$1965,B102,'IPC mensual'!$H$6:$H$11965)/$E$7*100</f>
        <v>5.8199801144846786E-12</v>
      </c>
      <c r="L102" s="487">
        <f>AVERAGEIF('IPC mensual'!$E$6:$E$1965,C102,'IPC mensual'!$H$6:$H$11965)/$E$7*100</f>
        <v>6.9133936452078062E-12</v>
      </c>
      <c r="M102" s="488">
        <f>AVERAGEIF('IPC mensual'!$F$6:$F$1965,D102,'IPC mensual'!$H$6:$H$11965)/$E$7*100</f>
        <v>5.2529174506448894E-12</v>
      </c>
      <c r="N102" s="489">
        <f>AVERAGEIF('IPC mensual'!$F$6:$F$1965,E102,'IPC mensual'!$H$6:$H$11965)/$E$7*100</f>
        <v>5.8959639357164594E-12</v>
      </c>
      <c r="O102" s="489">
        <f>AVERAGEIF('IPC mensual'!$F$6:$F$1965,F102,'IPC mensual'!$H$6:$H$11965)/$E$7*100</f>
        <v>6.4918272805948653E-12</v>
      </c>
      <c r="P102" s="490">
        <f>AVERAGEIF('IPC mensual'!$F$6:$F$1965,G102,'IPC mensual'!$H$6:$H$11965)/$E$7*100</f>
        <v>7.3513113642168534E-12</v>
      </c>
      <c r="Q102" s="228">
        <f>AVERAGEIF('IPC mensual'!$G$6:$G$1965,H102,'IPC mensual'!$H$6:$H$11965)/$E$7*100</f>
        <v>5.3716698026737096E-12</v>
      </c>
      <c r="R102" s="227">
        <f>AVERAGEIF('IPC mensual'!$G$6:$G$1965,I102,'IPC mensual'!$H$6:$H$11965)/$E$7*100</f>
        <v>6.2103030261689201E-12</v>
      </c>
      <c r="S102" s="230">
        <f>AVERAGEIF('IPC mensual'!$G$6:$G$1965,J102,'IPC mensual'!$H$6:$H$11965)/$E$7*100</f>
        <v>7.1620421945371713E-12</v>
      </c>
      <c r="T102" s="225">
        <f>AVERAGEIF('IPC mensual'!A$6:A$1965,'IPC para cómputos (base móvil)'!A102,'IPC mensual'!H$6:H$11965)/E$7*100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2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6">
        <f>AVERAGEIF('IPC mensual'!$E$6:$E$1965,B103,'IPC mensual'!$H$6:$H$11965)/$E$7*100</f>
        <v>1.0421662588318878E-11</v>
      </c>
      <c r="L103" s="487">
        <f>AVERAGEIF('IPC mensual'!$E$6:$E$1965,C103,'IPC mensual'!$H$6:$H$11965)/$E$7*100</f>
        <v>1.0408034323898594E-11</v>
      </c>
      <c r="M103" s="488">
        <f>AVERAGEIF('IPC mensual'!$F$6:$F$1965,D103,'IPC mensual'!$H$6:$H$11965)/$E$7*100</f>
        <v>8.925552104697749E-12</v>
      </c>
      <c r="N103" s="489">
        <f>AVERAGEIF('IPC mensual'!$F$6:$F$1965,E103,'IPC mensual'!$H$6:$H$11965)/$E$7*100</f>
        <v>1.0203488619454435E-11</v>
      </c>
      <c r="O103" s="489">
        <f>AVERAGEIF('IPC mensual'!$F$6:$F$1965,F103,'IPC mensual'!$H$6:$H$11965)/$E$7*100</f>
        <v>1.0186592647063181E-11</v>
      </c>
      <c r="P103" s="490">
        <f>AVERAGEIF('IPC mensual'!$F$6:$F$1965,G103,'IPC mensual'!$H$6:$H$11965)/$E$7*100</f>
        <v>1.0747356963970587E-11</v>
      </c>
      <c r="Q103" s="228">
        <f>AVERAGEIF('IPC mensual'!$G$6:$G$1965,H103,'IPC mensual'!$H$6:$H$11965)/$E$7*100</f>
        <v>9.2124376427408307E-12</v>
      </c>
      <c r="R103" s="227">
        <f>AVERAGEIF('IPC mensual'!$G$6:$G$1965,I103,'IPC mensual'!$H$6:$H$11965)/$E$7*100</f>
        <v>1.0212015094714099E-11</v>
      </c>
      <c r="S103" s="230">
        <f>AVERAGEIF('IPC mensual'!$G$6:$G$1965,J103,'IPC mensual'!$H$6:$H$11965)/$E$7*100</f>
        <v>1.0622790013934534E-11</v>
      </c>
      <c r="T103" s="225">
        <f>AVERAGEIF('IPC mensual'!A$6:A$1965,'IPC para cómputos (base móvil)'!A103,'IPC mensual'!H$6:H$11965)/E$7*100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2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mensual'!$E$6:$E$1965,B104,'IPC mensual'!$H$6:$H$11965)/$E$7*100</f>
        <v>1.1679153502809901E-11</v>
      </c>
      <c r="L104" s="226">
        <f>AVERAGEIF('IPC mensual'!$E$6:$E$1965,C104,'IPC mensual'!$H$6:$H$11965)/$E$7*100</f>
        <v>1.3546417946502964E-11</v>
      </c>
      <c r="M104" s="228">
        <f>AVERAGEIF('IPC mensual'!$F$6:$F$1965,D104,'IPC mensual'!$H$6:$H$11965)/$E$7*100</f>
        <v>1.0849078790926969E-11</v>
      </c>
      <c r="N104" s="227">
        <f>AVERAGEIF('IPC mensual'!$F$6:$F$1965,E104,'IPC mensual'!$H$6:$H$11965)/$E$7*100</f>
        <v>1.1702866811046577E-11</v>
      </c>
      <c r="O104" s="227">
        <f>AVERAGEIF('IPC mensual'!$F$6:$F$1965,F104,'IPC mensual'!$H$6:$H$11965)/$E$7*100</f>
        <v>1.2697749335537936E-11</v>
      </c>
      <c r="P104" s="485">
        <f>AVERAGEIF('IPC mensual'!$F$6:$F$1965,G104,'IPC mensual'!$H$6:$H$11965)/$E$7*100</f>
        <v>1.4515126770873573E-11</v>
      </c>
      <c r="Q104" s="228">
        <f>AVERAGEIF('IPC mensual'!$G$6:$G$1965,H104,'IPC mensual'!$H$6:$H$11965)/$E$7*100</f>
        <v>1.0962525922955796E-11</v>
      </c>
      <c r="R104" s="227">
        <f>AVERAGEIF('IPC mensual'!$G$6:$G$1965,I104,'IPC mensual'!$H$6:$H$11965)/$E$7*100</f>
        <v>1.2211501574910604E-11</v>
      </c>
      <c r="S104" s="230">
        <f>AVERAGEIF('IPC mensual'!$G$6:$G$1965,J104,'IPC mensual'!$H$6:$H$11965)/$E$7*100</f>
        <v>1.4149588783422394E-11</v>
      </c>
      <c r="T104" s="225">
        <f>AVERAGEIF('IPC mensual'!A$6:A$1965,'IPC para cómputos (base móvil)'!A104,'IPC mensual'!H$6:H$11965)/E$7*100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2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mensual'!$E$6:$E$1965,B105,'IPC mensual'!$H$6:$H$11965)/$E$7*100</f>
        <v>2.107671641301425E-11</v>
      </c>
      <c r="L105" s="226">
        <f>AVERAGEIF('IPC mensual'!$E$6:$E$1965,C105,'IPC mensual'!$H$6:$H$11965)/$E$7*100</f>
        <v>5.3123705139056744E-11</v>
      </c>
      <c r="M105" s="228">
        <f>AVERAGEIF('IPC mensual'!$F$6:$F$1965,D105,'IPC mensual'!$H$6:$H$11965)/$E$7*100</f>
        <v>1.7317442646835886E-11</v>
      </c>
      <c r="N105" s="227">
        <f>AVERAGEIF('IPC mensual'!$F$6:$F$1965,E105,'IPC mensual'!$H$6:$H$11965)/$E$7*100</f>
        <v>2.2298903266877304E-11</v>
      </c>
      <c r="O105" s="227">
        <f>AVERAGEIF('IPC mensual'!$F$6:$F$1965,F105,'IPC mensual'!$H$6:$H$11965)/$E$7*100</f>
        <v>4.1072013705740132E-11</v>
      </c>
      <c r="P105" s="485">
        <f>AVERAGEIF('IPC mensual'!$F$6:$F$1965,G105,'IPC mensual'!$H$6:$H$11965)/$E$7*100</f>
        <v>6.0042852513201811E-11</v>
      </c>
      <c r="Q105" s="228">
        <f>AVERAGEIF('IPC mensual'!$G$6:$G$1965,H105,'IPC mensual'!$H$6:$H$11965)/$E$7*100</f>
        <v>1.8059997246895249E-11</v>
      </c>
      <c r="R105" s="227">
        <f>AVERAGEIF('IPC mensual'!$G$6:$G$1965,I105,'IPC mensual'!$H$6:$H$11965)/$E$7*100</f>
        <v>3.0785220958471797E-11</v>
      </c>
      <c r="S105" s="230">
        <f>AVERAGEIF('IPC mensual'!$G$6:$G$1965,J105,'IPC mensual'!$H$6:$H$11965)/$E$7*100</f>
        <v>5.6703190894124315E-11</v>
      </c>
      <c r="T105" s="225">
        <f>AVERAGEIF('IPC mensual'!A$6:A$1965,'IPC para cómputos (base móvil)'!A105,'IPC mensual'!H$6:H$11965)/E$7*100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2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mensual'!$E$6:$E$1965,B106,'IPC mensual'!$H$6:$H$11965)/$E$7*100</f>
        <v>1.8497341515191722E-10</v>
      </c>
      <c r="L106" s="226">
        <f>AVERAGEIF('IPC mensual'!$E$6:$E$1965,C106,'IPC mensual'!$H$6:$H$11965)/$E$7*100</f>
        <v>2.5061974610834784E-10</v>
      </c>
      <c r="M106" s="228">
        <f>AVERAGEIF('IPC mensual'!$F$6:$F$1965,D106,'IPC mensual'!$H$6:$H$11965)/$E$7*100</f>
        <v>9.6021278364601138E-11</v>
      </c>
      <c r="N106" s="227">
        <f>AVERAGEIF('IPC mensual'!$F$6:$F$1965,E106,'IPC mensual'!$H$6:$H$11965)/$E$7*100</f>
        <v>1.8000649903598218E-10</v>
      </c>
      <c r="O106" s="227">
        <f>AVERAGEIF('IPC mensual'!$F$6:$F$1965,F106,'IPC mensual'!$H$6:$H$11965)/$E$7*100</f>
        <v>2.1272138164221698E-10</v>
      </c>
      <c r="P106" s="485">
        <f>AVERAGEIF('IPC mensual'!$F$6:$F$1965,G106,'IPC mensual'!$H$6:$H$11965)/$E$7*100</f>
        <v>2.7684662657449527E-10</v>
      </c>
      <c r="Q106" s="228">
        <f>AVERAGEIF('IPC mensual'!$G$6:$G$1965,H106,'IPC mensual'!$H$6:$H$11965)/$E$7*100</f>
        <v>1.1327077190745161E-10</v>
      </c>
      <c r="R106" s="227">
        <f>AVERAGEIF('IPC mensual'!$G$6:$G$1965,I106,'IPC mensual'!$H$6:$H$11965)/$E$7*100</f>
        <v>1.9552330644538084E-10</v>
      </c>
      <c r="S106" s="230">
        <f>AVERAGEIF('IPC mensual'!$G$6:$G$1965,J106,'IPC mensual'!$H$6:$H$11965)/$E$7*100</f>
        <v>2.6540276086013913E-10</v>
      </c>
      <c r="T106" s="225">
        <f>AVERAGEIF('IPC mensual'!A$6:A$1965,'IPC para cómputos (base móvil)'!A106,'IPC mensual'!H$6:H$11965)/E$7*100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2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mensual'!$E$6:$E$1965,B107,'IPC mensual'!$H$6:$H$11965)/$E$7*100</f>
        <v>4.3929335999214459E-10</v>
      </c>
      <c r="L107" s="226">
        <f>AVERAGEIF('IPC mensual'!$E$6:$E$1965,C107,'IPC mensual'!$H$6:$H$11965)/$E$7*100</f>
        <v>6.8857526801353655E-10</v>
      </c>
      <c r="M107" s="228">
        <f>AVERAGEIF('IPC mensual'!$F$6:$F$1965,D107,'IPC mensual'!$H$6:$H$11965)/$E$7*100</f>
        <v>3.6171092476278334E-10</v>
      </c>
      <c r="N107" s="227">
        <f>AVERAGEIF('IPC mensual'!$F$6:$F$1965,E107,'IPC mensual'!$H$6:$H$11965)/$E$7*100</f>
        <v>4.4155961157909781E-10</v>
      </c>
      <c r="O107" s="227">
        <f>AVERAGEIF('IPC mensual'!$F$6:$F$1965,F107,'IPC mensual'!$H$6:$H$11965)/$E$7*100</f>
        <v>5.616542867842449E-10</v>
      </c>
      <c r="P107" s="485">
        <f>AVERAGEIF('IPC mensual'!$F$6:$F$1965,G107,'IPC mensual'!$H$6:$H$11965)/$E$7*100</f>
        <v>7.4836279079606312E-10</v>
      </c>
      <c r="Q107" s="228">
        <f>AVERAGEIF('IPC mensual'!$G$6:$G$1965,H107,'IPC mensual'!$H$6:$H$11965)/$E$7*100</f>
        <v>3.7440773222955318E-10</v>
      </c>
      <c r="R107" s="227">
        <f>AVERAGEIF('IPC mensual'!$G$6:$G$1965,I107,'IPC mensual'!$H$6:$H$11965)/$E$7*100</f>
        <v>4.9626008192322465E-10</v>
      </c>
      <c r="S107" s="230">
        <f>AVERAGEIF('IPC mensual'!$G$6:$G$1965,J107,'IPC mensual'!$H$6:$H$11965)/$E$7*100</f>
        <v>7.1429789628886396E-10</v>
      </c>
      <c r="T107" s="225">
        <f>AVERAGEIF('IPC mensual'!A$6:A$1965,'IPC para cómputos (base móvil)'!A107,'IPC mensual'!H$6:H$11965)/E$7*100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2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mensual'!$E$6:$E$1965,B108,'IPC mensual'!$H$6:$H$11965)/$E$7*100</f>
        <v>1.2822101642011229E-9</v>
      </c>
      <c r="L108" s="226">
        <f>AVERAGEIF('IPC mensual'!$E$6:$E$1965,C108,'IPC mensual'!$H$6:$H$11965)/$E$7*100</f>
        <v>1.8323576338380412E-9</v>
      </c>
      <c r="M108" s="228">
        <f>AVERAGEIF('IPC mensual'!$F$6:$F$1965,D108,'IPC mensual'!$H$6:$H$11965)/$E$7*100</f>
        <v>9.817924707957397E-10</v>
      </c>
      <c r="N108" s="227">
        <f>AVERAGEIF('IPC mensual'!$F$6:$F$1965,E108,'IPC mensual'!$H$6:$H$11965)/$E$7*100</f>
        <v>1.2757772645876033E-9</v>
      </c>
      <c r="O108" s="227">
        <f>AVERAGEIF('IPC mensual'!$F$6:$F$1965,F108,'IPC mensual'!$H$6:$H$11965)/$E$7*100</f>
        <v>1.5647259437417905E-9</v>
      </c>
      <c r="P108" s="485">
        <f>AVERAGEIF('IPC mensual'!$F$6:$F$1965,G108,'IPC mensual'!$H$6:$H$11965)/$E$7*100</f>
        <v>1.9999974600213814E-9</v>
      </c>
      <c r="Q108" s="228">
        <f>AVERAGEIF('IPC mensual'!$G$6:$G$1965,H108,'IPC mensual'!$H$6:$H$11965)/$E$7*100</f>
        <v>1.0312646083862505E-9</v>
      </c>
      <c r="R108" s="227">
        <f>AVERAGEIF('IPC mensual'!$G$6:$G$1965,I108,'IPC mensual'!$H$6:$H$11965)/$E$7*100</f>
        <v>1.4180891503603529E-9</v>
      </c>
      <c r="S108" s="230">
        <f>AVERAGEIF('IPC mensual'!$G$6:$G$1965,J108,'IPC mensual'!$H$6:$H$11965)/$E$7*100</f>
        <v>1.9173660956132833E-9</v>
      </c>
      <c r="T108" s="225">
        <f>AVERAGEIF('IPC mensual'!A$6:A$1965,'IPC para cómputos (base móvil)'!A108,'IPC mensual'!H$6:H$11965)/E$7*100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2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mensual'!$E$6:$E$1965,B109,'IPC mensual'!$H$6:$H$11965)/$E$7*100</f>
        <v>3.2473712943433193E-9</v>
      </c>
      <c r="L109" s="226">
        <f>AVERAGEIF('IPC mensual'!$E$6:$E$1965,C109,'IPC mensual'!$H$6:$H$11965)/$E$7*100</f>
        <v>4.742520687384724E-9</v>
      </c>
      <c r="M109" s="228">
        <f>AVERAGEIF('IPC mensual'!$F$6:$F$1965,D109,'IPC mensual'!$H$6:$H$11965)/$E$7*100</f>
        <v>2.6415126074359491E-9</v>
      </c>
      <c r="N109" s="227">
        <f>AVERAGEIF('IPC mensual'!$F$6:$F$1965,E109,'IPC mensual'!$H$6:$H$11965)/$E$7*100</f>
        <v>3.2822524751162216E-9</v>
      </c>
      <c r="O109" s="227">
        <f>AVERAGEIF('IPC mensual'!$F$6:$F$1965,F109,'IPC mensual'!$H$6:$H$11965)/$E$7*100</f>
        <v>4.2054056060086603E-9</v>
      </c>
      <c r="P109" s="485">
        <f>AVERAGEIF('IPC mensual'!$F$6:$F$1965,G109,'IPC mensual'!$H$6:$H$11965)/$E$7*100</f>
        <v>4.9803201258868117E-9</v>
      </c>
      <c r="Q109" s="228">
        <f>AVERAGEIF('IPC mensual'!$G$6:$G$1965,H109,'IPC mensual'!$H$6:$H$11965)/$E$7*100</f>
        <v>2.7404296517172138E-9</v>
      </c>
      <c r="R109" s="227">
        <f>AVERAGEIF('IPC mensual'!$G$6:$G$1965,I109,'IPC mensual'!$H$6:$H$11965)/$E$7*100</f>
        <v>3.7201413614078839E-9</v>
      </c>
      <c r="S109" s="230">
        <f>AVERAGEIF('IPC mensual'!$G$6:$G$1965,J109,'IPC mensual'!$H$6:$H$11965)/$E$7*100</f>
        <v>4.8715470977106347E-9</v>
      </c>
      <c r="T109" s="225">
        <f>AVERAGEIF('IPC mensual'!A$6:A$1965,'IPC para cómputos (base móvil)'!A109,'IPC mensual'!H$6:H$11965)/E$7*100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2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mensual'!$E$6:$E$1965,B110,'IPC mensual'!$H$6:$H$11965)/$E$7*100</f>
        <v>6.9950094572366918E-9</v>
      </c>
      <c r="L110" s="226">
        <f>AVERAGEIF('IPC mensual'!$E$6:$E$1965,C110,'IPC mensual'!$H$6:$H$11965)/$E$7*100</f>
        <v>8.9996521883933386E-9</v>
      </c>
      <c r="M110" s="228">
        <f>AVERAGEIF('IPC mensual'!$F$6:$F$1965,D110,'IPC mensual'!$H$6:$H$11965)/$E$7*100</f>
        <v>5.9008398685908508E-9</v>
      </c>
      <c r="N110" s="227">
        <f>AVERAGEIF('IPC mensual'!$F$6:$F$1965,E110,'IPC mensual'!$H$6:$H$11965)/$E$7*100</f>
        <v>7.001288582357448E-9</v>
      </c>
      <c r="O110" s="227">
        <f>AVERAGEIF('IPC mensual'!$F$6:$F$1965,F110,'IPC mensual'!$H$6:$H$11965)/$E$7*100</f>
        <v>8.0322824835637503E-9</v>
      </c>
      <c r="P110" s="485">
        <f>AVERAGEIF('IPC mensual'!$F$6:$F$1965,G110,'IPC mensual'!$H$6:$H$11965)/$E$7*100</f>
        <v>9.4000425239000323E-9</v>
      </c>
      <c r="Q110" s="228">
        <f>AVERAGEIF('IPC mensual'!$G$6:$G$1965,H110,'IPC mensual'!$H$6:$H$11965)/$E$7*100</f>
        <v>6.0787537530712847E-9</v>
      </c>
      <c r="R110" s="227">
        <f>AVERAGEIF('IPC mensual'!$G$6:$G$1965,I110,'IPC mensual'!$H$6:$H$11965)/$E$7*100</f>
        <v>7.531346055243182E-9</v>
      </c>
      <c r="S110" s="230">
        <f>AVERAGEIF('IPC mensual'!$G$6:$G$1965,J110,'IPC mensual'!$H$6:$H$11965)/$E$7*100</f>
        <v>9.1407402854945927E-9</v>
      </c>
      <c r="T110" s="225">
        <f>AVERAGEIF('IPC mensual'!A$6:A$1965,'IPC para cómputos (base móvil)'!A110,'IPC mensual'!H$6:H$11965)/E$7*100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2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mensual'!$E$6:$E$1965,B111,'IPC mensual'!$H$6:$H$11965)/$E$7*100</f>
        <v>1.3141952586938283E-8</v>
      </c>
      <c r="L111" s="226">
        <f>AVERAGEIF('IPC mensual'!$E$6:$E$1965,C111,'IPC mensual'!$H$6:$H$11965)/$E$7*100</f>
        <v>1.9390963536204969E-8</v>
      </c>
      <c r="M111" s="228">
        <f>AVERAGEIF('IPC mensual'!$F$6:$F$1965,D111,'IPC mensual'!$H$6:$H$11965)/$E$7*100</f>
        <v>1.0757807222207294E-8</v>
      </c>
      <c r="N111" s="227">
        <f>AVERAGEIF('IPC mensual'!$F$6:$F$1965,E111,'IPC mensual'!$H$6:$H$11965)/$E$7*100</f>
        <v>1.3245750369546851E-8</v>
      </c>
      <c r="O111" s="227">
        <f>AVERAGEIF('IPC mensual'!$F$6:$F$1965,F111,'IPC mensual'!$H$6:$H$11965)/$E$7*100</f>
        <v>1.7090753415435255E-8</v>
      </c>
      <c r="P111" s="485">
        <f>AVERAGEIF('IPC mensual'!$F$6:$F$1965,G111,'IPC mensual'!$H$6:$H$11965)/$E$7*100</f>
        <v>2.0932552826057912E-8</v>
      </c>
      <c r="Q111" s="228">
        <f>AVERAGEIF('IPC mensual'!$G$6:$G$1965,H111,'IPC mensual'!$H$6:$H$11965)/$E$7*100</f>
        <v>1.1123662369549792E-8</v>
      </c>
      <c r="R111" s="227">
        <f>AVERAGEIF('IPC mensual'!$G$6:$G$1965,I111,'IPC mensual'!$H$6:$H$11965)/$E$7*100</f>
        <v>1.5116032637660201E-8</v>
      </c>
      <c r="S111" s="230">
        <f>AVERAGEIF('IPC mensual'!$G$6:$G$1965,J111,'IPC mensual'!$H$6:$H$11965)/$E$7*100</f>
        <v>2.0280452867725491E-8</v>
      </c>
      <c r="T111" s="225">
        <f>AVERAGEIF('IPC mensual'!A$6:A$1965,'IPC para cómputos (base móvil)'!A111,'IPC mensual'!H$6:H$11965)/E$7*100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2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mensual'!$E$6:$E$1965,B112,'IPC mensual'!$H$6:$H$11965)/$E$7*100</f>
        <v>2.9968726456480191E-8</v>
      </c>
      <c r="L112" s="226">
        <f>AVERAGEIF('IPC mensual'!$E$6:$E$1965,C112,'IPC mensual'!$H$6:$H$11965)/$E$7*100</f>
        <v>5.6877340507167472E-8</v>
      </c>
      <c r="M112" s="228">
        <f>AVERAGEIF('IPC mensual'!$F$6:$F$1965,D112,'IPC mensual'!$H$6:$H$11965)/$E$7*100</f>
        <v>2.6626053420252932E-8</v>
      </c>
      <c r="N112" s="227">
        <f>AVERAGEIF('IPC mensual'!$F$6:$F$1965,E112,'IPC mensual'!$H$6:$H$11965)/$E$7*100</f>
        <v>3.0460804833291083E-8</v>
      </c>
      <c r="O112" s="227">
        <f>AVERAGEIF('IPC mensual'!$F$6:$F$1965,F112,'IPC mensual'!$H$6:$H$11965)/$E$7*100</f>
        <v>4.3726417741485252E-8</v>
      </c>
      <c r="P112" s="485">
        <f>AVERAGEIF('IPC mensual'!$F$6:$F$1965,G112,'IPC mensual'!$H$6:$H$11965)/$E$7*100</f>
        <v>6.3421085900878276E-8</v>
      </c>
      <c r="Q112" s="228">
        <f>AVERAGEIF('IPC mensual'!$G$6:$G$1965,H112,'IPC mensual'!$H$6:$H$11965)/$E$7*100</f>
        <v>2.7239229210107151E-8</v>
      </c>
      <c r="R112" s="227">
        <f>AVERAGEIF('IPC mensual'!$G$6:$G$1965,I112,'IPC mensual'!$H$6:$H$11965)/$E$7*100</f>
        <v>3.5752569565167799E-8</v>
      </c>
      <c r="S112" s="230">
        <f>AVERAGEIF('IPC mensual'!$G$6:$G$1965,J112,'IPC mensual'!$H$6:$H$11965)/$E$7*100</f>
        <v>6.0183972646655692E-8</v>
      </c>
      <c r="T112" s="225">
        <f>AVERAGEIF('IPC mensual'!A$6:A$1965,'IPC para cómputos (base móvil)'!A112,'IPC mensual'!H$6:H$11965)/E$7*100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2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mensual'!$E$6:$E$1965,B113,'IPC mensual'!$H$6:$H$11965)/$E$7*100</f>
        <v>1.2288504152156887E-7</v>
      </c>
      <c r="L113" s="226">
        <f>AVERAGEIF('IPC mensual'!$E$6:$E$1965,C113,'IPC mensual'!$H$6:$H$11965)/$E$7*100</f>
        <v>2.66414308695283E-7</v>
      </c>
      <c r="M113" s="228">
        <f>AVERAGEIF('IPC mensual'!$F$6:$F$1965,D113,'IPC mensual'!$H$6:$H$11965)/$E$7*100</f>
        <v>9.1758521280066022E-8</v>
      </c>
      <c r="N113" s="227">
        <f>AVERAGEIF('IPC mensual'!$F$6:$F$1965,E113,'IPC mensual'!$H$6:$H$11965)/$E$7*100</f>
        <v>1.2596693864716821E-7</v>
      </c>
      <c r="O113" s="227">
        <f>AVERAGEIF('IPC mensual'!$F$6:$F$1965,F113,'IPC mensual'!$H$6:$H$11965)/$E$7*100</f>
        <v>1.9182727243934754E-7</v>
      </c>
      <c r="P113" s="485">
        <f>AVERAGEIF('IPC mensual'!$F$6:$F$1965,G113,'IPC mensual'!$H$6:$H$11965)/$E$7*100</f>
        <v>3.1931914147298726E-7</v>
      </c>
      <c r="Q113" s="228">
        <f>AVERAGEIF('IPC mensual'!$G$6:$G$1965,H113,'IPC mensual'!$H$6:$H$11965)/$E$7*100</f>
        <v>9.6988455851314756E-8</v>
      </c>
      <c r="R113" s="227">
        <f>AVERAGEIF('IPC mensual'!$G$6:$G$1965,I113,'IPC mensual'!$H$6:$H$11965)/$E$7*100</f>
        <v>1.5323628202877299E-7</v>
      </c>
      <c r="S113" s="230">
        <f>AVERAGEIF('IPC mensual'!$G$6:$G$1965,J113,'IPC mensual'!$H$6:$H$11965)/$E$7*100</f>
        <v>2.9642916749958904E-7</v>
      </c>
      <c r="T113" s="225">
        <f>AVERAGEIF('IPC mensual'!A$6:A$1965,'IPC para cómputos (base móvil)'!A113,'IPC mensual'!H$6:H$11965)/E$7*100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2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mensual'!$E$6:$E$1965,B114,'IPC mensual'!$H$6:$H$11965)/$E$7*100</f>
        <v>8.2115579130321102E-7</v>
      </c>
      <c r="L114" s="226">
        <f>AVERAGEIF('IPC mensual'!$E$6:$E$1965,C114,'IPC mensual'!$H$6:$H$11965)/$E$7*100</f>
        <v>2.1411175934752896E-6</v>
      </c>
      <c r="M114" s="228">
        <f>AVERAGEIF('IPC mensual'!$F$6:$F$1965,D114,'IPC mensual'!$H$6:$H$11965)/$E$7*100</f>
        <v>5.0156113719737206E-7</v>
      </c>
      <c r="N114" s="227">
        <f>AVERAGEIF('IPC mensual'!$F$6:$F$1965,E114,'IPC mensual'!$H$6:$H$11965)/$E$7*100</f>
        <v>8.3025411545778511E-7</v>
      </c>
      <c r="O114" s="227">
        <f>AVERAGEIF('IPC mensual'!$F$6:$F$1965,F114,'IPC mensual'!$H$6:$H$11965)/$E$7*100</f>
        <v>1.4488120125583778E-6</v>
      </c>
      <c r="P114" s="485">
        <f>AVERAGEIF('IPC mensual'!$F$6:$F$1965,G114,'IPC mensual'!$H$6:$H$11965)/$E$7*100</f>
        <v>2.5163273557936103E-6</v>
      </c>
      <c r="Q114" s="228">
        <f>AVERAGEIF('IPC mensual'!$G$6:$G$1965,H114,'IPC mensual'!$H$6:$H$11965)/$E$7*100</f>
        <v>5.5152182916590148E-7</v>
      </c>
      <c r="R114" s="227">
        <f>AVERAGEIF('IPC mensual'!$G$6:$G$1965,I114,'IPC mensual'!$H$6:$H$11965)/$E$7*100</f>
        <v>1.0853595916651611E-6</v>
      </c>
      <c r="S114" s="230">
        <f>AVERAGEIF('IPC mensual'!$G$6:$G$1965,J114,'IPC mensual'!$H$6:$H$11965)/$E$7*100</f>
        <v>2.3358345449242968E-6</v>
      </c>
      <c r="T114" s="225">
        <f>AVERAGEIF('IPC mensual'!A$6:A$1965,'IPC para cómputos (base móvil)'!A114,'IPC mensual'!H$6:H$11965)/E$7*100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2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mensual'!$E$6:$E$1965,B115,'IPC mensual'!$H$6:$H$11965)/$E$7*100</f>
        <v>9.1149830579584007E-6</v>
      </c>
      <c r="L115" s="226">
        <f>AVERAGEIF('IPC mensual'!$E$6:$E$1965,C115,'IPC mensual'!$H$6:$H$11965)/$E$7*100</f>
        <v>1.3539844086937734E-5</v>
      </c>
      <c r="M115" s="228">
        <f>AVERAGEIF('IPC mensual'!$F$6:$F$1965,D115,'IPC mensual'!$H$6:$H$11965)/$E$7*100</f>
        <v>4.5882464275298677E-6</v>
      </c>
      <c r="N115" s="227">
        <f>AVERAGEIF('IPC mensual'!$F$6:$F$1965,E115,'IPC mensual'!$H$6:$H$11965)/$E$7*100</f>
        <v>9.4334244033685659E-6</v>
      </c>
      <c r="O115" s="227">
        <f>AVERAGEIF('IPC mensual'!$F$6:$F$1965,F115,'IPC mensual'!$H$6:$H$11965)/$E$7*100</f>
        <v>1.2979848642494071E-5</v>
      </c>
      <c r="P115" s="485">
        <f>AVERAGEIF('IPC mensual'!$F$6:$F$1965,G115,'IPC mensual'!$H$6:$H$11965)/$E$7*100</f>
        <v>1.3900573417855117E-5</v>
      </c>
      <c r="Q115" s="228">
        <f>AVERAGEIF('IPC mensual'!$G$6:$G$1965,H115,'IPC mensual'!$H$6:$H$11965)/$E$7*100</f>
        <v>5.2629320144854468E-6</v>
      </c>
      <c r="R115" s="227">
        <f>AVERAGEIF('IPC mensual'!$G$6:$G$1965,I115,'IPC mensual'!$H$6:$H$11965)/$E$7*100</f>
        <v>1.1667639637664983E-5</v>
      </c>
      <c r="S115" s="230">
        <f>AVERAGEIF('IPC mensual'!$G$6:$G$1965,J115,'IPC mensual'!$H$6:$H$11965)/$E$7*100</f>
        <v>1.3745998016285282E-5</v>
      </c>
      <c r="T115" s="225">
        <f>AVERAGEIF('IPC mensual'!A$6:A$1965,'IPC para cómputos (base móvil)'!A115,'IPC mensual'!H$6:H$11965)/E$7*100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2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mensual'!$E$6:$E$1965,B116,'IPC mensual'!$H$6:$H$11965)/$E$7*100</f>
        <v>1.7082423963744422E-5</v>
      </c>
      <c r="L116" s="226">
        <f>AVERAGEIF('IPC mensual'!$E$6:$E$1965,C116,'IPC mensual'!$H$6:$H$11965)/$E$7*100</f>
        <v>2.358900718837311E-5</v>
      </c>
      <c r="M116" s="228">
        <f>AVERAGEIF('IPC mensual'!$F$6:$F$1965,D116,'IPC mensual'!$H$6:$H$11965)/$E$7*100</f>
        <v>1.5132050813988674E-5</v>
      </c>
      <c r="N116" s="227">
        <f>AVERAGEIF('IPC mensual'!$F$6:$F$1965,E116,'IPC mensual'!$H$6:$H$11965)/$E$7*100</f>
        <v>1.7120867586932792E-5</v>
      </c>
      <c r="O116" s="227">
        <f>AVERAGEIF('IPC mensual'!$F$6:$F$1965,F116,'IPC mensual'!$H$6:$H$11965)/$E$7*100</f>
        <v>2.0683950729439933E-5</v>
      </c>
      <c r="P116" s="485">
        <f>AVERAGEIF('IPC mensual'!$F$6:$F$1965,G116,'IPC mensual'!$H$6:$H$11965)/$E$7*100</f>
        <v>2.481407731397526E-5</v>
      </c>
      <c r="Q116" s="228">
        <f>AVERAGEIF('IPC mensual'!$G$6:$G$1965,H116,'IPC mensual'!$H$6:$H$11965)/$E$7*100</f>
        <v>1.5454336521717703E-5</v>
      </c>
      <c r="R116" s="227">
        <f>AVERAGEIF('IPC mensual'!$G$6:$G$1965,I116,'IPC mensual'!$H$6:$H$11965)/$E$7*100</f>
        <v>1.8687925777148009E-5</v>
      </c>
      <c r="S116" s="230">
        <f>AVERAGEIF('IPC mensual'!$G$6:$G$1965,J116,'IPC mensual'!$H$6:$H$11965)/$E$7*100</f>
        <v>2.4170947534386782E-5</v>
      </c>
      <c r="T116" s="225">
        <f>AVERAGEIF('IPC mensual'!A$6:A$1965,'IPC para cómputos (base móvil)'!A116,'IPC mensual'!H$6:H$11965)/E$7*100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2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mensual'!$E$6:$E$1965,B117,'IPC mensual'!$H$6:$H$11965)/$E$7*100</f>
        <v>3.4714591739082267E-5</v>
      </c>
      <c r="L117" s="226">
        <f>AVERAGEIF('IPC mensual'!$E$6:$E$1965,C117,'IPC mensual'!$H$6:$H$11965)/$E$7*100</f>
        <v>6.2701549420202647E-5</v>
      </c>
      <c r="M117" s="228">
        <f>AVERAGEIF('IPC mensual'!$F$6:$F$1965,D117,'IPC mensual'!$H$6:$H$11965)/$E$7*100</f>
        <v>3.0011655169040518E-5</v>
      </c>
      <c r="N117" s="227">
        <f>AVERAGEIF('IPC mensual'!$F$6:$F$1965,E117,'IPC mensual'!$H$6:$H$11965)/$E$7*100</f>
        <v>3.5182322487873898E-5</v>
      </c>
      <c r="O117" s="227">
        <f>AVERAGEIF('IPC mensual'!$F$6:$F$1965,F117,'IPC mensual'!$H$6:$H$11965)/$E$7*100</f>
        <v>4.6894813019258635E-5</v>
      </c>
      <c r="P117" s="485">
        <f>AVERAGEIF('IPC mensual'!$F$6:$F$1965,G117,'IPC mensual'!$H$6:$H$11965)/$E$7*100</f>
        <v>6.7776107681065382E-5</v>
      </c>
      <c r="Q117" s="228">
        <f>AVERAGEIF('IPC mensual'!$G$6:$G$1965,H117,'IPC mensual'!$H$6:$H$11965)/$E$7*100</f>
        <v>3.0841396702855785E-5</v>
      </c>
      <c r="R117" s="227">
        <f>AVERAGEIF('IPC mensual'!$G$6:$G$1965,I117,'IPC mensual'!$H$6:$H$11965)/$E$7*100</f>
        <v>4.0115920797045807E-5</v>
      </c>
      <c r="S117" s="230">
        <f>AVERAGEIF('IPC mensual'!$G$6:$G$1965,J117,'IPC mensual'!$H$6:$H$11965)/$E$7*100</f>
        <v>6.3941356268027236E-5</v>
      </c>
      <c r="T117" s="225">
        <f>AVERAGEIF('IPC mensual'!A$6:A$1965,'IPC para cómputos (base móvil)'!A117,'IPC mensual'!H$6:H$11965)/E$7*100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2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mensual'!$E$6:$E$1965,B118,'IPC mensual'!$H$6:$H$11965)/$E$7*100</f>
        <v>1.3405291405778523E-4</v>
      </c>
      <c r="L118" s="226">
        <f>AVERAGEIF('IPC mensual'!$E$6:$E$1965,C118,'IPC mensual'!$H$6:$H$11965)/$E$7*100</f>
        <v>3.0870229420247055E-4</v>
      </c>
      <c r="M118" s="228">
        <f>AVERAGEIF('IPC mensual'!$F$6:$F$1965,D118,'IPC mensual'!$H$6:$H$11965)/$E$7*100</f>
        <v>8.7638646328380807E-5</v>
      </c>
      <c r="N118" s="227">
        <f>AVERAGEIF('IPC mensual'!$F$6:$F$1965,E118,'IPC mensual'!$H$6:$H$11965)/$E$7*100</f>
        <v>1.3601353884039124E-4</v>
      </c>
      <c r="O118" s="227">
        <f>AVERAGEIF('IPC mensual'!$F$6:$F$1965,F118,'IPC mensual'!$H$6:$H$11965)/$E$7*100</f>
        <v>2.4516779961318656E-4</v>
      </c>
      <c r="P118" s="485">
        <f>AVERAGEIF('IPC mensual'!$F$6:$F$1965,G118,'IPC mensual'!$H$6:$H$11965)/$E$7*100</f>
        <v>3.2789847671452091E-4</v>
      </c>
      <c r="Q118" s="228">
        <f>AVERAGEIF('IPC mensual'!$G$6:$G$1965,H118,'IPC mensual'!$H$6:$H$11965)/$E$7*100</f>
        <v>9.4691449365810694E-5</v>
      </c>
      <c r="R118" s="227">
        <f>AVERAGEIF('IPC mensual'!$G$6:$G$1965,I118,'IPC mensual'!$H$6:$H$11965)/$E$7*100</f>
        <v>1.8611519076061145E-4</v>
      </c>
      <c r="S118" s="230">
        <f>AVERAGEIF('IPC mensual'!$G$6:$G$1965,J118,'IPC mensual'!$H$6:$H$11965)/$E$7*100</f>
        <v>3.1673220599593745E-4</v>
      </c>
      <c r="T118" s="225">
        <f>AVERAGEIF('IPC mensual'!A$6:A$1965,'IPC para cómputos (base móvil)'!A118,'IPC mensual'!H$6:H$11965)/E$7*100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2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mensual'!$E$6:$E$1965,B119,'IPC mensual'!$H$6:$H$11965)/$E$7*100</f>
        <v>1.1590944609404217E-3</v>
      </c>
      <c r="L119" s="226">
        <f>AVERAGEIF('IPC mensual'!$E$6:$E$1965,C119,'IPC mensual'!$H$6:$H$11965)/$E$7*100</f>
        <v>1.1739202181314192E-2</v>
      </c>
      <c r="M119" s="228">
        <f>AVERAGEIF('IPC mensual'!$F$6:$F$1965,D119,'IPC mensual'!$H$6:$H$11965)/$E$7*100</f>
        <v>4.276404570767017E-4</v>
      </c>
      <c r="N119" s="227">
        <f>AVERAGEIF('IPC mensual'!$F$6:$F$1965,E119,'IPC mensual'!$H$6:$H$11965)/$E$7*100</f>
        <v>1.4314994057251149E-3</v>
      </c>
      <c r="O119" s="227">
        <f>AVERAGEIF('IPC mensual'!$F$6:$F$1965,F119,'IPC mensual'!$H$6:$H$11965)/$E$7*100</f>
        <v>9.5524653381502365E-3</v>
      </c>
      <c r="P119" s="485">
        <f>AVERAGEIF('IPC mensual'!$F$6:$F$1965,G119,'IPC mensual'!$H$6:$H$11965)/$E$7*100</f>
        <v>1.3919692783797528E-2</v>
      </c>
      <c r="Q119" s="228">
        <f>AVERAGEIF('IPC mensual'!$G$6:$G$1965,H119,'IPC mensual'!$H$6:$H$11965)/$E$7*100</f>
        <v>4.8309698534353324E-4</v>
      </c>
      <c r="R119" s="227">
        <f>AVERAGEIF('IPC mensual'!$G$6:$G$1965,I119,'IPC mensual'!$H$6:$H$11965)/$E$7*100</f>
        <v>5.2963154611256249E-3</v>
      </c>
      <c r="S119" s="230">
        <f>AVERAGEIF('IPC mensual'!$G$6:$G$1965,J119,'IPC mensual'!$H$6:$H$11965)/$E$7*100</f>
        <v>1.3219061042093026E-2</v>
      </c>
      <c r="T119" s="225">
        <f>AVERAGEIF('IPC mensual'!A$6:A$1965,'IPC para cómputos (base móvil)'!A119,'IPC mensual'!H$6:H$11965)/E$7*100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2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mensual'!$E$6:$E$1965,B120,'IPC mensual'!$H$6:$H$11965)/$E$7*100</f>
        <v>0.12546441601458486</v>
      </c>
      <c r="L120" s="226">
        <f>AVERAGEIF('IPC mensual'!$E$6:$E$1965,C120,'IPC mensual'!$H$6:$H$11965)/$E$7*100</f>
        <v>0.22754759160144353</v>
      </c>
      <c r="M120" s="228">
        <f>AVERAGEIF('IPC mensual'!$F$6:$F$1965,D120,'IPC mensual'!$H$6:$H$11965)/$E$7*100</f>
        <v>6.0420881737888905E-2</v>
      </c>
      <c r="N120" s="227">
        <f>AVERAGEIF('IPC mensual'!$F$6:$F$1965,E120,'IPC mensual'!$H$6:$H$11965)/$E$7*100</f>
        <v>0.12626751300319466</v>
      </c>
      <c r="O120" s="227">
        <f>AVERAGEIF('IPC mensual'!$F$6:$F$1965,F120,'IPC mensual'!$H$6:$H$11965)/$E$7*100</f>
        <v>0.18411009260302388</v>
      </c>
      <c r="P120" s="485">
        <f>AVERAGEIF('IPC mensual'!$F$6:$F$1965,G120,'IPC mensual'!$H$6:$H$11965)/$E$7*100</f>
        <v>0.24068962011546194</v>
      </c>
      <c r="Q120" s="228">
        <f>AVERAGEIF('IPC mensual'!$G$6:$G$1965,H120,'IPC mensual'!$H$6:$H$11965)/$E$7*100</f>
        <v>7.292486230961992E-2</v>
      </c>
      <c r="R120" s="227">
        <f>AVERAGEIF('IPC mensual'!$G$6:$G$1965,I120,'IPC mensual'!$H$6:$H$11965)/$E$7*100</f>
        <v>0.15234952513646674</v>
      </c>
      <c r="S120" s="230">
        <f>AVERAGEIF('IPC mensual'!$G$6:$G$1965,J120,'IPC mensual'!$H$6:$H$11965)/$E$7*100</f>
        <v>0.23334169314859041</v>
      </c>
      <c r="T120" s="225">
        <f>AVERAGEIF('IPC mensual'!A$6:A$1965,'IPC para cómputos (base móvil)'!A120,'IPC mensual'!H$6:H$11965)/E$7*100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2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mensual'!$E$6:$E$1965,B121,'IPC mensual'!$H$6:$H$11965)/$E$7*100</f>
        <v>0.41662317912637786</v>
      </c>
      <c r="L121" s="226">
        <f>AVERAGEIF('IPC mensual'!$E$6:$E$1965,C121,'IPC mensual'!$H$6:$H$11965)/$E$7*100</f>
        <v>0.46052845864247244</v>
      </c>
      <c r="M121" s="228">
        <f>AVERAGEIF('IPC mensual'!$F$6:$F$1965,D121,'IPC mensual'!$H$6:$H$11965)/$E$7*100</f>
        <v>0.33412325676862237</v>
      </c>
      <c r="N121" s="227">
        <f>AVERAGEIF('IPC mensual'!$F$6:$F$1965,E121,'IPC mensual'!$H$6:$H$11965)/$E$7*100</f>
        <v>0.41717277611526837</v>
      </c>
      <c r="O121" s="227">
        <f>AVERAGEIF('IPC mensual'!$F$6:$F$1965,F121,'IPC mensual'!$H$6:$H$11965)/$E$7*100</f>
        <v>0.44722107835259378</v>
      </c>
      <c r="P121" s="485">
        <f>AVERAGEIF('IPC mensual'!$F$6:$F$1965,G121,'IPC mensual'!$H$6:$H$11965)/$E$7*100</f>
        <v>0.46272302219365485</v>
      </c>
      <c r="Q121" s="228">
        <f>AVERAGEIF('IPC mensual'!$G$6:$G$1965,H121,'IPC mensual'!$H$6:$H$11965)/$E$7*100</f>
        <v>0.35190687678758409</v>
      </c>
      <c r="R121" s="227">
        <f>AVERAGEIF('IPC mensual'!$G$6:$G$1965,I121,'IPC mensual'!$H$6:$H$11965)/$E$7*100</f>
        <v>0.43338331978010175</v>
      </c>
      <c r="S121" s="230">
        <f>AVERAGEIF('IPC mensual'!$G$6:$G$1965,J121,'IPC mensual'!$H$6:$H$11965)/$E$7*100</f>
        <v>0.46063990350491862</v>
      </c>
      <c r="T121" s="225">
        <f>AVERAGEIF('IPC mensual'!A$6:A$1965,'IPC para cómputos (base móvil)'!A121,'IPC mensual'!H$6:H$11965)/E$7*100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2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mensual'!$E$6:$E$1965,B122,'IPC mensual'!$H$6:$H$11965)/$E$7*100</f>
        <v>0.50993546613945806</v>
      </c>
      <c r="L122" s="226">
        <f>AVERAGEIF('IPC mensual'!$E$6:$E$1965,C122,'IPC mensual'!$H$6:$H$11965)/$E$7*100</f>
        <v>0.54291579741063511</v>
      </c>
      <c r="M122" s="228">
        <f>AVERAGEIF('IPC mensual'!$F$6:$F$1965,D122,'IPC mensual'!$H$6:$H$11965)/$E$7*100</f>
        <v>0.48979258609869847</v>
      </c>
      <c r="N122" s="227">
        <f>AVERAGEIF('IPC mensual'!$F$6:$F$1965,E122,'IPC mensual'!$H$6:$H$11965)/$E$7*100</f>
        <v>0.51013184285870972</v>
      </c>
      <c r="O122" s="227">
        <f>AVERAGEIF('IPC mensual'!$F$6:$F$1965,F122,'IPC mensual'!$H$6:$H$11965)/$E$7*100</f>
        <v>0.52986370685578377</v>
      </c>
      <c r="P122" s="485">
        <f>AVERAGEIF('IPC mensual'!$F$6:$F$1965,G122,'IPC mensual'!$H$6:$H$11965)/$E$7*100</f>
        <v>0.54509996201957267</v>
      </c>
      <c r="Q122" s="228">
        <f>AVERAGEIF('IPC mensual'!$G$6:$G$1965,H122,'IPC mensual'!$H$6:$H$11965)/$E$7*100</f>
        <v>0.49397600106775097</v>
      </c>
      <c r="R122" s="227">
        <f>AVERAGEIF('IPC mensual'!$G$6:$G$1965,I122,'IPC mensual'!$H$6:$H$11965)/$E$7*100</f>
        <v>0.51933286563069503</v>
      </c>
      <c r="S122" s="230">
        <f>AVERAGEIF('IPC mensual'!$G$6:$G$1965,J122,'IPC mensual'!$H$6:$H$11965)/$E$7*100</f>
        <v>0.54285720667612736</v>
      </c>
      <c r="T122" s="225">
        <f>AVERAGEIF('IPC mensual'!A$6:A$1965,'IPC para cómputos (base móvil)'!A122,'IPC mensual'!H$6:H$11965)/E$7*100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2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mensual'!$E$6:$E$1965,B123,'IPC mensual'!$H$6:$H$11965)/$E$7*100</f>
        <v>0.57285134417502481</v>
      </c>
      <c r="L123" s="226">
        <f>AVERAGEIF('IPC mensual'!$E$6:$E$1965,C123,'IPC mensual'!$H$6:$H$11965)/$E$7*100</f>
        <v>0.58699111252368341</v>
      </c>
      <c r="M123" s="228">
        <f>AVERAGEIF('IPC mensual'!$F$6:$F$1965,D123,'IPC mensual'!$H$6:$H$11965)/$E$7*100</f>
        <v>0.55559649103233699</v>
      </c>
      <c r="N123" s="227">
        <f>AVERAGEIF('IPC mensual'!$F$6:$F$1965,E123,'IPC mensual'!$H$6:$H$11965)/$E$7*100</f>
        <v>0.571799375145703</v>
      </c>
      <c r="O123" s="227">
        <f>AVERAGEIF('IPC mensual'!$F$6:$F$1965,F123,'IPC mensual'!$H$6:$H$11965)/$E$7*100</f>
        <v>0.58048012852417841</v>
      </c>
      <c r="P123" s="485">
        <f>AVERAGEIF('IPC mensual'!$F$6:$F$1965,G123,'IPC mensual'!$H$6:$H$11965)/$E$7*100</f>
        <v>0.58718912213469254</v>
      </c>
      <c r="Q123" s="228">
        <f>AVERAGEIF('IPC mensual'!$G$6:$G$1965,H123,'IPC mensual'!$H$6:$H$11965)/$E$7*100</f>
        <v>0.55809108770124272</v>
      </c>
      <c r="R123" s="227">
        <f>AVERAGEIF('IPC mensual'!$G$6:$G$1965,I123,'IPC mensual'!$H$6:$H$11965)/$E$7*100</f>
        <v>0.57689300909973784</v>
      </c>
      <c r="S123" s="230">
        <f>AVERAGEIF('IPC mensual'!$G$6:$G$1965,J123,'IPC mensual'!$H$6:$H$11965)/$E$7*100</f>
        <v>0.58631474082670265</v>
      </c>
      <c r="T123" s="225">
        <f>AVERAGEIF('IPC mensual'!A$6:A$1965,'IPC para cómputos (base móvil)'!A123,'IPC mensual'!H$6:H$11965)/E$7*100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2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mensual'!$E$6:$E$1965,B124,'IPC mensual'!$H$6:$H$11965)/$E$7*100</f>
        <v>0.59211757619621019</v>
      </c>
      <c r="L124" s="226">
        <f>AVERAGEIF('IPC mensual'!$E$6:$E$1965,C124,'IPC mensual'!$H$6:$H$11965)/$E$7*100</f>
        <v>0.60718822175912457</v>
      </c>
      <c r="M124" s="228">
        <f>AVERAGEIF('IPC mensual'!$F$6:$F$1965,D124,'IPC mensual'!$H$6:$H$11965)/$E$7*100</f>
        <v>0.58810018979368039</v>
      </c>
      <c r="N124" s="227">
        <f>AVERAGEIF('IPC mensual'!$F$6:$F$1965,E124,'IPC mensual'!$H$6:$H$11965)/$E$7*100</f>
        <v>0.59219965049244006</v>
      </c>
      <c r="O124" s="227">
        <f>AVERAGEIF('IPC mensual'!$F$6:$F$1965,F124,'IPC mensual'!$H$6:$H$11965)/$E$7*100</f>
        <v>0.60209334165085382</v>
      </c>
      <c r="P124" s="485">
        <f>AVERAGEIF('IPC mensual'!$F$6:$F$1965,G124,'IPC mensual'!$H$6:$H$11965)/$E$7*100</f>
        <v>0.60854455321786871</v>
      </c>
      <c r="Q124" s="228">
        <f>AVERAGEIF('IPC mensual'!$G$6:$G$1965,H124,'IPC mensual'!$H$6:$H$11965)/$E$7*100</f>
        <v>0.58859323716276013</v>
      </c>
      <c r="R124" s="227">
        <f>AVERAGEIF('IPC mensual'!$G$6:$G$1965,I124,'IPC mensual'!$H$6:$H$11965)/$E$7*100</f>
        <v>0.59688946601777304</v>
      </c>
      <c r="S124" s="230">
        <f>AVERAGEIF('IPC mensual'!$G$6:$G$1965,J124,'IPC mensual'!$H$6:$H$11965)/$E$7*100</f>
        <v>0.6077205981855992</v>
      </c>
      <c r="T124" s="225">
        <f>AVERAGEIF('IPC mensual'!A$6:A$1965,'IPC para cómputos (base móvil)'!A124,'IPC mensual'!H$6:H$11965)/E$7*100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2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mensual'!$E$6:$E$1965,B125,'IPC mensual'!$H$6:$H$11965)/$E$7*100</f>
        <v>0.61763335765236493</v>
      </c>
      <c r="L125" s="226">
        <f>AVERAGEIF('IPC mensual'!$E$6:$E$1965,C125,'IPC mensual'!$H$6:$H$11965)/$E$7*100</f>
        <v>0.62047974581062149</v>
      </c>
      <c r="M125" s="228">
        <f>AVERAGEIF('IPC mensual'!$F$6:$F$1965,D125,'IPC mensual'!$H$6:$H$11965)/$E$7*100</f>
        <v>0.61654744166282227</v>
      </c>
      <c r="N125" s="227">
        <f>AVERAGEIF('IPC mensual'!$F$6:$F$1965,E125,'IPC mensual'!$H$6:$H$11965)/$E$7*100</f>
        <v>0.61716609278471857</v>
      </c>
      <c r="O125" s="227">
        <f>AVERAGEIF('IPC mensual'!$F$6:$F$1965,F125,'IPC mensual'!$H$6:$H$11965)/$E$7*100</f>
        <v>0.61820057268390149</v>
      </c>
      <c r="P125" s="485">
        <f>AVERAGEIF('IPC mensual'!$F$6:$F$1965,G125,'IPC mensual'!$H$6:$H$11965)/$E$7*100</f>
        <v>0.61974404213221701</v>
      </c>
      <c r="Q125" s="228">
        <f>AVERAGEIF('IPC mensual'!$G$6:$G$1965,H125,'IPC mensual'!$H$6:$H$11965)/$E$7*100</f>
        <v>0.6167864669365285</v>
      </c>
      <c r="R125" s="227">
        <f>AVERAGEIF('IPC mensual'!$G$6:$G$1965,I125,'IPC mensual'!$H$6:$H$11965)/$E$7*100</f>
        <v>0.61755475325111953</v>
      </c>
      <c r="S125" s="230">
        <f>AVERAGEIF('IPC mensual'!$G$6:$G$1965,J125,'IPC mensual'!$H$6:$H$11965)/$E$7*100</f>
        <v>0.61940239176009659</v>
      </c>
      <c r="T125" s="225">
        <f>AVERAGEIF('IPC mensual'!A$6:A$1965,'IPC para cómputos (base móvil)'!A125,'IPC mensual'!H$6:H$11965)/E$7*100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2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mensual'!$E$6:$E$1965,B126,'IPC mensual'!$H$6:$H$11965)/$E$7*100</f>
        <v>0.61564539787933603</v>
      </c>
      <c r="L126" s="226">
        <f>AVERAGEIF('IPC mensual'!$E$6:$E$1965,C126,'IPC mensual'!$H$6:$H$11965)/$E$7*100</f>
        <v>0.62276665368777162</v>
      </c>
      <c r="M126" s="228">
        <f>AVERAGEIF('IPC mensual'!$F$6:$F$1965,D126,'IPC mensual'!$H$6:$H$11965)/$E$7*100</f>
        <v>0.61908701805402033</v>
      </c>
      <c r="N126" s="227">
        <f>AVERAGEIF('IPC mensual'!$F$6:$F$1965,E126,'IPC mensual'!$H$6:$H$11965)/$E$7*100</f>
        <v>0.61583391093565065</v>
      </c>
      <c r="O126" s="227">
        <f>AVERAGEIF('IPC mensual'!$F$6:$F$1965,F126,'IPC mensual'!$H$6:$H$11965)/$E$7*100</f>
        <v>0.61905418833552839</v>
      </c>
      <c r="P126" s="485">
        <f>AVERAGEIF('IPC mensual'!$F$6:$F$1965,G126,'IPC mensual'!$H$6:$H$11965)/$E$7*100</f>
        <v>0.62153085542322906</v>
      </c>
      <c r="Q126" s="228">
        <f>AVERAGEIF('IPC mensual'!$G$6:$G$1965,H126,'IPC mensual'!$H$6:$H$11965)/$E$7*100</f>
        <v>0.61836400151486304</v>
      </c>
      <c r="R126" s="227">
        <f>AVERAGEIF('IPC mensual'!$G$6:$G$1965,I126,'IPC mensual'!$H$6:$H$11965)/$E$7*100</f>
        <v>0.61720656056926027</v>
      </c>
      <c r="S126" s="230">
        <f>AVERAGEIF('IPC mensual'!$G$6:$G$1965,J126,'IPC mensual'!$H$6:$H$11965)/$E$7*100</f>
        <v>0.62105891747719799</v>
      </c>
      <c r="T126" s="225">
        <f>AVERAGEIF('IPC mensual'!A$6:A$1965,'IPC para cómputos (base móvil)'!A126,'IPC mensual'!H$6:H$11965)/E$7*100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2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mensual'!$E$6:$E$1965,B127,'IPC mensual'!$H$6:$H$11965)/$E$7*100</f>
        <v>0.61966385855275896</v>
      </c>
      <c r="L127" s="226">
        <f>AVERAGEIF('IPC mensual'!$E$6:$E$1965,C127,'IPC mensual'!$H$6:$H$11965)/$E$7*100</f>
        <v>0.62220446624401449</v>
      </c>
      <c r="M127" s="228">
        <f>AVERAGEIF('IPC mensual'!$F$6:$F$1965,D127,'IPC mensual'!$H$6:$H$11965)/$E$7*100</f>
        <v>0.62349165762808112</v>
      </c>
      <c r="N127" s="227">
        <f>AVERAGEIF('IPC mensual'!$F$6:$F$1965,E127,'IPC mensual'!$H$6:$H$11965)/$E$7*100</f>
        <v>0.62030571392594547</v>
      </c>
      <c r="O127" s="227">
        <f>AVERAGEIF('IPC mensual'!$F$6:$F$1965,F127,'IPC mensual'!$H$6:$H$11965)/$E$7*100</f>
        <v>0.62303831531120901</v>
      </c>
      <c r="P127" s="485">
        <f>AVERAGEIF('IPC mensual'!$F$6:$F$1965,G127,'IPC mensual'!$H$6:$H$11965)/$E$7*100</f>
        <v>0.62175550695238591</v>
      </c>
      <c r="Q127" s="228">
        <f>AVERAGEIF('IPC mensual'!$G$6:$G$1965,H127,'IPC mensual'!$H$6:$H$11965)/$E$7*100</f>
        <v>0.62266336254140375</v>
      </c>
      <c r="R127" s="227">
        <f>AVERAGEIF('IPC mensual'!$G$6:$G$1965,I127,'IPC mensual'!$H$6:$H$11965)/$E$7*100</f>
        <v>0.62166822244232467</v>
      </c>
      <c r="S127" s="230">
        <f>AVERAGEIF('IPC mensual'!$G$6:$G$1965,J127,'IPC mensual'!$H$6:$H$11965)/$E$7*100</f>
        <v>0.62211181037948782</v>
      </c>
      <c r="T127" s="225">
        <f>AVERAGEIF('IPC mensual'!A$6:A$1965,'IPC para cómputos (base móvil)'!A127,'IPC mensual'!H$6:H$11965)/E$7*100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2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mensual'!$E$6:$E$1965,B128,'IPC mensual'!$H$6:$H$11965)/$E$7*100</f>
        <v>0.62698144810961032</v>
      </c>
      <c r="L128" s="226">
        <f>AVERAGEIF('IPC mensual'!$E$6:$E$1965,C128,'IPC mensual'!$H$6:$H$11965)/$E$7*100</f>
        <v>0.62776897461589609</v>
      </c>
      <c r="M128" s="228">
        <f>AVERAGEIF('IPC mensual'!$F$6:$F$1965,D128,'IPC mensual'!$H$6:$H$11965)/$E$7*100</f>
        <v>0.62716231235716624</v>
      </c>
      <c r="N128" s="227">
        <f>AVERAGEIF('IPC mensual'!$F$6:$F$1965,E128,'IPC mensual'!$H$6:$H$11965)/$E$7*100</f>
        <v>0.62753147480685811</v>
      </c>
      <c r="O128" s="227">
        <f>AVERAGEIF('IPC mensual'!$F$6:$F$1965,F128,'IPC mensual'!$H$6:$H$11965)/$E$7*100</f>
        <v>0.63016159074892342</v>
      </c>
      <c r="P128" s="485">
        <f>AVERAGEIF('IPC mensual'!$F$6:$F$1965,G128,'IPC mensual'!$H$6:$H$11965)/$E$7*100</f>
        <v>0.62674695625907284</v>
      </c>
      <c r="Q128" s="228">
        <f>AVERAGEIF('IPC mensual'!$G$6:$G$1965,H128,'IPC mensual'!$H$6:$H$11965)/$E$7*100</f>
        <v>0.62723037816095073</v>
      </c>
      <c r="R128" s="227">
        <f>AVERAGEIF('IPC mensual'!$G$6:$G$1965,I128,'IPC mensual'!$H$6:$H$11965)/$E$7*100</f>
        <v>0.62889264048462101</v>
      </c>
      <c r="S128" s="230">
        <f>AVERAGEIF('IPC mensual'!$G$6:$G$1965,J128,'IPC mensual'!$H$6:$H$11965)/$E$7*100</f>
        <v>0.62757873198344372</v>
      </c>
      <c r="T128" s="225">
        <f>AVERAGEIF('IPC mensual'!A$6:A$1965,'IPC para cómputos (base móvil)'!A128,'IPC mensual'!H$6:H$11965)/E$7*100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2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mensual'!$E$6:$E$1965,B129,'IPC mensual'!$H$6:$H$11965)/$E$7*100</f>
        <v>0.61974172170708797</v>
      </c>
      <c r="L129" s="226">
        <f>AVERAGEIF('IPC mensual'!$E$6:$E$1965,C129,'IPC mensual'!$H$6:$H$11965)/$E$7*100</f>
        <v>0.61719002754021612</v>
      </c>
      <c r="M129" s="228">
        <f>AVERAGEIF('IPC mensual'!$F$6:$F$1965,D129,'IPC mensual'!$H$6:$H$11965)/$E$7*100</f>
        <v>0.62689967460923068</v>
      </c>
      <c r="N129" s="227">
        <f>AVERAGEIF('IPC mensual'!$F$6:$F$1965,E129,'IPC mensual'!$H$6:$H$11965)/$E$7*100</f>
        <v>0.62075132149238765</v>
      </c>
      <c r="O129" s="227">
        <f>AVERAGEIF('IPC mensual'!$F$6:$F$1965,F129,'IPC mensual'!$H$6:$H$11965)/$E$7*100</f>
        <v>0.6188871177262395</v>
      </c>
      <c r="P129" s="485">
        <f>AVERAGEIF('IPC mensual'!$F$6:$F$1965,G129,'IPC mensual'!$H$6:$H$11965)/$E$7*100</f>
        <v>0.61576193478581553</v>
      </c>
      <c r="Q129" s="228">
        <f>AVERAGEIF('IPC mensual'!$G$6:$G$1965,H129,'IPC mensual'!$H$6:$H$11965)/$E$7*100</f>
        <v>0.62587679683569286</v>
      </c>
      <c r="R129" s="227">
        <f>AVERAGEIF('IPC mensual'!$G$6:$G$1965,I129,'IPC mensual'!$H$6:$H$11965)/$E$7*100</f>
        <v>0.61970514278317923</v>
      </c>
      <c r="S129" s="230">
        <f>AVERAGEIF('IPC mensual'!$G$6:$G$1965,J129,'IPC mensual'!$H$6:$H$11965)/$E$7*100</f>
        <v>0.61614309684138269</v>
      </c>
      <c r="T129" s="225">
        <f>AVERAGEIF('IPC mensual'!A$6:A$1965,'IPC para cómputos (base móvil)'!A129,'IPC mensual'!H$6:H$11965)/E$7*100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2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mensual'!$E$6:$E$1965,B130,'IPC mensual'!$H$6:$H$11965)/$E$7*100</f>
        <v>0.6137144174344753</v>
      </c>
      <c r="L130" s="226">
        <f>AVERAGEIF('IPC mensual'!$E$6:$E$1965,C130,'IPC mensual'!$H$6:$H$11965)/$E$7*100</f>
        <v>0.61407227855437208</v>
      </c>
      <c r="M130" s="228">
        <f>AVERAGEIF('IPC mensual'!$F$6:$F$1965,D130,'IPC mensual'!$H$6:$H$11965)/$E$7*100</f>
        <v>0.61897843075214976</v>
      </c>
      <c r="N130" s="227">
        <f>AVERAGEIF('IPC mensual'!$F$6:$F$1965,E130,'IPC mensual'!$H$6:$H$11965)/$E$7*100</f>
        <v>0.61413445735366246</v>
      </c>
      <c r="O130" s="227">
        <f>AVERAGEIF('IPC mensual'!$F$6:$F$1965,F130,'IPC mensual'!$H$6:$H$11965)/$E$7*100</f>
        <v>0.61404353106527365</v>
      </c>
      <c r="P130" s="485">
        <f>AVERAGEIF('IPC mensual'!$F$6:$F$1965,G130,'IPC mensual'!$H$6:$H$11965)/$E$7*100</f>
        <v>0.6118321659173237</v>
      </c>
      <c r="Q130" s="228">
        <f>AVERAGEIF('IPC mensual'!$G$6:$G$1965,H130,'IPC mensual'!$H$6:$H$11965)/$E$7*100</f>
        <v>0.61826112933414346</v>
      </c>
      <c r="R130" s="227">
        <f>AVERAGEIF('IPC mensual'!$G$6:$G$1965,I130,'IPC mensual'!$H$6:$H$11965)/$E$7*100</f>
        <v>0.61386273127397128</v>
      </c>
      <c r="S130" s="230">
        <f>AVERAGEIF('IPC mensual'!$G$6:$G$1965,J130,'IPC mensual'!$H$6:$H$11965)/$E$7*100</f>
        <v>0.61211757820819246</v>
      </c>
      <c r="T130" s="225">
        <f>AVERAGEIF('IPC mensual'!A$6:A$1965,'IPC para cómputos (base móvil)'!A130,'IPC mensual'!H$6:H$11965)/E$7*100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mensual'!$E$6:$E$1965,B131,'IPC mensual'!$H$6:$H$11965)/$E$7*100</f>
        <v>0.61511079771211286</v>
      </c>
      <c r="L131" s="226">
        <f>AVERAGEIF('IPC mensual'!$E$6:$E$1965,C131,'IPC mensual'!$H$6:$H$11965)/$E$7*100</f>
        <v>0.60336699722166787</v>
      </c>
      <c r="M131" s="228">
        <f>AVERAGEIF('IPC mensual'!$F$6:$F$1965,D131,'IPC mensual'!$H$6:$H$11965)/$E$7*100</f>
        <v>0.61032088162496445</v>
      </c>
      <c r="N131" s="227">
        <f>AVERAGEIF('IPC mensual'!$F$6:$F$1965,E131,'IPC mensual'!$H$6:$H$11965)/$E$7*100</f>
        <v>0.61349930543084852</v>
      </c>
      <c r="O131" s="227">
        <f>AVERAGEIF('IPC mensual'!$F$6:$F$1965,F131,'IPC mensual'!$H$6:$H$11965)/$E$7*100</f>
        <v>0.60707241535685263</v>
      </c>
      <c r="P131" s="485">
        <f>AVERAGEIF('IPC mensual'!$F$6:$F$1965,G131,'IPC mensual'!$H$6:$H$11965)/$E$7*100</f>
        <v>0.60189537501068036</v>
      </c>
      <c r="Q131" s="228">
        <f>AVERAGEIF('IPC mensual'!$G$6:$G$1965,H131,'IPC mensual'!$H$6:$H$11965)/$E$7*100</f>
        <v>0.61141890464747184</v>
      </c>
      <c r="R131" s="227">
        <f>AVERAGEIF('IPC mensual'!$G$6:$G$1965,I131,'IPC mensual'!$H$6:$H$11965)/$E$7*100</f>
        <v>0.61024038650694723</v>
      </c>
      <c r="S131" s="230">
        <f>AVERAGEIF('IPC mensual'!$G$6:$G$1965,J131,'IPC mensual'!$H$6:$H$11965)/$E$7*100</f>
        <v>0.60293169191309026</v>
      </c>
      <c r="T131" s="225">
        <f>AVERAGEIF('IPC mensual'!A$6:A$1965,'IPC para cómputos (base móvil)'!A131,'IPC mensual'!H$6:H$11965)/E$7*100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mensual'!$E$6:$E$1965,B132,'IPC mensual'!$H$6:$H$11965)/$E$7*100</f>
        <v>0.75674219957419264</v>
      </c>
      <c r="L132" s="226">
        <f>AVERAGEIF('IPC mensual'!$E$6:$E$1965,C132,'IPC mensual'!$H$6:$H$11965)/$E$7*100</f>
        <v>0.84112574851584276</v>
      </c>
      <c r="M132" s="228">
        <f>AVERAGEIF('IPC mensual'!$F$6:$F$1965,D132,'IPC mensual'!$H$6:$H$11965)/$E$7*100</f>
        <v>0.63593721483670973</v>
      </c>
      <c r="N132" s="227">
        <f>AVERAGEIF('IPC mensual'!$F$6:$F$1965,E132,'IPC mensual'!$H$6:$H$11965)/$E$7*100</f>
        <v>0.75615178029136587</v>
      </c>
      <c r="O132" s="227">
        <f>AVERAGEIF('IPC mensual'!$F$6:$F$1965,F132,'IPC mensual'!$H$6:$H$11965)/$E$7*100</f>
        <v>0.82551745185636871</v>
      </c>
      <c r="P132" s="485">
        <f>AVERAGEIF('IPC mensual'!$F$6:$F$1965,G132,'IPC mensual'!$H$6:$H$11965)/$E$7*100</f>
        <v>0.84450841270391586</v>
      </c>
      <c r="Q132" s="228">
        <f>AVERAGEIF('IPC mensual'!$G$6:$G$1965,H132,'IPC mensual'!$H$6:$H$11965)/$E$7*100</f>
        <v>0.65884330224047605</v>
      </c>
      <c r="R132" s="227">
        <f>AVERAGEIF('IPC mensual'!$G$6:$G$1965,I132,'IPC mensual'!$H$6:$H$11965)/$E$7*100</f>
        <v>0.79453870211314459</v>
      </c>
      <c r="S132" s="230">
        <f>AVERAGEIF('IPC mensual'!$G$6:$G$1965,J132,'IPC mensual'!$H$6:$H$11965)/$E$7*100</f>
        <v>0.84320414041264957</v>
      </c>
      <c r="T132" s="225">
        <f>AVERAGEIF('IPC mensual'!A$6:A$1965,'IPC para cómputos (base móvil)'!A132,'IPC mensual'!H$6:H$11965)/E$7*100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mensual'!$E$6:$E$1965,B133,'IPC mensual'!$H$6:$H$11965)/$E$7*100</f>
        <v>0.86520918310486039</v>
      </c>
      <c r="L133" s="226">
        <f>AVERAGEIF('IPC mensual'!$E$6:$E$1965,C133,'IPC mensual'!$H$6:$H$11965)/$E$7*100</f>
        <v>0.87398425746774666</v>
      </c>
      <c r="M133" s="228">
        <f>AVERAGEIF('IPC mensual'!$F$6:$F$1965,D133,'IPC mensual'!$H$6:$H$11965)/$E$7*100</f>
        <v>0.86308298615331236</v>
      </c>
      <c r="N133" s="227">
        <f>AVERAGEIF('IPC mensual'!$F$6:$F$1965,E133,'IPC mensual'!$H$6:$H$11965)/$E$7*100</f>
        <v>0.8660724671945248</v>
      </c>
      <c r="O133" s="227">
        <f>AVERAGEIF('IPC mensual'!$F$6:$F$1965,F133,'IPC mensual'!$H$6:$H$11965)/$E$7*100</f>
        <v>0.86856262712464227</v>
      </c>
      <c r="P133" s="485">
        <f>AVERAGEIF('IPC mensual'!$F$6:$F$1965,G133,'IPC mensual'!$H$6:$H$11965)/$E$7*100</f>
        <v>0.8760412713737814</v>
      </c>
      <c r="Q133" s="228">
        <f>AVERAGEIF('IPC mensual'!$G$6:$G$1965,H133,'IPC mensual'!$H$6:$H$11965)/$E$7*100</f>
        <v>0.86444731018750076</v>
      </c>
      <c r="R133" s="227">
        <f>AVERAGEIF('IPC mensual'!$G$6:$G$1965,I133,'IPC mensual'!$H$6:$H$11965)/$E$7*100</f>
        <v>0.86662560927736243</v>
      </c>
      <c r="S133" s="230">
        <f>AVERAGEIF('IPC mensual'!$G$6:$G$1965,J133,'IPC mensual'!$H$6:$H$11965)/$E$7*100</f>
        <v>0.87424659441983232</v>
      </c>
      <c r="T133" s="225">
        <f>AVERAGEIF('IPC mensual'!A$6:A$1965,'IPC para cómputos (base móvil)'!A133,'IPC mensual'!H$6:H$11965)/E$7*100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mensual'!$E$6:$E$1965,B134,'IPC mensual'!$H$6:$H$11965)/$E$7*100</f>
        <v>0.90197374102393701</v>
      </c>
      <c r="L134" s="226">
        <f>AVERAGEIF('IPC mensual'!$E$6:$E$1965,C134,'IPC mensual'!$H$6:$H$11965)/$E$7*100</f>
        <v>0.92378573723666446</v>
      </c>
      <c r="M134" s="228">
        <f>AVERAGEIF('IPC mensual'!$F$6:$F$1965,D134,'IPC mensual'!$H$6:$H$11965)/$E$7*100</f>
        <v>0.88402740119280321</v>
      </c>
      <c r="N134" s="227">
        <f>AVERAGEIF('IPC mensual'!$F$6:$F$1965,E134,'IPC mensual'!$H$6:$H$11965)/$E$7*100</f>
        <v>0.90149461620563154</v>
      </c>
      <c r="O134" s="227">
        <f>AVERAGEIF('IPC mensual'!$F$6:$F$1965,F134,'IPC mensual'!$H$6:$H$11965)/$E$7*100</f>
        <v>0.91526419080454113</v>
      </c>
      <c r="P134" s="485">
        <f>AVERAGEIF('IPC mensual'!$F$6:$F$1965,G134,'IPC mensual'!$H$6:$H$11965)/$E$7*100</f>
        <v>0.9263738706722292</v>
      </c>
      <c r="Q134" s="228">
        <f>AVERAGEIF('IPC mensual'!$G$6:$G$1965,H134,'IPC mensual'!$H$6:$H$11965)/$E$7*100</f>
        <v>0.88687840871589996</v>
      </c>
      <c r="R134" s="227">
        <f>AVERAGEIF('IPC mensual'!$G$6:$G$1965,I134,'IPC mensual'!$H$6:$H$11965)/$E$7*100</f>
        <v>0.90867525770903546</v>
      </c>
      <c r="S134" s="230">
        <f>AVERAGEIF('IPC mensual'!$G$6:$G$1965,J134,'IPC mensual'!$H$6:$H$11965)/$E$7*100</f>
        <v>0.92481639273146832</v>
      </c>
      <c r="T134" s="225">
        <f>AVERAGEIF('IPC mensual'!A$6:A$1965,'IPC para cómputos (base móvil)'!A134,'IPC mensual'!H$6:H$11965)/E$7*100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mensual'!$E$6:$E$1965,B135,'IPC mensual'!$H$6:$H$11965)/$E$7*100</f>
        <v>0.97966673084359823</v>
      </c>
      <c r="L135" s="226">
        <f>AVERAGEIF('IPC mensual'!$E$6:$E$1965,C135,'IPC mensual'!$H$6:$H$11965)/$E$7*100</f>
        <v>1.0225211156012637</v>
      </c>
      <c r="M135" s="228">
        <f>AVERAGEIF('IPC mensual'!$F$6:$F$1965,D135,'IPC mensual'!$H$6:$H$11965)/$E$7*100</f>
        <v>0.95624977391663635</v>
      </c>
      <c r="N135" s="227">
        <f>AVERAGEIF('IPC mensual'!$F$6:$F$1965,E135,'IPC mensual'!$H$6:$H$11965)/$E$7*100</f>
        <v>0.98070748448479628</v>
      </c>
      <c r="O135" s="227">
        <f>AVERAGEIF('IPC mensual'!$F$6:$F$1965,F135,'IPC mensual'!$H$6:$H$11965)/$E$7*100</f>
        <v>1.0053628608972802</v>
      </c>
      <c r="P135" s="485">
        <f>AVERAGEIF('IPC mensual'!$F$6:$F$1965,G135,'IPC mensual'!$H$6:$H$11965)/$E$7*100</f>
        <v>1.0345851777303481</v>
      </c>
      <c r="Q135" s="228">
        <f>AVERAGEIF('IPC mensual'!$G$6:$G$1965,H135,'IPC mensual'!$H$6:$H$11965)/$E$7*100</f>
        <v>0.96064150075456234</v>
      </c>
      <c r="R135" s="227">
        <f>AVERAGEIF('IPC mensual'!$G$6:$G$1965,I135,'IPC mensual'!$H$6:$H$11965)/$E$7*100</f>
        <v>0.99245033961685536</v>
      </c>
      <c r="S135" s="230">
        <f>AVERAGEIF('IPC mensual'!$G$6:$G$1965,J135,'IPC mensual'!$H$6:$H$11965)/$E$7*100</f>
        <v>1.0295871324003778</v>
      </c>
      <c r="T135" s="225">
        <f>AVERAGEIF('IPC mensual'!A$6:A$1965,'IPC para cómputos (base móvil)'!A135,'IPC mensual'!H$6:H$11965)/E$7*100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2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mensual'!$E$6:$E$1965,B136,'IPC mensual'!$H$6:$H$11965)/$E$7*100</f>
        <v>1.092311768731562</v>
      </c>
      <c r="L136" s="226">
        <f>AVERAGEIF('IPC mensual'!$E$6:$E$1965,C136,'IPC mensual'!$H$6:$H$11965)/$E$7*100</f>
        <v>1.1301656373362035</v>
      </c>
      <c r="M136" s="228">
        <f>AVERAGEIF('IPC mensual'!$F$6:$F$1965,D136,'IPC mensual'!$H$6:$H$11965)/$E$7*100</f>
        <v>1.066802561813273</v>
      </c>
      <c r="N136" s="227">
        <f>AVERAGEIF('IPC mensual'!$F$6:$F$1965,E136,'IPC mensual'!$H$6:$H$11965)/$E$7*100</f>
        <v>1.0923788032352892</v>
      </c>
      <c r="O136" s="227">
        <f>AVERAGEIF('IPC mensual'!$F$6:$F$1965,F136,'IPC mensual'!$H$6:$H$11965)/$E$7*100</f>
        <v>1.1118450215259268</v>
      </c>
      <c r="P136" s="485">
        <f>AVERAGEIF('IPC mensual'!$F$6:$F$1965,G136,'IPC mensual'!$H$6:$H$11965)/$E$7*100</f>
        <v>1.1392200221312858</v>
      </c>
      <c r="Q136" s="228">
        <f>AVERAGEIF('IPC mensual'!$G$6:$G$1965,H136,'IPC mensual'!$H$6:$H$11965)/$E$7*100</f>
        <v>1.0719078193783707</v>
      </c>
      <c r="R136" s="227">
        <f>AVERAGEIF('IPC mensual'!$G$6:$G$1965,I136,'IPC mensual'!$H$6:$H$11965)/$E$7*100</f>
        <v>1.1012183338517589</v>
      </c>
      <c r="S136" s="230">
        <f>AVERAGEIF('IPC mensual'!$G$6:$G$1965,J136,'IPC mensual'!$H$6:$H$11965)/$E$7*100</f>
        <v>1.1345586532992011</v>
      </c>
      <c r="T136" s="225">
        <f>AVERAGEIF('IPC mensual'!A$6:A$1965,'IPC para cómputos (base móvil)'!A136,'IPC mensual'!H$6:H$11965)/E$7*100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2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mensual'!$E$6:$E$1965,B137,'IPC mensual'!$H$6:$H$11965)/$E$7*100</f>
        <v>1.2409657765583366</v>
      </c>
      <c r="L137" s="226">
        <f>AVERAGEIF('IPC mensual'!$E$6:$E$1965,C137,'IPC mensual'!$H$6:$H$11965)/$E$7*100</f>
        <v>1.4194425914447601</v>
      </c>
      <c r="M137" s="228">
        <f>AVERAGEIF('IPC mensual'!$F$6:$F$1965,D137,'IPC mensual'!$H$6:$H$11965)/$E$7*100</f>
        <v>1.1790351317331038</v>
      </c>
      <c r="N137" s="227">
        <f>AVERAGEIF('IPC mensual'!$F$6:$F$1965,E137,'IPC mensual'!$H$6:$H$11965)/$E$7*100</f>
        <v>1.2414687376315607</v>
      </c>
      <c r="O137" s="227">
        <f>AVERAGEIF('IPC mensual'!$F$6:$F$1965,F137,'IPC mensual'!$H$6:$H$11965)/$E$7*100</f>
        <v>1.3479175502031571</v>
      </c>
      <c r="P137" s="485">
        <f>AVERAGEIF('IPC mensual'!$F$6:$F$1965,G137,'IPC mensual'!$H$6:$H$11965)/$E$7*100</f>
        <v>1.4288092935143981</v>
      </c>
      <c r="Q137" s="228">
        <f>AVERAGEIF('IPC mensual'!$G$6:$G$1965,H137,'IPC mensual'!$H$6:$H$11965)/$E$7*100</f>
        <v>1.1879529629084928</v>
      </c>
      <c r="R137" s="227">
        <f>AVERAGEIF('IPC mensual'!$G$6:$G$1965,I137,'IPC mensual'!$H$6:$H$11965)/$E$7*100</f>
        <v>1.2918438664974874</v>
      </c>
      <c r="S137" s="230">
        <f>AVERAGEIF('IPC mensual'!$G$6:$G$1965,J137,'IPC mensual'!$H$6:$H$11965)/$E$7*100</f>
        <v>1.4181262054056847</v>
      </c>
      <c r="T137" s="225">
        <f>AVERAGEIF('IPC mensual'!A$6:A$1965,'IPC para cómputos (base móvil)'!A137,'IPC mensual'!H$6:H$11965)/E$7*100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2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mensual'!$E$6:$E$1965,B138,'IPC mensual'!$H$6:$H$11965)/$E$7*100</f>
        <v>1.6313966862426366</v>
      </c>
      <c r="L138" s="226">
        <f>AVERAGEIF('IPC mensual'!$E$6:$E$1965,C138,'IPC mensual'!$H$6:$H$11965)/$E$7*100</f>
        <v>1.7471837533148022</v>
      </c>
      <c r="M138" s="228">
        <f>AVERAGEIF('IPC mensual'!$F$6:$F$1965,D138,'IPC mensual'!$H$6:$H$11965)/$E$7*100</f>
        <v>1.5003201019757098</v>
      </c>
      <c r="N138" s="227">
        <f>AVERAGEIF('IPC mensual'!$F$6:$F$1965,E138,'IPC mensual'!$H$6:$H$11965)/$E$7*100</f>
        <v>1.6329573489079479</v>
      </c>
      <c r="O138" s="227">
        <f>AVERAGEIF('IPC mensual'!$F$6:$F$1965,F138,'IPC mensual'!$H$6:$H$11965)/$E$7*100</f>
        <v>1.7105171549345548</v>
      </c>
      <c r="P138" s="485">
        <f>AVERAGEIF('IPC mensual'!$F$6:$F$1965,G138,'IPC mensual'!$H$6:$H$11965)/$E$7*100</f>
        <v>1.7598149197004558</v>
      </c>
      <c r="Q138" s="228">
        <f>AVERAGEIF('IPC mensual'!$G$6:$G$1965,H138,'IPC mensual'!$H$6:$H$11965)/$E$7*100</f>
        <v>1.5259438359101005</v>
      </c>
      <c r="R138" s="227">
        <f>AVERAGEIF('IPC mensual'!$G$6:$G$1965,I138,'IPC mensual'!$H$6:$H$11965)/$E$7*100</f>
        <v>1.6737340162933685</v>
      </c>
      <c r="S138" s="230">
        <f>AVERAGEIF('IPC mensual'!$G$6:$G$1965,J138,'IPC mensual'!$H$6:$H$11965)/$E$7*100</f>
        <v>1.7530292919355317</v>
      </c>
      <c r="T138" s="225">
        <f>AVERAGEIF('IPC mensual'!A$6:A$1965,'IPC para cómputos (base móvil)'!A138,'IPC mensual'!H$6:H$11965)/E$7*100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2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mensual'!$E$6:$E$1965,B139,'IPC mensual'!$H$6:$H$11965)/$E$7*100</f>
        <v>1.859277261598945</v>
      </c>
      <c r="L139" s="226">
        <f>AVERAGEIF('IPC mensual'!$E$6:$E$1965,C139,'IPC mensual'!$H$6:$H$11965)/$E$7*100</f>
        <v>1.9629480700307738</v>
      </c>
      <c r="M139" s="228">
        <f>AVERAGEIF('IPC mensual'!$F$6:$F$1965,D139,'IPC mensual'!$H$6:$H$11965)/$E$7*100</f>
        <v>1.8019589967452181</v>
      </c>
      <c r="N139" s="227">
        <f>AVERAGEIF('IPC mensual'!$F$6:$F$1965,E139,'IPC mensual'!$H$6:$H$11965)/$E$7*100</f>
        <v>1.858686544413457</v>
      </c>
      <c r="O139" s="227">
        <f>AVERAGEIF('IPC mensual'!$F$6:$F$1965,F139,'IPC mensual'!$H$6:$H$11965)/$E$7*100</f>
        <v>1.9108340284077416</v>
      </c>
      <c r="P139" s="485">
        <f>AVERAGEIF('IPC mensual'!$F$6:$F$1965,G139,'IPC mensual'!$H$6:$H$11965)/$E$7*100</f>
        <v>1.9953352247370186</v>
      </c>
      <c r="Q139" s="228">
        <f>AVERAGEIF('IPC mensual'!$G$6:$G$1965,H139,'IPC mensual'!$H$6:$H$11965)/$E$7*100</f>
        <v>1.8135457899270693</v>
      </c>
      <c r="R139" s="227">
        <f>AVERAGEIF('IPC mensual'!$G$6:$G$1965,I139,'IPC mensual'!$H$6:$H$11965)/$E$7*100</f>
        <v>1.8818630317513716</v>
      </c>
      <c r="S139" s="230">
        <f>AVERAGEIF('IPC mensual'!$G$6:$G$1965,J139,'IPC mensual'!$H$6:$H$11965)/$E$7*100</f>
        <v>1.9797022740491359</v>
      </c>
      <c r="T139" s="225">
        <f>AVERAGEIF('IPC mensual'!A$6:A$1965,'IPC para cómputos (base móvil)'!A139,'IPC mensual'!H$6:H$11965)/E$7*100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2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mensual'!$E$6:$E$1965,B140,'IPC mensual'!$H$6:$H$11965)/$E$7*100</f>
        <v>2.2838256584075847</v>
      </c>
      <c r="L140" s="226">
        <f>AVERAGEIF('IPC mensual'!$E$6:$E$1965,C140,'IPC mensual'!$H$6:$H$11965)/$E$7*100</f>
        <v>2.4620836145617488</v>
      </c>
      <c r="M140" s="228">
        <f>AVERAGEIF('IPC mensual'!$F$6:$F$1965,D140,'IPC mensual'!$H$6:$H$11965)/$E$7*100</f>
        <v>2.14465113783461</v>
      </c>
      <c r="N140" s="227">
        <f>AVERAGEIF('IPC mensual'!$F$6:$F$1965,E140,'IPC mensual'!$H$6:$H$11965)/$E$7*100</f>
        <v>2.2816494796282338</v>
      </c>
      <c r="O140" s="227">
        <f>AVERAGEIF('IPC mensual'!$F$6:$F$1965,F140,'IPC mensual'!$H$6:$H$11965)/$E$7*100</f>
        <v>2.3723894204558613</v>
      </c>
      <c r="P140" s="485">
        <f>AVERAGEIF('IPC mensual'!$F$6:$F$1965,G140,'IPC mensual'!$H$6:$H$11965)/$E$7*100</f>
        <v>2.5152709095918375</v>
      </c>
      <c r="Q140" s="228">
        <f>AVERAGEIF('IPC mensual'!$G$6:$G$1965,H140,'IPC mensual'!$H$6:$H$11965)/$E$7*100</f>
        <v>2.1708557667799728</v>
      </c>
      <c r="R140" s="227">
        <f>AVERAGEIF('IPC mensual'!$G$6:$G$1965,I140,'IPC mensual'!$H$6:$H$11965)/$E$7*100</f>
        <v>2.3280345916474867</v>
      </c>
      <c r="S140" s="230">
        <f>AVERAGEIF('IPC mensual'!$G$6:$G$1965,J140,'IPC mensual'!$H$6:$H$11965)/$E$7*100</f>
        <v>2.4865803522054484</v>
      </c>
      <c r="T140" s="225">
        <f>AVERAGEIF('IPC mensual'!A$6:A$1965,'IPC para cómputos (base móvil)'!A140,'IPC mensual'!H$6:H$11965)/E$7*100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2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mensual'!$E$6:$E$1965,B141,'IPC mensual'!$H$6:$H$11965)/$E$7*100</f>
        <v>2.8043390594410735</v>
      </c>
      <c r="L141" s="226">
        <f>AVERAGEIF('IPC mensual'!$E$6:$E$1965,C141,'IPC mensual'!$H$6:$H$11965)/$E$7*100</f>
        <v>3.0370190479816777</v>
      </c>
      <c r="M141" s="228">
        <f>AVERAGEIF('IPC mensual'!$F$6:$F$1965,D141,'IPC mensual'!$H$6:$H$11965)/$E$7*100</f>
        <v>2.6506570325403782</v>
      </c>
      <c r="N141" s="227">
        <f>AVERAGEIF('IPC mensual'!$F$6:$F$1965,E141,'IPC mensual'!$H$6:$H$11965)/$E$7*100</f>
        <v>2.8027318391933136</v>
      </c>
      <c r="O141" s="227">
        <f>AVERAGEIF('IPC mensual'!$F$6:$F$1965,F141,'IPC mensual'!$H$6:$H$11965)/$E$7*100</f>
        <v>2.9523093804200595</v>
      </c>
      <c r="P141" s="485">
        <f>AVERAGEIF('IPC mensual'!$F$6:$F$1965,G141,'IPC mensual'!$H$6:$H$11965)/$E$7*100</f>
        <v>3.0909198631225658</v>
      </c>
      <c r="Q141" s="228">
        <f>AVERAGEIF('IPC mensual'!$G$6:$G$1965,H141,'IPC mensual'!$H$6:$H$11965)/$E$7*100</f>
        <v>2.6784333935088975</v>
      </c>
      <c r="R141" s="227">
        <f>AVERAGEIF('IPC mensual'!$G$6:$G$1965,I141,'IPC mensual'!$H$6:$H$11965)/$E$7*100</f>
        <v>2.8741770278913203</v>
      </c>
      <c r="S141" s="230">
        <f>AVERAGEIF('IPC mensual'!$G$6:$G$1965,J141,'IPC mensual'!$H$6:$H$11965)/$E$7*100</f>
        <v>3.0698531650570198</v>
      </c>
      <c r="T141" s="225">
        <f>AVERAGEIF('IPC mensual'!A$6:A$1965,'IPC para cómputos (base móvil)'!A141,'IPC mensual'!H$6:H$11965)/E$7*100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2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mensual'!$E$6:$E$1965,B142,'IPC mensual'!$H$6:$H$11965)/$E$7*100</f>
        <v>3.4595178028425377</v>
      </c>
      <c r="L142" s="226">
        <f>AVERAGEIF('IPC mensual'!$E$6:$E$1965,C142,'IPC mensual'!$H$6:$H$11965)/$E$7*100</f>
        <v>3.7950412555238082</v>
      </c>
      <c r="M142" s="228">
        <f>AVERAGEIF('IPC mensual'!$F$6:$F$1965,D142,'IPC mensual'!$H$6:$H$11965)/$E$7*100</f>
        <v>3.242705408162442</v>
      </c>
      <c r="N142" s="227">
        <f>AVERAGEIF('IPC mensual'!$F$6:$F$1965,E142,'IPC mensual'!$H$6:$H$11965)/$E$7*100</f>
        <v>3.4605293765551415</v>
      </c>
      <c r="O142" s="227">
        <f>AVERAGEIF('IPC mensual'!$F$6:$F$1965,F142,'IPC mensual'!$H$6:$H$11965)/$E$7*100</f>
        <v>3.6674313294877172</v>
      </c>
      <c r="P142" s="485">
        <f>AVERAGEIF('IPC mensual'!$F$6:$F$1965,G142,'IPC mensual'!$H$6:$H$11965)/$E$7*100</f>
        <v>3.8453588624387498</v>
      </c>
      <c r="Q142" s="228">
        <f>AVERAGEIF('IPC mensual'!$G$6:$G$1965,H142,'IPC mensual'!$H$6:$H$11965)/$E$7*100</f>
        <v>3.2829939491877056</v>
      </c>
      <c r="R142" s="227">
        <f>AVERAGEIF('IPC mensual'!$G$6:$G$1965,I142,'IPC mensual'!$H$6:$H$11965)/$E$7*100</f>
        <v>3.5608323840329708</v>
      </c>
      <c r="S142" s="230">
        <f>AVERAGEIF('IPC mensual'!$G$6:$G$1965,J142,'IPC mensual'!$H$6:$H$11965)/$E$7*100</f>
        <v>3.8181923992623616</v>
      </c>
      <c r="T142" s="225">
        <f>AVERAGEIF('IPC mensual'!A$6:A$1965,'IPC para cómputos (base móvil)'!A142,'IPC mensual'!H$6:H$11965)/E$7*100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2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mensual'!$E$6:$E$1965,B143,'IPC mensual'!$H$6:$H$11965)/$E$7*100</f>
        <v>4.2629990772309982</v>
      </c>
      <c r="L143" s="226">
        <f>AVERAGEIF('IPC mensual'!$E$6:$E$1965,C143,'IPC mensual'!$H$6:$H$11965)/$E$7*100</f>
        <v>4.8038728076613957</v>
      </c>
      <c r="M143" s="228">
        <f>AVERAGEIF('IPC mensual'!$F$6:$F$1965,D143,'IPC mensual'!$H$6:$H$11965)/$E$7*100</f>
        <v>4.050973814559172</v>
      </c>
      <c r="N143" s="227">
        <f>AVERAGEIF('IPC mensual'!$F$6:$F$1965,E143,'IPC mensual'!$H$6:$H$11965)/$E$7*100</f>
        <v>4.2734887104785599</v>
      </c>
      <c r="O143" s="227">
        <f>AVERAGEIF('IPC mensual'!$F$6:$F$1965,F143,'IPC mensual'!$H$6:$H$11965)/$E$7*100</f>
        <v>4.5889131189095327</v>
      </c>
      <c r="P143" s="485">
        <f>AVERAGEIF('IPC mensual'!$F$6:$F$1965,G143,'IPC mensual'!$H$6:$H$11965)/$E$7*100</f>
        <v>4.9289620801138421</v>
      </c>
      <c r="Q143" s="228">
        <f>AVERAGEIF('IPC mensual'!$G$6:$G$1965,H143,'IPC mensual'!$H$6:$H$11965)/$E$7*100</f>
        <v>4.0859375896026684</v>
      </c>
      <c r="R143" s="227">
        <f>AVERAGEIF('IPC mensual'!$G$6:$G$1965,I143,'IPC mensual'!$H$6:$H$11965)/$E$7*100</f>
        <v>4.4279398773964793</v>
      </c>
      <c r="S143" s="230">
        <f>AVERAGEIF('IPC mensual'!$G$6:$G$1965,J143,'IPC mensual'!$H$6:$H$11965)/$E$7*100</f>
        <v>4.8678758260466832</v>
      </c>
      <c r="T143" s="225">
        <f>AVERAGEIF('IPC mensual'!A$6:A$1965,'IPC para cómputos (base móvil)'!A143,'IPC mensual'!H$6:H$11965)/E$7*100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2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mensual'!$E$6:$E$1965,B144,'IPC mensual'!$H$6:$H$11965)/$E$7*100</f>
        <v>6.0413301517000795</v>
      </c>
      <c r="L144" s="226">
        <f>AVERAGEIF('IPC mensual'!$E$6:$E$1965,C144,'IPC mensual'!$H$6:$H$11965)/$E$7*100</f>
        <v>6.5106384043905798</v>
      </c>
      <c r="M144" s="228">
        <f>AVERAGEIF('IPC mensual'!$F$6:$F$1965,D144,'IPC mensual'!$H$6:$H$11965)/$E$7*100</f>
        <v>5.5445808816974873</v>
      </c>
      <c r="N144" s="227">
        <f>AVERAGEIF('IPC mensual'!$F$6:$F$1965,E144,'IPC mensual'!$H$6:$H$11965)/$E$7*100</f>
        <v>6.0240303291491726</v>
      </c>
      <c r="O144" s="227">
        <f>AVERAGEIF('IPC mensual'!$F$6:$F$1965,F144,'IPC mensual'!$H$6:$H$11965)/$E$7*100</f>
        <v>6.3200946259759556</v>
      </c>
      <c r="P144" s="485">
        <f>AVERAGEIF('IPC mensual'!$F$6:$F$1965,G144,'IPC mensual'!$H$6:$H$11965)/$E$7*100</f>
        <v>6.6087862783367664</v>
      </c>
      <c r="Q144" s="228">
        <f>AVERAGEIF('IPC mensual'!$G$6:$G$1965,H144,'IPC mensual'!$H$6:$H$11965)/$E$7*100</f>
        <v>5.632570661780993</v>
      </c>
      <c r="R144" s="227">
        <f>AVERAGEIF('IPC mensual'!$G$6:$G$1965,I144,'IPC mensual'!$H$6:$H$11965)/$E$7*100</f>
        <v>6.180353197513166</v>
      </c>
      <c r="S144" s="230">
        <f>AVERAGEIF('IPC mensual'!$G$6:$G$1965,J144,'IPC mensual'!$H$6:$H$11965)/$E$7*100</f>
        <v>6.5601952270753783</v>
      </c>
      <c r="T144" s="225">
        <f>AVERAGEIF('IPC mensual'!A$6:A$1965,'IPC para cómputos (base móvil)'!A144,'IPC mensual'!H$6:H$11965)/E$7*100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2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mensual'!$E$6:$E$1965,B145,'IPC mensual'!$H$6:$H$11965)/$E$7*100</f>
        <v>7.3763458216786777</v>
      </c>
      <c r="L145" s="226">
        <f>AVERAGEIF('IPC mensual'!$E$6:$E$1965,C145,'IPC mensual'!$H$6:$H$11965)/$E$7*100</f>
        <v>8.0328393207833528</v>
      </c>
      <c r="M145" s="228">
        <f>AVERAGEIF('IPC mensual'!$F$6:$F$1965,D145,'IPC mensual'!$H$6:$H$11965)/$E$7*100</f>
        <v>6.9447372272787149</v>
      </c>
      <c r="N145" s="227">
        <f>AVERAGEIF('IPC mensual'!$F$6:$F$1965,E145,'IPC mensual'!$H$6:$H$11965)/$E$7*100</f>
        <v>7.3578399990888697</v>
      </c>
      <c r="O145" s="227">
        <f>AVERAGEIF('IPC mensual'!$F$6:$F$1965,F145,'IPC mensual'!$H$6:$H$11965)/$E$7*100</f>
        <v>7.764767791785923</v>
      </c>
      <c r="P145" s="485">
        <f>AVERAGEIF('IPC mensual'!$F$6:$F$1965,G145,'IPC mensual'!$H$6:$H$11965)/$E$7*100</f>
        <v>8.246459294454052</v>
      </c>
      <c r="Q145" s="228">
        <f>AVERAGEIF('IPC mensual'!$G$6:$G$1965,H145,'IPC mensual'!$H$6:$H$11965)/$E$7*100</f>
        <v>7.0129427985604735</v>
      </c>
      <c r="R145" s="227">
        <f>AVERAGEIF('IPC mensual'!$G$6:$G$1965,I145,'IPC mensual'!$H$6:$H$11965)/$E$7*100</f>
        <v>7.5629250307421323</v>
      </c>
      <c r="S145" s="230">
        <f>AVERAGEIF('IPC mensual'!$G$6:$G$1965,J145,'IPC mensual'!$H$6:$H$11965)/$E$7*100</f>
        <v>8.1594854051530632</v>
      </c>
      <c r="T145" s="225">
        <f>AVERAGEIF('IPC mensual'!A$6:A$1965,'IPC para cómputos (base móvil)'!A145,'IPC mensual'!H$6:H$11965)/E$7*100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2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mensual'!$E$6:$E$1965,B146,'IPC mensual'!$H$6:$H$11965)/$E$7*100</f>
        <v>10.534965411080057</v>
      </c>
      <c r="L146" s="226">
        <f>AVERAGEIF('IPC mensual'!$E$6:$E$1965,C146,'IPC mensual'!$H$6:$H$11965)/$E$7*100</f>
        <v>11.496225621992446</v>
      </c>
      <c r="M146" s="228">
        <f>AVERAGEIF('IPC mensual'!$F$6:$F$1965,D146,'IPC mensual'!$H$6:$H$11965)/$E$7*100</f>
        <v>9.2026075605427611</v>
      </c>
      <c r="N146" s="227">
        <f>AVERAGEIF('IPC mensual'!$F$6:$F$1965,E146,'IPC mensual'!$H$6:$H$11965)/$E$7*100</f>
        <v>10.501646388296804</v>
      </c>
      <c r="O146" s="227">
        <f>AVERAGEIF('IPC mensual'!$F$6:$F$1965,F146,'IPC mensual'!$H$6:$H$11965)/$E$7*100</f>
        <v>11.138715136380842</v>
      </c>
      <c r="P146" s="485">
        <f>AVERAGEIF('IPC mensual'!$F$6:$F$1965,G146,'IPC mensual'!$H$6:$H$11965)/$E$7*100</f>
        <v>11.666898827914348</v>
      </c>
      <c r="Q146" s="228">
        <f>AVERAGEIF('IPC mensual'!$G$6:$G$1965,H146,'IPC mensual'!$H$6:$H$11965)/$E$7*100</f>
        <v>9.4296986491082304</v>
      </c>
      <c r="R146" s="227">
        <f>AVERAGEIF('IPC mensual'!$G$6:$G$1965,I146,'IPC mensual'!$H$6:$H$11965)/$E$7*100</f>
        <v>10.894718847294763</v>
      </c>
      <c r="S146" s="230">
        <f>AVERAGEIF('IPC mensual'!$G$6:$G$1965,J146,'IPC mensual'!$H$6:$H$11965)/$E$7*100</f>
        <v>11.557983438448073</v>
      </c>
      <c r="T146" s="225">
        <f>AVERAGEIF('IPC mensual'!A$6:A$1965,'IPC para cómputos (base móvil)'!A146,'IPC mensual'!H$6:H$11965)/E$7*100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13.067070840836525</v>
      </c>
      <c r="L147" s="226">
        <f>AVERAGEIF('IPC mensual'!$E$6:$E$1965,C147,'IPC mensual'!$H$6:$H$11965)/$E$7*100</f>
        <v>14.110106592251286</v>
      </c>
      <c r="M147" s="228">
        <f>AVERAGEIF('IPC mensual'!$F$6:$F$1965,D147,'IPC mensual'!$H$6:$H$11965)/$E$7*100</f>
        <v>12.272190594872066</v>
      </c>
      <c r="N147" s="227">
        <f>AVERAGEIF('IPC mensual'!$F$6:$F$1965,E147,'IPC mensual'!$H$6:$H$11965)/$E$7*100</f>
        <v>13.05738453212159</v>
      </c>
      <c r="O147" s="227">
        <f>AVERAGEIF('IPC mensual'!$F$6:$F$1965,F147,'IPC mensual'!$H$6:$H$11965)/$E$7*100</f>
        <v>13.664039859672664</v>
      </c>
      <c r="P147" s="485">
        <f>AVERAGEIF('IPC mensual'!$F$6:$F$1965,G147,'IPC mensual'!$H$6:$H$11965)/$E$7*100</f>
        <v>14.389267743335878</v>
      </c>
      <c r="Q147" s="228">
        <f>AVERAGEIF('IPC mensual'!$G$6:$G$1965,H147,'IPC mensual'!$H$6:$H$11965)/$E$7*100</f>
        <v>12.424703653581668</v>
      </c>
      <c r="R147" s="227">
        <f>AVERAGEIF('IPC mensual'!$G$6:$G$1965,I147,'IPC mensual'!$H$6:$H$11965)/$E$7*100</f>
        <v>13.345616253216191</v>
      </c>
      <c r="S147" s="230">
        <f>AVERAGEIF('IPC mensual'!$G$6:$G$1965,J147,'IPC mensual'!$H$6:$H$11965)/$E$7*100</f>
        <v>14.266842140703789</v>
      </c>
      <c r="T147" s="225">
        <f>AVERAGEIF('IPC mensual'!A$6:A$1965,'IPC para cómputos (base móvil)'!A147,'IPC mensual'!H$6:H$11965)/E$7*100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16.502502682280955</v>
      </c>
      <c r="L148" s="226">
        <f>AVERAGEIF('IPC mensual'!$E$6:$E$1965,C148,'IPC mensual'!$H$6:$H$11965)/$E$7*100</f>
        <v>20.588012729929776</v>
      </c>
      <c r="M148" s="228">
        <f>AVERAGEIF('IPC mensual'!$F$6:$F$1965,D148,'IPC mensual'!$H$6:$H$11965)/$E$7*100</f>
        <v>15.374934380726218</v>
      </c>
      <c r="N148" s="227">
        <f>AVERAGEIF('IPC mensual'!$F$6:$F$1965,E148,'IPC mensual'!$H$6:$H$11965)/$E$7*100</f>
        <v>16.596209246533363</v>
      </c>
      <c r="O148" s="227">
        <f>AVERAGEIF('IPC mensual'!$F$6:$F$1965,F148,'IPC mensual'!$H$6:$H$11965)/$E$7*100</f>
        <v>18.507166632045738</v>
      </c>
      <c r="P148" s="485">
        <f>AVERAGEIF('IPC mensual'!$F$6:$F$1965,G148,'IPC mensual'!$H$6:$H$11965)/$E$7*100</f>
        <v>21.202742608561767</v>
      </c>
      <c r="Q148" s="228">
        <f>AVERAGEIF('IPC mensual'!$G$6:$G$1965,H148,'IPC mensual'!$H$6:$H$11965)/$E$7*100</f>
        <v>15.572945111229261</v>
      </c>
      <c r="R148" s="227">
        <f>AVERAGEIF('IPC mensual'!$G$6:$G$1965,I148,'IPC mensual'!$H$6:$H$11965)/$E$7*100</f>
        <v>17.402093974632258</v>
      </c>
      <c r="S148" s="230">
        <f>AVERAGEIF('IPC mensual'!$G$6:$G$1965,J148,'IPC mensual'!$H$6:$H$11965)/$E$7*100</f>
        <v>20.785750565038793</v>
      </c>
      <c r="T148" s="225">
        <f>AVERAGEIF('IPC mensual'!A$6:A$1965,'IPC para cómputos (base móvil)'!A148,'IPC mensual'!H$6:H$11965)/E$7*100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25.957861108953306</v>
      </c>
      <c r="L149" s="226">
        <f>AVERAGEIF('IPC mensual'!$E$6:$E$1965,C149,'IPC mensual'!$H$6:$H$11965)/$E$7*100</f>
        <v>30.981934275656574</v>
      </c>
      <c r="M149" s="228">
        <f>AVERAGEIF('IPC mensual'!$F$6:$F$1965,D149,'IPC mensual'!$H$6:$H$11965)/$E$7*100</f>
        <v>23.341611981270326</v>
      </c>
      <c r="N149" s="227">
        <f>AVERAGEIF('IPC mensual'!$F$6:$F$1965,E149,'IPC mensual'!$H$6:$H$11965)/$E$7*100</f>
        <v>25.936206810178465</v>
      </c>
      <c r="O149" s="227">
        <f>AVERAGEIF('IPC mensual'!$F$6:$F$1965,F149,'IPC mensual'!$H$6:$H$11965)/$E$7*100</f>
        <v>28.523456122632311</v>
      </c>
      <c r="P149" s="485">
        <f>AVERAGEIF('IPC mensual'!$F$6:$F$1965,G149,'IPC mensual'!$H$6:$H$11965)/$E$7*100</f>
        <v>32.263766304206754</v>
      </c>
      <c r="Q149" s="228">
        <f>AVERAGEIF('IPC mensual'!$G$6:$G$1965,H149,'IPC mensual'!$H$6:$H$11965)/$E$7*100</f>
        <v>23.803049522287758</v>
      </c>
      <c r="R149" s="227">
        <f>AVERAGEIF('IPC mensual'!$G$6:$G$1965,I149,'IPC mensual'!$H$6:$H$11965)/$E$7*100</f>
        <v>27.049385544494552</v>
      </c>
      <c r="S149" s="230">
        <f>AVERAGEIF('IPC mensual'!$G$6:$G$1965,J149,'IPC mensual'!$H$6:$H$11965)/$E$7*100</f>
        <v>31.696345846933578</v>
      </c>
      <c r="T149" s="225">
        <f>AVERAGEIF('IPC mensual'!A$6:A$1965,'IPC para cómputos (base móvil)'!A149,'IPC mensual'!H$6:H$11965)/E$7*100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37.229083220731169</v>
      </c>
      <c r="L150" s="226">
        <f>AVERAGEIF('IPC mensual'!$E$6:$E$1965,C150,'IPC mensual'!$H$6:$H$11965)/$E$7*100</f>
        <v>42.519309196343272</v>
      </c>
      <c r="M150" s="228">
        <f>AVERAGEIF('IPC mensual'!$F$6:$F$1965,D150,'IPC mensual'!$H$6:$H$11965)/$E$7*100</f>
        <v>35.113751814643557</v>
      </c>
      <c r="N150" s="227">
        <f>AVERAGEIF('IPC mensual'!$F$6:$F$1965,E150,'IPC mensual'!$H$6:$H$11965)/$E$7*100</f>
        <v>37.318959397647973</v>
      </c>
      <c r="O150" s="227">
        <f>AVERAGEIF('IPC mensual'!$F$6:$F$1965,F150,'IPC mensual'!$H$6:$H$11965)/$E$7*100</f>
        <v>39.87564442597121</v>
      </c>
      <c r="P150" s="485">
        <f>AVERAGEIF('IPC mensual'!$F$6:$F$1965,G150,'IPC mensual'!$H$6:$H$11965)/$E$7*100</f>
        <v>44.000616920923257</v>
      </c>
      <c r="Q150" s="228">
        <f>AVERAGEIF('IPC mensual'!$G$6:$G$1965,H150,'IPC mensual'!$H$6:$H$11965)/$E$7*100</f>
        <v>35.501179533692721</v>
      </c>
      <c r="R150" s="227">
        <f>AVERAGEIF('IPC mensual'!$G$6:$G$1965,I150,'IPC mensual'!$H$6:$H$11965)/$E$7*100</f>
        <v>38.48555371091188</v>
      </c>
      <c r="S150" s="230">
        <f>AVERAGEIF('IPC mensual'!$G$6:$G$1965,J150,'IPC mensual'!$H$6:$H$11965)/$E$7*100</f>
        <v>43.24499617478488</v>
      </c>
      <c r="T150" s="225">
        <f>AVERAGEIF('IPC mensual'!A$6:A$1965,'IPC para cómputos (base móvil)'!A150,'IPC mensual'!H$6:H$11965)/E$7*100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55.413527897569082</v>
      </c>
      <c r="L151" s="226">
        <f>AVERAGEIF('IPC mensual'!$E$6:$E$1965,C151,'IPC mensual'!$H$6:$H$11965)/$E$7*100</f>
        <v>64.67682313703699</v>
      </c>
      <c r="M151" s="228">
        <f>AVERAGEIF('IPC mensual'!$F$6:$F$1965,D151,'IPC mensual'!$H$6:$H$11965)/$E$7*100</f>
        <v>49.386472535911011</v>
      </c>
      <c r="N151" s="227">
        <f>AVERAGEIF('IPC mensual'!$F$6:$F$1965,E151,'IPC mensual'!$H$6:$H$11965)/$E$7*100</f>
        <v>55.405851359987025</v>
      </c>
      <c r="O151" s="227">
        <f>AVERAGEIF('IPC mensual'!$F$6:$F$1965,F151,'IPC mensual'!$H$6:$H$11965)/$E$7*100</f>
        <v>60.568579031220374</v>
      </c>
      <c r="P151" s="485">
        <f>AVERAGEIF('IPC mensual'!$F$6:$F$1965,G151,'IPC mensual'!$H$6:$H$11965)/$E$7*100</f>
        <v>66.616271983903701</v>
      </c>
      <c r="Q151" s="228">
        <f>AVERAGEIF('IPC mensual'!$G$6:$G$1965,H151,'IPC mensual'!$H$6:$H$11965)/$E$7*100</f>
        <v>50.447696716078319</v>
      </c>
      <c r="R151" s="227">
        <f>AVERAGEIF('IPC mensual'!$G$6:$G$1965,I151,'IPC mensual'!$H$6:$H$11965)/$E$7*100</f>
        <v>57.953015590159204</v>
      </c>
      <c r="S151" s="230">
        <f>AVERAGEIF('IPC mensual'!$G$6:$G$1965,J151,'IPC mensual'!$H$6:$H$11965)/$E$7*100</f>
        <v>65.582168877029062</v>
      </c>
      <c r="T151" s="225">
        <f>AVERAGEIF('IPC mensual'!A$6:A$1965,'IPC para cómputos (base móvil)'!A151,'IPC mensual'!H$6:H$11965)/E$7*100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89.038417612609621</v>
      </c>
      <c r="L152" s="226">
        <f>AVERAGEIF('IPC mensual'!$E$6:$E$1965,C152,'IPC mensual'!$H$6:$H$11965)/$E$7*100</f>
        <v>121.61550723643218</v>
      </c>
      <c r="M152" s="228">
        <f>AVERAGEIF('IPC mensual'!$F$6:$F$1965,D152,'IPC mensual'!$H$6:$H$11965)/$E$7*100</f>
        <v>75.446114760197617</v>
      </c>
      <c r="N152" s="227">
        <f>AVERAGEIF('IPC mensual'!$F$6:$F$1965,E152,'IPC mensual'!$H$6:$H$11965)/$E$7*100</f>
        <v>89.183188126547989</v>
      </c>
      <c r="O152" s="227">
        <f>AVERAGEIF('IPC mensual'!$F$6:$F$1965,F152,'IPC mensual'!$H$6:$H$11965)/$E$7*100</f>
        <v>107.58975586157385</v>
      </c>
      <c r="P152" s="485">
        <f>AVERAGEIF('IPC mensual'!$F$6:$F$1965,G152,'IPC mensual'!$H$6:$H$11965)/$E$7*100</f>
        <v>127.78094125168053</v>
      </c>
      <c r="Q152" s="228">
        <f>AVERAGEIF('IPC mensual'!$G$6:$G$1965,H152,'IPC mensual'!$H$6:$H$11965)/$E$7*100</f>
        <v>77.774073055870304</v>
      </c>
      <c r="R152" s="227">
        <f>AVERAGEIF('IPC mensual'!$G$6:$G$1965,I152,'IPC mensual'!$H$6:$H$11965)/$E$7*100</f>
        <v>97.801002018687029</v>
      </c>
      <c r="S152" s="230">
        <f>AVERAGEIF('IPC mensual'!$G$6:$G$1965,J152,'IPC mensual'!$H$6:$H$11965)/$E$7*100</f>
        <v>124.42492492544265</v>
      </c>
      <c r="T152" s="225">
        <f>AVERAGEIF('IPC mensual'!A$6:A$1965,'IPC para cómputos (base móvil)'!A152,'IPC mensual'!H$6:H$11965)/E$7*100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190.76150573038458</v>
      </c>
      <c r="L153" s="226">
        <f>AVERAGEIF('IPC mensual'!$E$6:$E$1965,C153,'IPC mensual'!$H$6:$H$11965)/$E$7*100</f>
        <v>295.11396559912185</v>
      </c>
      <c r="M153" s="228">
        <f>AVERAGEIF('IPC mensual'!$F$6:$F$1965,D153,'IPC mensual'!$H$6:$H$11965)/$E$7*100</f>
        <v>152.3819585800947</v>
      </c>
      <c r="N153" s="227">
        <f>AVERAGEIF('IPC mensual'!$F$6:$F$1965,E153,'IPC mensual'!$H$6:$H$11965)/$E$7*100</f>
        <v>189.95900411702598</v>
      </c>
      <c r="O153" s="227">
        <f>AVERAGEIF('IPC mensual'!$F$6:$F$1965,F153,'IPC mensual'!$H$6:$H$11965)/$E$7*100</f>
        <v>243.03615336898474</v>
      </c>
      <c r="P153" s="485">
        <f>AVERAGEIF('IPC mensual'!$F$6:$F$1965,G153,'IPC mensual'!$H$6:$H$11965)/$E$7*100</f>
        <v>348.57817312690685</v>
      </c>
      <c r="Q153" s="228">
        <f>AVERAGEIF('IPC mensual'!$G$6:$G$1965,H153,'IPC mensual'!$H$6:$H$11965)/$E$7*100</f>
        <v>158.53733487304132</v>
      </c>
      <c r="R153" s="227">
        <f>AVERAGEIF('IPC mensual'!$G$6:$G$1965,I153,'IPC mensual'!$H$6:$H$11965)/$E$7*100</f>
        <v>212.37241216721353</v>
      </c>
      <c r="S153" s="230">
        <f>AVERAGEIF('IPC mensual'!$G$6:$G$1965,J153,'IPC mensual'!$H$6:$H$11965)/$E$7*100</f>
        <v>329.55671985450431</v>
      </c>
      <c r="T153" s="225">
        <f>AVERAGEIF('IPC mensual'!A$6:A$1965,'IPC para cómputos (base móvil)'!A153,'IPC mensual'!H$6:H$11965)/E$7*100</f>
        <v>233.4888222982531</v>
      </c>
      <c r="V153" s="224"/>
    </row>
  </sheetData>
  <mergeCells count="20">
    <mergeCell ref="Q10:Q11"/>
    <mergeCell ref="R10:R11"/>
    <mergeCell ref="S10:S11"/>
    <mergeCell ref="Q9:S9"/>
    <mergeCell ref="T9:T11"/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baseColWidth="10" defaultColWidth="11.44140625" defaultRowHeight="15" customHeight="1"/>
  <cols>
    <col min="1" max="5" width="11.44140625" style="221"/>
    <col min="6" max="6" width="11.6640625" style="221" bestFit="1" customWidth="1"/>
    <col min="7" max="16384" width="11.441406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2"/>
      <c r="B66" s="493"/>
      <c r="C66" s="493"/>
      <c r="D66" s="493"/>
      <c r="E66" s="493"/>
      <c r="F66" s="494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baseColWidth="10" defaultColWidth="11.44140625" defaultRowHeight="15" customHeight="1"/>
  <cols>
    <col min="1" max="5" width="11.44140625" style="221"/>
    <col min="6" max="6" width="11.6640625" style="221" bestFit="1" customWidth="1"/>
    <col min="7" max="16384" width="11.44140625" style="221"/>
  </cols>
  <sheetData>
    <row r="3" spans="1:6" ht="15" customHeight="1" thickBot="1"/>
    <row r="4" spans="1:6" ht="24.9" customHeight="1" thickBot="1">
      <c r="A4" s="543" t="str">
        <f>'IPC para computos (2017=100)'!A7</f>
        <v>IPC 2017 = 100</v>
      </c>
      <c r="B4" s="544" t="str">
        <f>'I2PC para cómputos (base móvil)'!A7</f>
        <v>IPC 2018 = 100</v>
      </c>
      <c r="C4" s="544">
        <f>'I2PC para cómputos (base móvil)'!B7</f>
        <v>0</v>
      </c>
      <c r="D4" s="544">
        <f>'I2PC para cómputos (base móvil)'!C7</f>
        <v>0</v>
      </c>
      <c r="E4" s="544">
        <f>'I2PC para cómputos (base móvil)'!D7</f>
        <v>0</v>
      </c>
      <c r="F4" s="419">
        <f>'IPC para computos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computos (2017=100)'!B$104:B$500,'IPC EPH_Correlat (2017=100)'!D7,'IPC para computos (2017=100)'!K$104:K$500),IF(B7=10,SUMIF('IPC para computos (2017=100)'!C$104:C$500,'IPC EPH_Correlat (2017=100)'!D7,'IPC para computos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computos (2017=100)'!B$104:B$500,'IPC EPH_Correlat (2017=100)'!D8,'IPC para computos (2017=100)'!K$104:K$500),IF(B8=10,SUMIF('IPC para computos (2017=100)'!C$104:C$500,'IPC EPH_Correlat (2017=100)'!D8,'IPC para computos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computos (2017=100)'!B$104:B$500,'IPC EPH_Correlat (2017=100)'!D9,'IPC para computos (2017=100)'!K$104:K$500),IF(B9=10,SUMIF('IPC para computos (2017=100)'!C$104:C$500,'IPC EPH_Correlat (2017=100)'!D9,'IPC para computos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computos (2017=100)'!B$104:B$500,'IPC EPH_Correlat (2017=100)'!D10,'IPC para computos (2017=100)'!K$104:K$500),IF(B10=10,SUMIF('IPC para computos (2017=100)'!C$104:C$500,'IPC EPH_Correlat (2017=100)'!D10,'IPC para computos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computos (2017=100)'!B$104:B$500,'IPC EPH_Correlat (2017=100)'!D11,'IPC para computos (2017=100)'!K$104:K$500),IF(B11=10,SUMIF('IPC para computos (2017=100)'!C$104:C$500,'IPC EPH_Correlat (2017=100)'!D11,'IPC para computos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computos (2017=100)'!B$104:B$500,'IPC EPH_Correlat (2017=100)'!D12,'IPC para computos (2017=100)'!K$104:K$500),IF(B12=10,SUMIF('IPC para computos (2017=100)'!C$104:C$500,'IPC EPH_Correlat (2017=100)'!D12,'IPC para computos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computos (2017=100)'!B$104:B$500,'IPC EPH_Correlat (2017=100)'!D13,'IPC para computos (2017=100)'!K$104:K$500),IF(B13=10,SUMIF('IPC para computos (2017=100)'!C$104:C$500,'IPC EPH_Correlat (2017=100)'!D13,'IPC para computos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computos (2017=100)'!B$104:B$500,'IPC EPH_Correlat (2017=100)'!D14,'IPC para computos (2017=100)'!K$104:K$500),IF(B14=10,SUMIF('IPC para computos (2017=100)'!C$104:C$500,'IPC EPH_Correlat (2017=100)'!D14,'IPC para computos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computos (2017=100)'!B$104:B$500,'IPC EPH_Correlat (2017=100)'!D15,'IPC para computos (2017=100)'!K$104:K$500),IF(B15=10,SUMIF('IPC para computos (2017=100)'!C$104:C$500,'IPC EPH_Correlat (2017=100)'!D15,'IPC para computos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computos (2017=100)'!B$104:B$500,'IPC EPH_Correlat (2017=100)'!D16,'IPC para computos (2017=100)'!K$104:K$500),IF(B16=10,SUMIF('IPC para computos (2017=100)'!C$104:C$500,'IPC EPH_Correlat (2017=100)'!D16,'IPC para computos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computos (2017=100)'!B$104:B$500,'IPC EPH_Correlat (2017=100)'!D17,'IPC para computos (2017=100)'!K$104:K$500),IF(B17=10,SUMIF('IPC para computos (2017=100)'!C$104:C$500,'IPC EPH_Correlat (2017=100)'!D17,'IPC para computos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computos (2017=100)'!B$104:B$500,'IPC EPH_Correlat (2017=100)'!D18,'IPC para computos (2017=100)'!K$104:K$500),IF(B18=10,SUMIF('IPC para computos (2017=100)'!C$104:C$500,'IPC EPH_Correlat (2017=100)'!D18,'IPC para computos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computos (2017=100)'!B$104:B$500,'IPC EPH_Correlat (2017=100)'!D19,'IPC para computos (2017=100)'!K$104:K$500),IF(B19=10,SUMIF('IPC para computos (2017=100)'!C$104:C$500,'IPC EPH_Correlat (2017=100)'!D19,'IPC para computos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computos (2017=100)'!B$104:B$500,'IPC EPH_Correlat (2017=100)'!D20,'IPC para computos (2017=100)'!K$104:K$500),IF(B20=10,SUMIF('IPC para computos (2017=100)'!C$104:C$500,'IPC EPH_Correlat (2017=100)'!D20,'IPC para computos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computos (2017=100)'!B$104:B$500,'IPC EPH_Correlat (2017=100)'!D21,'IPC para computos (2017=100)'!K$104:K$500),IF(B21=10,SUMIF('IPC para computos (2017=100)'!C$104:C$500,'IPC EPH_Correlat (2017=100)'!D21,'IPC para computos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computos (2017=100)'!B$104:B$500,'IPC EPH_Correlat (2017=100)'!D22,'IPC para computos (2017=100)'!K$104:K$500),IF(B22=10,SUMIF('IPC para computos (2017=100)'!C$104:C$500,'IPC EPH_Correlat (2017=100)'!D22,'IPC para computos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computos (2017=100)'!B$104:B$500,'IPC EPH_Correlat (2017=100)'!D23,'IPC para computos (2017=100)'!K$104:K$500),IF(B23=10,SUMIF('IPC para computos (2017=100)'!C$104:C$500,'IPC EPH_Correlat (2017=100)'!D23,'IPC para computos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computos (2017=100)'!B$104:B$500,'IPC EPH_Correlat (2017=100)'!D24,'IPC para computos (2017=100)'!K$104:K$500),IF(B24=10,SUMIF('IPC para computos (2017=100)'!C$104:C$500,'IPC EPH_Correlat (2017=100)'!D24,'IPC para computos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computos (2017=100)'!B$104:B$500,'IPC EPH_Correlat (2017=100)'!D25,'IPC para computos (2017=100)'!K$104:K$500),IF(B25=10,SUMIF('IPC para computos (2017=100)'!C$104:C$500,'IPC EPH_Correlat (2017=100)'!D25,'IPC para computos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computos (2017=100)'!B$104:B$500,'IPC EPH_Correlat (2017=100)'!D26,'IPC para computos (2017=100)'!K$104:K$500),IF(B26=10,SUMIF('IPC para computos (2017=100)'!C$104:C$500,'IPC EPH_Correlat (2017=100)'!D26,'IPC para computos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computos (2017=100)'!B$104:B$500,'IPC EPH_Correlat (2017=100)'!D27,'IPC para computos (2017=100)'!K$104:K$500),IF(B27=10,SUMIF('IPC para computos (2017=100)'!C$104:C$500,'IPC EPH_Correlat (2017=100)'!D27,'IPC para computos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computos (2017=100)'!B$104:B$500,'IPC EPH_Correlat (2017=100)'!D28,'IPC para computos (2017=100)'!K$104:K$500),IF(B28=10,SUMIF('IPC para computos (2017=100)'!C$104:C$500,'IPC EPH_Correlat (2017=100)'!D28,'IPC para computos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computos (2017=100)'!B$104:B$500,'IPC EPH_Correlat (2017=100)'!D29,'IPC para computos (2017=100)'!K$104:K$500),IF(B29=10,SUMIF('IPC para computos (2017=100)'!C$104:C$500,'IPC EPH_Correlat (2017=100)'!D29,'IPC para computos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computos (2017=100)'!B$104:B$500,'IPC EPH_Correlat (2017=100)'!D30,'IPC para computos (2017=100)'!K$104:K$500),IF(B30=10,SUMIF('IPC para computos (2017=100)'!C$104:C$500,'IPC EPH_Correlat (2017=100)'!D30,'IPC para computos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computos (2017=100)'!B$104:B$500,'IPC EPH_Correlat (2017=100)'!D31,'IPC para computos (2017=100)'!K$104:K$500),IF(B31=10,SUMIF('IPC para computos (2017=100)'!C$104:C$500,'IPC EPH_Correlat (2017=100)'!D31,'IPC para computos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computos (2017=100)'!B$104:B$500,'IPC EPH_Correlat (2017=100)'!D32,'IPC para computos (2017=100)'!K$104:K$500),IF(B32=10,SUMIF('IPC para computos (2017=100)'!C$104:C$500,'IPC EPH_Correlat (2017=100)'!D32,'IPC para computos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computos (2017=100)'!B$104:B$500,'IPC EPH_Correlat (2017=100)'!D33,'IPC para computos (2017=100)'!K$104:K$500),IF(B33=10,SUMIF('IPC para computos (2017=100)'!C$104:C$500,'IPC EPH_Correlat (2017=100)'!D33,'IPC para computos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computos (2017=100)'!B$104:B$500,'IPC EPH_Correlat (2017=100)'!D34,'IPC para computos (2017=100)'!K$104:K$500),IF(B34=10,SUMIF('IPC para computos (2017=100)'!C$104:C$500,'IPC EPH_Correlat (2017=100)'!D34,'IPC para computos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computos (2017=100)'!B$104:B$500,'IPC EPH_Correlat (2017=100)'!D35,'IPC para computos (2017=100)'!K$104:K$500),IF(B35=10,SUMIF('IPC para computos (2017=100)'!C$104:C$500,'IPC EPH_Correlat (2017=100)'!D35,'IPC para computos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computos (2017=100)'!B$104:B$500,'IPC EPH_Correlat (2017=100)'!D36,'IPC para computos (2017=100)'!K$104:K$500),IF(B36=10,SUMIF('IPC para computos (2017=100)'!C$104:C$500,'IPC EPH_Correlat (2017=100)'!D36,'IPC para computos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computos (2017=100)'!B$104:B$500,'IPC EPH_Correlat (2017=100)'!D37,'IPC para computos (2017=100)'!K$104:K$500),IF(B37=10,SUMIF('IPC para computos (2017=100)'!C$104:C$500,'IPC EPH_Correlat (2017=100)'!D37,'IPC para computos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computos (2017=100)'!B$104:B$500,'IPC EPH_Correlat (2017=100)'!D38,'IPC para computos (2017=100)'!K$104:K$500),IF(B38=10,SUMIF('IPC para computos (2017=100)'!C$104:C$500,'IPC EPH_Correlat (2017=100)'!D38,'IPC para computos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computos (2017=100)'!B$104:B$500,'IPC EPH_Correlat (2017=100)'!D39,'IPC para computos (2017=100)'!K$104:K$500),IF(B39=10,SUMIF('IPC para computos (2017=100)'!C$104:C$500,'IPC EPH_Correlat (2017=100)'!D39,'IPC para computos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computos (2017=100)'!B$104:B$500,'IPC EPH_Correlat (2017=100)'!D40,'IPC para computos (2017=100)'!K$104:K$500),IF(B40=10,SUMIF('IPC para computos (2017=100)'!C$104:C$500,'IPC EPH_Correlat (2017=100)'!D40,'IPC para computos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computos (2017=100)'!B$104:B$500,'IPC EPH_Correlat (2017=100)'!D41,'IPC para computos (2017=100)'!K$104:K$500),IF(B41=10,SUMIF('IPC para computos (2017=100)'!C$104:C$500,'IPC EPH_Correlat (2017=100)'!D41,'IPC para computos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computos (2017=100)'!B$104:B$500,'IPC EPH_Correlat (2017=100)'!D42,'IPC para computos (2017=100)'!K$104:K$500),IF(B42=10,SUMIF('IPC para computos (2017=100)'!C$104:C$500,'IPC EPH_Correlat (2017=100)'!D42,'IPC para computos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computos (2017=100)'!B$104:B$500,'IPC EPH_Correlat (2017=100)'!D43,'IPC para computos (2017=100)'!K$104:K$500),IF(B43=10,SUMIF('IPC para computos (2017=100)'!C$104:C$500,'IPC EPH_Correlat (2017=100)'!D43,'IPC para computos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computos (2017=100)'!B$104:B$500,'IPC EPH_Correlat (2017=100)'!D44,'IPC para computos (2017=100)'!K$104:K$500),IF(B44=10,SUMIF('IPC para computos (2017=100)'!C$104:C$500,'IPC EPH_Correlat (2017=100)'!D44,'IPC para computos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computos (2017=100)'!B$104:B$500,'IPC EPH_Correlat (2017=100)'!D45,'IPC para computos (2017=100)'!K$104:K$500),IF(B45=10,SUMIF('IPC para computos (2017=100)'!C$104:C$500,'IPC EPH_Correlat (2017=100)'!D45,'IPC para computos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computos (2017=100)'!B$104:B$500,'IPC EPH_Correlat (2017=100)'!D46,'IPC para computos (2017=100)'!K$104:K$500),IF(B46=10,SUMIF('IPC para computos (2017=100)'!C$104:C$500,'IPC EPH_Correlat (2017=100)'!D46,'IPC para computos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computos (2017=100)'!B$104:B$500,'IPC EPH_Correlat (2017=100)'!D47,'IPC para computos (2017=100)'!K$104:K$500),IF(B47=10,SUMIF('IPC para computos (2017=100)'!C$104:C$500,'IPC EPH_Correlat (2017=100)'!D47,'IPC para computos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computos (2017=100)'!B$104:B$500,'IPC EPH_Correlat (2017=100)'!D48,'IPC para computos (2017=100)'!K$104:K$500),IF(B48=10,SUMIF('IPC para computos (2017=100)'!C$104:C$500,'IPC EPH_Correlat (2017=100)'!D48,'IPC para computos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computos (2017=100)'!B$104:B$500,'IPC EPH_Correlat (2017=100)'!D49,'IPC para computos (2017=100)'!K$104:K$500),IF(B49=10,SUMIF('IPC para computos (2017=100)'!C$104:C$500,'IPC EPH_Correlat (2017=100)'!D49,'IPC para computos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computos (2017=100)'!B$104:B$500,'IPC EPH_Correlat (2017=100)'!D50,'IPC para computos (2017=100)'!K$104:K$500),IF(B50=10,SUMIF('IPC para computos (2017=100)'!C$104:C$500,'IPC EPH_Correlat (2017=100)'!D50,'IPC para computos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computos (2017=100)'!B$104:B$500,'IPC EPH_Correlat (2017=100)'!D51,'IPC para computos (2017=100)'!K$104:K$500),IF(B51=10,SUMIF('IPC para computos (2017=100)'!C$104:C$500,'IPC EPH_Correlat (2017=100)'!D51,'IPC para computos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computos (2017=100)'!B$104:B$500,'IPC EPH_Correlat (2017=100)'!D52,'IPC para computos (2017=100)'!K$104:K$500),IF(B52=10,SUMIF('IPC para computos (2017=100)'!C$104:C$500,'IPC EPH_Correlat (2017=100)'!D52,'IPC para computos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computos (2017=100)'!B$104:B$500,'IPC EPH_Correlat (2017=100)'!D53,'IPC para computos (2017=100)'!K$104:K$500),IF(B53=10,SUMIF('IPC para computos (2017=100)'!C$104:C$500,'IPC EPH_Correlat (2017=100)'!D53,'IPC para computos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computos (2017=100)'!B$104:B$500,'IPC EPH_Correlat (2017=100)'!D54,'IPC para computos (2017=100)'!K$104:K$500),IF(B54=10,SUMIF('IPC para computos (2017=100)'!C$104:C$500,'IPC EPH_Correlat (2017=100)'!D54,'IPC para computos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computos (2017=100)'!B$104:B$500,'IPC EPH_Correlat (2017=100)'!D55,'IPC para computos (2017=100)'!K$104:K$500),IF(B55=10,SUMIF('IPC para computos (2017=100)'!C$104:C$500,'IPC EPH_Correlat (2017=100)'!D55,'IPC para computos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computos (2017=100)'!B$104:B$500,'IPC EPH_Correlat (2017=100)'!D56,'IPC para computos (2017=100)'!K$104:K$500),IF(B56=10,SUMIF('IPC para computos (2017=100)'!C$104:C$500,'IPC EPH_Correlat (2017=100)'!D56,'IPC para computos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computos (2017=100)'!B$104:B$500,'IPC EPH_Correlat (2017=100)'!D57,'IPC para computos (2017=100)'!K$104:K$500),IF(B57=10,SUMIF('IPC para computos (2017=100)'!C$104:C$500,'IPC EPH_Correlat (2017=100)'!D57,'IPC para computos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computos (2017=100)'!B$104:B$500,'IPC EPH_Correlat (2017=100)'!D58,'IPC para computos (2017=100)'!K$104:K$500),IF(B58=10,SUMIF('IPC para computos (2017=100)'!C$104:C$500,'IPC EPH_Correlat (2017=100)'!D58,'IPC para computos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computos (2017=100)'!B$104:B$500,'IPC EPH_Correlat (2017=100)'!D59,'IPC para computos (2017=100)'!K$104:K$500),IF(B59=10,SUMIF('IPC para computos (2017=100)'!C$104:C$500,'IPC EPH_Correlat (2017=100)'!D59,'IPC para computos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computos (2017=100)'!B$104:B$500,'IPC EPH_Correlat (2017=100)'!D60,'IPC para computos (2017=100)'!K$104:K$500),IF(B60=10,SUMIF('IPC para computos (2017=100)'!C$104:C$500,'IPC EPH_Correlat (2017=100)'!D60,'IPC para computos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computos (2017=100)'!B$104:B$500,'IPC EPH_Correlat (2017=100)'!D61,'IPC para computos (2017=100)'!K$104:K$500),IF(B61=10,SUMIF('IPC para computos (2017=100)'!C$104:C$500,'IPC EPH_Correlat (2017=100)'!D61,'IPC para computos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computos (2017=100)'!B$104:B$500,'IPC EPH_Correlat (2017=100)'!D62,'IPC para computos (2017=100)'!K$104:K$500),IF(B62=10,SUMIF('IPC para computos (2017=100)'!C$104:C$500,'IPC EPH_Correlat (2017=100)'!D62,'IPC para computos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computos (2017=100)'!B$104:B$500,'IPC EPH_Correlat (2017=100)'!D63,'IPC para computos (2017=100)'!K$104:K$500),IF(B63=10,SUMIF('IPC para computos (2017=100)'!C$104:C$500,'IPC EPH_Correlat (2017=100)'!D63,'IPC para computos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computos (2017=100)'!B$104:B$500,'IPC EPH_Correlat (2017=100)'!D64,'IPC para computos (2017=100)'!K$104:K$500),IF(B64=10,SUMIF('IPC para computos (2017=100)'!C$104:C$500,'IPC EPH_Correlat (2017=100)'!D64,'IPC para computos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computos (2017=100)'!B$104:B$500,'IPC EPH_Correlat (2017=100)'!D65,'IPC para computos (2017=100)'!K$104:K$500),IF(B65=10,SUMIF('IPC para computos (2017=100)'!C$104:C$500,'IPC EPH_Correlat (2017=100)'!D65,'IPC para computos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computos (2017=100)'!D$104:D$500,'IPC EPH_Correlat (2017=100)'!E66,'IPC para computos (2017=100)'!M$104:M$500),IF(C66=2,SUMIF('IPC para computos (2017=100)'!E$104:E$500,'IPC EPH_Correlat (2017=100)'!E66,'IPC para computos (2017=100)'!N$104:N$500),IF(C66=3,SUMIF('IPC para computos (2017=100)'!F$104:F$500,'IPC EPH_Correlat (2017=100)'!E66,'IPC para computos (2017=100)'!O$104:O$500),IF(C66=4,SUMIF('IPC para computos (2017=100)'!G$104:G$500,'IPC EPH_Correlat (2017=100)'!E66,'IPC para computos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computos (2017=100)'!D$104:D$500,'IPC EPH_Correlat (2017=100)'!E67,'IPC para computos (2017=100)'!M$104:M$500),IF(C67=2,SUMIF('IPC para computos (2017=100)'!E$104:E$500,'IPC EPH_Correlat (2017=100)'!E67,'IPC para computos (2017=100)'!N$104:N$500),IF(C67=3,SUMIF('IPC para computos (2017=100)'!F$104:F$500,'IPC EPH_Correlat (2017=100)'!E67,'IPC para computos (2017=100)'!O$104:O$500),IF(C67=4,SUMIF('IPC para computos (2017=100)'!G$104:G$500,'IPC EPH_Correlat (2017=100)'!E67,'IPC para computos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computos (2017=100)'!D$104:D$500,'IPC EPH_Correlat (2017=100)'!E68,'IPC para computos (2017=100)'!M$104:M$500),IF(C68=2,SUMIF('IPC para computos (2017=100)'!E$104:E$500,'IPC EPH_Correlat (2017=100)'!E68,'IPC para computos (2017=100)'!N$104:N$500),IF(C68=3,SUMIF('IPC para computos (2017=100)'!F$104:F$500,'IPC EPH_Correlat (2017=100)'!E68,'IPC para computos (2017=100)'!O$104:O$500),IF(C68=4,SUMIF('IPC para computos (2017=100)'!G$104:G$500,'IPC EPH_Correlat (2017=100)'!E68,'IPC para computos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computos (2017=100)'!D$104:D$500,'IPC EPH_Correlat (2017=100)'!E69,'IPC para computos (2017=100)'!M$104:M$500),IF(C69=2,SUMIF('IPC para computos (2017=100)'!E$104:E$500,'IPC EPH_Correlat (2017=100)'!E69,'IPC para computos (2017=100)'!N$104:N$500),IF(C69=3,SUMIF('IPC para computos (2017=100)'!F$104:F$500,'IPC EPH_Correlat (2017=100)'!E69,'IPC para computos (2017=100)'!O$104:O$500),IF(C69=4,SUMIF('IPC para computos (2017=100)'!G$104:G$500,'IPC EPH_Correlat (2017=100)'!E69,'IPC para computos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computos (2017=100)'!D$104:D$500,'IPC EPH_Correlat (2017=100)'!E70,'IPC para computos (2017=100)'!M$104:M$500),IF(C70=2,SUMIF('IPC para computos (2017=100)'!E$104:E$500,'IPC EPH_Correlat (2017=100)'!E70,'IPC para computos (2017=100)'!N$104:N$500),IF(C70=3,SUMIF('IPC para computos (2017=100)'!F$104:F$500,'IPC EPH_Correlat (2017=100)'!E70,'IPC para computos (2017=100)'!O$104:O$500),IF(C70=4,SUMIF('IPC para computos (2017=100)'!G$104:G$500,'IPC EPH_Correlat (2017=100)'!E70,'IPC para computos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computos (2017=100)'!D$104:D$500,'IPC EPH_Correlat (2017=100)'!E71,'IPC para computos (2017=100)'!M$104:M$500),IF(C71=2,SUMIF('IPC para computos (2017=100)'!E$104:E$500,'IPC EPH_Correlat (2017=100)'!E71,'IPC para computos (2017=100)'!N$104:N$500),IF(C71=3,SUMIF('IPC para computos (2017=100)'!F$104:F$500,'IPC EPH_Correlat (2017=100)'!E71,'IPC para computos (2017=100)'!O$104:O$500),IF(C71=4,SUMIF('IPC para computos (2017=100)'!G$104:G$500,'IPC EPH_Correlat (2017=100)'!E71,'IPC para computos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computos (2017=100)'!D$104:D$500,'IPC EPH_Correlat (2017=100)'!E72,'IPC para computos (2017=100)'!M$104:M$500),IF(C72=2,SUMIF('IPC para computos (2017=100)'!E$104:E$500,'IPC EPH_Correlat (2017=100)'!E72,'IPC para computos (2017=100)'!N$104:N$500),IF(C72=3,SUMIF('IPC para computos (2017=100)'!F$104:F$500,'IPC EPH_Correlat (2017=100)'!E72,'IPC para computos (2017=100)'!O$104:O$500),IF(C72=4,SUMIF('IPC para computos (2017=100)'!G$104:G$500,'IPC EPH_Correlat (2017=100)'!E72,'IPC para computos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computos (2017=100)'!D$104:D$500,'IPC EPH_Correlat (2017=100)'!E73,'IPC para computos (2017=100)'!M$104:M$500),IF(C73=2,SUMIF('IPC para computos (2017=100)'!E$104:E$500,'IPC EPH_Correlat (2017=100)'!E73,'IPC para computos (2017=100)'!N$104:N$500),IF(C73=3,SUMIF('IPC para computos (2017=100)'!F$104:F$500,'IPC EPH_Correlat (2017=100)'!E73,'IPC para computos (2017=100)'!O$104:O$500),IF(C73=4,SUMIF('IPC para computos (2017=100)'!G$104:G$500,'IPC EPH_Correlat (2017=100)'!E73,'IPC para computos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computos (2017=100)'!D$104:D$500,'IPC EPH_Correlat (2017=100)'!E74,'IPC para computos (2017=100)'!M$104:M$500),IF(C74=2,SUMIF('IPC para computos (2017=100)'!E$104:E$500,'IPC EPH_Correlat (2017=100)'!E74,'IPC para computos (2017=100)'!N$104:N$500),IF(C74=3,SUMIF('IPC para computos (2017=100)'!F$104:F$500,'IPC EPH_Correlat (2017=100)'!E74,'IPC para computos (2017=100)'!O$104:O$500),IF(C74=4,SUMIF('IPC para computos (2017=100)'!G$104:G$500,'IPC EPH_Correlat (2017=100)'!E74,'IPC para computos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computos (2017=100)'!D$104:D$500,'IPC EPH_Correlat (2017=100)'!E75,'IPC para computos (2017=100)'!M$104:M$500),IF(C75=2,SUMIF('IPC para computos (2017=100)'!E$104:E$500,'IPC EPH_Correlat (2017=100)'!E75,'IPC para computos (2017=100)'!N$104:N$500),IF(C75=3,SUMIF('IPC para computos (2017=100)'!F$104:F$500,'IPC EPH_Correlat (2017=100)'!E75,'IPC para computos (2017=100)'!O$104:O$500),IF(C75=4,SUMIF('IPC para computos (2017=100)'!G$104:G$500,'IPC EPH_Correlat (2017=100)'!E75,'IPC para computos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computos (2017=100)'!D$104:D$500,'IPC EPH_Correlat (2017=100)'!E76,'IPC para computos (2017=100)'!M$104:M$500),IF(C76=2,SUMIF('IPC para computos (2017=100)'!E$104:E$500,'IPC EPH_Correlat (2017=100)'!E76,'IPC para computos (2017=100)'!N$104:N$500),IF(C76=3,SUMIF('IPC para computos (2017=100)'!F$104:F$500,'IPC EPH_Correlat (2017=100)'!E76,'IPC para computos (2017=100)'!O$104:O$500),IF(C76=4,SUMIF('IPC para computos (2017=100)'!G$104:G$500,'IPC EPH_Correlat (2017=100)'!E76,'IPC para computos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computos (2017=100)'!D$104:D$500,'IPC EPH_Correlat (2017=100)'!E77,'IPC para computos (2017=100)'!M$104:M$500),IF(C77=2,SUMIF('IPC para computos (2017=100)'!E$104:E$500,'IPC EPH_Correlat (2017=100)'!E77,'IPC para computos (2017=100)'!N$104:N$500),IF(C77=3,SUMIF('IPC para computos (2017=100)'!F$104:F$500,'IPC EPH_Correlat (2017=100)'!E77,'IPC para computos (2017=100)'!O$104:O$500),IF(C77=4,SUMIF('IPC para computos (2017=100)'!G$104:G$500,'IPC EPH_Correlat (2017=100)'!E77,'IPC para computos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computos (2017=100)'!D$104:D$500,'IPC EPH_Correlat (2017=100)'!E78,'IPC para computos (2017=100)'!M$104:M$500),IF(C78=2,SUMIF('IPC para computos (2017=100)'!E$104:E$500,'IPC EPH_Correlat (2017=100)'!E78,'IPC para computos (2017=100)'!N$104:N$500),IF(C78=3,SUMIF('IPC para computos (2017=100)'!F$104:F$500,'IPC EPH_Correlat (2017=100)'!E78,'IPC para computos (2017=100)'!O$104:O$500),IF(C78=4,SUMIF('IPC para computos (2017=100)'!G$104:G$500,'IPC EPH_Correlat (2017=100)'!E78,'IPC para computos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computos (2017=100)'!D$104:D$500,'IPC EPH_Correlat (2017=100)'!E79,'IPC para computos (2017=100)'!M$104:M$500),IF(C79=2,SUMIF('IPC para computos (2017=100)'!E$104:E$500,'IPC EPH_Correlat (2017=100)'!E79,'IPC para computos (2017=100)'!N$104:N$500),IF(C79=3,SUMIF('IPC para computos (2017=100)'!F$104:F$500,'IPC EPH_Correlat (2017=100)'!E79,'IPC para computos (2017=100)'!O$104:O$500),IF(C79=4,SUMIF('IPC para computos (2017=100)'!G$104:G$500,'IPC EPH_Correlat (2017=100)'!E79,'IPC para computos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computos (2017=100)'!D$104:D$500,'IPC EPH_Correlat (2017=100)'!E80,'IPC para computos (2017=100)'!M$104:M$500),IF(C80=2,SUMIF('IPC para computos (2017=100)'!E$104:E$500,'IPC EPH_Correlat (2017=100)'!E80,'IPC para computos (2017=100)'!N$104:N$500),IF(C80=3,SUMIF('IPC para computos (2017=100)'!F$104:F$500,'IPC EPH_Correlat (2017=100)'!E80,'IPC para computos (2017=100)'!O$104:O$500),IF(C80=4,SUMIF('IPC para computos (2017=100)'!G$104:G$500,'IPC EPH_Correlat (2017=100)'!E80,'IPC para computos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computos (2017=100)'!D$104:D$500,'IPC EPH_Correlat (2017=100)'!E81,'IPC para computos (2017=100)'!M$104:M$500),IF(C81=2,SUMIF('IPC para computos (2017=100)'!E$104:E$500,'IPC EPH_Correlat (2017=100)'!E81,'IPC para computos (2017=100)'!N$104:N$500),IF(C81=3,SUMIF('IPC para computos (2017=100)'!F$104:F$500,'IPC EPH_Correlat (2017=100)'!E81,'IPC para computos (2017=100)'!O$104:O$500),IF(C81=4,SUMIF('IPC para computos (2017=100)'!G$104:G$500,'IPC EPH_Correlat (2017=100)'!E81,'IPC para computos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computos (2017=100)'!D$104:D$500,'IPC EPH_Correlat (2017=100)'!E82,'IPC para computos (2017=100)'!M$104:M$500),IF(C82=2,SUMIF('IPC para computos (2017=100)'!E$104:E$500,'IPC EPH_Correlat (2017=100)'!E82,'IPC para computos (2017=100)'!N$104:N$500),IF(C82=3,SUMIF('IPC para computos (2017=100)'!F$104:F$500,'IPC EPH_Correlat (2017=100)'!E82,'IPC para computos (2017=100)'!O$104:O$500),IF(C82=4,SUMIF('IPC para computos (2017=100)'!G$104:G$500,'IPC EPH_Correlat (2017=100)'!E82,'IPC para computos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computos (2017=100)'!D$104:D$500,'IPC EPH_Correlat (2017=100)'!E83,'IPC para computos (2017=100)'!M$104:M$500),IF(C83=2,SUMIF('IPC para computos (2017=100)'!E$104:E$500,'IPC EPH_Correlat (2017=100)'!E83,'IPC para computos (2017=100)'!N$104:N$500),IF(C83=3,SUMIF('IPC para computos (2017=100)'!F$104:F$500,'IPC EPH_Correlat (2017=100)'!E83,'IPC para computos (2017=100)'!O$104:O$500),IF(C83=4,SUMIF('IPC para computos (2017=100)'!G$104:G$500,'IPC EPH_Correlat (2017=100)'!E83,'IPC para computos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computos (2017=100)'!D$104:D$500,'IPC EPH_Correlat (2017=100)'!E84,'IPC para computos (2017=100)'!M$104:M$500),IF(C84=2,SUMIF('IPC para computos (2017=100)'!E$104:E$500,'IPC EPH_Correlat (2017=100)'!E84,'IPC para computos (2017=100)'!N$104:N$500),IF(C84=3,SUMIF('IPC para computos (2017=100)'!F$104:F$500,'IPC EPH_Correlat (2017=100)'!E84,'IPC para computos (2017=100)'!O$104:O$500),IF(C84=4,SUMIF('IPC para computos (2017=100)'!G$104:G$500,'IPC EPH_Correlat (2017=100)'!E84,'IPC para computos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computos (2017=100)'!D$104:D$500,'IPC EPH_Correlat (2017=100)'!E85,'IPC para computos (2017=100)'!M$104:M$500),IF(C85=2,SUMIF('IPC para computos (2017=100)'!E$104:E$500,'IPC EPH_Correlat (2017=100)'!E85,'IPC para computos (2017=100)'!N$104:N$500),IF(C85=3,SUMIF('IPC para computos (2017=100)'!F$104:F$500,'IPC EPH_Correlat (2017=100)'!E85,'IPC para computos (2017=100)'!O$104:O$500),IF(C85=4,SUMIF('IPC para computos (2017=100)'!G$104:G$500,'IPC EPH_Correlat (2017=100)'!E85,'IPC para computos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computos (2017=100)'!D$104:D$500,'IPC EPH_Correlat (2017=100)'!E86,'IPC para computos (2017=100)'!M$104:M$500),IF(C86=2,SUMIF('IPC para computos (2017=100)'!E$104:E$500,'IPC EPH_Correlat (2017=100)'!E86,'IPC para computos (2017=100)'!N$104:N$500),IF(C86=3,SUMIF('IPC para computos (2017=100)'!F$104:F$500,'IPC EPH_Correlat (2017=100)'!E86,'IPC para computos (2017=100)'!O$104:O$500),IF(C86=4,SUMIF('IPC para computos (2017=100)'!G$104:G$500,'IPC EPH_Correlat (2017=100)'!E86,'IPC para computos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computos (2017=100)'!D$104:D$500,'IPC EPH_Correlat (2017=100)'!E87,'IPC para computos (2017=100)'!M$104:M$500),IF(C87=2,SUMIF('IPC para computos (2017=100)'!E$104:E$500,'IPC EPH_Correlat (2017=100)'!E87,'IPC para computos (2017=100)'!N$104:N$500),IF(C87=3,SUMIF('IPC para computos (2017=100)'!F$104:F$500,'IPC EPH_Correlat (2017=100)'!E87,'IPC para computos (2017=100)'!O$104:O$500),IF(C87=4,SUMIF('IPC para computos (2017=100)'!G$104:G$500,'IPC EPH_Correlat (2017=100)'!E87,'IPC para computos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computos (2017=100)'!D$104:D$500,'IPC EPH_Correlat (2017=100)'!E88,'IPC para computos (2017=100)'!M$104:M$500),IF(C88=2,SUMIF('IPC para computos (2017=100)'!E$104:E$500,'IPC EPH_Correlat (2017=100)'!E88,'IPC para computos (2017=100)'!N$104:N$500),IF(C88=3,SUMIF('IPC para computos (2017=100)'!F$104:F$500,'IPC EPH_Correlat (2017=100)'!E88,'IPC para computos (2017=100)'!O$104:O$500),IF(C88=4,SUMIF('IPC para computos (2017=100)'!G$104:G$500,'IPC EPH_Correlat (2017=100)'!E88,'IPC para computos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computos (2017=100)'!D$104:D$500,'IPC EPH_Correlat (2017=100)'!E89,'IPC para computos (2017=100)'!M$104:M$500),IF(C89=2,SUMIF('IPC para computos (2017=100)'!E$104:E$500,'IPC EPH_Correlat (2017=100)'!E89,'IPC para computos (2017=100)'!N$104:N$500),IF(C89=3,SUMIF('IPC para computos (2017=100)'!F$104:F$500,'IPC EPH_Correlat (2017=100)'!E89,'IPC para computos (2017=100)'!O$104:O$500),IF(C89=4,SUMIF('IPC para computos (2017=100)'!G$104:G$500,'IPC EPH_Correlat (2017=100)'!E89,'IPC para computos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computos (2017=100)'!D$104:D$500,'IPC EPH_Correlat (2017=100)'!E90,'IPC para computos (2017=100)'!M$104:M$500),IF(C90=2,SUMIF('IPC para computos (2017=100)'!E$104:E$500,'IPC EPH_Correlat (2017=100)'!E90,'IPC para computos (2017=100)'!N$104:N$500),IF(C90=3,SUMIF('IPC para computos (2017=100)'!F$104:F$500,'IPC EPH_Correlat (2017=100)'!E90,'IPC para computos (2017=100)'!O$104:O$500),IF(C90=4,SUMIF('IPC para computos (2017=100)'!G$104:G$500,'IPC EPH_Correlat (2017=100)'!E90,'IPC para computos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computos (2017=100)'!D$104:D$500,'IPC EPH_Correlat (2017=100)'!E91,'IPC para computos (2017=100)'!M$104:M$500),IF(C91=2,SUMIF('IPC para computos (2017=100)'!E$104:E$500,'IPC EPH_Correlat (2017=100)'!E91,'IPC para computos (2017=100)'!N$104:N$500),IF(C91=3,SUMIF('IPC para computos (2017=100)'!F$104:F$500,'IPC EPH_Correlat (2017=100)'!E91,'IPC para computos (2017=100)'!O$104:O$500),IF(C91=4,SUMIF('IPC para computos (2017=100)'!G$104:G$500,'IPC EPH_Correlat (2017=100)'!E91,'IPC para computos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computos (2017=100)'!D$104:D$500,'IPC EPH_Correlat (2017=100)'!E92,'IPC para computos (2017=100)'!M$104:M$500),IF(C92=2,SUMIF('IPC para computos (2017=100)'!E$104:E$500,'IPC EPH_Correlat (2017=100)'!E92,'IPC para computos (2017=100)'!N$104:N$500),IF(C92=3,SUMIF('IPC para computos (2017=100)'!F$104:F$500,'IPC EPH_Correlat (2017=100)'!E92,'IPC para computos (2017=100)'!O$104:O$500),IF(C92=4,SUMIF('IPC para computos (2017=100)'!G$104:G$500,'IPC EPH_Correlat (2017=100)'!E92,'IPC para computos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computos (2017=100)'!D$104:D$500,'IPC EPH_Correlat (2017=100)'!E93,'IPC para computos (2017=100)'!M$104:M$500),IF(C93=2,SUMIF('IPC para computos (2017=100)'!E$104:E$500,'IPC EPH_Correlat (2017=100)'!E93,'IPC para computos (2017=100)'!N$104:N$500),IF(C93=3,SUMIF('IPC para computos (2017=100)'!F$104:F$500,'IPC EPH_Correlat (2017=100)'!E93,'IPC para computos (2017=100)'!O$104:O$500),IF(C93=4,SUMIF('IPC para computos (2017=100)'!G$104:G$500,'IPC EPH_Correlat (2017=100)'!E93,'IPC para computos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computos (2017=100)'!D$104:D$500,'IPC EPH_Correlat (2017=100)'!E94,'IPC para computos (2017=100)'!M$104:M$500),IF(C94=2,SUMIF('IPC para computos (2017=100)'!E$104:E$500,'IPC EPH_Correlat (2017=100)'!E94,'IPC para computos (2017=100)'!N$104:N$500),IF(C94=3,SUMIF('IPC para computos (2017=100)'!F$104:F$500,'IPC EPH_Correlat (2017=100)'!E94,'IPC para computos (2017=100)'!O$104:O$500),IF(C94=4,SUMIF('IPC para computos (2017=100)'!G$104:G$500,'IPC EPH_Correlat (2017=100)'!E94,'IPC para computos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computos (2017=100)'!D$104:D$500,'IPC EPH_Correlat (2017=100)'!E95,'IPC para computos (2017=100)'!M$104:M$500),IF(C95=2,SUMIF('IPC para computos (2017=100)'!E$104:E$500,'IPC EPH_Correlat (2017=100)'!E95,'IPC para computos (2017=100)'!N$104:N$500),IF(C95=3,SUMIF('IPC para computos (2017=100)'!F$104:F$500,'IPC EPH_Correlat (2017=100)'!E95,'IPC para computos (2017=100)'!O$104:O$500),IF(C95=4,SUMIF('IPC para computos (2017=100)'!G$104:G$500,'IPC EPH_Correlat (2017=100)'!E95,'IPC para computos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computos (2017=100)'!D$104:D$500,'IPC EPH_Correlat (2017=100)'!E96,'IPC para computos (2017=100)'!M$104:M$500),IF(C96=2,SUMIF('IPC para computos (2017=100)'!E$104:E$500,'IPC EPH_Correlat (2017=100)'!E96,'IPC para computos (2017=100)'!N$104:N$500),IF(C96=3,SUMIF('IPC para computos (2017=100)'!F$104:F$500,'IPC EPH_Correlat (2017=100)'!E96,'IPC para computos (2017=100)'!O$104:O$500),IF(C96=4,SUMIF('IPC para computos (2017=100)'!G$104:G$500,'IPC EPH_Correlat (2017=100)'!E96,'IPC para computos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computos (2017=100)'!D$104:D$500,'IPC EPH_Correlat (2017=100)'!E97,'IPC para computos (2017=100)'!M$104:M$500),IF(C97=2,SUMIF('IPC para computos (2017=100)'!E$104:E$500,'IPC EPH_Correlat (2017=100)'!E97,'IPC para computos (2017=100)'!N$104:N$500),IF(C97=3,SUMIF('IPC para computos (2017=100)'!F$104:F$500,'IPC EPH_Correlat (2017=100)'!E97,'IPC para computos (2017=100)'!O$104:O$500),IF(C97=4,SUMIF('IPC para computos (2017=100)'!G$104:G$500,'IPC EPH_Correlat (2017=100)'!E97,'IPC para computos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computos (2017=100)'!D$104:D$500,'IPC EPH_Correlat (2017=100)'!E98,'IPC para computos (2017=100)'!M$104:M$500),IF(C98=2,SUMIF('IPC para computos (2017=100)'!E$104:E$500,'IPC EPH_Correlat (2017=100)'!E98,'IPC para computos (2017=100)'!N$104:N$500),IF(C98=3,SUMIF('IPC para computos (2017=100)'!F$104:F$500,'IPC EPH_Correlat (2017=100)'!E98,'IPC para computos (2017=100)'!O$104:O$500),IF(C98=4,SUMIF('IPC para computos (2017=100)'!G$104:G$500,'IPC EPH_Correlat (2017=100)'!E98,'IPC para computos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computos (2017=100)'!D$104:D$500,'IPC EPH_Correlat (2017=100)'!E99,'IPC para computos (2017=100)'!M$104:M$500),IF(C99=2,SUMIF('IPC para computos (2017=100)'!E$104:E$500,'IPC EPH_Correlat (2017=100)'!E99,'IPC para computos (2017=100)'!N$104:N$500),IF(C99=3,SUMIF('IPC para computos (2017=100)'!F$104:F$500,'IPC EPH_Correlat (2017=100)'!E99,'IPC para computos (2017=100)'!O$104:O$500),IF(C99=4,SUMIF('IPC para computos (2017=100)'!G$104:G$500,'IPC EPH_Correlat (2017=100)'!E99,'IPC para computos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computos (2017=100)'!D$104:D$500,'IPC EPH_Correlat (2017=100)'!E100,'IPC para computos (2017=100)'!M$104:M$500),IF(C100=2,SUMIF('IPC para computos (2017=100)'!E$104:E$500,'IPC EPH_Correlat (2017=100)'!E100,'IPC para computos (2017=100)'!N$104:N$500),IF(C100=3,SUMIF('IPC para computos (2017=100)'!F$104:F$500,'IPC EPH_Correlat (2017=100)'!E100,'IPC para computos (2017=100)'!O$104:O$500),IF(C100=4,SUMIF('IPC para computos (2017=100)'!G$104:G$500,'IPC EPH_Correlat (2017=100)'!E100,'IPC para computos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computos (2017=100)'!D$104:D$500,'IPC EPH_Correlat (2017=100)'!E101,'IPC para computos (2017=100)'!M$104:M$500),IF(C101=2,SUMIF('IPC para computos (2017=100)'!E$104:E$500,'IPC EPH_Correlat (2017=100)'!E101,'IPC para computos (2017=100)'!N$104:N$500),IF(C101=3,SUMIF('IPC para computos (2017=100)'!F$104:F$500,'IPC EPH_Correlat (2017=100)'!E101,'IPC para computos (2017=100)'!O$104:O$500),IF(C101=4,SUMIF('IPC para computos (2017=100)'!G$104:G$500,'IPC EPH_Correlat (2017=100)'!E101,'IPC para computos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computos (2017=100)'!D$104:D$500,'IPC EPH_Correlat (2017=100)'!E102,'IPC para computos (2017=100)'!M$104:M$500),IF(C102=2,SUMIF('IPC para computos (2017=100)'!E$104:E$500,'IPC EPH_Correlat (2017=100)'!E102,'IPC para computos (2017=100)'!N$104:N$500),IF(C102=3,SUMIF('IPC para computos (2017=100)'!F$104:F$500,'IPC EPH_Correlat (2017=100)'!E102,'IPC para computos (2017=100)'!O$104:O$500),IF(C102=4,SUMIF('IPC para computos (2017=100)'!G$104:G$500,'IPC EPH_Correlat (2017=100)'!E102,'IPC para computos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computos (2017=100)'!D$104:D$500,'IPC EPH_Correlat (2017=100)'!E103,'IPC para computos (2017=100)'!M$104:M$500),IF(C103=2,SUMIF('IPC para computos (2017=100)'!E$104:E$500,'IPC EPH_Correlat (2017=100)'!E103,'IPC para computos (2017=100)'!N$104:N$500),IF(C103=3,SUMIF('IPC para computos (2017=100)'!F$104:F$500,'IPC EPH_Correlat (2017=100)'!E103,'IPC para computos (2017=100)'!O$104:O$500),IF(C103=4,SUMIF('IPC para computos (2017=100)'!G$104:G$500,'IPC EPH_Correlat (2017=100)'!E103,'IPC para computos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computos (2017=100)'!D$104:D$500,'IPC EPH_Correlat (2017=100)'!E104,'IPC para computos (2017=100)'!M$104:M$500),IF(C104=2,SUMIF('IPC para computos (2017=100)'!E$104:E$500,'IPC EPH_Correlat (2017=100)'!E104,'IPC para computos (2017=100)'!N$104:N$500),IF(C104=3,SUMIF('IPC para computos (2017=100)'!F$104:F$500,'IPC EPH_Correlat (2017=100)'!E104,'IPC para computos (2017=100)'!O$104:O$500),IF(C104=4,SUMIF('IPC para computos (2017=100)'!G$104:G$500,'IPC EPH_Correlat (2017=100)'!E104,'IPC para computos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computos (2017=100)'!D$104:D$500,'IPC EPH_Correlat (2017=100)'!E105,'IPC para computos (2017=100)'!M$104:M$500),IF(C105=2,SUMIF('IPC para computos (2017=100)'!E$104:E$500,'IPC EPH_Correlat (2017=100)'!E105,'IPC para computos (2017=100)'!N$104:N$500),IF(C105=3,SUMIF('IPC para computos (2017=100)'!F$104:F$500,'IPC EPH_Correlat (2017=100)'!E105,'IPC para computos (2017=100)'!O$104:O$500),IF(C105=4,SUMIF('IPC para computos (2017=100)'!G$104:G$500,'IPC EPH_Correlat (2017=100)'!E105,'IPC para computos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computos (2017=100)'!D$104:D$500,'IPC EPH_Correlat (2017=100)'!E106,'IPC para computos (2017=100)'!M$104:M$500),IF(C106=2,SUMIF('IPC para computos (2017=100)'!E$104:E$500,'IPC EPH_Correlat (2017=100)'!E106,'IPC para computos (2017=100)'!N$104:N$500),IF(C106=3,SUMIF('IPC para computos (2017=100)'!F$104:F$500,'IPC EPH_Correlat (2017=100)'!E106,'IPC para computos (2017=100)'!O$104:O$500),IF(C106=4,SUMIF('IPC para computos (2017=100)'!G$104:G$500,'IPC EPH_Correlat (2017=100)'!E106,'IPC para computos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computos (2017=100)'!D$104:D$500,'IPC EPH_Correlat (2017=100)'!E107,'IPC para computos (2017=100)'!M$104:M$500),IF(C107=2,SUMIF('IPC para computos (2017=100)'!E$104:E$500,'IPC EPH_Correlat (2017=100)'!E107,'IPC para computos (2017=100)'!N$104:N$500),IF(C107=3,SUMIF('IPC para computos (2017=100)'!F$104:F$500,'IPC EPH_Correlat (2017=100)'!E107,'IPC para computos (2017=100)'!O$104:O$500),IF(C107=4,SUMIF('IPC para computos (2017=100)'!G$104:G$500,'IPC EPH_Correlat (2017=100)'!E107,'IPC para computos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computos (2017=100)'!D$104:D$500,'IPC EPH_Correlat (2017=100)'!E108,'IPC para computos (2017=100)'!M$104:M$500),IF(C108=2,SUMIF('IPC para computos (2017=100)'!E$104:E$500,'IPC EPH_Correlat (2017=100)'!E108,'IPC para computos (2017=100)'!N$104:N$500),IF(C108=3,SUMIF('IPC para computos (2017=100)'!F$104:F$500,'IPC EPH_Correlat (2017=100)'!E108,'IPC para computos (2017=100)'!O$104:O$500),IF(C108=4,SUMIF('IPC para computos (2017=100)'!G$104:G$500,'IPC EPH_Correlat (2017=100)'!E108,'IPC para computos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computos (2017=100)'!D$104:D$500,'IPC EPH_Correlat (2017=100)'!E109,'IPC para computos (2017=100)'!M$104:M$500),IF(C109=2,SUMIF('IPC para computos (2017=100)'!E$104:E$500,'IPC EPH_Correlat (2017=100)'!E109,'IPC para computos (2017=100)'!N$104:N$500),IF(C109=3,SUMIF('IPC para computos (2017=100)'!F$104:F$500,'IPC EPH_Correlat (2017=100)'!E109,'IPC para computos (2017=100)'!O$104:O$500),IF(C109=4,SUMIF('IPC para computos (2017=100)'!G$104:G$500,'IPC EPH_Correlat (2017=100)'!E109,'IPC para computos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computos (2017=100)'!D$104:D$500,'IPC EPH_Correlat (2017=100)'!E110,'IPC para computos (2017=100)'!M$104:M$500),IF(C110=2,SUMIF('IPC para computos (2017=100)'!E$104:E$500,'IPC EPH_Correlat (2017=100)'!E110,'IPC para computos (2017=100)'!N$104:N$500),IF(C110=3,SUMIF('IPC para computos (2017=100)'!F$104:F$500,'IPC EPH_Correlat (2017=100)'!E110,'IPC para computos (2017=100)'!O$104:O$500),IF(C110=4,SUMIF('IPC para computos (2017=100)'!G$104:G$500,'IPC EPH_Correlat (2017=100)'!E110,'IPC para computos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computos (2017=100)'!D$104:D$500,'IPC EPH_Correlat (2017=100)'!E111,'IPC para computos (2017=100)'!M$104:M$500),IF(C111=2,SUMIF('IPC para computos (2017=100)'!E$104:E$500,'IPC EPH_Correlat (2017=100)'!E111,'IPC para computos (2017=100)'!N$104:N$500),IF(C111=3,SUMIF('IPC para computos (2017=100)'!F$104:F$500,'IPC EPH_Correlat (2017=100)'!E111,'IPC para computos (2017=100)'!O$104:O$500),IF(C111=4,SUMIF('IPC para computos (2017=100)'!G$104:G$500,'IPC EPH_Correlat (2017=100)'!E111,'IPC para computos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computos (2017=100)'!D$104:D$500,'IPC EPH_Correlat (2017=100)'!E112,'IPC para computos (2017=100)'!M$104:M$500),IF(C112=2,SUMIF('IPC para computos (2017=100)'!E$104:E$500,'IPC EPH_Correlat (2017=100)'!E112,'IPC para computos (2017=100)'!N$104:N$500),IF(C112=3,SUMIF('IPC para computos (2017=100)'!F$104:F$500,'IPC EPH_Correlat (2017=100)'!E112,'IPC para computos (2017=100)'!O$104:O$500),IF(C112=4,SUMIF('IPC para computos (2017=100)'!G$104:G$500,'IPC EPH_Correlat (2017=100)'!E112,'IPC para computos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computos (2017=100)'!D$104:D$500,'IPC EPH_Correlat (2017=100)'!E113,'IPC para computos (2017=100)'!M$104:M$500),IF(C113=2,SUMIF('IPC para computos (2017=100)'!E$104:E$500,'IPC EPH_Correlat (2017=100)'!E113,'IPC para computos (2017=100)'!N$104:N$500),IF(C113=3,SUMIF('IPC para computos (2017=100)'!F$104:F$500,'IPC EPH_Correlat (2017=100)'!E113,'IPC para computos (2017=100)'!O$104:O$500),IF(C113=4,SUMIF('IPC para computos (2017=100)'!G$104:G$500,'IPC EPH_Correlat (2017=100)'!E113,'IPC para computos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computos (2017=100)'!D$104:D$500,'IPC EPH_Correlat (2017=100)'!E114,'IPC para computos (2017=100)'!M$104:M$500),IF(C114=2,SUMIF('IPC para computos (2017=100)'!E$104:E$500,'IPC EPH_Correlat (2017=100)'!E114,'IPC para computos (2017=100)'!N$104:N$500),IF(C114=3,SUMIF('IPC para computos (2017=100)'!F$104:F$500,'IPC EPH_Correlat (2017=100)'!E114,'IPC para computos (2017=100)'!O$104:O$500),IF(C114=4,SUMIF('IPC para computos (2017=100)'!G$104:G$500,'IPC EPH_Correlat (2017=100)'!E114,'IPC para computos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computos (2017=100)'!D$104:D$500,'IPC EPH_Correlat (2017=100)'!E115,'IPC para computos (2017=100)'!M$104:M$500),IF(C115=2,SUMIF('IPC para computos (2017=100)'!E$104:E$500,'IPC EPH_Correlat (2017=100)'!E115,'IPC para computos (2017=100)'!N$104:N$500),IF(C115=3,SUMIF('IPC para computos (2017=100)'!F$104:F$500,'IPC EPH_Correlat (2017=100)'!E115,'IPC para computos (2017=100)'!O$104:O$500),IF(C115=4,SUMIF('IPC para computos (2017=100)'!G$104:G$500,'IPC EPH_Correlat (2017=100)'!E115,'IPC para computos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computos (2017=100)'!D$104:D$500,'IPC EPH_Correlat (2017=100)'!E116,'IPC para computos (2017=100)'!M$104:M$500),IF(C116=2,SUMIF('IPC para computos (2017=100)'!E$104:E$500,'IPC EPH_Correlat (2017=100)'!E116,'IPC para computos (2017=100)'!N$104:N$500),IF(C116=3,SUMIF('IPC para computos (2017=100)'!F$104:F$500,'IPC EPH_Correlat (2017=100)'!E116,'IPC para computos (2017=100)'!O$104:O$500),IF(C116=4,SUMIF('IPC para computos (2017=100)'!G$104:G$500,'IPC EPH_Correlat (2017=100)'!E116,'IPC para computos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computos (2017=100)'!D$104:D$500,'IPC EPH_Correlat (2017=100)'!E117,'IPC para computos (2017=100)'!M$104:M$500),IF(C117=2,SUMIF('IPC para computos (2017=100)'!E$104:E$500,'IPC EPH_Correlat (2017=100)'!E117,'IPC para computos (2017=100)'!N$104:N$500),IF(C117=3,SUMIF('IPC para computos (2017=100)'!F$104:F$500,'IPC EPH_Correlat (2017=100)'!E117,'IPC para computos (2017=100)'!O$104:O$500),IF(C117=4,SUMIF('IPC para computos (2017=100)'!G$104:G$500,'IPC EPH_Correlat (2017=100)'!E117,'IPC para computos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computos (2017=100)'!D$104:D$500,'IPC EPH_Correlat (2017=100)'!E118,'IPC para computos (2017=100)'!M$104:M$500),IF(C118=2,SUMIF('IPC para computos (2017=100)'!E$104:E$500,'IPC EPH_Correlat (2017=100)'!E118,'IPC para computos (2017=100)'!N$104:N$500),IF(C118=3,SUMIF('IPC para computos (2017=100)'!F$104:F$500,'IPC EPH_Correlat (2017=100)'!E118,'IPC para computos (2017=100)'!O$104:O$500),IF(C118=4,SUMIF('IPC para computos (2017=100)'!G$104:G$500,'IPC EPH_Correlat (2017=100)'!E118,'IPC para computos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computos (2017=100)'!D$104:D$500,'IPC EPH_Correlat (2017=100)'!E119,'IPC para computos (2017=100)'!M$104:M$500),IF(C119=2,SUMIF('IPC para computos (2017=100)'!E$104:E$500,'IPC EPH_Correlat (2017=100)'!E119,'IPC para computos (2017=100)'!N$104:N$500),IF(C119=3,SUMIF('IPC para computos (2017=100)'!F$104:F$500,'IPC EPH_Correlat (2017=100)'!E119,'IPC para computos (2017=100)'!O$104:O$500),IF(C119=4,SUMIF('IPC para computos (2017=100)'!G$104:G$500,'IPC EPH_Correlat (2017=100)'!E119,'IPC para computos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computos (2017=100)'!D$104:D$500,'IPC EPH_Correlat (2017=100)'!E120,'IPC para computos (2017=100)'!M$104:M$500),IF(C120=2,SUMIF('IPC para computos (2017=100)'!E$104:E$500,'IPC EPH_Correlat (2017=100)'!E120,'IPC para computos (2017=100)'!N$104:N$500),IF(C120=3,SUMIF('IPC para computos (2017=100)'!F$104:F$500,'IPC EPH_Correlat (2017=100)'!E120,'IPC para computos (2017=100)'!O$104:O$500),IF(C120=4,SUMIF('IPC para computos (2017=100)'!G$104:G$500,'IPC EPH_Correlat (2017=100)'!E120,'IPC para computos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computos (2017=100)'!D$104:D$500,'IPC EPH_Correlat (2017=100)'!E121,'IPC para computos (2017=100)'!M$104:M$500),IF(C121=2,SUMIF('IPC para computos (2017=100)'!E$104:E$500,'IPC EPH_Correlat (2017=100)'!E121,'IPC para computos (2017=100)'!N$104:N$500),IF(C121=3,SUMIF('IPC para computos (2017=100)'!F$104:F$500,'IPC EPH_Correlat (2017=100)'!E121,'IPC para computos (2017=100)'!O$104:O$500),IF(C121=4,SUMIF('IPC para computos (2017=100)'!G$104:G$500,'IPC EPH_Correlat (2017=100)'!E121,'IPC para computos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computos (2017=100)'!D$104:D$500,'IPC EPH_Correlat (2017=100)'!E122,'IPC para computos (2017=100)'!M$104:M$500),IF(C122=2,SUMIF('IPC para computos (2017=100)'!E$104:E$500,'IPC EPH_Correlat (2017=100)'!E122,'IPC para computos (2017=100)'!N$104:N$500),IF(C122=3,SUMIF('IPC para computos (2017=100)'!F$104:F$500,'IPC EPH_Correlat (2017=100)'!E122,'IPC para computos (2017=100)'!O$104:O$500),IF(C122=4,SUMIF('IPC para computos (2017=100)'!G$104:G$500,'IPC EPH_Correlat (2017=100)'!E122,'IPC para computos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computos (2017=100)'!D$104:D$500,'IPC EPH_Correlat (2017=100)'!E123,'IPC para computos (2017=100)'!M$104:M$500),IF(C123=2,SUMIF('IPC para computos (2017=100)'!E$104:E$500,'IPC EPH_Correlat (2017=100)'!E123,'IPC para computos (2017=100)'!N$104:N$500),IF(C123=3,SUMIF('IPC para computos (2017=100)'!F$104:F$500,'IPC EPH_Correlat (2017=100)'!E123,'IPC para computos (2017=100)'!O$104:O$500),IF(C123=4,SUMIF('IPC para computos (2017=100)'!G$104:G$500,'IPC EPH_Correlat (2017=100)'!E123,'IPC para computos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computos (2017=100)'!D$104:D$500,'IPC EPH_Correlat (2017=100)'!E124,'IPC para computos (2017=100)'!M$104:M$500),IF(C124=2,SUMIF('IPC para computos (2017=100)'!E$104:E$500,'IPC EPH_Correlat (2017=100)'!E124,'IPC para computos (2017=100)'!N$104:N$500),IF(C124=3,SUMIF('IPC para computos (2017=100)'!F$104:F$500,'IPC EPH_Correlat (2017=100)'!E124,'IPC para computos (2017=100)'!O$104:O$500),IF(C124=4,SUMIF('IPC para computos (2017=100)'!G$104:G$500,'IPC EPH_Correlat (2017=100)'!E124,'IPC para computos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computos (2017=100)'!D$104:D$500,'IPC EPH_Correlat (2017=100)'!E125,'IPC para computos (2017=100)'!M$104:M$500),IF(C125=2,SUMIF('IPC para computos (2017=100)'!E$104:E$500,'IPC EPH_Correlat (2017=100)'!E125,'IPC para computos (2017=100)'!N$104:N$500),IF(C125=3,SUMIF('IPC para computos (2017=100)'!F$104:F$500,'IPC EPH_Correlat (2017=100)'!E125,'IPC para computos (2017=100)'!O$104:O$500),IF(C125=4,SUMIF('IPC para computos (2017=100)'!G$104:G$500,'IPC EPH_Correlat (2017=100)'!E125,'IPC para computos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computos (2017=100)'!D$104:D$500,'IPC EPH_Correlat (2017=100)'!E126,'IPC para computos (2017=100)'!M$104:M$500),IF(C126=2,SUMIF('IPC para computos (2017=100)'!E$104:E$500,'IPC EPH_Correlat (2017=100)'!E126,'IPC para computos (2017=100)'!N$104:N$500),IF(C126=3,SUMIF('IPC para computos (2017=100)'!F$104:F$500,'IPC EPH_Correlat (2017=100)'!E126,'IPC para computos (2017=100)'!O$104:O$500),IF(C126=4,SUMIF('IPC para computos (2017=100)'!G$104:G$500,'IPC EPH_Correlat (2017=100)'!E126,'IPC para computos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computos (2017=100)'!D$104:D$500,'IPC EPH_Correlat (2017=100)'!E127,'IPC para computos (2017=100)'!M$104:M$500),IF(C127=2,SUMIF('IPC para computos (2017=100)'!E$104:E$500,'IPC EPH_Correlat (2017=100)'!E127,'IPC para computos (2017=100)'!N$104:N$500),IF(C127=3,SUMIF('IPC para computos (2017=100)'!F$104:F$500,'IPC EPH_Correlat (2017=100)'!E127,'IPC para computos (2017=100)'!O$104:O$500),IF(C127=4,SUMIF('IPC para computos (2017=100)'!G$104:G$500,'IPC EPH_Correlat (2017=100)'!E127,'IPC para computos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computos (2017=100)'!D$104:D$500,'IPC EPH_Correlat (2017=100)'!E128,'IPC para computos (2017=100)'!M$104:M$500),IF(C128=2,SUMIF('IPC para computos (2017=100)'!E$104:E$500,'IPC EPH_Correlat (2017=100)'!E128,'IPC para computos (2017=100)'!N$104:N$500),IF(C128=3,SUMIF('IPC para computos (2017=100)'!F$104:F$500,'IPC EPH_Correlat (2017=100)'!E128,'IPC para computos (2017=100)'!O$104:O$500),IF(C128=4,SUMIF('IPC para computos (2017=100)'!G$104:G$500,'IPC EPH_Correlat (2017=100)'!E128,'IPC para computos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computos (2017=100)'!D$104:D$500,'IPC EPH_Correlat (2017=100)'!E129,'IPC para computos (2017=100)'!M$104:M$500),IF(C129=2,SUMIF('IPC para computos (2017=100)'!E$104:E$500,'IPC EPH_Correlat (2017=100)'!E129,'IPC para computos (2017=100)'!N$104:N$500),IF(C129=3,SUMIF('IPC para computos (2017=100)'!F$104:F$500,'IPC EPH_Correlat (2017=100)'!E129,'IPC para computos (2017=100)'!O$104:O$500),IF(C129=4,SUMIF('IPC para computos (2017=100)'!G$104:G$500,'IPC EPH_Correlat (2017=100)'!E129,'IPC para computos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computos (2017=100)'!D$104:D$500,'IPC EPH_Correlat (2017=100)'!E130,'IPC para computos (2017=100)'!M$104:M$500),IF(C130=2,SUMIF('IPC para computos (2017=100)'!E$104:E$500,'IPC EPH_Correlat (2017=100)'!E130,'IPC para computos (2017=100)'!N$104:N$500),IF(C130=3,SUMIF('IPC para computos (2017=100)'!F$104:F$500,'IPC EPH_Correlat (2017=100)'!E130,'IPC para computos (2017=100)'!O$104:O$500),IF(C130=4,SUMIF('IPC para computos (2017=100)'!G$104:G$500,'IPC EPH_Correlat (2017=100)'!E130,'IPC para computos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computos (2017=100)'!D$104:D$500,'IPC EPH_Correlat (2017=100)'!E131,'IPC para computos (2017=100)'!M$104:M$500),IF(C131=2,SUMIF('IPC para computos (2017=100)'!E$104:E$500,'IPC EPH_Correlat (2017=100)'!E131,'IPC para computos (2017=100)'!N$104:N$500),IF(C131=3,SUMIF('IPC para computos (2017=100)'!F$104:F$500,'IPC EPH_Correlat (2017=100)'!E131,'IPC para computos (2017=100)'!O$104:O$500),IF(C131=4,SUMIF('IPC para computos (2017=100)'!G$104:G$500,'IPC EPH_Correlat (2017=100)'!E131,'IPC para computos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computos (2017=100)'!D$104:D$500,'IPC EPH_Correlat (2017=100)'!E132,'IPC para computos (2017=100)'!M$104:M$500),IF(C132=2,SUMIF('IPC para computos (2017=100)'!E$104:E$500,'IPC EPH_Correlat (2017=100)'!E132,'IPC para computos (2017=100)'!N$104:N$500),IF(C132=3,SUMIF('IPC para computos (2017=100)'!F$104:F$500,'IPC EPH_Correlat (2017=100)'!E132,'IPC para computos (2017=100)'!O$104:O$500),IF(C132=4,SUMIF('IPC para computos (2017=100)'!G$104:G$500,'IPC EPH_Correlat (2017=100)'!E132,'IPC para computos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computos (2017=100)'!D$104:D$500,'IPC EPH_Correlat (2017=100)'!E133,'IPC para computos (2017=100)'!M$104:M$500),IF(C133=2,SUMIF('IPC para computos (2017=100)'!E$104:E$500,'IPC EPH_Correlat (2017=100)'!E133,'IPC para computos (2017=100)'!N$104:N$500),IF(C133=3,SUMIF('IPC para computos (2017=100)'!F$104:F$500,'IPC EPH_Correlat (2017=100)'!E133,'IPC para computos (2017=100)'!O$104:O$500),IF(C133=4,SUMIF('IPC para computos (2017=100)'!G$104:G$500,'IPC EPH_Correlat (2017=100)'!E133,'IPC para computos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computos (2017=100)'!D$104:D$500,'IPC EPH_Correlat (2017=100)'!E134,'IPC para computos (2017=100)'!M$104:M$500),IF(C134=2,SUMIF('IPC para computos (2017=100)'!E$104:E$500,'IPC EPH_Correlat (2017=100)'!E134,'IPC para computos (2017=100)'!N$104:N$500),IF(C134=3,SUMIF('IPC para computos (2017=100)'!F$104:F$500,'IPC EPH_Correlat (2017=100)'!E134,'IPC para computos (2017=100)'!O$104:O$500),IF(C134=4,SUMIF('IPC para computos (2017=100)'!G$104:G$500,'IPC EPH_Correlat (2017=100)'!E134,'IPC para computos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computos (2017=100)'!D$104:D$500,'IPC EPH_Correlat (2017=100)'!E135,'IPC para computos (2017=100)'!M$104:M$500),IF(C135=2,SUMIF('IPC para computos (2017=100)'!E$104:E$500,'IPC EPH_Correlat (2017=100)'!E135,'IPC para computos (2017=100)'!N$104:N$500),IF(C135=3,SUMIF('IPC para computos (2017=100)'!F$104:F$500,'IPC EPH_Correlat (2017=100)'!E135,'IPC para computos (2017=100)'!O$104:O$500),IF(C135=4,SUMIF('IPC para computos (2017=100)'!G$104:G$500,'IPC EPH_Correlat (2017=100)'!E135,'IPC para computos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computos (2017=100)'!D$104:D$500,'IPC EPH_Correlat (2017=100)'!E136,'IPC para computos (2017=100)'!M$104:M$500),IF(C136=2,SUMIF('IPC para computos (2017=100)'!E$104:E$500,'IPC EPH_Correlat (2017=100)'!E136,'IPC para computos (2017=100)'!N$104:N$500),IF(C136=3,SUMIF('IPC para computos (2017=100)'!F$104:F$500,'IPC EPH_Correlat (2017=100)'!E136,'IPC para computos (2017=100)'!O$104:O$500),IF(C136=4,SUMIF('IPC para computos (2017=100)'!G$104:G$500,'IPC EPH_Correlat (2017=100)'!E136,'IPC para computos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computos (2017=100)'!D$104:D$500,'IPC EPH_Correlat (2017=100)'!E137,'IPC para computos (2017=100)'!M$104:M$500),IF(C137=2,SUMIF('IPC para computos (2017=100)'!E$104:E$500,'IPC EPH_Correlat (2017=100)'!E137,'IPC para computos (2017=100)'!N$104:N$500),IF(C137=3,SUMIF('IPC para computos (2017=100)'!F$104:F$500,'IPC EPH_Correlat (2017=100)'!E137,'IPC para computos (2017=100)'!O$104:O$500),IF(C137=4,SUMIF('IPC para computos (2017=100)'!G$104:G$500,'IPC EPH_Correlat (2017=100)'!E137,'IPC para computos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computos (2017=100)'!D$104:D$500,'IPC EPH_Correlat (2017=100)'!E138,'IPC para computos (2017=100)'!M$104:M$500),IF(C138=2,SUMIF('IPC para computos (2017=100)'!E$104:E$500,'IPC EPH_Correlat (2017=100)'!E138,'IPC para computos (2017=100)'!N$104:N$500),IF(C138=3,SUMIF('IPC para computos (2017=100)'!F$104:F$500,'IPC EPH_Correlat (2017=100)'!E138,'IPC para computos (2017=100)'!O$104:O$500),IF(C138=4,SUMIF('IPC para computos (2017=100)'!G$104:G$500,'IPC EPH_Correlat (2017=100)'!E138,'IPC para computos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computos (2017=100)'!D$104:D$500,'IPC EPH_Correlat (2017=100)'!E139,'IPC para computos (2017=100)'!M$104:M$500),IF(C139=2,SUMIF('IPC para computos (2017=100)'!E$104:E$500,'IPC EPH_Correlat (2017=100)'!E139,'IPC para computos (2017=100)'!N$104:N$500),IF(C139=3,SUMIF('IPC para computos (2017=100)'!F$104:F$500,'IPC EPH_Correlat (2017=100)'!E139,'IPC para computos (2017=100)'!O$104:O$500),IF(C139=4,SUMIF('IPC para computos (2017=100)'!G$104:G$500,'IPC EPH_Correlat (2017=100)'!E139,'IPC para computos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computos (2017=100)'!D$104:D$500,'IPC EPH_Correlat (2017=100)'!E140,'IPC para computos (2017=100)'!M$104:M$500),IF(C140=2,SUMIF('IPC para computos (2017=100)'!E$104:E$500,'IPC EPH_Correlat (2017=100)'!E140,'IPC para computos (2017=100)'!N$104:N$500),IF(C140=3,SUMIF('IPC para computos (2017=100)'!F$104:F$500,'IPC EPH_Correlat (2017=100)'!E140,'IPC para computos (2017=100)'!O$104:O$500),IF(C140=4,SUMIF('IPC para computos (2017=100)'!G$104:G$500,'IPC EPH_Correlat (2017=100)'!E140,'IPC para computos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computos (2017=100)'!D$104:D$500,'IPC EPH_Correlat (2017=100)'!E141,'IPC para computos (2017=100)'!M$104:M$500),IF(C141=2,SUMIF('IPC para computos (2017=100)'!E$104:E$500,'IPC EPH_Correlat (2017=100)'!E141,'IPC para computos (2017=100)'!N$104:N$500),IF(C141=3,SUMIF('IPC para computos (2017=100)'!F$104:F$500,'IPC EPH_Correlat (2017=100)'!E141,'IPC para computos (2017=100)'!O$104:O$500),IF(C141=4,SUMIF('IPC para computos (2017=100)'!G$104:G$500,'IPC EPH_Correlat (2017=100)'!E141,'IPC para computos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computos (2017=100)'!D$104:D$500,'IPC EPH_Correlat (2017=100)'!E142,'IPC para computos (2017=100)'!M$104:M$500),IF(C142=2,SUMIF('IPC para computos (2017=100)'!E$104:E$500,'IPC EPH_Correlat (2017=100)'!E142,'IPC para computos (2017=100)'!N$104:N$500),IF(C142=3,SUMIF('IPC para computos (2017=100)'!F$104:F$500,'IPC EPH_Correlat (2017=100)'!E142,'IPC para computos (2017=100)'!O$104:O$500),IF(C142=4,SUMIF('IPC para computos (2017=100)'!G$104:G$500,'IPC EPH_Correlat (2017=100)'!E142,'IPC para computos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computos (2017=100)'!D$104:D$500,'IPC EPH_Correlat (2017=100)'!E143,'IPC para computos (2017=100)'!M$104:M$500),IF(C143=2,SUMIF('IPC para computos (2017=100)'!E$104:E$500,'IPC EPH_Correlat (2017=100)'!E143,'IPC para computos (2017=100)'!N$104:N$500),IF(C143=3,SUMIF('IPC para computos (2017=100)'!F$104:F$500,'IPC EPH_Correlat (2017=100)'!E143,'IPC para computos (2017=100)'!O$104:O$500),IF(C143=4,SUMIF('IPC para computos (2017=100)'!G$104:G$500,'IPC EPH_Correlat (2017=100)'!E143,'IPC para computos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computos (2017=100)'!D$104:D$500,'IPC EPH_Correlat (2017=100)'!E144,'IPC para computos (2017=100)'!M$104:M$500),IF(C144=2,SUMIF('IPC para computos (2017=100)'!E$104:E$500,'IPC EPH_Correlat (2017=100)'!E144,'IPC para computos (2017=100)'!N$104:N$500),IF(C144=3,SUMIF('IPC para computos (2017=100)'!F$104:F$500,'IPC EPH_Correlat (2017=100)'!E144,'IPC para computos (2017=100)'!O$104:O$500),IF(C144=4,SUMIF('IPC para computos (2017=100)'!G$104:G$500,'IPC EPH_Correlat (2017=100)'!E144,'IPC para computos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computos (2017=100)'!D$104:D$500,'IPC EPH_Correlat (2017=100)'!E145,'IPC para computos (2017=100)'!M$104:M$500),IF(C145=2,SUMIF('IPC para computos (2017=100)'!E$104:E$500,'IPC EPH_Correlat (2017=100)'!E145,'IPC para computos (2017=100)'!N$104:N$500),IF(C145=3,SUMIF('IPC para computos (2017=100)'!F$104:F$500,'IPC EPH_Correlat (2017=100)'!E145,'IPC para computos (2017=100)'!O$104:O$500),IF(C145=4,SUMIF('IPC para computos (2017=100)'!G$104:G$500,'IPC EPH_Correlat (2017=100)'!E145,'IPC para computos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tabSelected="1" zoomScale="80" zoomScaleNormal="80" workbookViewId="0">
      <pane xSplit="1" ySplit="11" topLeftCell="B146" activePane="bottomRight" state="frozen"/>
      <selection pane="topRight" activeCell="B1" sqref="B1"/>
      <selection pane="bottomLeft" activeCell="A7" sqref="A7"/>
      <selection pane="bottomRight" activeCell="A153" sqref="A153"/>
    </sheetView>
  </sheetViews>
  <sheetFormatPr baseColWidth="10" defaultColWidth="11.44140625" defaultRowHeight="15" customHeight="1"/>
  <cols>
    <col min="1" max="3" width="11.44140625" style="221"/>
    <col min="4" max="10" width="8.6640625" style="222" customWidth="1"/>
    <col min="11" max="11" width="14.44140625" style="223" customWidth="1"/>
    <col min="12" max="12" width="14" style="222" customWidth="1"/>
    <col min="13" max="16" width="11.44140625" style="221"/>
    <col min="17" max="19" width="8.6640625" style="222" customWidth="1"/>
    <col min="20" max="20" width="11.6640625" style="221" bestFit="1" customWidth="1"/>
    <col min="21" max="21" width="11.44140625" style="221"/>
    <col min="22" max="22" width="12.33203125" style="221" bestFit="1" customWidth="1"/>
    <col min="23" max="24" width="11.44140625" style="221"/>
    <col min="25" max="25" width="11.6640625" style="221" bestFit="1" customWidth="1"/>
    <col min="26" max="16384" width="11.441406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0" t="s">
        <v>481</v>
      </c>
      <c r="I9" s="508"/>
      <c r="J9" s="531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34" t="s">
        <v>480</v>
      </c>
      <c r="I10" s="535"/>
      <c r="J10" s="536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2">
        <v>4</v>
      </c>
      <c r="Q10" s="537">
        <v>1</v>
      </c>
      <c r="R10" s="539">
        <v>2</v>
      </c>
      <c r="S10" s="541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3"/>
      <c r="Q11" s="538"/>
      <c r="R11" s="540"/>
      <c r="S11" s="542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9.5333308682745476E-14</v>
      </c>
      <c r="L73" s="487">
        <f>AVERAGEIF('IPC mensual'!$E$6:$E$1965,C73,'IPC mensual'!$H$6:$H$11965)/$E$7*100</f>
        <v>9.1084430293047588E-14</v>
      </c>
      <c r="M73" s="488">
        <f>AVERAGEIF('IPC mensual'!$F$6:$F$1965,D73,'IPC mensual'!$H$6:$H$11965)/$E$7*100</f>
        <v>9.4728383623873144E-14</v>
      </c>
      <c r="N73" s="489">
        <f>AVERAGEIF('IPC mensual'!$F$6:$F$1965,E73,'IPC mensual'!$H$6:$H$11965)/$E$7*100</f>
        <v>9.5645373197242964E-14</v>
      </c>
      <c r="O73" s="489">
        <f>AVERAGEIF('IPC mensual'!$F$6:$F$1965,F73,'IPC mensual'!$H$6:$H$11965)/$E$7*100</f>
        <v>9.0393087368622155E-14</v>
      </c>
      <c r="P73" s="490">
        <f>AVERAGEIF('IPC mensual'!$F$6:$F$1965,G73,'IPC mensual'!$H$6:$H$11965)/$E$7*100</f>
        <v>9.0988410442432949E-14</v>
      </c>
      <c r="Q73" s="228">
        <f>AVERAGEIF('IPC mensual'!$G$6:$G$1965,H73,'IPC mensual'!$H$6:$H$11965)/$E$7*100</f>
        <v>9.5088458063678028E-14</v>
      </c>
      <c r="R73" s="227">
        <f>AVERAGEIF('IPC mensual'!$G$6:$G$1965,I73,'IPC mensual'!$H$6:$H$11965)/$E$7*100</f>
        <v>9.2949615891236999E-14</v>
      </c>
      <c r="S73" s="230">
        <f>AVERAGEIF('IPC mensual'!$G$6:$G$1965,J73,'IPC mensual'!$H$6:$H$11965)/$E$7*100</f>
        <v>9.0778367019213385E-14</v>
      </c>
      <c r="T73" s="225">
        <f>AVERAGEIF('IPC mensual'!A$6:A$1965,'IPC para computos (2017=100)'!A73,'IPC mensual'!H$6:H$11965)/E$7*100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9.0796370741203646E-14</v>
      </c>
      <c r="L74" s="487">
        <f>AVERAGEIF('IPC mensual'!$E$6:$E$1965,C74,'IPC mensual'!$H$6:$H$11965)/$E$7*100</f>
        <v>9.4123458565000964E-14</v>
      </c>
      <c r="M74" s="488">
        <f>AVERAGEIF('IPC mensual'!$F$6:$F$1965,D74,'IPC mensual'!$H$6:$H$11965)/$E$7*100</f>
        <v>9.1751768254819324E-14</v>
      </c>
      <c r="N74" s="489">
        <f>AVERAGEIF('IPC mensual'!$F$6:$F$1965,E74,'IPC mensual'!$H$6:$H$11965)/$E$7*100</f>
        <v>9.1473310688036932E-14</v>
      </c>
      <c r="O74" s="489">
        <f>AVERAGEIF('IPC mensual'!$F$6:$F$1965,F74,'IPC mensual'!$H$6:$H$11965)/$E$7*100</f>
        <v>9.3177663036446849E-14</v>
      </c>
      <c r="P74" s="490">
        <f>AVERAGEIF('IPC mensual'!$F$6:$F$1965,G74,'IPC mensual'!$H$6:$H$11965)/$E$7*100</f>
        <v>9.4185871467900533E-14</v>
      </c>
      <c r="Q74" s="228">
        <f>AVERAGEIF('IPC mensual'!$G$6:$G$1965,H74,'IPC mensual'!$H$6:$H$11965)/$E$7*100</f>
        <v>9.1606538230764766E-14</v>
      </c>
      <c r="R74" s="227">
        <f>AVERAGEIF('IPC mensual'!$G$6:$G$1965,I74,'IPC mensual'!$H$6:$H$11965)/$E$7*100</f>
        <v>9.2323086365976496E-14</v>
      </c>
      <c r="S74" s="230">
        <f>AVERAGEIF('IPC mensual'!$G$6:$G$1965,J74,'IPC mensual'!$H$6:$H$11965)/$E$7*100</f>
        <v>9.4011835488661477E-14</v>
      </c>
      <c r="T74" s="225">
        <f>AVERAGEIF('IPC mensual'!A$6:A$1965,'IPC para computos (2017=100)'!A74,'IPC mensual'!H$6:H$11965)/E$7*100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1.1181031504821794E-13</v>
      </c>
      <c r="L75" s="487">
        <f>AVERAGEIF('IPC mensual'!$E$6:$E$1965,C75,'IPC mensual'!$H$6:$H$11965)/$E$7*100</f>
        <v>1.1289053836763259E-13</v>
      </c>
      <c r="M75" s="488">
        <f>AVERAGEIF('IPC mensual'!$F$6:$F$1965,D75,'IPC mensual'!$H$6:$H$11965)/$E$7*100</f>
        <v>1.0552581582548962E-13</v>
      </c>
      <c r="N75" s="489">
        <f>AVERAGEIF('IPC mensual'!$F$6:$F$1965,E75,'IPC mensual'!$H$6:$H$11965)/$E$7*100</f>
        <v>1.1169989222001082E-13</v>
      </c>
      <c r="O75" s="489">
        <f>AVERAGEIF('IPC mensual'!$F$6:$F$1965,F75,'IPC mensual'!$H$6:$H$11965)/$E$7*100</f>
        <v>1.1271290164399525E-13</v>
      </c>
      <c r="P75" s="490">
        <f>AVERAGEIF('IPC mensual'!$F$6:$F$1965,G75,'IPC mensual'!$H$6:$H$11965)/$E$7*100</f>
        <v>1.1385553786630965E-13</v>
      </c>
      <c r="Q75" s="228">
        <f>AVERAGEIF('IPC mensual'!$G$6:$G$1965,H75,'IPC mensual'!$H$6:$H$11965)/$E$7*100</f>
        <v>1.0699972053242429E-13</v>
      </c>
      <c r="R75" s="227">
        <f>AVERAGEIF('IPC mensual'!$G$6:$G$1965,I75,'IPC mensual'!$H$6:$H$11965)/$E$7*100</f>
        <v>1.1225320660917773E-13</v>
      </c>
      <c r="S75" s="230">
        <f>AVERAGEIF('IPC mensual'!$G$6:$G$1965,J75,'IPC mensual'!$H$6:$H$11965)/$E$7*100</f>
        <v>1.1359268352525202E-13</v>
      </c>
      <c r="T75" s="225">
        <f>AVERAGEIF('IPC mensual'!A$6:A$1965,'IPC para computos (2017=100)'!A75,'IPC mensual'!H$6:H$11965)/E$7*100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6">
        <f>AVERAGEIF('IPC mensual'!$E$6:$E$1965,B76,'IPC mensual'!$H$6:$H$11965)/$E$7*100</f>
        <v>1.2936754473310454E-13</v>
      </c>
      <c r="L76" s="487">
        <f>AVERAGEIF('IPC mensual'!$E$6:$E$1965,C76,'IPC mensual'!$H$6:$H$11965)/$E$7*100</f>
        <v>1.3436537795759664E-13</v>
      </c>
      <c r="M76" s="488">
        <f>AVERAGEIF('IPC mensual'!$F$6:$F$1965,D76,'IPC mensual'!$H$6:$H$11965)/$E$7*100</f>
        <v>1.2502744748532297E-13</v>
      </c>
      <c r="N76" s="489">
        <f>AVERAGEIF('IPC mensual'!$F$6:$F$1965,E76,'IPC mensual'!$H$6:$H$11965)/$E$7*100</f>
        <v>1.3021732041104419E-13</v>
      </c>
      <c r="O76" s="489">
        <f>AVERAGEIF('IPC mensual'!$F$6:$F$1965,F76,'IPC mensual'!$H$6:$H$11965)/$E$7*100</f>
        <v>1.3130714571552049E-13</v>
      </c>
      <c r="P76" s="490">
        <f>AVERAGEIF('IPC mensual'!$F$6:$F$1965,G76,'IPC mensual'!$H$6:$H$11965)/$E$7*100</f>
        <v>1.3551761616497236E-13</v>
      </c>
      <c r="Q76" s="228">
        <f>AVERAGEIF('IPC mensual'!$G$6:$G$1965,H76,'IPC mensual'!$H$6:$H$11965)/$E$7*100</f>
        <v>1.2619888966282153E-13</v>
      </c>
      <c r="R76" s="227">
        <f>AVERAGEIF('IPC mensual'!$G$6:$G$1965,I76,'IPC mensual'!$H$6:$H$11965)/$E$7*100</f>
        <v>1.3093386854625602E-13</v>
      </c>
      <c r="S76" s="230">
        <f>AVERAGEIF('IPC mensual'!$G$6:$G$1965,J76,'IPC mensual'!$H$6:$H$11965)/$E$7*100</f>
        <v>1.3441938912356747E-13</v>
      </c>
      <c r="T76" s="225">
        <f>AVERAGEIF('IPC mensual'!A$6:A$1965,'IPC para computos (2017=100)'!A76,'IPC mensual'!H$6:H$11965)/E$7*100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6">
        <f>AVERAGEIF('IPC mensual'!$E$6:$E$1965,B77,'IPC mensual'!$H$6:$H$11965)/$E$7*100</f>
        <v>1.4559970047950953E-13</v>
      </c>
      <c r="L77" s="487">
        <f>AVERAGEIF('IPC mensual'!$E$6:$E$1965,C77,'IPC mensual'!$H$6:$H$11965)/$E$7*100</f>
        <v>1.5146171235953346E-13</v>
      </c>
      <c r="M77" s="488">
        <f>AVERAGEIF('IPC mensual'!$F$6:$F$1965,D77,'IPC mensual'!$H$6:$H$11965)/$E$7*100</f>
        <v>1.3946883301776463E-13</v>
      </c>
      <c r="N77" s="489">
        <f>AVERAGEIF('IPC mensual'!$F$6:$F$1965,E77,'IPC mensual'!$H$6:$H$11965)/$E$7*100</f>
        <v>1.4781295803617695E-13</v>
      </c>
      <c r="O77" s="489">
        <f>AVERAGEIF('IPC mensual'!$F$6:$F$1965,F77,'IPC mensual'!$H$6:$H$11965)/$E$7*100</f>
        <v>1.5171136397113135E-13</v>
      </c>
      <c r="P77" s="490">
        <f>AVERAGEIF('IPC mensual'!$F$6:$F$1965,G77,'IPC mensual'!$H$6:$H$11965)/$E$7*100</f>
        <v>1.5401584038588279E-13</v>
      </c>
      <c r="Q77" s="228">
        <f>AVERAGEIF('IPC mensual'!$G$6:$G$1965,H77,'IPC mensual'!$H$6:$H$11965)/$E$7*100</f>
        <v>1.4096194169482236E-13</v>
      </c>
      <c r="R77" s="227">
        <f>AVERAGEIF('IPC mensual'!$G$6:$G$1965,I77,'IPC mensual'!$H$6:$H$11965)/$E$7*100</f>
        <v>1.502086533090122E-13</v>
      </c>
      <c r="S77" s="230">
        <f>AVERAGEIF('IPC mensual'!$G$6:$G$1965,J77,'IPC mensual'!$H$6:$H$11965)/$E$7*100</f>
        <v>1.5358615155438226E-13</v>
      </c>
      <c r="T77" s="225">
        <f>AVERAGEIF('IPC mensual'!A$6:A$1965,'IPC para computos (2017=100)'!A77,'IPC mensual'!H$6:H$11965)/E$7*100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6">
        <f>AVERAGEIF('IPC mensual'!$E$6:$E$1965,B78,'IPC mensual'!$H$6:$H$11965)/$E$7*100</f>
        <v>1.6236476639682593E-13</v>
      </c>
      <c r="L78" s="487">
        <f>AVERAGEIF('IPC mensual'!$E$6:$E$1965,C78,'IPC mensual'!$H$6:$H$11965)/$E$7*100</f>
        <v>1.775743107341846E-13</v>
      </c>
      <c r="M78" s="488">
        <f>AVERAGEIF('IPC mensual'!$F$6:$F$1965,D78,'IPC mensual'!$H$6:$H$11965)/$E$7*100</f>
        <v>1.5581141159237658E-13</v>
      </c>
      <c r="N78" s="489">
        <f>AVERAGEIF('IPC mensual'!$F$6:$F$1965,E78,'IPC mensual'!$H$6:$H$11965)/$E$7*100</f>
        <v>1.6260481602336248E-13</v>
      </c>
      <c r="O78" s="489">
        <f>AVERAGEIF('IPC mensual'!$F$6:$F$1965,F78,'IPC mensual'!$H$6:$H$11965)/$E$7*100</f>
        <v>1.7123700059361841E-13</v>
      </c>
      <c r="P78" s="490">
        <f>AVERAGEIF('IPC mensual'!$F$6:$F$1965,G78,'IPC mensual'!$H$6:$H$11965)/$E$7*100</f>
        <v>1.8099261741606581E-13</v>
      </c>
      <c r="Q78" s="228">
        <f>AVERAGEIF('IPC mensual'!$G$6:$G$1965,H78,'IPC mensual'!$H$6:$H$11965)/$E$7*100</f>
        <v>1.5647034781721957E-13</v>
      </c>
      <c r="R78" s="227">
        <f>AVERAGEIF('IPC mensual'!$G$6:$G$1965,I78,'IPC mensual'!$H$6:$H$11965)/$E$7*100</f>
        <v>1.6651282394337818E-13</v>
      </c>
      <c r="S78" s="230">
        <f>AVERAGEIF('IPC mensual'!$G$6:$G$1965,J78,'IPC mensual'!$H$6:$H$11965)/$E$7*100</f>
        <v>1.8000121245846965E-13</v>
      </c>
      <c r="T78" s="225">
        <f>AVERAGEIF('IPC mensual'!A$6:A$1965,'IPC para computos (2017=100)'!A78,'IPC mensual'!H$6:H$11965)/E$7*100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6">
        <f>AVERAGEIF('IPC mensual'!$E$6:$E$1965,B79,'IPC mensual'!$H$6:$H$11965)/$E$7*100</f>
        <v>2.1669279787458916E-13</v>
      </c>
      <c r="L79" s="487">
        <f>AVERAGEIF('IPC mensual'!$E$6:$E$1965,C79,'IPC mensual'!$H$6:$H$11965)/$E$7*100</f>
        <v>2.3697219032440103E-13</v>
      </c>
      <c r="M79" s="488">
        <f>AVERAGEIF('IPC mensual'!$F$6:$F$1965,D79,'IPC mensual'!$H$6:$H$11965)/$E$7*100</f>
        <v>1.9241897963920805E-13</v>
      </c>
      <c r="N79" s="489">
        <f>AVERAGEIF('IPC mensual'!$F$6:$F$1965,E79,'IPC mensual'!$H$6:$H$11965)/$E$7*100</f>
        <v>2.15497350734437E-13</v>
      </c>
      <c r="O79" s="489">
        <f>AVERAGEIF('IPC mensual'!$F$6:$F$1965,F79,'IPC mensual'!$H$6:$H$11965)/$E$7*100</f>
        <v>2.2701973280819363E-13</v>
      </c>
      <c r="P79" s="490">
        <f>AVERAGEIF('IPC mensual'!$F$6:$F$1965,G79,'IPC mensual'!$H$6:$H$11965)/$E$7*100</f>
        <v>2.4402964934457717E-13</v>
      </c>
      <c r="Q79" s="228">
        <f>AVERAGEIF('IPC mensual'!$G$6:$G$1965,H79,'IPC mensual'!$H$6:$H$11965)/$E$7*100</f>
        <v>1.9695711782888257E-13</v>
      </c>
      <c r="R79" s="227">
        <f>AVERAGEIF('IPC mensual'!$G$6:$G$1965,I79,'IPC mensual'!$H$6:$H$11965)/$E$7*100</f>
        <v>2.2157900802274169E-13</v>
      </c>
      <c r="S79" s="230">
        <f>AVERAGEIF('IPC mensual'!$G$6:$G$1965,J79,'IPC mensual'!$H$6:$H$11965)/$E$7*100</f>
        <v>2.4068815854318771E-13</v>
      </c>
      <c r="T79" s="225">
        <f>AVERAGEIF('IPC mensual'!A$6:A$1965,'IPC para computos (2017=100)'!A79,'IPC mensual'!H$6:H$11965)/E$7*100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6">
        <f>AVERAGEIF('IPC mensual'!$E$6:$E$1965,B80,'IPC mensual'!$H$6:$H$11965)/$E$7*100</f>
        <v>2.70329486427927E-13</v>
      </c>
      <c r="L80" s="487">
        <f>AVERAGEIF('IPC mensual'!$E$6:$E$1965,C80,'IPC mensual'!$H$6:$H$11965)/$E$7*100</f>
        <v>3.0071976914746066E-13</v>
      </c>
      <c r="M80" s="488">
        <f>AVERAGEIF('IPC mensual'!$F$6:$F$1965,D80,'IPC mensual'!$H$6:$H$11965)/$E$7*100</f>
        <v>2.5037656147020474E-13</v>
      </c>
      <c r="N80" s="489">
        <f>AVERAGEIF('IPC mensual'!$F$6:$F$1965,E80,'IPC mensual'!$H$6:$H$11965)/$E$7*100</f>
        <v>2.6881237278821578E-13</v>
      </c>
      <c r="O80" s="489">
        <f>AVERAGEIF('IPC mensual'!$F$6:$F$1965,F80,'IPC mensual'!$H$6:$H$11965)/$E$7*100</f>
        <v>2.8218313698630439E-13</v>
      </c>
      <c r="P80" s="490">
        <f>AVERAGEIF('IPC mensual'!$F$6:$F$1965,G80,'IPC mensual'!$H$6:$H$11965)/$E$7*100</f>
        <v>3.0223208179464129E-13</v>
      </c>
      <c r="Q80" s="228">
        <f>AVERAGEIF('IPC mensual'!$G$6:$G$1965,H80,'IPC mensual'!$H$6:$H$11965)/$E$7*100</f>
        <v>2.5229695848249757E-13</v>
      </c>
      <c r="R80" s="227">
        <f>AVERAGEIF('IPC mensual'!$G$6:$G$1965,I80,'IPC mensual'!$H$6:$H$11965)/$E$7*100</f>
        <v>2.7629952063989229E-13</v>
      </c>
      <c r="S80" s="230">
        <f>AVERAGEIF('IPC mensual'!$G$6:$G$1965,J80,'IPC mensual'!$H$6:$H$11965)/$E$7*100</f>
        <v>2.9910663565713475E-13</v>
      </c>
      <c r="T80" s="225">
        <f>AVERAGEIF('IPC mensual'!A$6:A$1965,'IPC para computos (2017=100)'!A80,'IPC mensual'!H$6:H$11965)/E$7*100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6">
        <f>AVERAGEIF('IPC mensual'!$E$6:$E$1965,B81,'IPC mensual'!$H$6:$H$11965)/$E$7*100</f>
        <v>3.6649816781102011E-13</v>
      </c>
      <c r="L81" s="487">
        <f>AVERAGEIF('IPC mensual'!$E$6:$E$1965,C81,'IPC mensual'!$H$6:$H$11965)/$E$7*100</f>
        <v>4.2143112434765545E-13</v>
      </c>
      <c r="M81" s="488">
        <f>AVERAGEIF('IPC mensual'!$F$6:$F$1965,D81,'IPC mensual'!$H$6:$H$11965)/$E$7*100</f>
        <v>3.0920312294926409E-13</v>
      </c>
      <c r="N81" s="489">
        <f>AVERAGEIF('IPC mensual'!$F$6:$F$1965,E81,'IPC mensual'!$H$6:$H$11965)/$E$7*100</f>
        <v>3.6207645369021581E-13</v>
      </c>
      <c r="O81" s="489">
        <f>AVERAGEIF('IPC mensual'!$F$6:$F$1965,F81,'IPC mensual'!$H$6:$H$11965)/$E$7*100</f>
        <v>4.0247200484379477E-13</v>
      </c>
      <c r="P81" s="490">
        <f>AVERAGEIF('IPC mensual'!$F$6:$F$1965,G81,'IPC mensual'!$H$6:$H$11965)/$E$7*100</f>
        <v>4.3459064487439199E-13</v>
      </c>
      <c r="Q81" s="228">
        <f>AVERAGEIF('IPC mensual'!$G$6:$G$1965,H81,'IPC mensual'!$H$6:$H$11965)/$E$7*100</f>
        <v>3.1716796955774852E-13</v>
      </c>
      <c r="R81" s="227">
        <f>AVERAGEIF('IPC mensual'!$G$6:$G$1965,I81,'IPC mensual'!$H$6:$H$11965)/$E$7*100</f>
        <v>3.8590257937210602E-13</v>
      </c>
      <c r="S81" s="230">
        <f>AVERAGEIF('IPC mensual'!$G$6:$G$1965,J81,'IPC mensual'!$H$6:$H$11965)/$E$7*100</f>
        <v>4.2818612083839547E-13</v>
      </c>
      <c r="T81" s="225">
        <f>AVERAGEIF('IPC mensual'!A$6:A$1965,'IPC para computos (2017=100)'!A81,'IPC mensual'!H$6:H$11965)/E$7*100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6">
        <f>AVERAGEIF('IPC mensual'!$E$6:$E$1965,B82,'IPC mensual'!$H$6:$H$11965)/$E$7*100</f>
        <v>5.3423524484973363E-13</v>
      </c>
      <c r="L82" s="487">
        <f>AVERAGEIF('IPC mensual'!$E$6:$E$1965,C82,'IPC mensual'!$H$6:$H$11965)/$E$7*100</f>
        <v>5.4381322494854499E-13</v>
      </c>
      <c r="M82" s="488">
        <f>AVERAGEIF('IPC mensual'!$F$6:$F$1965,D82,'IPC mensual'!$H$6:$H$11965)/$E$7*100</f>
        <v>4.8449696223134964E-13</v>
      </c>
      <c r="N82" s="489">
        <f>AVERAGEIF('IPC mensual'!$F$6:$F$1965,E82,'IPC mensual'!$H$6:$H$11965)/$E$7*100</f>
        <v>5.3516663740069643E-13</v>
      </c>
      <c r="O82" s="489">
        <f>AVERAGEIF('IPC mensual'!$F$6:$F$1965,F82,'IPC mensual'!$H$6:$H$11965)/$E$7*100</f>
        <v>5.2738902950091244E-13</v>
      </c>
      <c r="P82" s="490">
        <f>AVERAGEIF('IPC mensual'!$F$6:$F$1965,G82,'IPC mensual'!$H$6:$H$11965)/$E$7*100</f>
        <v>5.453879504986242E-13</v>
      </c>
      <c r="Q82" s="228">
        <f>AVERAGEIF('IPC mensual'!$G$6:$G$1965,H82,'IPC mensual'!$H$6:$H$11965)/$E$7*100</f>
        <v>4.9486470560146542E-13</v>
      </c>
      <c r="R82" s="227">
        <f>AVERAGEIF('IPC mensual'!$G$6:$G$1965,I82,'IPC mensual'!$H$6:$H$11965)/$E$7*100</f>
        <v>5.3083974288237533E-13</v>
      </c>
      <c r="S82" s="230">
        <f>AVERAGEIF('IPC mensual'!$G$6:$G$1965,J82,'IPC mensual'!$H$6:$H$11965)/$E$7*100</f>
        <v>5.4362598623984626E-13</v>
      </c>
      <c r="T82" s="225">
        <f>AVERAGEIF('IPC mensual'!A$6:A$1965,'IPC para computos (2017=100)'!A82,'IPC mensual'!H$6:H$11965)/E$7*100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6">
        <f>AVERAGEIF('IPC mensual'!$E$6:$E$1965,B83,'IPC mensual'!$H$6:$H$11965)/$E$7*100</f>
        <v>5.3609322895912858E-13</v>
      </c>
      <c r="L83" s="487">
        <f>AVERAGEIF('IPC mensual'!$E$6:$E$1965,C83,'IPC mensual'!$H$6:$H$11965)/$E$7*100</f>
        <v>5.3378875254437705E-13</v>
      </c>
      <c r="M83" s="488">
        <f>AVERAGEIF('IPC mensual'!$F$6:$F$1965,D83,'IPC mensual'!$H$6:$H$11965)/$E$7*100</f>
        <v>5.6014140054556507E-13</v>
      </c>
      <c r="N83" s="489">
        <f>AVERAGEIF('IPC mensual'!$F$6:$F$1965,E83,'IPC mensual'!$H$6:$H$11965)/$E$7*100</f>
        <v>5.3873377485103078E-13</v>
      </c>
      <c r="O83" s="489">
        <f>AVERAGEIF('IPC mensual'!$F$6:$F$1965,F83,'IPC mensual'!$H$6:$H$11965)/$E$7*100</f>
        <v>5.3842171033653316E-13</v>
      </c>
      <c r="P83" s="490">
        <f>AVERAGEIF('IPC mensual'!$F$6:$F$1965,G83,'IPC mensual'!$H$6:$H$11965)/$E$7*100</f>
        <v>5.3822006865024248E-13</v>
      </c>
      <c r="Q83" s="228">
        <f>AVERAGEIF('IPC mensual'!$G$6:$G$1965,H83,'IPC mensual'!$H$6:$H$11965)/$E$7*100</f>
        <v>5.5634021470935797E-13</v>
      </c>
      <c r="R83" s="227">
        <f>AVERAGEIF('IPC mensual'!$G$6:$G$1965,I83,'IPC mensual'!$H$6:$H$11965)/$E$7*100</f>
        <v>5.3760914235070664E-13</v>
      </c>
      <c r="S83" s="230">
        <f>AVERAGEIF('IPC mensual'!$G$6:$G$1965,J83,'IPC mensual'!$H$6:$H$11965)/$E$7*100</f>
        <v>5.3768835872746406E-13</v>
      </c>
      <c r="T83" s="225">
        <f>AVERAGEIF('IPC mensual'!A$6:A$1965,'IPC para computos (2017=100)'!A83,'IPC mensual'!H$6:H$11965)/E$7*100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6">
        <f>AVERAGEIF('IPC mensual'!$E$6:$E$1965,B84,'IPC mensual'!$H$6:$H$11965)/$E$7*100</f>
        <v>5.4215688252544061E-13</v>
      </c>
      <c r="L84" s="487">
        <f>AVERAGEIF('IPC mensual'!$E$6:$E$1965,C84,'IPC mensual'!$H$6:$H$11965)/$E$7*100</f>
        <v>5.9753633136743481E-13</v>
      </c>
      <c r="M84" s="488">
        <f>AVERAGEIF('IPC mensual'!$F$6:$F$1965,D84,'IPC mensual'!$H$6:$H$11965)/$E$7*100</f>
        <v>5.320363902706603E-13</v>
      </c>
      <c r="N84" s="489">
        <f>AVERAGEIF('IPC mensual'!$F$6:$F$1965,E84,'IPC mensual'!$H$6:$H$11965)/$E$7*100</f>
        <v>5.4534474156584867E-13</v>
      </c>
      <c r="O84" s="489">
        <f>AVERAGEIF('IPC mensual'!$F$6:$F$1965,F84,'IPC mensual'!$H$6:$H$11965)/$E$7*100</f>
        <v>5.7021388287504071E-13</v>
      </c>
      <c r="P84" s="490">
        <f>AVERAGEIF('IPC mensual'!$F$6:$F$1965,G84,'IPC mensual'!$H$6:$H$11965)/$E$7*100</f>
        <v>6.1047980723028852E-13</v>
      </c>
      <c r="Q84" s="228">
        <f>AVERAGEIF('IPC mensual'!$G$6:$G$1965,H84,'IPC mensual'!$H$6:$H$11965)/$E$7*100</f>
        <v>5.3482216618661764E-13</v>
      </c>
      <c r="R84" s="227">
        <f>AVERAGEIF('IPC mensual'!$G$6:$G$1965,I84,'IPC mensual'!$H$6:$H$11965)/$E$7*100</f>
        <v>5.5569208071770869E-13</v>
      </c>
      <c r="S84" s="230">
        <f>AVERAGEIF('IPC mensual'!$G$6:$G$1965,J84,'IPC mensual'!$H$6:$H$11965)/$E$7*100</f>
        <v>6.0304186955205237E-13</v>
      </c>
      <c r="T84" s="225">
        <f>AVERAGEIF('IPC mensual'!A$6:A$1965,'IPC para computos (2017=100)'!A84,'IPC mensual'!H$6:H$11965)/E$7*100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6">
        <f>AVERAGEIF('IPC mensual'!$E$6:$E$1965,B85,'IPC mensual'!$H$6:$H$11965)/$E$7*100</f>
        <v>6.2791221110937667E-13</v>
      </c>
      <c r="L85" s="487">
        <f>AVERAGEIF('IPC mensual'!$E$6:$E$1965,C85,'IPC mensual'!$H$6:$H$11965)/$E$7*100</f>
        <v>6.403707867266272E-13</v>
      </c>
      <c r="M85" s="488">
        <f>AVERAGEIF('IPC mensual'!$F$6:$F$1965,D85,'IPC mensual'!$H$6:$H$11965)/$E$7*100</f>
        <v>6.173212215865835E-13</v>
      </c>
      <c r="N85" s="489">
        <f>AVERAGEIF('IPC mensual'!$F$6:$F$1965,E85,'IPC mensual'!$H$6:$H$11965)/$E$7*100</f>
        <v>6.2887240961552448E-13</v>
      </c>
      <c r="O85" s="489">
        <f>AVERAGEIF('IPC mensual'!$F$6:$F$1965,F85,'IPC mensual'!$H$6:$H$11965)/$E$7*100</f>
        <v>6.3729815150695865E-13</v>
      </c>
      <c r="P85" s="490">
        <f>AVERAGEIF('IPC mensual'!$F$6:$F$1965,G85,'IPC mensual'!$H$6:$H$11965)/$E$7*100</f>
        <v>6.5279095440362991E-13</v>
      </c>
      <c r="Q85" s="228">
        <f>AVERAGEIF('IPC mensual'!$G$6:$G$1965,H85,'IPC mensual'!$H$6:$H$11965)/$E$7*100</f>
        <v>6.1976012579219532E-13</v>
      </c>
      <c r="R85" s="227">
        <f>AVERAGEIF('IPC mensual'!$G$6:$G$1965,I85,'IPC mensual'!$H$6:$H$11965)/$E$7*100</f>
        <v>6.3262918627082176E-13</v>
      </c>
      <c r="S85" s="230">
        <f>AVERAGEIF('IPC mensual'!$G$6:$G$1965,J85,'IPC mensual'!$H$6:$H$11965)/$E$7*100</f>
        <v>6.498227407715053E-13</v>
      </c>
      <c r="T85" s="225">
        <f>AVERAGEIF('IPC mensual'!A$6:A$1965,'IPC para computos (2017=100)'!A85,'IPC mensual'!H$6:H$11965)/E$7*100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6">
        <f>AVERAGEIF('IPC mensual'!$E$6:$E$1965,B86,'IPC mensual'!$H$6:$H$11965)/$E$7*100</f>
        <v>7.1201119727020825E-13</v>
      </c>
      <c r="L86" s="487">
        <f>AVERAGEIF('IPC mensual'!$E$6:$E$1965,C86,'IPC mensual'!$H$6:$H$11965)/$E$7*100</f>
        <v>7.4574297079113431E-13</v>
      </c>
      <c r="M86" s="488">
        <f>AVERAGEIF('IPC mensual'!$F$6:$F$1965,D86,'IPC mensual'!$H$6:$H$11965)/$E$7*100</f>
        <v>6.6476943076780649E-13</v>
      </c>
      <c r="N86" s="489">
        <f>AVERAGEIF('IPC mensual'!$F$6:$F$1965,E86,'IPC mensual'!$H$6:$H$11965)/$E$7*100</f>
        <v>7.1244808759050677E-13</v>
      </c>
      <c r="O86" s="489">
        <f>AVERAGEIF('IPC mensual'!$F$6:$F$1965,F86,'IPC mensual'!$H$6:$H$11965)/$E$7*100</f>
        <v>7.3481591179118746E-13</v>
      </c>
      <c r="P86" s="490">
        <f>AVERAGEIF('IPC mensual'!$F$6:$F$1965,G86,'IPC mensual'!$H$6:$H$11965)/$E$7*100</f>
        <v>7.644332347132732E-13</v>
      </c>
      <c r="Q86" s="228">
        <f>AVERAGEIF('IPC mensual'!$G$6:$G$1965,H86,'IPC mensual'!$H$6:$H$11965)/$E$7*100</f>
        <v>6.7000491312257032E-13</v>
      </c>
      <c r="R86" s="227">
        <f>AVERAGEIF('IPC mensual'!$G$6:$G$1965,I86,'IPC mensual'!$H$6:$H$11965)/$E$7*100</f>
        <v>7.299321021392998E-13</v>
      </c>
      <c r="S86" s="230">
        <f>AVERAGEIF('IPC mensual'!$G$6:$G$1965,J86,'IPC mensual'!$H$6:$H$11965)/$E$7*100</f>
        <v>7.5741298338521035E-13</v>
      </c>
      <c r="T86" s="225">
        <f>AVERAGEIF('IPC mensual'!A$6:A$1965,'IPC para computos (2017=100)'!A86,'IPC mensual'!H$6:H$11965)/E$7*100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6">
        <f>AVERAGEIF('IPC mensual'!$E$6:$E$1965,B87,'IPC mensual'!$H$6:$H$11965)/$E$7*100</f>
        <v>8.6151410467720662E-13</v>
      </c>
      <c r="L87" s="487">
        <f>AVERAGEIF('IPC mensual'!$E$6:$E$1965,C87,'IPC mensual'!$H$6:$H$11965)/$E$7*100</f>
        <v>9.6803852694908485E-13</v>
      </c>
      <c r="M87" s="488">
        <f>AVERAGEIF('IPC mensual'!$F$6:$F$1965,D87,'IPC mensual'!$H$6:$H$11965)/$E$7*100</f>
        <v>7.9506356705934409E-13</v>
      </c>
      <c r="N87" s="489">
        <f>AVERAGEIF('IPC mensual'!$F$6:$F$1965,E87,'IPC mensual'!$H$6:$H$11965)/$E$7*100</f>
        <v>8.6472116768773575E-13</v>
      </c>
      <c r="O87" s="489">
        <f>AVERAGEIF('IPC mensual'!$F$6:$F$1965,F87,'IPC mensual'!$H$6:$H$11965)/$E$7*100</f>
        <v>9.4300615189385045E-13</v>
      </c>
      <c r="P87" s="490">
        <f>AVERAGEIF('IPC mensual'!$F$6:$F$1965,G87,'IPC mensual'!$H$6:$H$11965)/$E$7*100</f>
        <v>9.8442431445647382E-13</v>
      </c>
      <c r="Q87" s="228">
        <f>AVERAGEIF('IPC mensual'!$G$6:$G$1965,H87,'IPC mensual'!$H$6:$H$11965)/$E$7*100</f>
        <v>8.058069880949899E-13</v>
      </c>
      <c r="R87" s="227">
        <f>AVERAGEIF('IPC mensual'!$G$6:$G$1965,I87,'IPC mensual'!$H$6:$H$11965)/$E$7*100</f>
        <v>9.0680786846026407E-13</v>
      </c>
      <c r="S87" s="230">
        <f>AVERAGEIF('IPC mensual'!$G$6:$G$1965,J87,'IPC mensual'!$H$6:$H$11965)/$E$7*100</f>
        <v>9.7779654426779887E-13</v>
      </c>
      <c r="T87" s="225">
        <f>AVERAGEIF('IPC mensual'!A$6:A$1965,'IPC para computos (2017=100)'!A87,'IPC mensual'!H$6:H$11965)/E$7*100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6">
        <f>AVERAGEIF('IPC mensual'!$E$6:$E$1965,B88,'IPC mensual'!$H$6:$H$11965)/$E$7*100</f>
        <v>1.1062062909910248E-12</v>
      </c>
      <c r="L88" s="487">
        <f>AVERAGEIF('IPC mensual'!$E$6:$E$1965,C88,'IPC mensual'!$H$6:$H$11965)/$E$7*100</f>
        <v>1.3143869291086249E-12</v>
      </c>
      <c r="M88" s="488">
        <f>AVERAGEIF('IPC mensual'!$F$6:$F$1965,D88,'IPC mensual'!$H$6:$H$11965)/$E$7*100</f>
        <v>9.8085717700614089E-13</v>
      </c>
      <c r="N88" s="489">
        <f>AVERAGEIF('IPC mensual'!$F$6:$F$1965,E88,'IPC mensual'!$H$6:$H$11965)/$E$7*100</f>
        <v>1.1001138314695244E-12</v>
      </c>
      <c r="O88" s="489">
        <f>AVERAGEIF('IPC mensual'!$F$6:$F$1965,F88,'IPC mensual'!$H$6:$H$11965)/$E$7*100</f>
        <v>1.2419495538049399E-12</v>
      </c>
      <c r="P88" s="490">
        <f>AVERAGEIF('IPC mensual'!$F$6:$F$1965,G88,'IPC mensual'!$H$6:$H$11965)/$E$7*100</f>
        <v>1.397420094927635E-12</v>
      </c>
      <c r="Q88" s="228">
        <f>AVERAGEIF('IPC mensual'!$G$6:$G$1965,H88,'IPC mensual'!$H$6:$H$11965)/$E$7*100</f>
        <v>9.9542578884064724E-13</v>
      </c>
      <c r="R88" s="227">
        <f>AVERAGEIF('IPC mensual'!$G$6:$G$1965,I88,'IPC mensual'!$H$6:$H$11965)/$E$7*100</f>
        <v>1.1776522613371109E-12</v>
      </c>
      <c r="S88" s="230">
        <f>AVERAGEIF('IPC mensual'!$G$6:$G$1965,J88,'IPC mensual'!$H$6:$H$11965)/$E$7*100</f>
        <v>1.3671774427284216E-12</v>
      </c>
      <c r="T88" s="225">
        <f>AVERAGEIF('IPC mensual'!A$6:A$1965,'IPC para computos (2017=100)'!A88,'IPC mensual'!H$6:H$11965)/E$7*100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6">
        <f>AVERAGEIF('IPC mensual'!$E$6:$E$1965,B89,'IPC mensual'!$H$6:$H$11965)/$E$7*100</f>
        <v>2.46724446452077E-12</v>
      </c>
      <c r="L89" s="487">
        <f>AVERAGEIF('IPC mensual'!$E$6:$E$1965,C89,'IPC mensual'!$H$6:$H$11965)/$E$7*100</f>
        <v>2.8729475373377474E-12</v>
      </c>
      <c r="M89" s="488">
        <f>AVERAGEIF('IPC mensual'!$F$6:$F$1965,D89,'IPC mensual'!$H$6:$H$11965)/$E$7*100</f>
        <v>1.9161769398582874E-12</v>
      </c>
      <c r="N89" s="489">
        <f>AVERAGEIF('IPC mensual'!$F$6:$F$1965,E89,'IPC mensual'!$H$6:$H$11965)/$E$7*100</f>
        <v>2.4415255475336389E-12</v>
      </c>
      <c r="O89" s="489">
        <f>AVERAGEIF('IPC mensual'!$F$6:$F$1965,F89,'IPC mensual'!$H$6:$H$11965)/$E$7*100</f>
        <v>2.7880851933645293E-12</v>
      </c>
      <c r="P89" s="490">
        <f>AVERAGEIF('IPC mensual'!$F$6:$F$1965,G89,'IPC mensual'!$H$6:$H$11965)/$E$7*100</f>
        <v>2.9412272531098178E-12</v>
      </c>
      <c r="Q89" s="228">
        <f>AVERAGEIF('IPC mensual'!$G$6:$G$1965,H89,'IPC mensual'!$H$6:$H$11965)/$E$7*100</f>
        <v>1.9956765751746788E-12</v>
      </c>
      <c r="R89" s="227">
        <f>AVERAGEIF('IPC mensual'!$G$6:$G$1965,I89,'IPC mensual'!$H$6:$H$11965)/$E$7*100</f>
        <v>2.6498382129458363E-12</v>
      </c>
      <c r="S89" s="230">
        <f>AVERAGEIF('IPC mensual'!$G$6:$G$1965,J89,'IPC mensual'!$H$6:$H$11965)/$E$7*100</f>
        <v>2.9197464122791899E-12</v>
      </c>
      <c r="T89" s="225">
        <f>AVERAGEIF('IPC mensual'!A$6:A$1965,'IPC para computos (2017=100)'!A89,'IPC mensual'!H$6:H$11965)/E$7*100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6">
        <f>AVERAGEIF('IPC mensual'!$E$6:$E$1965,B90,'IPC mensual'!$H$6:$H$11965)/$E$7*100</f>
        <v>3.1386680709361696E-12</v>
      </c>
      <c r="L90" s="487">
        <f>AVERAGEIF('IPC mensual'!$E$6:$E$1965,C90,'IPC mensual'!$H$6:$H$11965)/$E$7*100</f>
        <v>3.1961359515290327E-12</v>
      </c>
      <c r="M90" s="488">
        <f>AVERAGEIF('IPC mensual'!$F$6:$F$1965,D90,'IPC mensual'!$H$6:$H$11965)/$E$7*100</f>
        <v>3.1248220084775402E-12</v>
      </c>
      <c r="N90" s="489">
        <f>AVERAGEIF('IPC mensual'!$F$6:$F$1965,E90,'IPC mensual'!$H$6:$H$11965)/$E$7*100</f>
        <v>3.1354754109032357E-12</v>
      </c>
      <c r="O90" s="489">
        <f>AVERAGEIF('IPC mensual'!$F$6:$F$1965,F90,'IPC mensual'!$H$6:$H$11965)/$E$7*100</f>
        <v>3.1631435308578429E-12</v>
      </c>
      <c r="P90" s="490">
        <f>AVERAGEIF('IPC mensual'!$F$6:$F$1965,G90,'IPC mensual'!$H$6:$H$11965)/$E$7*100</f>
        <v>3.3493980360875919E-12</v>
      </c>
      <c r="Q90" s="228">
        <f>AVERAGEIF('IPC mensual'!$G$6:$G$1965,H90,'IPC mensual'!$H$6:$H$11965)/$E$7*100</f>
        <v>3.1298786538605343E-12</v>
      </c>
      <c r="R90" s="227">
        <f>AVERAGEIF('IPC mensual'!$G$6:$G$1965,I90,'IPC mensual'!$H$6:$H$11965)/$E$7*100</f>
        <v>3.1450521907539131E-12</v>
      </c>
      <c r="S90" s="230">
        <f>AVERAGEIF('IPC mensual'!$G$6:$G$1965,J90,'IPC mensual'!$H$6:$H$11965)/$E$7*100</f>
        <v>3.3046983951302118E-12</v>
      </c>
      <c r="T90" s="225">
        <f>AVERAGEIF('IPC mensual'!A$6:A$1965,'IPC para computos (2017=100)'!A90,'IPC mensual'!H$6:H$11965)/E$7*100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6">
        <f>AVERAGEIF('IPC mensual'!$E$6:$E$1965,B91,'IPC mensual'!$H$6:$H$11965)/$E$7*100</f>
        <v>3.540972041041392E-12</v>
      </c>
      <c r="L91" s="487">
        <f>AVERAGEIF('IPC mensual'!$E$6:$E$1965,C91,'IPC mensual'!$H$6:$H$11965)/$E$7*100</f>
        <v>3.7133900857975688E-12</v>
      </c>
      <c r="M91" s="488">
        <f>AVERAGEIF('IPC mensual'!$F$6:$F$1965,D91,'IPC mensual'!$H$6:$H$11965)/$E$7*100</f>
        <v>3.3994243782578211E-12</v>
      </c>
      <c r="N91" s="489">
        <f>AVERAGEIF('IPC mensual'!$F$6:$F$1965,E91,'IPC mensual'!$H$6:$H$11965)/$E$7*100</f>
        <v>3.5484231814490884E-12</v>
      </c>
      <c r="O91" s="489">
        <f>AVERAGEIF('IPC mensual'!$F$6:$F$1965,F91,'IPC mensual'!$H$6:$H$11965)/$E$7*100</f>
        <v>3.6750781654023287E-12</v>
      </c>
      <c r="P91" s="490">
        <f>AVERAGEIF('IPC mensual'!$F$6:$F$1965,G91,'IPC mensual'!$H$6:$H$11965)/$E$7*100</f>
        <v>3.9028420520527851E-12</v>
      </c>
      <c r="Q91" s="228">
        <f>AVERAGEIF('IPC mensual'!$G$6:$G$1965,H91,'IPC mensual'!$H$6:$H$11965)/$E$7*100</f>
        <v>3.4284271741359724E-12</v>
      </c>
      <c r="R91" s="227">
        <f>AVERAGEIF('IPC mensual'!$G$6:$G$1965,I91,'IPC mensual'!$H$6:$H$11965)/$E$7*100</f>
        <v>3.6112153627585313E-12</v>
      </c>
      <c r="S91" s="230">
        <f>AVERAGEIF('IPC mensual'!$G$6:$G$1965,J91,'IPC mensual'!$H$6:$H$11965)/$E$7*100</f>
        <v>3.8546832959770133E-12</v>
      </c>
      <c r="T91" s="225">
        <f>AVERAGEIF('IPC mensual'!A$6:A$1965,'IPC para computos (2017=100)'!A91,'IPC mensual'!H$6:H$11965)/E$7*100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6">
        <f>AVERAGEIF('IPC mensual'!$E$6:$E$1965,B92,'IPC mensual'!$H$6:$H$11965)/$E$7*100</f>
        <v>4.3998792067744093E-12</v>
      </c>
      <c r="L92" s="487">
        <f>AVERAGEIF('IPC mensual'!$E$6:$E$1965,C92,'IPC mensual'!$H$6:$H$11965)/$E$7*100</f>
        <v>4.9841936047122291E-12</v>
      </c>
      <c r="M92" s="488">
        <f>AVERAGEIF('IPC mensual'!$F$6:$F$1965,D92,'IPC mensual'!$H$6:$H$11965)/$E$7*100</f>
        <v>4.0571651559606338E-12</v>
      </c>
      <c r="N92" s="489">
        <f>AVERAGEIF('IPC mensual'!$F$6:$F$1965,E92,'IPC mensual'!$H$6:$H$11965)/$E$7*100</f>
        <v>4.3722014848347384E-12</v>
      </c>
      <c r="O92" s="489">
        <f>AVERAGEIF('IPC mensual'!$F$6:$F$1965,F92,'IPC mensual'!$H$6:$H$11965)/$E$7*100</f>
        <v>4.7635879979250796E-12</v>
      </c>
      <c r="P92" s="490">
        <f>AVERAGEIF('IPC mensual'!$F$6:$F$1965,G92,'IPC mensual'!$H$6:$H$11965)/$E$7*100</f>
        <v>5.1278729081794229E-12</v>
      </c>
      <c r="Q92" s="228">
        <f>AVERAGEIF('IPC mensual'!$G$6:$G$1965,H92,'IPC mensual'!$H$6:$H$11965)/$E$7*100</f>
        <v>4.1061232772927732E-12</v>
      </c>
      <c r="R92" s="227">
        <f>AVERAGEIF('IPC mensual'!$G$6:$G$1965,I92,'IPC mensual'!$H$6:$H$11965)/$E$7*100</f>
        <v>4.5635150359437504E-12</v>
      </c>
      <c r="S92" s="230">
        <f>AVERAGEIF('IPC mensual'!$G$6:$G$1965,J92,'IPC mensual'!$H$6:$H$11965)/$E$7*100</f>
        <v>5.0709823469383816E-12</v>
      </c>
      <c r="T92" s="225">
        <f>AVERAGEIF('IPC mensual'!A$6:A$1965,'IPC para computos (2017=100)'!A92,'IPC mensual'!H$6:H$11965)/E$7*100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6">
        <f>AVERAGEIF('IPC mensual'!$E$6:$E$1965,B93,'IPC mensual'!$H$6:$H$11965)/$E$7*100</f>
        <v>5.6004250009942971E-12</v>
      </c>
      <c r="L93" s="487">
        <f>AVERAGEIF('IPC mensual'!$E$6:$E$1965,C93,'IPC mensual'!$H$6:$H$11965)/$E$7*100</f>
        <v>6.0474358135457214E-12</v>
      </c>
      <c r="M93" s="488">
        <f>AVERAGEIF('IPC mensual'!$F$6:$F$1965,D93,'IPC mensual'!$H$6:$H$11965)/$E$7*100</f>
        <v>5.3322175532649811E-12</v>
      </c>
      <c r="N93" s="489">
        <f>AVERAGEIF('IPC mensual'!$F$6:$F$1965,E93,'IPC mensual'!$H$6:$H$11965)/$E$7*100</f>
        <v>5.6217126018755745E-12</v>
      </c>
      <c r="O93" s="489">
        <f>AVERAGEIF('IPC mensual'!$F$6:$F$1965,F93,'IPC mensual'!$H$6:$H$11965)/$E$7*100</f>
        <v>5.7973233066646932E-12</v>
      </c>
      <c r="P93" s="490">
        <f>AVERAGEIF('IPC mensual'!$F$6:$F$1965,G93,'IPC mensual'!$H$6:$H$11965)/$E$7*100</f>
        <v>6.3284187023993406E-12</v>
      </c>
      <c r="Q93" s="228">
        <f>AVERAGEIF('IPC mensual'!$G$6:$G$1965,H93,'IPC mensual'!$H$6:$H$11965)/$E$7*100</f>
        <v>5.3992694151973091E-12</v>
      </c>
      <c r="R93" s="227">
        <f>AVERAGEIF('IPC mensual'!$G$6:$G$1965,I93,'IPC mensual'!$H$6:$H$11965)/$E$7*100</f>
        <v>5.697810733983948E-12</v>
      </c>
      <c r="S93" s="230">
        <f>AVERAGEIF('IPC mensual'!$G$6:$G$1965,J93,'IPC mensual'!$H$6:$H$11965)/$E$7*100</f>
        <v>6.2126739739721831E-12</v>
      </c>
      <c r="T93" s="225">
        <f>AVERAGEIF('IPC mensual'!A$6:A$1965,'IPC para computos (2017=100)'!A93,'IPC mensual'!H$6:H$11965)/E$7*100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6">
        <f>AVERAGEIF('IPC mensual'!$E$6:$E$1965,B94,'IPC mensual'!$H$6:$H$11965)/$E$7*100</f>
        <v>6.8999624602053636E-12</v>
      </c>
      <c r="L94" s="487">
        <f>AVERAGEIF('IPC mensual'!$E$6:$E$1965,C94,'IPC mensual'!$H$6:$H$11965)/$E$7*100</f>
        <v>7.3405783507058695E-12</v>
      </c>
      <c r="M94" s="488">
        <f>AVERAGEIF('IPC mensual'!$F$6:$F$1965,D94,'IPC mensual'!$H$6:$H$11965)/$E$7*100</f>
        <v>6.664733030169633E-12</v>
      </c>
      <c r="N94" s="489">
        <f>AVERAGEIF('IPC mensual'!$F$6:$F$1965,E94,'IPC mensual'!$H$6:$H$11965)/$E$7*100</f>
        <v>6.9286915995092668E-12</v>
      </c>
      <c r="O94" s="489">
        <f>AVERAGEIF('IPC mensual'!$F$6:$F$1965,F94,'IPC mensual'!$H$6:$H$11965)/$E$7*100</f>
        <v>7.0234199831331673E-12</v>
      </c>
      <c r="P94" s="490">
        <f>AVERAGEIF('IPC mensual'!$F$6:$F$1965,G94,'IPC mensual'!$H$6:$H$11965)/$E$7*100</f>
        <v>7.5736665380729001E-12</v>
      </c>
      <c r="Q94" s="228">
        <f>AVERAGEIF('IPC mensual'!$G$6:$G$1965,H94,'IPC mensual'!$H$6:$H$11965)/$E$7*100</f>
        <v>6.7211422919094651E-12</v>
      </c>
      <c r="R94" s="227">
        <f>AVERAGEIF('IPC mensual'!$G$6:$G$1965,I94,'IPC mensual'!$H$6:$H$11965)/$E$7*100</f>
        <v>6.9757905364838991E-12</v>
      </c>
      <c r="S94" s="230">
        <f>AVERAGEIF('IPC mensual'!$G$6:$G$1965,J94,'IPC mensual'!$H$6:$H$11965)/$E$7*100</f>
        <v>7.4459505347703618E-12</v>
      </c>
      <c r="T94" s="225">
        <f>AVERAGEIF('IPC mensual'!A$6:A$1965,'IPC para computos (2017=100)'!A94,'IPC mensual'!H$6:H$11965)/E$7*100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6">
        <f>AVERAGEIF('IPC mensual'!$E$6:$E$1965,B95,'IPC mensual'!$H$6:$H$11965)/$E$7*100</f>
        <v>8.4932342444316905E-12</v>
      </c>
      <c r="L95" s="487">
        <f>AVERAGEIF('IPC mensual'!$E$6:$E$1965,C95,'IPC mensual'!$H$6:$H$11965)/$E$7*100</f>
        <v>9.8119276638403804E-12</v>
      </c>
      <c r="M95" s="488">
        <f>AVERAGEIF('IPC mensual'!$F$6:$F$1965,D95,'IPC mensual'!$H$6:$H$11965)/$E$7*100</f>
        <v>7.9749094888288076E-12</v>
      </c>
      <c r="N95" s="489">
        <f>AVERAGEIF('IPC mensual'!$F$6:$F$1965,E95,'IPC mensual'!$H$6:$H$11965)/$E$7*100</f>
        <v>8.547519066976675E-12</v>
      </c>
      <c r="O95" s="489">
        <f>AVERAGEIF('IPC mensual'!$F$6:$F$1965,F95,'IPC mensual'!$H$6:$H$11965)/$E$7*100</f>
        <v>9.4042945920260439E-12</v>
      </c>
      <c r="P95" s="490">
        <f>AVERAGEIF('IPC mensual'!$F$6:$F$1965,G95,'IPC mensual'!$H$6:$H$11965)/$E$7*100</f>
        <v>1.0324923317734172E-11</v>
      </c>
      <c r="Q95" s="228">
        <f>AVERAGEIF('IPC mensual'!$G$6:$G$1965,H95,'IPC mensual'!$H$6:$H$11965)/$E$7*100</f>
        <v>8.0597910367721474E-12</v>
      </c>
      <c r="R95" s="227">
        <f>AVERAGEIF('IPC mensual'!$G$6:$G$1965,I95,'IPC mensual'!$H$6:$H$11965)/$E$7*100</f>
        <v>8.9937341150161019E-12</v>
      </c>
      <c r="S95" s="230">
        <f>AVERAGEIF('IPC mensual'!$G$6:$G$1965,J95,'IPC mensual'!$H$6:$H$11965)/$E$7*100</f>
        <v>1.0135209697386024E-11</v>
      </c>
      <c r="T95" s="225">
        <f>AVERAGEIF('IPC mensual'!A$6:A$1965,'IPC para computos (2017=100)'!A95,'IPC mensual'!H$6:H$11965)/E$7*100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6">
        <f>AVERAGEIF('IPC mensual'!$E$6:$E$1965,B96,'IPC mensual'!$H$6:$H$11965)/$E$7*100</f>
        <v>1.157443443477501E-11</v>
      </c>
      <c r="L96" s="487">
        <f>AVERAGEIF('IPC mensual'!$E$6:$E$1965,C96,'IPC mensual'!$H$6:$H$11965)/$E$7*100</f>
        <v>1.256744772486898E-11</v>
      </c>
      <c r="M96" s="488">
        <f>AVERAGEIF('IPC mensual'!$F$6:$F$1965,D96,'IPC mensual'!$H$6:$H$11965)/$E$7*100</f>
        <v>1.098480053711316E-11</v>
      </c>
      <c r="N96" s="489">
        <f>AVERAGEIF('IPC mensual'!$F$6:$F$1965,E96,'IPC mensual'!$H$6:$H$11965)/$E$7*100</f>
        <v>1.1568049114709137E-11</v>
      </c>
      <c r="O96" s="489">
        <f>AVERAGEIF('IPC mensual'!$F$6:$F$1965,F96,'IPC mensual'!$H$6:$H$11965)/$E$7*100</f>
        <v>1.2010801446885773E-11</v>
      </c>
      <c r="P96" s="490">
        <f>AVERAGEIF('IPC mensual'!$F$6:$F$1965,G96,'IPC mensual'!$H$6:$H$11965)/$E$7*100</f>
        <v>1.3239024963045353E-11</v>
      </c>
      <c r="Q96" s="228">
        <f>AVERAGEIF('IPC mensual'!$G$6:$G$1965,H96,'IPC mensual'!$H$6:$H$11965)/$E$7*100</f>
        <v>1.110267570597583E-11</v>
      </c>
      <c r="R96" s="227">
        <f>AVERAGEIF('IPC mensual'!$G$6:$G$1965,I96,'IPC mensual'!$H$6:$H$11965)/$E$7*100</f>
        <v>1.1775586419827616E-11</v>
      </c>
      <c r="S96" s="230">
        <f>AVERAGEIF('IPC mensual'!$G$6:$G$1965,J96,'IPC mensual'!$H$6:$H$11965)/$E$7*100</f>
        <v>1.2973744920511619E-11</v>
      </c>
      <c r="T96" s="225">
        <f>AVERAGEIF('IPC mensual'!A$6:A$1965,'IPC para computos (2017=100)'!A96,'IPC mensual'!H$6:H$11965)/E$7*100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6">
        <f>AVERAGEIF('IPC mensual'!$E$6:$E$1965,B97,'IPC mensual'!$H$6:$H$11965)/$E$7*100</f>
        <v>1.4524682752850092E-11</v>
      </c>
      <c r="L97" s="487">
        <f>AVERAGEIF('IPC mensual'!$E$6:$E$1965,C97,'IPC mensual'!$H$6:$H$11965)/$E$7*100</f>
        <v>1.6501203367827128E-11</v>
      </c>
      <c r="M97" s="488">
        <f>AVERAGEIF('IPC mensual'!$F$6:$F$1965,D97,'IPC mensual'!$H$6:$H$11965)/$E$7*100</f>
        <v>1.3913804463239729E-11</v>
      </c>
      <c r="N97" s="489">
        <f>AVERAGEIF('IPC mensual'!$F$6:$F$1965,E97,'IPC mensual'!$H$6:$H$11965)/$E$7*100</f>
        <v>1.4689692866131329E-11</v>
      </c>
      <c r="O97" s="489">
        <f>AVERAGEIF('IPC mensual'!$F$6:$F$1965,F97,'IPC mensual'!$H$6:$H$11965)/$E$7*100</f>
        <v>1.5974294437579301E-11</v>
      </c>
      <c r="P97" s="490">
        <f>AVERAGEIF('IPC mensual'!$F$6:$F$1965,G97,'IPC mensual'!$H$6:$H$11965)/$E$7*100</f>
        <v>1.7192978381580321E-11</v>
      </c>
      <c r="Q97" s="228">
        <f>AVERAGEIF('IPC mensual'!$G$6:$G$1965,H97,'IPC mensual'!$H$6:$H$11965)/$E$7*100</f>
        <v>1.4032208941528904E-11</v>
      </c>
      <c r="R97" s="227">
        <f>AVERAGEIF('IPC mensual'!$G$6:$G$1965,I97,'IPC mensual'!$H$6:$H$11965)/$E$7*100</f>
        <v>1.5390805810356784E-11</v>
      </c>
      <c r="S97" s="230">
        <f>AVERAGEIF('IPC mensual'!$G$6:$G$1965,J97,'IPC mensual'!$H$6:$H$11965)/$E$7*100</f>
        <v>1.6905062859512316E-11</v>
      </c>
      <c r="T97" s="225">
        <f>AVERAGEIF('IPC mensual'!A$6:A$1965,'IPC para computos (2017=100)'!A97,'IPC mensual'!H$6:H$11965)/E$7*100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6">
        <f>AVERAGEIF('IPC mensual'!$E$6:$E$1965,B98,'IPC mensual'!$H$6:$H$11965)/$E$7*100</f>
        <v>1.7573937138893902E-11</v>
      </c>
      <c r="L98" s="487">
        <f>AVERAGEIF('IPC mensual'!$E$6:$E$1965,C98,'IPC mensual'!$H$6:$H$11965)/$E$7*100</f>
        <v>1.8250877085727122E-11</v>
      </c>
      <c r="M98" s="488">
        <f>AVERAGEIF('IPC mensual'!$F$6:$F$1965,D98,'IPC mensual'!$H$6:$H$11965)/$E$7*100</f>
        <v>1.7647392324614089E-11</v>
      </c>
      <c r="N98" s="489">
        <f>AVERAGEIF('IPC mensual'!$F$6:$F$1965,E98,'IPC mensual'!$H$6:$H$11965)/$E$7*100</f>
        <v>1.7587860017233025E-11</v>
      </c>
      <c r="O98" s="489">
        <f>AVERAGEIF('IPC mensual'!$F$6:$F$1965,F98,'IPC mensual'!$H$6:$H$11965)/$E$7*100</f>
        <v>1.77262246219687E-11</v>
      </c>
      <c r="P98" s="490">
        <f>AVERAGEIF('IPC mensual'!$F$6:$F$1965,G98,'IPC mensual'!$H$6:$H$11965)/$E$7*100</f>
        <v>1.8833045440003668E-11</v>
      </c>
      <c r="Q98" s="228">
        <f>AVERAGEIF('IPC mensual'!$G$6:$G$1965,H98,'IPC mensual'!$H$6:$H$11965)/$E$7*100</f>
        <v>1.7624239538134636E-11</v>
      </c>
      <c r="R98" s="227">
        <f>AVERAGEIF('IPC mensual'!$G$6:$G$1965,I98,'IPC mensual'!$H$6:$H$11965)/$E$7*100</f>
        <v>1.7621935061719886E-11</v>
      </c>
      <c r="S98" s="230">
        <f>AVERAGEIF('IPC mensual'!$G$6:$G$1965,J98,'IPC mensual'!$H$6:$H$11965)/$E$7*100</f>
        <v>1.8599717203010092E-11</v>
      </c>
      <c r="T98" s="225">
        <f>AVERAGEIF('IPC mensual'!A$6:A$1965,'IPC para computos (2017=100)'!A98,'IPC mensual'!H$6:H$11965)/E$7*100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6">
        <f>AVERAGEIF('IPC mensual'!$E$6:$E$1965,B99,'IPC mensual'!$H$6:$H$11965)/$E$7*100</f>
        <v>1.8729776090667638E-11</v>
      </c>
      <c r="L99" s="487">
        <f>AVERAGEIF('IPC mensual'!$E$6:$E$1965,C99,'IPC mensual'!$H$6:$H$11965)/$E$7*100</f>
        <v>1.9671730825197226E-11</v>
      </c>
      <c r="M99" s="488">
        <f>AVERAGEIF('IPC mensual'!$F$6:$F$1965,D99,'IPC mensual'!$H$6:$H$11965)/$E$7*100</f>
        <v>1.8917110819216779E-11</v>
      </c>
      <c r="N99" s="489">
        <f>AVERAGEIF('IPC mensual'!$F$6:$F$1965,E99,'IPC mensual'!$H$6:$H$11965)/$E$7*100</f>
        <v>1.887879889882155E-11</v>
      </c>
      <c r="O99" s="489">
        <f>AVERAGEIF('IPC mensual'!$F$6:$F$1965,F99,'IPC mensual'!$H$6:$H$11965)/$E$7*100</f>
        <v>1.918961515526113E-11</v>
      </c>
      <c r="P99" s="490">
        <f>AVERAGEIF('IPC mensual'!$F$6:$F$1965,G99,'IPC mensual'!$H$6:$H$11965)/$E$7*100</f>
        <v>2.0249626296121449E-11</v>
      </c>
      <c r="Q99" s="228">
        <f>AVERAGEIF('IPC mensual'!$G$6:$G$1965,H99,'IPC mensual'!$H$6:$H$11965)/$E$7*100</f>
        <v>1.8935738670236026E-11</v>
      </c>
      <c r="R99" s="227">
        <f>AVERAGEIF('IPC mensual'!$G$6:$G$1965,I99,'IPC mensual'!$H$6:$H$11965)/$E$7*100</f>
        <v>1.8958891456715479E-11</v>
      </c>
      <c r="S99" s="230">
        <f>AVERAGEIF('IPC mensual'!$G$6:$G$1965,J99,'IPC mensual'!$H$6:$H$11965)/$E$7*100</f>
        <v>2.0031733250114181E-11</v>
      </c>
      <c r="T99" s="225">
        <f>AVERAGEIF('IPC mensual'!A$6:A$1965,'IPC para computos (2017=100)'!A99,'IPC mensual'!H$6:H$11965)/E$7*100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6">
        <f>AVERAGEIF('IPC mensual'!$E$6:$E$1965,B100,'IPC mensual'!$H$6:$H$11965)/$E$7*100</f>
        <v>2.1116637537246371E-11</v>
      </c>
      <c r="L100" s="487">
        <f>AVERAGEIF('IPC mensual'!$E$6:$E$1965,C100,'IPC mensual'!$H$6:$H$11965)/$E$7*100</f>
        <v>2.3100935760123193E-11</v>
      </c>
      <c r="M100" s="488">
        <f>AVERAGEIF('IPC mensual'!$F$6:$F$1965,D100,'IPC mensual'!$H$6:$H$11965)/$E$7*100</f>
        <v>2.0533845053940783E-11</v>
      </c>
      <c r="N100" s="489">
        <f>AVERAGEIF('IPC mensual'!$F$6:$F$1965,E100,'IPC mensual'!$H$6:$H$11965)/$E$7*100</f>
        <v>2.1116589527321051E-11</v>
      </c>
      <c r="O100" s="489">
        <f>AVERAGEIF('IPC mensual'!$F$6:$F$1965,F100,'IPC mensual'!$H$6:$H$11965)/$E$7*100</f>
        <v>2.1842931687295483E-11</v>
      </c>
      <c r="P100" s="490">
        <f>AVERAGEIF('IPC mensual'!$F$6:$F$1965,G100,'IPC mensual'!$H$6:$H$11965)/$E$7*100</f>
        <v>2.4229169004845219E-11</v>
      </c>
      <c r="Q100" s="228">
        <f>AVERAGEIF('IPC mensual'!$G$6:$G$1965,H100,'IPC mensual'!$H$6:$H$11965)/$E$7*100</f>
        <v>2.0640799165044167E-11</v>
      </c>
      <c r="R100" s="227">
        <f>AVERAGEIF('IPC mensual'!$G$6:$G$1965,I100,'IPC mensual'!$H$6:$H$11965)/$E$7*100</f>
        <v>2.1424285138615658E-11</v>
      </c>
      <c r="S100" s="230">
        <f>AVERAGEIF('IPC mensual'!$G$6:$G$1965,J100,'IPC mensual'!$H$6:$H$11965)/$E$7*100</f>
        <v>2.3726817151392078E-11</v>
      </c>
      <c r="T100" s="225">
        <f>AVERAGEIF('IPC mensual'!A$6:A$1965,'IPC para computos (2017=100)'!A100,'IPC mensual'!H$6:H$11965)/E$7*100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6">
        <f>AVERAGEIF('IPC mensual'!$E$6:$E$1965,B101,'IPC mensual'!$H$6:$H$11965)/$E$7*100</f>
        <v>2.7861695973447672E-11</v>
      </c>
      <c r="L101" s="487">
        <f>AVERAGEIF('IPC mensual'!$E$6:$E$1965,C101,'IPC mensual'!$H$6:$H$11965)/$E$7*100</f>
        <v>3.1348224759190576E-11</v>
      </c>
      <c r="M101" s="488">
        <f>AVERAGEIF('IPC mensual'!$F$6:$F$1965,D101,'IPC mensual'!$H$6:$H$11965)/$E$7*100</f>
        <v>2.6483379027799809E-11</v>
      </c>
      <c r="N101" s="489">
        <f>AVERAGEIF('IPC mensual'!$F$6:$F$1965,E101,'IPC mensual'!$H$6:$H$11965)/$E$7*100</f>
        <v>2.7930878275815517E-11</v>
      </c>
      <c r="O101" s="489">
        <f>AVERAGEIF('IPC mensual'!$F$6:$F$1965,F101,'IPC mensual'!$H$6:$H$11965)/$E$7*100</f>
        <v>3.0582034361211043E-11</v>
      </c>
      <c r="P101" s="490">
        <f>AVERAGEIF('IPC mensual'!$F$6:$F$1965,G101,'IPC mensual'!$H$6:$H$11965)/$E$7*100</f>
        <v>3.318642877935722E-11</v>
      </c>
      <c r="Q101" s="228">
        <f>AVERAGEIF('IPC mensual'!$G$6:$G$1965,H101,'IPC mensual'!$H$6:$H$11965)/$E$7*100</f>
        <v>2.6662720103785296E-11</v>
      </c>
      <c r="R101" s="227">
        <f>AVERAGEIF('IPC mensual'!$G$6:$G$1965,I101,'IPC mensual'!$H$6:$H$11965)/$E$7*100</f>
        <v>2.9327234950897606E-11</v>
      </c>
      <c r="S101" s="230">
        <f>AVERAGEIF('IPC mensual'!$G$6:$G$1965,J101,'IPC mensual'!$H$6:$H$11965)/$E$7*100</f>
        <v>3.2647085278454794E-11</v>
      </c>
      <c r="T101" s="225">
        <f>AVERAGEIF('IPC mensual'!A$6:A$1965,'IPC para computos (2017=100)'!A101,'IPC mensual'!H$6:H$11965)/E$7*100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2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6">
        <f>AVERAGEIF('IPC mensual'!$E$6:$E$1965,B102,'IPC mensual'!$H$6:$H$11965)/$E$7*100</f>
        <v>4.3609335553651089E-11</v>
      </c>
      <c r="L102" s="487">
        <f>AVERAGEIF('IPC mensual'!$E$6:$E$1965,C102,'IPC mensual'!$H$6:$H$11965)/$E$7*100</f>
        <v>5.1802325327195915E-11</v>
      </c>
      <c r="M102" s="488">
        <f>AVERAGEIF('IPC mensual'!$F$6:$F$1965,D102,'IPC mensual'!$H$6:$H$11965)/$E$7*100</f>
        <v>3.9360313134177368E-11</v>
      </c>
      <c r="N102" s="489">
        <f>AVERAGEIF('IPC mensual'!$F$6:$F$1965,E102,'IPC mensual'!$H$6:$H$11965)/$E$7*100</f>
        <v>4.4178685257870609E-11</v>
      </c>
      <c r="O102" s="489">
        <f>AVERAGEIF('IPC mensual'!$F$6:$F$1965,F102,'IPC mensual'!$H$6:$H$11965)/$E$7*100</f>
        <v>4.8643512291600803E-11</v>
      </c>
      <c r="P102" s="490">
        <f>AVERAGEIF('IPC mensual'!$F$6:$F$1965,G102,'IPC mensual'!$H$6:$H$11965)/$E$7*100</f>
        <v>5.5083659692175261E-11</v>
      </c>
      <c r="Q102" s="228">
        <f>AVERAGEIF('IPC mensual'!$G$6:$G$1965,H102,'IPC mensual'!$H$6:$H$11965)/$E$7*100</f>
        <v>4.0250129089823233E-11</v>
      </c>
      <c r="R102" s="227">
        <f>AVERAGEIF('IPC mensual'!$G$6:$G$1965,I102,'IPC mensual'!$H$6:$H$11965)/$E$7*100</f>
        <v>4.6534040190966392E-11</v>
      </c>
      <c r="S102" s="230">
        <f>AVERAGEIF('IPC mensual'!$G$6:$G$1965,J102,'IPC mensual'!$H$6:$H$11965)/$E$7*100</f>
        <v>5.366545850107841E-11</v>
      </c>
      <c r="T102" s="225">
        <f>AVERAGEIF('IPC mensual'!A$6:A$1965,'IPC para computos (2017=100)'!A102,'IPC mensual'!H$6:H$11965)/E$7*100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2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6">
        <f>AVERAGEIF('IPC mensual'!$E$6:$E$1965,B103,'IPC mensual'!$H$6:$H$11965)/$E$7*100</f>
        <v>7.8089919879592454E-11</v>
      </c>
      <c r="L103" s="487">
        <f>AVERAGEIF('IPC mensual'!$E$6:$E$1965,C103,'IPC mensual'!$H$6:$H$11965)/$E$7*100</f>
        <v>7.798780276846368E-11</v>
      </c>
      <c r="M103" s="488">
        <f>AVERAGEIF('IPC mensual'!$F$6:$F$1965,D103,'IPC mensual'!$H$6:$H$11965)/$E$7*100</f>
        <v>6.6879506300482487E-11</v>
      </c>
      <c r="N103" s="489">
        <f>AVERAGEIF('IPC mensual'!$F$6:$F$1965,E103,'IPC mensual'!$H$6:$H$11965)/$E$7*100</f>
        <v>7.6455133912952807E-11</v>
      </c>
      <c r="O103" s="489">
        <f>AVERAGEIF('IPC mensual'!$F$6:$F$1965,F103,'IPC mensual'!$H$6:$H$11965)/$E$7*100</f>
        <v>7.6328531739917602E-11</v>
      </c>
      <c r="P103" s="490">
        <f>AVERAGEIF('IPC mensual'!$F$6:$F$1965,G103,'IPC mensual'!$H$6:$H$11965)/$E$7*100</f>
        <v>8.0530360402814049E-11</v>
      </c>
      <c r="Q103" s="228">
        <f>AVERAGEIF('IPC mensual'!$G$6:$G$1965,H103,'IPC mensual'!$H$6:$H$11965)/$E$7*100</f>
        <v>6.9029150706117748E-11</v>
      </c>
      <c r="R103" s="227">
        <f>AVERAGEIF('IPC mensual'!$G$6:$G$1965,I103,'IPC mensual'!$H$6:$H$11965)/$E$7*100</f>
        <v>7.6519023121055617E-11</v>
      </c>
      <c r="S103" s="230">
        <f>AVERAGEIF('IPC mensual'!$G$6:$G$1965,J103,'IPC mensual'!$H$6:$H$11965)/$E$7*100</f>
        <v>7.9596975439951822E-11</v>
      </c>
      <c r="T103" s="225">
        <f>AVERAGEIF('IPC mensual'!A$6:A$1965,'IPC para computos (2017=100)'!A103,'IPC mensual'!H$6:H$11965)/E$7*100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2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mensual'!$E$6:$E$1965,B104,'IPC mensual'!$H$6:$H$11965)/$E$7*100</f>
        <v>8.7512347820407174E-11</v>
      </c>
      <c r="L104" s="226">
        <f>AVERAGEIF('IPC mensual'!$E$6:$E$1965,C104,'IPC mensual'!$H$6:$H$11965)/$E$7*100</f>
        <v>1.0150383234279418E-10</v>
      </c>
      <c r="M104" s="228">
        <f>AVERAGEIF('IPC mensual'!$F$6:$F$1965,D104,'IPC mensual'!$H$6:$H$11965)/$E$7*100</f>
        <v>8.1292565976993076E-11</v>
      </c>
      <c r="N104" s="227">
        <f>AVERAGEIF('IPC mensual'!$F$6:$F$1965,E104,'IPC mensual'!$H$6:$H$11965)/$E$7*100</f>
        <v>8.7690032553969515E-11</v>
      </c>
      <c r="O104" s="227">
        <f>AVERAGEIF('IPC mensual'!$F$6:$F$1965,F104,'IPC mensual'!$H$6:$H$11965)/$E$7*100</f>
        <v>9.5144725696138234E-11</v>
      </c>
      <c r="P104" s="485">
        <f>AVERAGEIF('IPC mensual'!$F$6:$F$1965,G104,'IPC mensual'!$H$6:$H$11965)/$E$7*100</f>
        <v>1.0876240494008236E-10</v>
      </c>
      <c r="Q104" s="228">
        <f>AVERAGEIF('IPC mensual'!$G$6:$G$1965,H104,'IPC mensual'!$H$6:$H$11965)/$E$7*100</f>
        <v>8.2142629714484465E-11</v>
      </c>
      <c r="R104" s="227">
        <f>AVERAGEIF('IPC mensual'!$G$6:$G$1965,I104,'IPC mensual'!$H$6:$H$11965)/$E$7*100</f>
        <v>9.1501252464565796E-11</v>
      </c>
      <c r="S104" s="230">
        <f>AVERAGEIF('IPC mensual'!$G$6:$G$1965,J104,'IPC mensual'!$H$6:$H$11965)/$E$7*100</f>
        <v>1.0602341469633712E-10</v>
      </c>
      <c r="T104" s="225">
        <f>AVERAGEIF('IPC mensual'!A$6:A$1965,'IPC para computos (2017=100)'!A104,'IPC mensual'!H$6:H$11965)/E$7*100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2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mensual'!$E$6:$E$1965,B105,'IPC mensual'!$H$6:$H$11965)/$E$7*100</f>
        <v>1.5792864929842937E-10</v>
      </c>
      <c r="L105" s="226">
        <f>AVERAGEIF('IPC mensual'!$E$6:$E$1965,C105,'IPC mensual'!$H$6:$H$11965)/$E$7*100</f>
        <v>3.9805797231103977E-10</v>
      </c>
      <c r="M105" s="228">
        <f>AVERAGEIF('IPC mensual'!$F$6:$F$1965,D105,'IPC mensual'!$H$6:$H$11965)/$E$7*100</f>
        <v>1.2976026592211853E-10</v>
      </c>
      <c r="N105" s="227">
        <f>AVERAGEIF('IPC mensual'!$F$6:$F$1965,E105,'IPC mensual'!$H$6:$H$11965)/$E$7*100</f>
        <v>1.670865425508008E-10</v>
      </c>
      <c r="O105" s="227">
        <f>AVERAGEIF('IPC mensual'!$F$6:$F$1965,F105,'IPC mensual'!$H$6:$H$11965)/$E$7*100</f>
        <v>3.0775418340348918E-10</v>
      </c>
      <c r="P105" s="485">
        <f>AVERAGEIF('IPC mensual'!$F$6:$F$1965,G105,'IPC mensual'!$H$6:$H$11965)/$E$7*100</f>
        <v>4.4990341055116219E-10</v>
      </c>
      <c r="Q105" s="228">
        <f>AVERAGEIF('IPC mensual'!$G$6:$G$1965,H105,'IPC mensual'!$H$6:$H$11965)/$E$7*100</f>
        <v>1.3532425619079715E-10</v>
      </c>
      <c r="R105" s="227">
        <f>AVERAGEIF('IPC mensual'!$G$6:$G$1965,I105,'IPC mensual'!$H$6:$H$11965)/$E$7*100</f>
        <v>2.306748484466532E-10</v>
      </c>
      <c r="S105" s="230">
        <f>AVERAGEIF('IPC mensual'!$G$6:$G$1965,J105,'IPC mensual'!$H$6:$H$11965)/$E$7*100</f>
        <v>4.2487919718322775E-10</v>
      </c>
      <c r="T105" s="225">
        <f>AVERAGEIF('IPC mensual'!A$6:A$1965,'IPC para computos (2017=100)'!A105,'IPC mensual'!H$6:H$11965)/E$7*100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2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mensual'!$E$6:$E$1965,B106,'IPC mensual'!$H$6:$H$11965)/$E$7*100</f>
        <v>1.3860129366746141E-9</v>
      </c>
      <c r="L106" s="226">
        <f>AVERAGEIF('IPC mensual'!$E$6:$E$1965,C106,'IPC mensual'!$H$6:$H$11965)/$E$7*100</f>
        <v>1.877903427403292E-9</v>
      </c>
      <c r="M106" s="228">
        <f>AVERAGEIF('IPC mensual'!$F$6:$F$1965,D106,'IPC mensual'!$H$6:$H$11965)/$E$7*100</f>
        <v>7.1949114363309086E-10</v>
      </c>
      <c r="N106" s="227">
        <f>AVERAGEIF('IPC mensual'!$F$6:$F$1965,E106,'IPC mensual'!$H$6:$H$11965)/$E$7*100</f>
        <v>1.3487956425763803E-9</v>
      </c>
      <c r="O106" s="227">
        <f>AVERAGEIF('IPC mensual'!$F$6:$F$1965,F106,'IPC mensual'!$H$6:$H$11965)/$E$7*100</f>
        <v>1.5939295202030255E-9</v>
      </c>
      <c r="P106" s="485">
        <f>AVERAGEIF('IPC mensual'!$F$6:$F$1965,G106,'IPC mensual'!$H$6:$H$11965)/$E$7*100</f>
        <v>2.0744224546637468E-9</v>
      </c>
      <c r="Q106" s="228">
        <f>AVERAGEIF('IPC mensual'!$G$6:$G$1965,H106,'IPC mensual'!$H$6:$H$11965)/$E$7*100</f>
        <v>8.4874226429732523E-10</v>
      </c>
      <c r="R106" s="227">
        <f>AVERAGEIF('IPC mensual'!$G$6:$G$1965,I106,'IPC mensual'!$H$6:$H$11965)/$E$7*100</f>
        <v>1.465063679189382E-9</v>
      </c>
      <c r="S106" s="230">
        <f>AVERAGEIF('IPC mensual'!$G$6:$G$1965,J106,'IPC mensual'!$H$6:$H$11965)/$E$7*100</f>
        <v>1.9886731273204754E-9</v>
      </c>
      <c r="T106" s="225">
        <f>AVERAGEIF('IPC mensual'!A$6:A$1965,'IPC para computos (2017=100)'!A106,'IPC mensual'!H$6:H$11965)/E$7*100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2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mensual'!$E$6:$E$1965,B107,'IPC mensual'!$H$6:$H$11965)/$E$7*100</f>
        <v>3.2916420959428882E-9</v>
      </c>
      <c r="L107" s="226">
        <f>AVERAGEIF('IPC mensual'!$E$6:$E$1965,C107,'IPC mensual'!$H$6:$H$11965)/$E$7*100</f>
        <v>5.1595210509420023E-9</v>
      </c>
      <c r="M107" s="228">
        <f>AVERAGEIF('IPC mensual'!$F$6:$F$1965,D107,'IPC mensual'!$H$6:$H$11965)/$E$7*100</f>
        <v>2.7103139153592008E-9</v>
      </c>
      <c r="N107" s="227">
        <f>AVERAGEIF('IPC mensual'!$F$6:$F$1965,E107,'IPC mensual'!$H$6:$H$11965)/$E$7*100</f>
        <v>3.3086232065240863E-9</v>
      </c>
      <c r="O107" s="227">
        <f>AVERAGEIF('IPC mensual'!$F$6:$F$1965,F107,'IPC mensual'!$H$6:$H$11965)/$E$7*100</f>
        <v>4.2084972415218363E-9</v>
      </c>
      <c r="P107" s="485">
        <f>AVERAGEIF('IPC mensual'!$F$6:$F$1965,G107,'IPC mensual'!$H$6:$H$11965)/$E$7*100</f>
        <v>5.6075112659696732E-9</v>
      </c>
      <c r="Q107" s="228">
        <f>AVERAGEIF('IPC mensual'!$G$6:$G$1965,H107,'IPC mensual'!$H$6:$H$11965)/$E$7*100</f>
        <v>2.8054515835963196E-9</v>
      </c>
      <c r="R107" s="227">
        <f>AVERAGEIF('IPC mensual'!$G$6:$G$1965,I107,'IPC mensual'!$H$6:$H$11965)/$E$7*100</f>
        <v>3.7184959413540025E-9</v>
      </c>
      <c r="S107" s="230">
        <f>AVERAGEIF('IPC mensual'!$G$6:$G$1965,J107,'IPC mensual'!$H$6:$H$11965)/$E$7*100</f>
        <v>5.352261697080775E-9</v>
      </c>
      <c r="T107" s="225">
        <f>AVERAGEIF('IPC mensual'!A$6:A$1965,'IPC para computos (2017=100)'!A107,'IPC mensual'!H$6:H$11965)/E$7*100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2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mensual'!$E$6:$E$1965,B108,'IPC mensual'!$H$6:$H$11965)/$E$7*100</f>
        <v>9.6076502326502962E-9</v>
      </c>
      <c r="L108" s="226">
        <f>AVERAGEIF('IPC mensual'!$E$6:$E$1965,C108,'IPC mensual'!$H$6:$H$11965)/$E$7*100</f>
        <v>1.3729926449312721E-8</v>
      </c>
      <c r="M108" s="228">
        <f>AVERAGEIF('IPC mensual'!$F$6:$F$1965,D108,'IPC mensual'!$H$6:$H$11965)/$E$7*100</f>
        <v>7.3566088647659609E-9</v>
      </c>
      <c r="N108" s="227">
        <f>AVERAGEIF('IPC mensual'!$F$6:$F$1965,E108,'IPC mensual'!$H$6:$H$11965)/$E$7*100</f>
        <v>9.5594482676417338E-9</v>
      </c>
      <c r="O108" s="227">
        <f>AVERAGEIF('IPC mensual'!$F$6:$F$1965,F108,'IPC mensual'!$H$6:$H$11965)/$E$7*100</f>
        <v>1.1724551869225938E-8</v>
      </c>
      <c r="P108" s="485">
        <f>AVERAGEIF('IPC mensual'!$F$6:$F$1965,G108,'IPC mensual'!$H$6:$H$11965)/$E$7*100</f>
        <v>1.4986058135053429E-8</v>
      </c>
      <c r="Q108" s="228">
        <f>AVERAGEIF('IPC mensual'!$G$6:$G$1965,H108,'IPC mensual'!$H$6:$H$11965)/$E$7*100</f>
        <v>7.7273055005451022E-9</v>
      </c>
      <c r="R108" s="227">
        <f>AVERAGEIF('IPC mensual'!$G$6:$G$1965,I108,'IPC mensual'!$H$6:$H$11965)/$E$7*100</f>
        <v>1.0625796718642619E-8</v>
      </c>
      <c r="S108" s="230">
        <f>AVERAGEIF('IPC mensual'!$G$6:$G$1965,J108,'IPC mensual'!$H$6:$H$11965)/$E$7*100</f>
        <v>1.4366898133327573E-8</v>
      </c>
      <c r="T108" s="225">
        <f>AVERAGEIF('IPC mensual'!A$6:A$1965,'IPC para computos (2017=100)'!A108,'IPC mensual'!H$6:H$11965)/E$7*100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2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mensual'!$E$6:$E$1965,B109,'IPC mensual'!$H$6:$H$11965)/$E$7*100</f>
        <v>2.4332678403807781E-8</v>
      </c>
      <c r="L109" s="226">
        <f>AVERAGEIF('IPC mensual'!$E$6:$E$1965,C109,'IPC mensual'!$H$6:$H$11965)/$E$7*100</f>
        <v>3.5535890494121533E-8</v>
      </c>
      <c r="M109" s="228">
        <f>AVERAGEIF('IPC mensual'!$F$6:$F$1965,D109,'IPC mensual'!$H$6:$H$11965)/$E$7*100</f>
        <v>1.979295588659822E-8</v>
      </c>
      <c r="N109" s="227">
        <f>AVERAGEIF('IPC mensual'!$F$6:$F$1965,E109,'IPC mensual'!$H$6:$H$11965)/$E$7*100</f>
        <v>2.4594044437180855E-8</v>
      </c>
      <c r="O109" s="227">
        <f>AVERAGEIF('IPC mensual'!$F$6:$F$1965,F109,'IPC mensual'!$H$6:$H$11965)/$E$7*100</f>
        <v>3.1511266465534213E-8</v>
      </c>
      <c r="P109" s="485">
        <f>AVERAGEIF('IPC mensual'!$F$6:$F$1965,G109,'IPC mensual'!$H$6:$H$11965)/$E$7*100</f>
        <v>3.7317730861977418E-8</v>
      </c>
      <c r="Q109" s="228">
        <f>AVERAGEIF('IPC mensual'!$G$6:$G$1965,H109,'IPC mensual'!$H$6:$H$11965)/$E$7*100</f>
        <v>2.0534145115973965E-8</v>
      </c>
      <c r="R109" s="227">
        <f>AVERAGEIF('IPC mensual'!$G$6:$G$1965,I109,'IPC mensual'!$H$6:$H$11965)/$E$7*100</f>
        <v>2.7875162757496372E-8</v>
      </c>
      <c r="S109" s="230">
        <f>AVERAGEIF('IPC mensual'!$G$6:$G$1965,J109,'IPC mensual'!$H$6:$H$11965)/$E$7*100</f>
        <v>3.6502690364997707E-8</v>
      </c>
      <c r="T109" s="225">
        <f>AVERAGEIF('IPC mensual'!A$6:A$1965,'IPC para computos (2017=100)'!A109,'IPC mensual'!H$6:H$11965)/E$7*100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2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mensual'!$E$6:$E$1965,B110,'IPC mensual'!$H$6:$H$11965)/$E$7*100</f>
        <v>5.2413875755760653E-8</v>
      </c>
      <c r="L110" s="226">
        <f>AVERAGEIF('IPC mensual'!$E$6:$E$1965,C110,'IPC mensual'!$H$6:$H$11965)/$E$7*100</f>
        <v>6.7434741086661934E-8</v>
      </c>
      <c r="M110" s="228">
        <f>AVERAGEIF('IPC mensual'!$F$6:$F$1965,D110,'IPC mensual'!$H$6:$H$11965)/$E$7*100</f>
        <v>4.4215220811029494E-8</v>
      </c>
      <c r="N110" s="227">
        <f>AVERAGEIF('IPC mensual'!$F$6:$F$1965,E110,'IPC mensual'!$H$6:$H$11965)/$E$7*100</f>
        <v>5.2460925482561772E-8</v>
      </c>
      <c r="O110" s="227">
        <f>AVERAGEIF('IPC mensual'!$F$6:$F$1965,F110,'IPC mensual'!$H$6:$H$11965)/$E$7*100</f>
        <v>6.0186202563762669E-8</v>
      </c>
      <c r="P110" s="485">
        <f>AVERAGEIF('IPC mensual'!$F$6:$F$1965,G110,'IPC mensual'!$H$6:$H$11965)/$E$7*100</f>
        <v>7.0434881319116394E-8</v>
      </c>
      <c r="Q110" s="228">
        <f>AVERAGEIF('IPC mensual'!$G$6:$G$1965,H110,'IPC mensual'!$H$6:$H$11965)/$E$7*100</f>
        <v>4.5548336412000538E-8</v>
      </c>
      <c r="R110" s="227">
        <f>AVERAGEIF('IPC mensual'!$G$6:$G$1965,I110,'IPC mensual'!$H$6:$H$11965)/$E$7*100</f>
        <v>5.6432666578423069E-8</v>
      </c>
      <c r="S110" s="230">
        <f>AVERAGEIF('IPC mensual'!$G$6:$G$1965,J110,'IPC mensual'!$H$6:$H$11965)/$E$7*100</f>
        <v>6.8491919641929133E-8</v>
      </c>
      <c r="T110" s="225">
        <f>AVERAGEIF('IPC mensual'!A$6:A$1965,'IPC para computos (2017=100)'!A110,'IPC mensual'!H$6:H$11965)/E$7*100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2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mensual'!$E$6:$E$1965,B111,'IPC mensual'!$H$6:$H$11965)/$E$7*100</f>
        <v>9.8473157797844088E-8</v>
      </c>
      <c r="L111" s="226">
        <f>AVERAGEIF('IPC mensual'!$E$6:$E$1965,C111,'IPC mensual'!$H$6:$H$11965)/$E$7*100</f>
        <v>1.4529723795007328E-7</v>
      </c>
      <c r="M111" s="228">
        <f>AVERAGEIF('IPC mensual'!$F$6:$F$1965,D111,'IPC mensual'!$H$6:$H$11965)/$E$7*100</f>
        <v>8.0608664590990322E-8</v>
      </c>
      <c r="N111" s="227">
        <f>AVERAGEIF('IPC mensual'!$F$6:$F$1965,E111,'IPC mensual'!$H$6:$H$11965)/$E$7*100</f>
        <v>9.9250918587822787E-8</v>
      </c>
      <c r="O111" s="227">
        <f>AVERAGEIF('IPC mensual'!$F$6:$F$1965,F111,'IPC mensual'!$H$6:$H$11965)/$E$7*100</f>
        <v>1.2806167476474569E-7</v>
      </c>
      <c r="P111" s="485">
        <f>AVERAGEIF('IPC mensual'!$F$6:$F$1965,G111,'IPC mensual'!$H$6:$H$11965)/$E$7*100</f>
        <v>1.5684842597901456E-7</v>
      </c>
      <c r="Q111" s="228">
        <f>AVERAGEIF('IPC mensual'!$G$6:$G$1965,H111,'IPC mensual'!$H$6:$H$11965)/$E$7*100</f>
        <v>8.3350031326038382E-8</v>
      </c>
      <c r="R111" s="227">
        <f>AVERAGEIF('IPC mensual'!$G$6:$G$1965,I111,'IPC mensual'!$H$6:$H$11965)/$E$7*100</f>
        <v>1.1326501578502956E-7</v>
      </c>
      <c r="S111" s="230">
        <f>AVERAGEIF('IPC mensual'!$G$6:$G$1965,J111,'IPC mensual'!$H$6:$H$11965)/$E$7*100</f>
        <v>1.5196221583086212E-7</v>
      </c>
      <c r="T111" s="225">
        <f>AVERAGEIF('IPC mensual'!A$6:A$1965,'IPC para computos (2017=100)'!A111,'IPC mensual'!H$6:H$11965)/E$7*100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2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mensual'!$E$6:$E$1965,B112,'IPC mensual'!$H$6:$H$11965)/$E$7*100</f>
        <v>2.2455682363992829E-7</v>
      </c>
      <c r="L112" s="226">
        <f>AVERAGEIF('IPC mensual'!$E$6:$E$1965,C112,'IPC mensual'!$H$6:$H$11965)/$E$7*100</f>
        <v>4.2618410695308014E-7</v>
      </c>
      <c r="M112" s="228">
        <f>AVERAGEIF('IPC mensual'!$F$6:$F$1965,D112,'IPC mensual'!$H$6:$H$11965)/$E$7*100</f>
        <v>1.9951004560709929E-7</v>
      </c>
      <c r="N112" s="227">
        <f>AVERAGEIF('IPC mensual'!$F$6:$F$1965,E112,'IPC mensual'!$H$6:$H$11965)/$E$7*100</f>
        <v>2.2824398590353032E-7</v>
      </c>
      <c r="O112" s="227">
        <f>AVERAGEIF('IPC mensual'!$F$6:$F$1965,F112,'IPC mensual'!$H$6:$H$11965)/$E$7*100</f>
        <v>3.2764373525980579E-7</v>
      </c>
      <c r="P112" s="485">
        <f>AVERAGEIF('IPC mensual'!$F$6:$F$1965,G112,'IPC mensual'!$H$6:$H$11965)/$E$7*100</f>
        <v>4.752166436694466E-7</v>
      </c>
      <c r="Q112" s="228">
        <f>AVERAGEIF('IPC mensual'!$G$6:$G$1965,H112,'IPC mensual'!$H$6:$H$11965)/$E$7*100</f>
        <v>2.041045954590098E-7</v>
      </c>
      <c r="R112" s="227">
        <f>AVERAGEIF('IPC mensual'!$G$6:$G$1965,I112,'IPC mensual'!$H$6:$H$11965)/$E$7*100</f>
        <v>2.6789538321484587E-7</v>
      </c>
      <c r="S112" s="230">
        <f>AVERAGEIF('IPC mensual'!$G$6:$G$1965,J112,'IPC mensual'!$H$6:$H$11965)/$E$7*100</f>
        <v>4.5096082915605571E-7</v>
      </c>
      <c r="T112" s="225">
        <f>AVERAGEIF('IPC mensual'!A$6:A$1965,'IPC para computos (2017=100)'!A112,'IPC mensual'!H$6:H$11965)/E$7*100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2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mensual'!$E$6:$E$1965,B113,'IPC mensual'!$H$6:$H$11965)/$E$7*100</f>
        <v>9.2078235746909287E-7</v>
      </c>
      <c r="L113" s="226">
        <f>AVERAGEIF('IPC mensual'!$E$6:$E$1965,C113,'IPC mensual'!$H$6:$H$11965)/$E$7*100</f>
        <v>1.9962526942783706E-6</v>
      </c>
      <c r="M113" s="228">
        <f>AVERAGEIF('IPC mensual'!$F$6:$F$1965,D113,'IPC mensual'!$H$6:$H$11965)/$E$7*100</f>
        <v>6.8755014032613094E-7</v>
      </c>
      <c r="N113" s="227">
        <f>AVERAGEIF('IPC mensual'!$F$6:$F$1965,E113,'IPC mensual'!$H$6:$H$11965)/$E$7*100</f>
        <v>9.4387513154191196E-7</v>
      </c>
      <c r="O113" s="227">
        <f>AVERAGEIF('IPC mensual'!$F$6:$F$1965,F113,'IPC mensual'!$H$6:$H$11965)/$E$7*100</f>
        <v>1.4373691537758557E-6</v>
      </c>
      <c r="P113" s="485">
        <f>AVERAGEIF('IPC mensual'!$F$6:$F$1965,G113,'IPC mensual'!$H$6:$H$11965)/$E$7*100</f>
        <v>2.3926706475409113E-6</v>
      </c>
      <c r="Q113" s="228">
        <f>AVERAGEIF('IPC mensual'!$G$6:$G$1965,H113,'IPC mensual'!$H$6:$H$11965)/$E$7*100</f>
        <v>7.267382418582307E-7</v>
      </c>
      <c r="R113" s="227">
        <f>AVERAGEIF('IPC mensual'!$G$6:$G$1965,I113,'IPC mensual'!$H$6:$H$11965)/$E$7*100</f>
        <v>1.1482053736498667E-6</v>
      </c>
      <c r="S113" s="230">
        <f>AVERAGEIF('IPC mensual'!$G$6:$G$1965,J113,'IPC mensual'!$H$6:$H$11965)/$E$7*100</f>
        <v>2.2211551893805109E-6</v>
      </c>
      <c r="T113" s="225">
        <f>AVERAGEIF('IPC mensual'!A$6:A$1965,'IPC para computos (2017=100)'!A113,'IPC mensual'!H$6:H$11965)/E$7*100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2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mensual'!$E$6:$E$1965,B114,'IPC mensual'!$H$6:$H$11965)/$E$7*100</f>
        <v>6.1529520273861555E-6</v>
      </c>
      <c r="L114" s="226">
        <f>AVERAGEIF('IPC mensual'!$E$6:$E$1965,C114,'IPC mensual'!$H$6:$H$11965)/$E$7*100</f>
        <v>1.6043476739947136E-5</v>
      </c>
      <c r="M114" s="228">
        <f>AVERAGEIF('IPC mensual'!$F$6:$F$1965,D114,'IPC mensual'!$H$6:$H$11965)/$E$7*100</f>
        <v>3.7582169530570153E-6</v>
      </c>
      <c r="N114" s="227">
        <f>AVERAGEIF('IPC mensual'!$F$6:$F$1965,E114,'IPC mensual'!$H$6:$H$11965)/$E$7*100</f>
        <v>6.2211261213225296E-6</v>
      </c>
      <c r="O114" s="227">
        <f>AVERAGEIF('IPC mensual'!$F$6:$F$1965,F114,'IPC mensual'!$H$6:$H$11965)/$E$7*100</f>
        <v>1.0856004310491219E-5</v>
      </c>
      <c r="P114" s="485">
        <f>AVERAGEIF('IPC mensual'!$F$6:$F$1965,G114,'IPC mensual'!$H$6:$H$11965)/$E$7*100</f>
        <v>1.8854937965943799E-5</v>
      </c>
      <c r="Q114" s="228">
        <f>AVERAGEIF('IPC mensual'!$G$6:$G$1965,H114,'IPC mensual'!$H$6:$H$11965)/$E$7*100</f>
        <v>4.132574345640841E-6</v>
      </c>
      <c r="R114" s="227">
        <f>AVERAGEIF('IPC mensual'!$G$6:$G$1965,I114,'IPC mensual'!$H$6:$H$11965)/$E$7*100</f>
        <v>8.1326412974334793E-6</v>
      </c>
      <c r="S114" s="230">
        <f>AVERAGEIF('IPC mensual'!$G$6:$G$1965,J114,'IPC mensual'!$H$6:$H$11965)/$E$7*100</f>
        <v>1.7502498370036604E-5</v>
      </c>
      <c r="T114" s="225">
        <f>AVERAGEIF('IPC mensual'!A$6:A$1965,'IPC para computos (2017=100)'!A114,'IPC mensual'!H$6:H$11965)/E$7*100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2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mensual'!$E$6:$E$1965,B115,'IPC mensual'!$H$6:$H$11965)/$E$7*100</f>
        <v>6.8298919742193717E-5</v>
      </c>
      <c r="L115" s="226">
        <f>AVERAGEIF('IPC mensual'!$E$6:$E$1965,C115,'IPC mensual'!$H$6:$H$11965)/$E$7*100</f>
        <v>1.014545741594287E-4</v>
      </c>
      <c r="M115" s="228">
        <f>AVERAGEIF('IPC mensual'!$F$6:$F$1965,D115,'IPC mensual'!$H$6:$H$11965)/$E$7*100</f>
        <v>3.437990751257189E-5</v>
      </c>
      <c r="N115" s="227">
        <f>AVERAGEIF('IPC mensual'!$F$6:$F$1965,E115,'IPC mensual'!$H$6:$H$11965)/$E$7*100</f>
        <v>7.0685013029967383E-5</v>
      </c>
      <c r="O115" s="227">
        <f>AVERAGEIF('IPC mensual'!$F$6:$F$1965,F115,'IPC mensual'!$H$6:$H$11965)/$E$7*100</f>
        <v>9.725850668756896E-5</v>
      </c>
      <c r="P115" s="485">
        <f>AVERAGEIF('IPC mensual'!$F$6:$F$1965,G115,'IPC mensual'!$H$6:$H$11965)/$E$7*100</f>
        <v>1.0415753295423086E-4</v>
      </c>
      <c r="Q115" s="228">
        <f>AVERAGEIF('IPC mensual'!$G$6:$G$1965,H115,'IPC mensual'!$H$6:$H$11965)/$E$7*100</f>
        <v>3.9435352647432643E-5</v>
      </c>
      <c r="R115" s="227">
        <f>AVERAGEIF('IPC mensual'!$G$6:$G$1965,I115,'IPC mensual'!$H$6:$H$11965)/$E$7*100</f>
        <v>8.7426073984629891E-5</v>
      </c>
      <c r="S115" s="230">
        <f>AVERAGEIF('IPC mensual'!$G$6:$G$1965,J115,'IPC mensual'!$H$6:$H$11965)/$E$7*100</f>
        <v>1.0299929350619178E-4</v>
      </c>
      <c r="T115" s="225">
        <f>AVERAGEIF('IPC mensual'!A$6:A$1965,'IPC para computos (2017=100)'!A115,'IPC mensual'!H$6:H$11965)/E$7*100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2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mensual'!$E$6:$E$1965,B116,'IPC mensual'!$H$6:$H$11965)/$E$7*100</f>
        <v>1.2799926186184599E-4</v>
      </c>
      <c r="L116" s="226">
        <f>AVERAGEIF('IPC mensual'!$E$6:$E$1965,C116,'IPC mensual'!$H$6:$H$11965)/$E$7*100</f>
        <v>1.7675334101142977E-4</v>
      </c>
      <c r="M116" s="228">
        <f>AVERAGEIF('IPC mensual'!$F$6:$F$1965,D116,'IPC mensual'!$H$6:$H$11965)/$E$7*100</f>
        <v>1.1338504059829779E-4</v>
      </c>
      <c r="N116" s="227">
        <f>AVERAGEIF('IPC mensual'!$F$6:$F$1965,E116,'IPC mensual'!$H$6:$H$11965)/$E$7*100</f>
        <v>1.2828732141369008E-4</v>
      </c>
      <c r="O116" s="227">
        <f>AVERAGEIF('IPC mensual'!$F$6:$F$1965,F116,'IPC mensual'!$H$6:$H$11965)/$E$7*100</f>
        <v>1.549856408770908E-4</v>
      </c>
      <c r="P116" s="485">
        <f>AVERAGEIF('IPC mensual'!$F$6:$F$1965,G116,'IPC mensual'!$H$6:$H$11965)/$E$7*100</f>
        <v>1.8593283873018926E-4</v>
      </c>
      <c r="Q116" s="228">
        <f>AVERAGEIF('IPC mensual'!$G$6:$G$1965,H116,'IPC mensual'!$H$6:$H$11965)/$E$7*100</f>
        <v>1.1579993984125604E-4</v>
      </c>
      <c r="R116" s="227">
        <f>AVERAGEIF('IPC mensual'!$G$6:$G$1965,I116,'IPC mensual'!$H$6:$H$11965)/$E$7*100</f>
        <v>1.4002934889572786E-4</v>
      </c>
      <c r="S116" s="230">
        <f>AVERAGEIF('IPC mensual'!$G$6:$G$1965,J116,'IPC mensual'!$H$6:$H$11965)/$E$7*100</f>
        <v>1.8111384247746699E-4</v>
      </c>
      <c r="T116" s="225">
        <f>AVERAGEIF('IPC mensual'!A$6:A$1965,'IPC para computos (2017=100)'!A116,'IPC mensual'!H$6:H$11965)/E$7*100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2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mensual'!$E$6:$E$1965,B117,'IPC mensual'!$H$6:$H$11965)/$E$7*100</f>
        <v>2.6011777531505996E-4</v>
      </c>
      <c r="L117" s="226">
        <f>AVERAGEIF('IPC mensual'!$E$6:$E$1965,C117,'IPC mensual'!$H$6:$H$11965)/$E$7*100</f>
        <v>4.6982512905743227E-4</v>
      </c>
      <c r="M117" s="228">
        <f>AVERAGEIF('IPC mensual'!$F$6:$F$1965,D117,'IPC mensual'!$H$6:$H$11965)/$E$7*100</f>
        <v>2.2487849013948729E-4</v>
      </c>
      <c r="N117" s="227">
        <f>AVERAGEIF('IPC mensual'!$F$6:$F$1965,E117,'IPC mensual'!$H$6:$H$11965)/$E$7*100</f>
        <v>2.6362249986249442E-4</v>
      </c>
      <c r="O117" s="227">
        <f>AVERAGEIF('IPC mensual'!$F$6:$F$1965,F117,'IPC mensual'!$H$6:$H$11965)/$E$7*100</f>
        <v>3.5138464332427557E-4</v>
      </c>
      <c r="P117" s="485">
        <f>AVERAGEIF('IPC mensual'!$F$6:$F$1965,G117,'IPC mensual'!$H$6:$H$11965)/$E$7*100</f>
        <v>5.0784898990083132E-4</v>
      </c>
      <c r="Q117" s="228">
        <f>AVERAGEIF('IPC mensual'!$G$6:$G$1965,H117,'IPC mensual'!$H$6:$H$11965)/$E$7*100</f>
        <v>2.3109577546678522E-4</v>
      </c>
      <c r="R117" s="227">
        <f>AVERAGEIF('IPC mensual'!$G$6:$G$1965,I117,'IPC mensual'!$H$6:$H$11965)/$E$7*100</f>
        <v>3.005901423491309E-4</v>
      </c>
      <c r="S117" s="230">
        <f>AVERAGEIF('IPC mensual'!$G$6:$G$1965,J117,'IPC mensual'!$H$6:$H$11965)/$E$7*100</f>
        <v>4.791150496044004E-4</v>
      </c>
      <c r="T117" s="225">
        <f>AVERAGEIF('IPC mensual'!A$6:A$1965,'IPC para computos (2017=100)'!A117,'IPC mensual'!H$6:H$11965)/E$7*100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2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mensual'!$E$6:$E$1965,B118,'IPC mensual'!$H$6:$H$11965)/$E$7*100</f>
        <v>1.0044636572797516E-3</v>
      </c>
      <c r="L118" s="226">
        <f>AVERAGEIF('IPC mensual'!$E$6:$E$1965,C118,'IPC mensual'!$H$6:$H$11965)/$E$7*100</f>
        <v>2.3131182013066817E-3</v>
      </c>
      <c r="M118" s="228">
        <f>AVERAGEIF('IPC mensual'!$F$6:$F$1965,D118,'IPC mensual'!$H$6:$H$11965)/$E$7*100</f>
        <v>6.5667975835352339E-4</v>
      </c>
      <c r="N118" s="227">
        <f>AVERAGEIF('IPC mensual'!$F$6:$F$1965,E118,'IPC mensual'!$H$6:$H$11965)/$E$7*100</f>
        <v>1.0191546944237917E-3</v>
      </c>
      <c r="O118" s="227">
        <f>AVERAGEIF('IPC mensual'!$F$6:$F$1965,F118,'IPC mensual'!$H$6:$H$11965)/$E$7*100</f>
        <v>1.8370517819592952E-3</v>
      </c>
      <c r="P118" s="485">
        <f>AVERAGEIF('IPC mensual'!$F$6:$F$1965,G118,'IPC mensual'!$H$6:$H$11965)/$E$7*100</f>
        <v>2.4569559375274106E-3</v>
      </c>
      <c r="Q118" s="228">
        <f>AVERAGEIF('IPC mensual'!$G$6:$G$1965,H118,'IPC mensual'!$H$6:$H$11965)/$E$7*100</f>
        <v>7.095266836355564E-4</v>
      </c>
      <c r="R118" s="227">
        <f>AVERAGEIF('IPC mensual'!$G$6:$G$1965,I118,'IPC mensual'!$H$6:$H$11965)/$E$7*100</f>
        <v>1.3945683053643797E-3</v>
      </c>
      <c r="S118" s="230">
        <f>AVERAGEIF('IPC mensual'!$G$6:$G$1965,J118,'IPC mensual'!$H$6:$H$11965)/$E$7*100</f>
        <v>2.3732866401980791E-3</v>
      </c>
      <c r="T118" s="225">
        <f>AVERAGEIF('IPC mensual'!A$6:A$1965,'IPC para computos (2017=100)'!A118,'IPC mensual'!H$6:H$11965)/E$7*100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2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mensual'!$E$6:$E$1965,B119,'IPC mensual'!$H$6:$H$11965)/$E$7*100</f>
        <v>8.6851395178701232E-3</v>
      </c>
      <c r="L119" s="226">
        <f>AVERAGEIF('IPC mensual'!$E$6:$E$1965,C119,'IPC mensual'!$H$6:$H$11965)/$E$7*100</f>
        <v>8.7962294885334358E-2</v>
      </c>
      <c r="M119" s="228">
        <f>AVERAGEIF('IPC mensual'!$F$6:$F$1965,D119,'IPC mensual'!$H$6:$H$11965)/$E$7*100</f>
        <v>3.2043264447864641E-3</v>
      </c>
      <c r="N119" s="227">
        <f>AVERAGEIF('IPC mensual'!$F$6:$F$1965,E119,'IPC mensual'!$H$6:$H$11965)/$E$7*100</f>
        <v>1.0726280279506784E-2</v>
      </c>
      <c r="O119" s="227">
        <f>AVERAGEIF('IPC mensual'!$F$6:$F$1965,F119,'IPC mensual'!$H$6:$H$11965)/$E$7*100</f>
        <v>7.1576991347314906E-2</v>
      </c>
      <c r="P119" s="485">
        <f>AVERAGEIF('IPC mensual'!$F$6:$F$1965,G119,'IPC mensual'!$H$6:$H$11965)/$E$7*100</f>
        <v>0.10430079510093143</v>
      </c>
      <c r="Q119" s="228">
        <f>AVERAGEIF('IPC mensual'!$G$6:$G$1965,H119,'IPC mensual'!$H$6:$H$11965)/$E$7*100</f>
        <v>3.6198643508026478E-3</v>
      </c>
      <c r="R119" s="227">
        <f>AVERAGEIF('IPC mensual'!$G$6:$G$1965,I119,'IPC mensual'!$H$6:$H$11965)/$E$7*100</f>
        <v>3.968549610116124E-2</v>
      </c>
      <c r="S119" s="230">
        <f>AVERAGEIF('IPC mensual'!$G$6:$G$1965,J119,'IPC mensual'!$H$6:$H$11965)/$E$7*100</f>
        <v>9.9050934427440812E-2</v>
      </c>
      <c r="T119" s="225">
        <f>AVERAGEIF('IPC mensual'!A$6:A$1965,'IPC para computos (2017=100)'!A119,'IPC mensual'!H$6:H$11965)/E$7*100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2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mensual'!$E$6:$E$1965,B120,'IPC mensual'!$H$6:$H$11965)/$E$7*100</f>
        <v>0.94010971006682975</v>
      </c>
      <c r="L120" s="226">
        <f>AVERAGEIF('IPC mensual'!$E$6:$E$1965,C120,'IPC mensual'!$H$6:$H$11965)/$E$7*100</f>
        <v>1.7050228834761476</v>
      </c>
      <c r="M120" s="228">
        <f>AVERAGEIF('IPC mensual'!$F$6:$F$1965,D120,'IPC mensual'!$H$6:$H$11965)/$E$7*100</f>
        <v>0.45273599811747306</v>
      </c>
      <c r="N120" s="227">
        <f>AVERAGEIF('IPC mensual'!$F$6:$F$1965,E120,'IPC mensual'!$H$6:$H$11965)/$E$7*100</f>
        <v>0.94612734678886057</v>
      </c>
      <c r="O120" s="227">
        <f>AVERAGEIF('IPC mensual'!$F$6:$F$1965,F120,'IPC mensual'!$H$6:$H$11965)/$E$7*100</f>
        <v>1.3795440275056596</v>
      </c>
      <c r="P120" s="485">
        <f>AVERAGEIF('IPC mensual'!$F$6:$F$1965,G120,'IPC mensual'!$H$6:$H$11965)/$E$7*100</f>
        <v>1.803496610198533</v>
      </c>
      <c r="Q120" s="228">
        <f>AVERAGEIF('IPC mensual'!$G$6:$G$1965,H120,'IPC mensual'!$H$6:$H$11965)/$E$7*100</f>
        <v>0.54642880699010854</v>
      </c>
      <c r="R120" s="227">
        <f>AVERAGEIF('IPC mensual'!$G$6:$G$1965,I120,'IPC mensual'!$H$6:$H$11965)/$E$7*100</f>
        <v>1.1415608700415378</v>
      </c>
      <c r="S120" s="230">
        <f>AVERAGEIF('IPC mensual'!$G$6:$G$1965,J120,'IPC mensual'!$H$6:$H$11965)/$E$7*100</f>
        <v>1.7484383099262484</v>
      </c>
      <c r="T120" s="225">
        <f>AVERAGEIF('IPC mensual'!A$6:A$1965,'IPC para computos (2017=100)'!A120,'IPC mensual'!H$6:H$11965)/E$7*100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2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mensual'!$E$6:$E$1965,B121,'IPC mensual'!$H$6:$H$11965)/$E$7*100</f>
        <v>3.1217735560183804</v>
      </c>
      <c r="L121" s="226">
        <f>AVERAGEIF('IPC mensual'!$E$6:$E$1965,C121,'IPC mensual'!$H$6:$H$11965)/$E$7*100</f>
        <v>3.4507575094564653</v>
      </c>
      <c r="M121" s="228">
        <f>AVERAGEIF('IPC mensual'!$F$6:$F$1965,D121,'IPC mensual'!$H$6:$H$11965)/$E$7*100</f>
        <v>2.5035984546472512</v>
      </c>
      <c r="N121" s="227">
        <f>AVERAGEIF('IPC mensual'!$F$6:$F$1965,E121,'IPC mensual'!$H$6:$H$11965)/$E$7*100</f>
        <v>3.12589170746157</v>
      </c>
      <c r="O121" s="227">
        <f>AVERAGEIF('IPC mensual'!$F$6:$F$1965,F121,'IPC mensual'!$H$6:$H$11965)/$E$7*100</f>
        <v>3.3510447954976921</v>
      </c>
      <c r="P121" s="485">
        <f>AVERAGEIF('IPC mensual'!$F$6:$F$1965,G121,'IPC mensual'!$H$6:$H$11965)/$E$7*100</f>
        <v>3.46720145881965</v>
      </c>
      <c r="Q121" s="228">
        <f>AVERAGEIF('IPC mensual'!$G$6:$G$1965,H121,'IPC mensual'!$H$6:$H$11965)/$E$7*100</f>
        <v>2.6368518056055126</v>
      </c>
      <c r="R121" s="227">
        <f>AVERAGEIF('IPC mensual'!$G$6:$G$1965,I121,'IPC mensual'!$H$6:$H$11965)/$E$7*100</f>
        <v>3.24735793660339</v>
      </c>
      <c r="S121" s="230">
        <f>AVERAGEIF('IPC mensual'!$G$6:$G$1965,J121,'IPC mensual'!$H$6:$H$11965)/$E$7*100</f>
        <v>3.4515925701107197</v>
      </c>
      <c r="T121" s="225">
        <f>AVERAGEIF('IPC mensual'!A$6:A$1965,'IPC para computos (2017=100)'!A121,'IPC mensual'!H$6:H$11965)/E$7*100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2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mensual'!$E$6:$E$1965,B122,'IPC mensual'!$H$6:$H$11965)/$E$7*100</f>
        <v>3.8209661229318703</v>
      </c>
      <c r="L122" s="226">
        <f>AVERAGEIF('IPC mensual'!$E$6:$E$1965,C122,'IPC mensual'!$H$6:$H$11965)/$E$7*100</f>
        <v>4.0680890176468942</v>
      </c>
      <c r="M122" s="228">
        <f>AVERAGEIF('IPC mensual'!$F$6:$F$1965,D122,'IPC mensual'!$H$6:$H$11965)/$E$7*100</f>
        <v>3.6700347456015199</v>
      </c>
      <c r="N122" s="227">
        <f>AVERAGEIF('IPC mensual'!$F$6:$F$1965,E122,'IPC mensual'!$H$6:$H$11965)/$E$7*100</f>
        <v>3.8224375812661449</v>
      </c>
      <c r="O122" s="227">
        <f>AVERAGEIF('IPC mensual'!$F$6:$F$1965,F122,'IPC mensual'!$H$6:$H$11965)/$E$7*100</f>
        <v>3.9702891995226794</v>
      </c>
      <c r="P122" s="485">
        <f>AVERAGEIF('IPC mensual'!$F$6:$F$1965,G122,'IPC mensual'!$H$6:$H$11965)/$E$7*100</f>
        <v>4.0844550473346093</v>
      </c>
      <c r="Q122" s="228">
        <f>AVERAGEIF('IPC mensual'!$G$6:$G$1965,H122,'IPC mensual'!$H$6:$H$11965)/$E$7*100</f>
        <v>3.7013812353758633</v>
      </c>
      <c r="R122" s="227">
        <f>AVERAGEIF('IPC mensual'!$G$6:$G$1965,I122,'IPC mensual'!$H$6:$H$11965)/$E$7*100</f>
        <v>3.8913811999052652</v>
      </c>
      <c r="S122" s="230">
        <f>AVERAGEIF('IPC mensual'!$G$6:$G$1965,J122,'IPC mensual'!$H$6:$H$11965)/$E$7*100</f>
        <v>4.0676499950125864</v>
      </c>
      <c r="T122" s="225">
        <f>AVERAGEIF('IPC mensual'!A$6:A$1965,'IPC para computos (2017=100)'!A122,'IPC mensual'!H$6:H$11965)/E$7*100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2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mensual'!$E$6:$E$1965,B123,'IPC mensual'!$H$6:$H$11965)/$E$7*100</f>
        <v>4.2923972245737971</v>
      </c>
      <c r="L123" s="226">
        <f>AVERAGEIF('IPC mensual'!$E$6:$E$1965,C123,'IPC mensual'!$H$6:$H$11965)/$E$7*100</f>
        <v>4.3983470543735406</v>
      </c>
      <c r="M123" s="228">
        <f>AVERAGEIF('IPC mensual'!$F$6:$F$1965,D123,'IPC mensual'!$H$6:$H$11965)/$E$7*100</f>
        <v>4.1631059442211882</v>
      </c>
      <c r="N123" s="227">
        <f>AVERAGEIF('IPC mensual'!$F$6:$F$1965,E123,'IPC mensual'!$H$6:$H$11965)/$E$7*100</f>
        <v>4.2845147800483296</v>
      </c>
      <c r="O123" s="227">
        <f>AVERAGEIF('IPC mensual'!$F$6:$F$1965,F123,'IPC mensual'!$H$6:$H$11965)/$E$7*100</f>
        <v>4.3495600000480117</v>
      </c>
      <c r="P123" s="485">
        <f>AVERAGEIF('IPC mensual'!$F$6:$F$1965,G123,'IPC mensual'!$H$6:$H$11965)/$E$7*100</f>
        <v>4.3998307480287568</v>
      </c>
      <c r="Q123" s="228">
        <f>AVERAGEIF('IPC mensual'!$G$6:$G$1965,H123,'IPC mensual'!$H$6:$H$11965)/$E$7*100</f>
        <v>4.1817980533118329</v>
      </c>
      <c r="R123" s="227">
        <f>AVERAGEIF('IPC mensual'!$G$6:$G$1965,I123,'IPC mensual'!$H$6:$H$11965)/$E$7*100</f>
        <v>4.3226815757966763</v>
      </c>
      <c r="S123" s="230">
        <f>AVERAGEIF('IPC mensual'!$G$6:$G$1965,J123,'IPC mensual'!$H$6:$H$11965)/$E$7*100</f>
        <v>4.3932789751512065</v>
      </c>
      <c r="T123" s="225">
        <f>AVERAGEIF('IPC mensual'!A$6:A$1965,'IPC para computos (2017=100)'!A123,'IPC mensual'!H$6:H$11965)/E$7*100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2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mensual'!$E$6:$E$1965,B124,'IPC mensual'!$H$6:$H$11965)/$E$7*100</f>
        <v>4.4367598444692371</v>
      </c>
      <c r="L124" s="226">
        <f>AVERAGEIF('IPC mensual'!$E$6:$E$1965,C124,'IPC mensual'!$H$6:$H$11965)/$E$7*100</f>
        <v>4.5496847731519994</v>
      </c>
      <c r="M124" s="228">
        <f>AVERAGEIF('IPC mensual'!$F$6:$F$1965,D124,'IPC mensual'!$H$6:$H$11965)/$E$7*100</f>
        <v>4.4066574131498282</v>
      </c>
      <c r="N124" s="227">
        <f>AVERAGEIF('IPC mensual'!$F$6:$F$1965,E124,'IPC mensual'!$H$6:$H$11965)/$E$7*100</f>
        <v>4.4373748303376095</v>
      </c>
      <c r="O124" s="227">
        <f>AVERAGEIF('IPC mensual'!$F$6:$F$1965,F124,'IPC mensual'!$H$6:$H$11965)/$E$7*100</f>
        <v>4.5115086399218818</v>
      </c>
      <c r="P124" s="485">
        <f>AVERAGEIF('IPC mensual'!$F$6:$F$1965,G124,'IPC mensual'!$H$6:$H$11965)/$E$7*100</f>
        <v>4.5598478171045276</v>
      </c>
      <c r="Q124" s="228">
        <f>AVERAGEIF('IPC mensual'!$G$6:$G$1965,H124,'IPC mensual'!$H$6:$H$11965)/$E$7*100</f>
        <v>4.4103518361098883</v>
      </c>
      <c r="R124" s="227">
        <f>AVERAGEIF('IPC mensual'!$G$6:$G$1965,I124,'IPC mensual'!$H$6:$H$11965)/$E$7*100</f>
        <v>4.4725157990189217</v>
      </c>
      <c r="S124" s="230">
        <f>AVERAGEIF('IPC mensual'!$G$6:$G$1965,J124,'IPC mensual'!$H$6:$H$11965)/$E$7*100</f>
        <v>4.5536738902565759</v>
      </c>
      <c r="T124" s="225">
        <f>AVERAGEIF('IPC mensual'!A$6:A$1965,'IPC para computos (2017=100)'!A124,'IPC mensual'!H$6:H$11965)/E$7*100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2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mensual'!$E$6:$E$1965,B125,'IPC mensual'!$H$6:$H$11965)/$E$7*100</f>
        <v>4.6279505794110527</v>
      </c>
      <c r="L125" s="226">
        <f>AVERAGEIF('IPC mensual'!$E$6:$E$1965,C125,'IPC mensual'!$H$6:$H$11965)/$E$7*100</f>
        <v>4.649278675704787</v>
      </c>
      <c r="M125" s="228">
        <f>AVERAGEIF('IPC mensual'!$F$6:$F$1965,D125,'IPC mensual'!$H$6:$H$11965)/$E$7*100</f>
        <v>4.6198137690028549</v>
      </c>
      <c r="N125" s="227">
        <f>AVERAGEIF('IPC mensual'!$F$6:$F$1965,E125,'IPC mensual'!$H$6:$H$11965)/$E$7*100</f>
        <v>4.6244493457290154</v>
      </c>
      <c r="O125" s="227">
        <f>AVERAGEIF('IPC mensual'!$F$6:$F$1965,F125,'IPC mensual'!$H$6:$H$11965)/$E$7*100</f>
        <v>4.6322007435275578</v>
      </c>
      <c r="P125" s="485">
        <f>AVERAGEIF('IPC mensual'!$F$6:$F$1965,G125,'IPC mensual'!$H$6:$H$11965)/$E$7*100</f>
        <v>4.6437660196564021</v>
      </c>
      <c r="Q125" s="228">
        <f>AVERAGEIF('IPC mensual'!$G$6:$G$1965,H125,'IPC mensual'!$H$6:$H$11965)/$E$7*100</f>
        <v>4.6216047946011933</v>
      </c>
      <c r="R125" s="227">
        <f>AVERAGEIF('IPC mensual'!$G$6:$G$1965,I125,'IPC mensual'!$H$6:$H$11965)/$E$7*100</f>
        <v>4.6273615935996801</v>
      </c>
      <c r="S125" s="230">
        <f>AVERAGEIF('IPC mensual'!$G$6:$G$1965,J125,'IPC mensual'!$H$6:$H$11965)/$E$7*100</f>
        <v>4.6412060202359999</v>
      </c>
      <c r="T125" s="225">
        <f>AVERAGEIF('IPC mensual'!A$6:A$1965,'IPC para computos (2017=100)'!A125,'IPC mensual'!H$6:H$11965)/E$7*100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2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mensual'!$E$6:$E$1965,B126,'IPC mensual'!$H$6:$H$11965)/$E$7*100</f>
        <v>4.6130547201290915</v>
      </c>
      <c r="L126" s="226">
        <f>AVERAGEIF('IPC mensual'!$E$6:$E$1965,C126,'IPC mensual'!$H$6:$H$11965)/$E$7*100</f>
        <v>4.6664145646654243</v>
      </c>
      <c r="M126" s="228">
        <f>AVERAGEIF('IPC mensual'!$F$6:$F$1965,D126,'IPC mensual'!$H$6:$H$11965)/$E$7*100</f>
        <v>4.6388429128881175</v>
      </c>
      <c r="N126" s="227">
        <f>AVERAGEIF('IPC mensual'!$F$6:$F$1965,E126,'IPC mensual'!$H$6:$H$11965)/$E$7*100</f>
        <v>4.6144672557335698</v>
      </c>
      <c r="O126" s="227">
        <f>AVERAGEIF('IPC mensual'!$F$6:$F$1965,F126,'IPC mensual'!$H$6:$H$11965)/$E$7*100</f>
        <v>4.6385969185407676</v>
      </c>
      <c r="P126" s="485">
        <f>AVERAGEIF('IPC mensual'!$F$6:$F$1965,G126,'IPC mensual'!$H$6:$H$11965)/$E$7*100</f>
        <v>4.657154680587654</v>
      </c>
      <c r="Q126" s="228">
        <f>AVERAGEIF('IPC mensual'!$G$6:$G$1965,H126,'IPC mensual'!$H$6:$H$11965)/$E$7*100</f>
        <v>4.6334253220636255</v>
      </c>
      <c r="R126" s="227">
        <f>AVERAGEIF('IPC mensual'!$G$6:$G$1965,I126,'IPC mensual'!$H$6:$H$11965)/$E$7*100</f>
        <v>4.6247525723999798</v>
      </c>
      <c r="S126" s="230">
        <f>AVERAGEIF('IPC mensual'!$G$6:$G$1965,J126,'IPC mensual'!$H$6:$H$11965)/$E$7*100</f>
        <v>4.6536184313489759</v>
      </c>
      <c r="T126" s="225">
        <f>AVERAGEIF('IPC mensual'!A$6:A$1965,'IPC para computos (2017=100)'!A126,'IPC mensual'!H$6:H$11965)/E$7*100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2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mensual'!$E$6:$E$1965,B127,'IPC mensual'!$H$6:$H$11965)/$E$7*100</f>
        <v>4.6431652010017501</v>
      </c>
      <c r="L127" s="226">
        <f>AVERAGEIF('IPC mensual'!$E$6:$E$1965,C127,'IPC mensual'!$H$6:$H$11965)/$E$7*100</f>
        <v>4.6622020724581343</v>
      </c>
      <c r="M127" s="228">
        <f>AVERAGEIF('IPC mensual'!$F$6:$F$1965,D127,'IPC mensual'!$H$6:$H$11965)/$E$7*100</f>
        <v>4.6718470471634301</v>
      </c>
      <c r="N127" s="227">
        <f>AVERAGEIF('IPC mensual'!$F$6:$F$1965,E127,'IPC mensual'!$H$6:$H$11965)/$E$7*100</f>
        <v>4.647974648078133</v>
      </c>
      <c r="O127" s="227">
        <f>AVERAGEIF('IPC mensual'!$F$6:$F$1965,F127,'IPC mensual'!$H$6:$H$11965)/$E$7*100</f>
        <v>4.6684501356915264</v>
      </c>
      <c r="P127" s="485">
        <f>AVERAGEIF('IPC mensual'!$F$6:$F$1965,G127,'IPC mensual'!$H$6:$H$11965)/$E$7*100</f>
        <v>4.6588380031634937</v>
      </c>
      <c r="Q127" s="228">
        <f>AVERAGEIF('IPC mensual'!$G$6:$G$1965,H127,'IPC mensual'!$H$6:$H$11965)/$E$7*100</f>
        <v>4.6656406001203452</v>
      </c>
      <c r="R127" s="227">
        <f>AVERAGEIF('IPC mensual'!$G$6:$G$1965,I127,'IPC mensual'!$H$6:$H$11965)/$E$7*100</f>
        <v>4.6581839769618538</v>
      </c>
      <c r="S127" s="230">
        <f>AVERAGEIF('IPC mensual'!$G$6:$G$1965,J127,'IPC mensual'!$H$6:$H$11965)/$E$7*100</f>
        <v>4.6615077984902387</v>
      </c>
      <c r="T127" s="225">
        <f>AVERAGEIF('IPC mensual'!A$6:A$1965,'IPC para computos (2017=100)'!A127,'IPC mensual'!H$6:H$11965)/E$7*100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2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mensual'!$E$6:$E$1965,B128,'IPC mensual'!$H$6:$H$11965)/$E$7*100</f>
        <v>4.6979961818902289</v>
      </c>
      <c r="L128" s="226">
        <f>AVERAGEIF('IPC mensual'!$E$6:$E$1965,C128,'IPC mensual'!$H$6:$H$11965)/$E$7*100</f>
        <v>4.7038971483874397</v>
      </c>
      <c r="M128" s="228">
        <f>AVERAGEIF('IPC mensual'!$F$6:$F$1965,D128,'IPC mensual'!$H$6:$H$11965)/$E$7*100</f>
        <v>4.6993514046755589</v>
      </c>
      <c r="N128" s="227">
        <f>AVERAGEIF('IPC mensual'!$F$6:$F$1965,E128,'IPC mensual'!$H$6:$H$11965)/$E$7*100</f>
        <v>4.7021175531547188</v>
      </c>
      <c r="O128" s="227">
        <f>AVERAGEIF('IPC mensual'!$F$6:$F$1965,F128,'IPC mensual'!$H$6:$H$11965)/$E$7*100</f>
        <v>4.7218251133879701</v>
      </c>
      <c r="P128" s="485">
        <f>AVERAGEIF('IPC mensual'!$F$6:$F$1965,G128,'IPC mensual'!$H$6:$H$11965)/$E$7*100</f>
        <v>4.6962391254066098</v>
      </c>
      <c r="Q128" s="228">
        <f>AVERAGEIF('IPC mensual'!$G$6:$G$1965,H128,'IPC mensual'!$H$6:$H$11965)/$E$7*100</f>
        <v>4.6998614243695407</v>
      </c>
      <c r="R128" s="227">
        <f>AVERAGEIF('IPC mensual'!$G$6:$G$1965,I128,'IPC mensual'!$H$6:$H$11965)/$E$7*100</f>
        <v>4.7123168200968752</v>
      </c>
      <c r="S128" s="230">
        <f>AVERAGEIF('IPC mensual'!$G$6:$G$1965,J128,'IPC mensual'!$H$6:$H$11965)/$E$7*100</f>
        <v>4.7024716530022275</v>
      </c>
      <c r="T128" s="225">
        <f>AVERAGEIF('IPC mensual'!A$6:A$1965,'IPC para computos (2017=100)'!A128,'IPC mensual'!H$6:H$11965)/E$7*100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2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mensual'!$E$6:$E$1965,B129,'IPC mensual'!$H$6:$H$11965)/$E$7*100</f>
        <v>4.6437486326213797</v>
      </c>
      <c r="L129" s="226">
        <f>AVERAGEIF('IPC mensual'!$E$6:$E$1965,C129,'IPC mensual'!$H$6:$H$11965)/$E$7*100</f>
        <v>4.6246286897754478</v>
      </c>
      <c r="M129" s="228">
        <f>AVERAGEIF('IPC mensual'!$F$6:$F$1965,D129,'IPC mensual'!$H$6:$H$11965)/$E$7*100</f>
        <v>4.6973834498967664</v>
      </c>
      <c r="N129" s="227">
        <f>AVERAGEIF('IPC mensual'!$F$6:$F$1965,E129,'IPC mensual'!$H$6:$H$11965)/$E$7*100</f>
        <v>4.6513136027666304</v>
      </c>
      <c r="O129" s="227">
        <f>AVERAGEIF('IPC mensual'!$F$6:$F$1965,F129,'IPC mensual'!$H$6:$H$11965)/$E$7*100</f>
        <v>4.6373450520191799</v>
      </c>
      <c r="P129" s="485">
        <f>AVERAGEIF('IPC mensual'!$F$6:$F$1965,G129,'IPC mensual'!$H$6:$H$11965)/$E$7*100</f>
        <v>4.6139279356657559</v>
      </c>
      <c r="Q129" s="228">
        <f>AVERAGEIF('IPC mensual'!$G$6:$G$1965,H129,'IPC mensual'!$H$6:$H$11965)/$E$7*100</f>
        <v>4.689718987273336</v>
      </c>
      <c r="R129" s="227">
        <f>AVERAGEIF('IPC mensual'!$G$6:$G$1965,I129,'IPC mensual'!$H$6:$H$11965)/$E$7*100</f>
        <v>4.6434745453331852</v>
      </c>
      <c r="S129" s="230">
        <f>AVERAGEIF('IPC mensual'!$G$6:$G$1965,J129,'IPC mensual'!$H$6:$H$11965)/$E$7*100</f>
        <v>4.6167839976547285</v>
      </c>
      <c r="T129" s="225">
        <f>AVERAGEIF('IPC mensual'!A$6:A$1965,'IPC para computos (2017=100)'!A129,'IPC mensual'!H$6:H$11965)/E$7*100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2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mensual'!$E$6:$E$1965,B130,'IPC mensual'!$H$6:$H$11965)/$E$7*100</f>
        <v>4.5985858091515617</v>
      </c>
      <c r="L130" s="226">
        <f>AVERAGEIF('IPC mensual'!$E$6:$E$1965,C130,'IPC mensual'!$H$6:$H$11965)/$E$7*100</f>
        <v>4.6012672763305211</v>
      </c>
      <c r="M130" s="228">
        <f>AVERAGEIF('IPC mensual'!$F$6:$F$1965,D130,'IPC mensual'!$H$6:$H$11965)/$E$7*100</f>
        <v>4.6380292640455112</v>
      </c>
      <c r="N130" s="227">
        <f>AVERAGEIF('IPC mensual'!$F$6:$F$1965,E130,'IPC mensual'!$H$6:$H$11965)/$E$7*100</f>
        <v>4.6017331844726863</v>
      </c>
      <c r="O130" s="227">
        <f>AVERAGEIF('IPC mensual'!$F$6:$F$1965,F130,'IPC mensual'!$H$6:$H$11965)/$E$7*100</f>
        <v>4.6010518702855245</v>
      </c>
      <c r="P130" s="485">
        <f>AVERAGEIF('IPC mensual'!$F$6:$F$1965,G130,'IPC mensual'!$H$6:$H$11965)/$E$7*100</f>
        <v>4.5844820259094954</v>
      </c>
      <c r="Q130" s="228">
        <f>AVERAGEIF('IPC mensual'!$G$6:$G$1965,H130,'IPC mensual'!$H$6:$H$11965)/$E$7*100</f>
        <v>4.6326544968443146</v>
      </c>
      <c r="R130" s="227">
        <f>AVERAGEIF('IPC mensual'!$G$6:$G$1965,I130,'IPC mensual'!$H$6:$H$11965)/$E$7*100</f>
        <v>4.5996971304733885</v>
      </c>
      <c r="S130" s="230">
        <f>AVERAGEIF('IPC mensual'!$G$6:$G$1965,J130,'IPC mensual'!$H$6:$H$11965)/$E$7*100</f>
        <v>4.5866206312172091</v>
      </c>
      <c r="T130" s="225">
        <f>AVERAGEIF('IPC mensual'!A$6:A$1965,'IPC para computos (2017=100)'!A130,'IPC mensual'!H$6:H$11965)/E$7*100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mensual'!$E$6:$E$1965,B131,'IPC mensual'!$H$6:$H$11965)/$E$7*100</f>
        <v>4.609048940449286</v>
      </c>
      <c r="L131" s="226">
        <f>AVERAGEIF('IPC mensual'!$E$6:$E$1965,C131,'IPC mensual'!$H$6:$H$11965)/$E$7*100</f>
        <v>4.5210521902562153</v>
      </c>
      <c r="M131" s="228">
        <f>AVERAGEIF('IPC mensual'!$F$6:$F$1965,D131,'IPC mensual'!$H$6:$H$11965)/$E$7*100</f>
        <v>4.5731579143960497</v>
      </c>
      <c r="N131" s="227">
        <f>AVERAGEIF('IPC mensual'!$F$6:$F$1965,E131,'IPC mensual'!$H$6:$H$11965)/$E$7*100</f>
        <v>4.5969739666085898</v>
      </c>
      <c r="O131" s="227">
        <f>AVERAGEIF('IPC mensual'!$F$6:$F$1965,F131,'IPC mensual'!$H$6:$H$11965)/$E$7*100</f>
        <v>4.5488170313115468</v>
      </c>
      <c r="P131" s="485">
        <f>AVERAGEIF('IPC mensual'!$F$6:$F$1965,G131,'IPC mensual'!$H$6:$H$11965)/$E$7*100</f>
        <v>4.5100252682487945</v>
      </c>
      <c r="Q131" s="228">
        <f>AVERAGEIF('IPC mensual'!$G$6:$G$1965,H131,'IPC mensual'!$H$6:$H$11965)/$E$7*100</f>
        <v>4.5813854432693848</v>
      </c>
      <c r="R131" s="227">
        <f>AVERAGEIF('IPC mensual'!$G$6:$G$1965,I131,'IPC mensual'!$H$6:$H$11965)/$E$7*100</f>
        <v>4.572554761370955</v>
      </c>
      <c r="S131" s="230">
        <f>AVERAGEIF('IPC mensual'!$G$6:$G$1965,J131,'IPC mensual'!$H$6:$H$11965)/$E$7*100</f>
        <v>4.5177904307833954</v>
      </c>
      <c r="T131" s="225">
        <f>AVERAGEIF('IPC mensual'!A$6:A$1965,'IPC para computos (2017=100)'!A131,'IPC mensual'!H$6:H$11965)/E$7*100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mensual'!$E$6:$E$1965,B132,'IPC mensual'!$H$6:$H$11965)/$E$7*100</f>
        <v>5.6702984992520014</v>
      </c>
      <c r="L132" s="226">
        <f>AVERAGEIF('IPC mensual'!$E$6:$E$1965,C132,'IPC mensual'!$H$6:$H$11965)/$E$7*100</f>
        <v>6.3025876872933582</v>
      </c>
      <c r="M132" s="228">
        <f>AVERAGEIF('IPC mensual'!$F$6:$F$1965,D132,'IPC mensual'!$H$6:$H$11965)/$E$7*100</f>
        <v>4.7651020875221555</v>
      </c>
      <c r="N132" s="227">
        <f>AVERAGEIF('IPC mensual'!$F$6:$F$1965,E132,'IPC mensual'!$H$6:$H$11965)/$E$7*100</f>
        <v>5.6658744647852757</v>
      </c>
      <c r="O132" s="227">
        <f>AVERAGEIF('IPC mensual'!$F$6:$F$1965,F132,'IPC mensual'!$H$6:$H$11965)/$E$7*100</f>
        <v>6.1856341181995562</v>
      </c>
      <c r="P132" s="485">
        <f>AVERAGEIF('IPC mensual'!$F$6:$F$1965,G132,'IPC mensual'!$H$6:$H$11965)/$E$7*100</f>
        <v>6.3279341205699708</v>
      </c>
      <c r="Q132" s="228">
        <f>AVERAGEIF('IPC mensual'!$G$6:$G$1965,H132,'IPC mensual'!$H$6:$H$11965)/$E$7*100</f>
        <v>4.936738284238019</v>
      </c>
      <c r="R132" s="227">
        <f>AVERAGEIF('IPC mensual'!$G$6:$G$1965,I132,'IPC mensual'!$H$6:$H$11965)/$E$7*100</f>
        <v>5.9535091511017146</v>
      </c>
      <c r="S132" s="230">
        <f>AVERAGEIF('IPC mensual'!$G$6:$G$1965,J132,'IPC mensual'!$H$6:$H$11965)/$E$7*100</f>
        <v>6.3181611579679844</v>
      </c>
      <c r="T132" s="225">
        <f>AVERAGEIF('IPC mensual'!A$6:A$1965,'IPC para computos (2017=100)'!A132,'IPC mensual'!H$6:H$11965)/E$7*100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mensual'!$E$6:$E$1965,B133,'IPC mensual'!$H$6:$H$11965)/$E$7*100</f>
        <v>6.4830457918946092</v>
      </c>
      <c r="L133" s="226">
        <f>AVERAGEIF('IPC mensual'!$E$6:$E$1965,C133,'IPC mensual'!$H$6:$H$11965)/$E$7*100</f>
        <v>6.5487977626697251</v>
      </c>
      <c r="M133" s="228">
        <f>AVERAGEIF('IPC mensual'!$F$6:$F$1965,D133,'IPC mensual'!$H$6:$H$11965)/$E$7*100</f>
        <v>6.4671141161003138</v>
      </c>
      <c r="N133" s="227">
        <f>AVERAGEIF('IPC mensual'!$F$6:$F$1965,E133,'IPC mensual'!$H$6:$H$11965)/$E$7*100</f>
        <v>6.4895144128870781</v>
      </c>
      <c r="O133" s="227">
        <f>AVERAGEIF('IPC mensual'!$F$6:$F$1965,F133,'IPC mensual'!$H$6:$H$11965)/$E$7*100</f>
        <v>6.508173277322796</v>
      </c>
      <c r="P133" s="485">
        <f>AVERAGEIF('IPC mensual'!$F$6:$F$1965,G133,'IPC mensual'!$H$6:$H$11965)/$E$7*100</f>
        <v>6.5642110472346555</v>
      </c>
      <c r="Q133" s="228">
        <f>AVERAGEIF('IPC mensual'!$G$6:$G$1965,H133,'IPC mensual'!$H$6:$H$11965)/$E$7*100</f>
        <v>6.47733704872903</v>
      </c>
      <c r="R133" s="227">
        <f>AVERAGEIF('IPC mensual'!$G$6:$G$1965,I133,'IPC mensual'!$H$6:$H$11965)/$E$7*100</f>
        <v>6.4936591278559952</v>
      </c>
      <c r="S133" s="230">
        <f>AVERAGEIF('IPC mensual'!$G$6:$G$1965,J133,'IPC mensual'!$H$6:$H$11965)/$E$7*100</f>
        <v>6.5507634635736069</v>
      </c>
      <c r="T133" s="225">
        <f>AVERAGEIF('IPC mensual'!A$6:A$1965,'IPC para computos (2017=100)'!A133,'IPC mensual'!H$6:H$11965)/E$7*100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mensual'!$E$6:$E$1965,B134,'IPC mensual'!$H$6:$H$11965)/$E$7*100</f>
        <v>6.7585240428914535</v>
      </c>
      <c r="L134" s="226">
        <f>AVERAGEIF('IPC mensual'!$E$6:$E$1965,C134,'IPC mensual'!$H$6:$H$11965)/$E$7*100</f>
        <v>6.9219621720988807</v>
      </c>
      <c r="M134" s="228">
        <f>AVERAGEIF('IPC mensual'!$F$6:$F$1965,D134,'IPC mensual'!$H$6:$H$11965)/$E$7*100</f>
        <v>6.6240514261022687</v>
      </c>
      <c r="N134" s="227">
        <f>AVERAGEIF('IPC mensual'!$F$6:$F$1965,E134,'IPC mensual'!$H$6:$H$11965)/$E$7*100</f>
        <v>6.7549339421415278</v>
      </c>
      <c r="O134" s="227">
        <f>AVERAGEIF('IPC mensual'!$F$6:$F$1965,F134,'IPC mensual'!$H$6:$H$11965)/$E$7*100</f>
        <v>6.8581098958909914</v>
      </c>
      <c r="P134" s="485">
        <f>AVERAGEIF('IPC mensual'!$F$6:$F$1965,G134,'IPC mensual'!$H$6:$H$11965)/$E$7*100</f>
        <v>6.9413551557910864</v>
      </c>
      <c r="Q134" s="228">
        <f>AVERAGEIF('IPC mensual'!$G$6:$G$1965,H134,'IPC mensual'!$H$6:$H$11965)/$E$7*100</f>
        <v>6.6454141354749838</v>
      </c>
      <c r="R134" s="227">
        <f>AVERAGEIF('IPC mensual'!$G$6:$G$1965,I134,'IPC mensual'!$H$6:$H$11965)/$E$7*100</f>
        <v>6.8087387659815732</v>
      </c>
      <c r="S134" s="230">
        <f>AVERAGEIF('IPC mensual'!$G$6:$G$1965,J134,'IPC mensual'!$H$6:$H$11965)/$E$7*100</f>
        <v>6.9296849134878489</v>
      </c>
      <c r="T134" s="225">
        <f>AVERAGEIF('IPC mensual'!A$6:A$1965,'IPC para computos (2017=100)'!A134,'IPC mensual'!H$6:H$11965)/E$7*100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mensual'!$E$6:$E$1965,B135,'IPC mensual'!$H$6:$H$11965)/$E$7*100</f>
        <v>7.3406806132858522</v>
      </c>
      <c r="L135" s="226">
        <f>AVERAGEIF('IPC mensual'!$E$6:$E$1965,C135,'IPC mensual'!$H$6:$H$11965)/$E$7*100</f>
        <v>7.6617901717517203</v>
      </c>
      <c r="M135" s="228">
        <f>AVERAGEIF('IPC mensual'!$F$6:$F$1965,D135,'IPC mensual'!$H$6:$H$11965)/$E$7*100</f>
        <v>7.1652164515214976</v>
      </c>
      <c r="N135" s="227">
        <f>AVERAGEIF('IPC mensual'!$F$6:$F$1965,E135,'IPC mensual'!$H$6:$H$11965)/$E$7*100</f>
        <v>7.348479020475378</v>
      </c>
      <c r="O135" s="227">
        <f>AVERAGEIF('IPC mensual'!$F$6:$F$1965,F135,'IPC mensual'!$H$6:$H$11965)/$E$7*100</f>
        <v>7.5332227072274378</v>
      </c>
      <c r="P135" s="485">
        <f>AVERAGEIF('IPC mensual'!$F$6:$F$1965,G135,'IPC mensual'!$H$6:$H$11965)/$E$7*100</f>
        <v>7.7521866547599654</v>
      </c>
      <c r="Q135" s="228">
        <f>AVERAGEIF('IPC mensual'!$G$6:$G$1965,H135,'IPC mensual'!$H$6:$H$11965)/$E$7*100</f>
        <v>7.1981238301667316</v>
      </c>
      <c r="R135" s="227">
        <f>AVERAGEIF('IPC mensual'!$G$6:$G$1965,I135,'IPC mensual'!$H$6:$H$11965)/$E$7*100</f>
        <v>7.4364686870615886</v>
      </c>
      <c r="S135" s="230">
        <f>AVERAGEIF('IPC mensual'!$G$6:$G$1965,J135,'IPC mensual'!$H$6:$H$11965)/$E$7*100</f>
        <v>7.7147361082598866</v>
      </c>
      <c r="T135" s="225">
        <f>AVERAGEIF('IPC mensual'!A$6:A$1965,'IPC para computos (2017=100)'!A135,'IPC mensual'!H$6:H$11965)/E$7*100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2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mensual'!$E$6:$E$1965,B136,'IPC mensual'!$H$6:$H$11965)/$E$7*100</f>
        <v>8.184734228432081</v>
      </c>
      <c r="L136" s="226">
        <f>AVERAGEIF('IPC mensual'!$E$6:$E$1965,C136,'IPC mensual'!$H$6:$H$11965)/$E$7*100</f>
        <v>8.4683747264253952</v>
      </c>
      <c r="M136" s="228">
        <f>AVERAGEIF('IPC mensual'!$F$6:$F$1965,D136,'IPC mensual'!$H$6:$H$11965)/$E$7*100</f>
        <v>7.9935927567561613</v>
      </c>
      <c r="N136" s="227">
        <f>AVERAGEIF('IPC mensual'!$F$6:$F$1965,E136,'IPC mensual'!$H$6:$H$11965)/$E$7*100</f>
        <v>8.1852365205549411</v>
      </c>
      <c r="O136" s="227">
        <f>AVERAGEIF('IPC mensual'!$F$6:$F$1965,F136,'IPC mensual'!$H$6:$H$11965)/$E$7*100</f>
        <v>8.3310976452835757</v>
      </c>
      <c r="P136" s="485">
        <f>AVERAGEIF('IPC mensual'!$F$6:$F$1965,G136,'IPC mensual'!$H$6:$H$11965)/$E$7*100</f>
        <v>8.53621958104576</v>
      </c>
      <c r="Q136" s="228">
        <f>AVERAGEIF('IPC mensual'!$G$6:$G$1965,H136,'IPC mensual'!$H$6:$H$11965)/$E$7*100</f>
        <v>8.0318466486706814</v>
      </c>
      <c r="R136" s="227">
        <f>AVERAGEIF('IPC mensual'!$G$6:$G$1965,I136,'IPC mensual'!$H$6:$H$11965)/$E$7*100</f>
        <v>8.2514714645251122</v>
      </c>
      <c r="S136" s="230">
        <f>AVERAGEIF('IPC mensual'!$G$6:$G$1965,J136,'IPC mensual'!$H$6:$H$11965)/$E$7*100</f>
        <v>8.5012917645345318</v>
      </c>
      <c r="T136" s="225">
        <f>AVERAGEIF('IPC mensual'!A$6:A$1965,'IPC para computos (2017=100)'!A136,'IPC mensual'!H$6:H$11965)/E$7*100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2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mensual'!$E$6:$E$1965,B137,'IPC mensual'!$H$6:$H$11965)/$E$7*100</f>
        <v>9.2986044446857132</v>
      </c>
      <c r="L137" s="226">
        <f>AVERAGEIF('IPC mensual'!$E$6:$E$1965,C137,'IPC mensual'!$H$6:$H$11965)/$E$7*100</f>
        <v>10.635938104908719</v>
      </c>
      <c r="M137" s="228">
        <f>AVERAGEIF('IPC mensual'!$F$6:$F$1965,D137,'IPC mensual'!$H$6:$H$11965)/$E$7*100</f>
        <v>8.8345557335026683</v>
      </c>
      <c r="N137" s="227">
        <f>AVERAGEIF('IPC mensual'!$F$6:$F$1965,E137,'IPC mensual'!$H$6:$H$11965)/$E$7*100</f>
        <v>9.3023731514134322</v>
      </c>
      <c r="O137" s="227">
        <f>AVERAGEIF('IPC mensual'!$F$6:$F$1965,F137,'IPC mensual'!$H$6:$H$11965)/$E$7*100</f>
        <v>10.099998211191405</v>
      </c>
      <c r="P137" s="485">
        <f>AVERAGEIF('IPC mensual'!$F$6:$F$1965,G137,'IPC mensual'!$H$6:$H$11965)/$E$7*100</f>
        <v>10.706123164917656</v>
      </c>
      <c r="Q137" s="228">
        <f>AVERAGEIF('IPC mensual'!$G$6:$G$1965,H137,'IPC mensual'!$H$6:$H$11965)/$E$7*100</f>
        <v>8.9013773865819399</v>
      </c>
      <c r="R137" s="227">
        <f>AVERAGEIF('IPC mensual'!$G$6:$G$1965,I137,'IPC mensual'!$H$6:$H$11965)/$E$7*100</f>
        <v>9.6798359356599253</v>
      </c>
      <c r="S137" s="230">
        <f>AVERAGEIF('IPC mensual'!$G$6:$G$1965,J137,'IPC mensual'!$H$6:$H$11965)/$E$7*100</f>
        <v>10.626074373527008</v>
      </c>
      <c r="T137" s="225">
        <f>AVERAGEIF('IPC mensual'!A$6:A$1965,'IPC para computos (2017=100)'!A137,'IPC mensual'!H$6:H$11965)/E$7*100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2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mensual'!$E$6:$E$1965,B138,'IPC mensual'!$H$6:$H$11965)/$E$7*100</f>
        <v>12.224118315182411</v>
      </c>
      <c r="L138" s="226">
        <f>AVERAGEIF('IPC mensual'!$E$6:$E$1965,C138,'IPC mensual'!$H$6:$H$11965)/$E$7*100</f>
        <v>13.091715276236677</v>
      </c>
      <c r="M138" s="228">
        <f>AVERAGEIF('IPC mensual'!$F$6:$F$1965,D138,'IPC mensual'!$H$6:$H$11965)/$E$7*100</f>
        <v>11.241956411863093</v>
      </c>
      <c r="N138" s="227">
        <f>AVERAGEIF('IPC mensual'!$F$6:$F$1965,E138,'IPC mensual'!$H$6:$H$11965)/$E$7*100</f>
        <v>12.235812420749578</v>
      </c>
      <c r="O138" s="227">
        <f>AVERAGEIF('IPC mensual'!$F$6:$F$1965,F138,'IPC mensual'!$H$6:$H$11965)/$E$7*100</f>
        <v>12.81697103984391</v>
      </c>
      <c r="P138" s="485">
        <f>AVERAGEIF('IPC mensual'!$F$6:$F$1965,G138,'IPC mensual'!$H$6:$H$11965)/$E$7*100</f>
        <v>13.186361093320324</v>
      </c>
      <c r="Q138" s="228">
        <f>AVERAGEIF('IPC mensual'!$G$6:$G$1965,H138,'IPC mensual'!$H$6:$H$11965)/$E$7*100</f>
        <v>11.43395603888953</v>
      </c>
      <c r="R138" s="227">
        <f>AVERAGEIF('IPC mensual'!$G$6:$G$1965,I138,'IPC mensual'!$H$6:$H$11965)/$E$7*100</f>
        <v>12.541353562779388</v>
      </c>
      <c r="S138" s="230">
        <f>AVERAGEIF('IPC mensual'!$G$6:$G$1965,J138,'IPC mensual'!$H$6:$H$11965)/$E$7*100</f>
        <v>13.135516122663759</v>
      </c>
      <c r="T138" s="225">
        <f>AVERAGEIF('IPC mensual'!A$6:A$1965,'IPC para computos (2017=100)'!A138,'IPC mensual'!H$6:H$11965)/E$7*100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2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mensual'!$E$6:$E$1965,B139,'IPC mensual'!$H$6:$H$11965)/$E$7*100</f>
        <v>13.931636258781477</v>
      </c>
      <c r="L139" s="226">
        <f>AVERAGEIF('IPC mensual'!$E$6:$E$1965,C139,'IPC mensual'!$H$6:$H$11965)/$E$7*100</f>
        <v>14.708445626354752</v>
      </c>
      <c r="M139" s="228">
        <f>AVERAGEIF('IPC mensual'!$F$6:$F$1965,D139,'IPC mensual'!$H$6:$H$11965)/$E$7*100</f>
        <v>13.502148288687174</v>
      </c>
      <c r="N139" s="227">
        <f>AVERAGEIF('IPC mensual'!$F$6:$F$1965,E139,'IPC mensual'!$H$6:$H$11965)/$E$7*100</f>
        <v>13.927209992118614</v>
      </c>
      <c r="O139" s="227">
        <f>AVERAGEIF('IPC mensual'!$F$6:$F$1965,F139,'IPC mensual'!$H$6:$H$11965)/$E$7*100</f>
        <v>14.317953101725745</v>
      </c>
      <c r="P139" s="485">
        <f>AVERAGEIF('IPC mensual'!$F$6:$F$1965,G139,'IPC mensual'!$H$6:$H$11965)/$E$7*100</f>
        <v>14.951123826181851</v>
      </c>
      <c r="Q139" s="228">
        <f>AVERAGEIF('IPC mensual'!$G$6:$G$1965,H139,'IPC mensual'!$H$6:$H$11965)/$E$7*100</f>
        <v>13.58896857705904</v>
      </c>
      <c r="R139" s="227">
        <f>AVERAGEIF('IPC mensual'!$G$6:$G$1965,I139,'IPC mensual'!$H$6:$H$11965)/$E$7*100</f>
        <v>14.100872305974052</v>
      </c>
      <c r="S139" s="230">
        <f>AVERAGEIF('IPC mensual'!$G$6:$G$1965,J139,'IPC mensual'!$H$6:$H$11965)/$E$7*100</f>
        <v>14.833985523501941</v>
      </c>
      <c r="T139" s="225">
        <f>AVERAGEIF('IPC mensual'!A$6:A$1965,'IPC para computos (2017=100)'!A139,'IPC mensual'!H$6:H$11965)/E$7*100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2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mensual'!$E$6:$E$1965,B140,'IPC mensual'!$H$6:$H$11965)/$E$7*100</f>
        <v>17.112793776676511</v>
      </c>
      <c r="L140" s="226">
        <f>AVERAGEIF('IPC mensual'!$E$6:$E$1965,C140,'IPC mensual'!$H$6:$H$11965)/$E$7*100</f>
        <v>18.448487519974339</v>
      </c>
      <c r="M140" s="228">
        <f>AVERAGEIF('IPC mensual'!$F$6:$F$1965,D140,'IPC mensual'!$H$6:$H$11965)/$E$7*100</f>
        <v>16.069953724168407</v>
      </c>
      <c r="N140" s="227">
        <f>AVERAGEIF('IPC mensual'!$F$6:$F$1965,E140,'IPC mensual'!$H$6:$H$11965)/$E$7*100</f>
        <v>17.096487585118012</v>
      </c>
      <c r="O140" s="227">
        <f>AVERAGEIF('IPC mensual'!$F$6:$F$1965,F140,'IPC mensual'!$H$6:$H$11965)/$E$7*100</f>
        <v>17.776405462813521</v>
      </c>
      <c r="P140" s="485">
        <f>AVERAGEIF('IPC mensual'!$F$6:$F$1965,G140,'IPC mensual'!$H$6:$H$11965)/$E$7*100</f>
        <v>18.847021973792412</v>
      </c>
      <c r="Q140" s="228">
        <f>AVERAGEIF('IPC mensual'!$G$6:$G$1965,H140,'IPC mensual'!$H$6:$H$11965)/$E$7*100</f>
        <v>16.266306019925075</v>
      </c>
      <c r="R140" s="227">
        <f>AVERAGEIF('IPC mensual'!$G$6:$G$1965,I140,'IPC mensual'!$H$6:$H$11965)/$E$7*100</f>
        <v>17.444053019183141</v>
      </c>
      <c r="S140" s="230">
        <f>AVERAGEIF('IPC mensual'!$G$6:$G$1965,J140,'IPC mensual'!$H$6:$H$11965)/$E$7*100</f>
        <v>18.63204252031105</v>
      </c>
      <c r="T140" s="225">
        <f>AVERAGEIF('IPC mensual'!A$6:A$1965,'IPC para computos (2017=100)'!A140,'IPC mensual'!H$6:H$11965)/E$7*100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2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mensual'!$E$6:$E$1965,B141,'IPC mensual'!$H$6:$H$11965)/$E$7*100</f>
        <v>21.013020773904227</v>
      </c>
      <c r="L141" s="226">
        <f>AVERAGEIF('IPC mensual'!$E$6:$E$1965,C141,'IPC mensual'!$H$6:$H$11965)/$E$7*100</f>
        <v>22.756500905671881</v>
      </c>
      <c r="M141" s="228">
        <f>AVERAGEIF('IPC mensual'!$F$6:$F$1965,D141,'IPC mensual'!$H$6:$H$11965)/$E$7*100</f>
        <v>19.861475416730602</v>
      </c>
      <c r="N141" s="227">
        <f>AVERAGEIF('IPC mensual'!$F$6:$F$1965,E141,'IPC mensual'!$H$6:$H$11965)/$E$7*100</f>
        <v>21.000977810575407</v>
      </c>
      <c r="O141" s="227">
        <f>AVERAGEIF('IPC mensual'!$F$6:$F$1965,F141,'IPC mensual'!$H$6:$H$11965)/$E$7*100</f>
        <v>22.121768098228273</v>
      </c>
      <c r="P141" s="485">
        <f>AVERAGEIF('IPC mensual'!$F$6:$F$1965,G141,'IPC mensual'!$H$6:$H$11965)/$E$7*100</f>
        <v>23.160381793210352</v>
      </c>
      <c r="Q141" s="228">
        <f>AVERAGEIF('IPC mensual'!$G$6:$G$1965,H141,'IPC mensual'!$H$6:$H$11965)/$E$7*100</f>
        <v>20.069604761179875</v>
      </c>
      <c r="R141" s="227">
        <f>AVERAGEIF('IPC mensual'!$G$6:$G$1965,I141,'IPC mensual'!$H$6:$H$11965)/$E$7*100</f>
        <v>21.536319366102553</v>
      </c>
      <c r="S141" s="230">
        <f>AVERAGEIF('IPC mensual'!$G$6:$G$1965,J141,'IPC mensual'!$H$6:$H$11965)/$E$7*100</f>
        <v>23.002528211776045</v>
      </c>
      <c r="T141" s="225">
        <f>AVERAGEIF('IPC mensual'!A$6:A$1965,'IPC para computos (2017=100)'!A141,'IPC mensual'!H$6:H$11965)/E$7*100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2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mensual'!$E$6:$E$1965,B142,'IPC mensual'!$H$6:$H$11965)/$E$7*100</f>
        <v>25.922300377369638</v>
      </c>
      <c r="L142" s="226">
        <f>AVERAGEIF('IPC mensual'!$E$6:$E$1965,C142,'IPC mensual'!$H$6:$H$11965)/$E$7*100</f>
        <v>28.436390554014967</v>
      </c>
      <c r="M142" s="228">
        <f>AVERAGEIF('IPC mensual'!$F$6:$F$1965,D142,'IPC mensual'!$H$6:$H$11965)/$E$7*100</f>
        <v>24.297716738627749</v>
      </c>
      <c r="N142" s="227">
        <f>AVERAGEIF('IPC mensual'!$F$6:$F$1965,E142,'IPC mensual'!$H$6:$H$11965)/$E$7*100</f>
        <v>25.929880138228338</v>
      </c>
      <c r="O142" s="227">
        <f>AVERAGEIF('IPC mensual'!$F$6:$F$1965,F142,'IPC mensual'!$H$6:$H$11965)/$E$7*100</f>
        <v>27.480204454575478</v>
      </c>
      <c r="P142" s="485">
        <f>AVERAGEIF('IPC mensual'!$F$6:$F$1965,G142,'IPC mensual'!$H$6:$H$11965)/$E$7*100</f>
        <v>28.813422324063325</v>
      </c>
      <c r="Q142" s="228">
        <f>AVERAGEIF('IPC mensual'!$G$6:$G$1965,H142,'IPC mensual'!$H$6:$H$11965)/$E$7*100</f>
        <v>24.599600331007228</v>
      </c>
      <c r="R142" s="227">
        <f>AVERAGEIF('IPC mensual'!$G$6:$G$1965,I142,'IPC mensual'!$H$6:$H$11965)/$E$7*100</f>
        <v>26.681454443311399</v>
      </c>
      <c r="S142" s="230">
        <f>AVERAGEIF('IPC mensual'!$G$6:$G$1965,J142,'IPC mensual'!$H$6:$H$11965)/$E$7*100</f>
        <v>28.609862967302547</v>
      </c>
      <c r="T142" s="225">
        <f>AVERAGEIF('IPC mensual'!A$6:A$1965,'IPC para computos (2017=100)'!A142,'IPC mensual'!H$6:H$11965)/E$7*100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2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mensual'!$E$6:$E$1965,B143,'IPC mensual'!$H$6:$H$11965)/$E$7*100</f>
        <v>31.942816567566979</v>
      </c>
      <c r="L143" s="226">
        <f>AVERAGEIF('IPC mensual'!$E$6:$E$1965,C143,'IPC mensual'!$H$6:$H$11965)/$E$7*100</f>
        <v>35.995604298540648</v>
      </c>
      <c r="M143" s="228">
        <f>AVERAGEIF('IPC mensual'!$F$6:$F$1965,D143,'IPC mensual'!$H$6:$H$11965)/$E$7*100</f>
        <v>30.354103093667874</v>
      </c>
      <c r="N143" s="227">
        <f>AVERAGEIF('IPC mensual'!$F$6:$F$1965,E143,'IPC mensual'!$H$6:$H$11965)/$E$7*100</f>
        <v>32.021415794218832</v>
      </c>
      <c r="O143" s="227">
        <f>AVERAGEIF('IPC mensual'!$F$6:$F$1965,F143,'IPC mensual'!$H$6:$H$11965)/$E$7*100</f>
        <v>34.384903056803083</v>
      </c>
      <c r="P143" s="485">
        <f>AVERAGEIF('IPC mensual'!$F$6:$F$1965,G143,'IPC mensual'!$H$6:$H$11965)/$E$7*100</f>
        <v>36.932903043421973</v>
      </c>
      <c r="Q143" s="228">
        <f>AVERAGEIF('IPC mensual'!$G$6:$G$1965,H143,'IPC mensual'!$H$6:$H$11965)/$E$7*100</f>
        <v>30.616088009097293</v>
      </c>
      <c r="R143" s="227">
        <f>AVERAGEIF('IPC mensual'!$G$6:$G$1965,I143,'IPC mensual'!$H$6:$H$11965)/$E$7*100</f>
        <v>33.17872434721771</v>
      </c>
      <c r="S143" s="230">
        <f>AVERAGEIF('IPC mensual'!$G$6:$G$1965,J143,'IPC mensual'!$H$6:$H$11965)/$E$7*100</f>
        <v>36.475181384768817</v>
      </c>
      <c r="T143" s="225">
        <f>AVERAGEIF('IPC mensual'!A$6:A$1965,'IPC para computos (2017=100)'!A143,'IPC mensual'!H$6:H$11965)/E$7*100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2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mensual'!$E$6:$E$1965,B144,'IPC mensual'!$H$6:$H$11965)/$E$7*100</f>
        <v>45.267919922988625</v>
      </c>
      <c r="L144" s="226">
        <f>AVERAGEIF('IPC mensual'!$E$6:$E$1965,C144,'IPC mensual'!$H$6:$H$11965)/$E$7*100</f>
        <v>48.784464768003069</v>
      </c>
      <c r="M144" s="228">
        <f>AVERAGEIF('IPC mensual'!$F$6:$F$1965,D144,'IPC mensual'!$H$6:$H$11965)/$E$7*100</f>
        <v>41.545758476481268</v>
      </c>
      <c r="N144" s="227">
        <f>AVERAGEIF('IPC mensual'!$F$6:$F$1965,E144,'IPC mensual'!$H$6:$H$11965)/$E$7*100</f>
        <v>45.138291685125147</v>
      </c>
      <c r="O144" s="227">
        <f>AVERAGEIF('IPC mensual'!$F$6:$F$1965,F144,'IPC mensual'!$H$6:$H$11965)/$E$7*100</f>
        <v>47.356712884476302</v>
      </c>
      <c r="P144" s="485">
        <f>AVERAGEIF('IPC mensual'!$F$6:$F$1965,G144,'IPC mensual'!$H$6:$H$11965)/$E$7*100</f>
        <v>49.51989057438071</v>
      </c>
      <c r="Q144" s="228">
        <f>AVERAGEIF('IPC mensual'!$G$6:$G$1965,H144,'IPC mensual'!$H$6:$H$11965)/$E$7*100</f>
        <v>42.205069293609959</v>
      </c>
      <c r="R144" s="227">
        <f>AVERAGEIF('IPC mensual'!$G$6:$G$1965,I144,'IPC mensual'!$H$6:$H$11965)/$E$7*100</f>
        <v>46.309624969276442</v>
      </c>
      <c r="S144" s="230">
        <f>AVERAGEIF('IPC mensual'!$G$6:$G$1965,J144,'IPC mensual'!$H$6:$H$11965)/$E$7*100</f>
        <v>49.155795952461169</v>
      </c>
      <c r="T144" s="225">
        <f>AVERAGEIF('IPC mensual'!A$6:A$1965,'IPC para computos (2017=100)'!A144,'IPC mensual'!H$6:H$11965)/E$7*100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2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mensual'!$E$6:$E$1965,B145,'IPC mensual'!$H$6:$H$11965)/$E$7*100</f>
        <v>55.271243847856347</v>
      </c>
      <c r="L145" s="226">
        <f>AVERAGEIF('IPC mensual'!$E$6:$E$1965,C145,'IPC mensual'!$H$6:$H$11965)/$E$7*100</f>
        <v>60.19037496653393</v>
      </c>
      <c r="M145" s="228">
        <f>AVERAGEIF('IPC mensual'!$F$6:$F$1965,D145,'IPC mensual'!$H$6:$H$11965)/$E$7*100</f>
        <v>52.037183997001634</v>
      </c>
      <c r="N145" s="227">
        <f>AVERAGEIF('IPC mensual'!$F$6:$F$1965,E145,'IPC mensual'!$H$6:$H$11965)/$E$7*100</f>
        <v>55.132579005169546</v>
      </c>
      <c r="O145" s="227">
        <f>AVERAGEIF('IPC mensual'!$F$6:$F$1965,F145,'IPC mensual'!$H$6:$H$11965)/$E$7*100</f>
        <v>58.181704656590036</v>
      </c>
      <c r="P145" s="485">
        <f>AVERAGEIF('IPC mensual'!$F$6:$F$1965,G145,'IPC mensual'!$H$6:$H$11965)/$E$7*100</f>
        <v>61.791037671477298</v>
      </c>
      <c r="Q145" s="228">
        <f>AVERAGEIF('IPC mensual'!$G$6:$G$1965,H145,'IPC mensual'!$H$6:$H$11965)/$E$7*100</f>
        <v>52.548250974232722</v>
      </c>
      <c r="R145" s="227">
        <f>AVERAGEIF('IPC mensual'!$G$6:$G$1965,I145,'IPC mensual'!$H$6:$H$11965)/$E$7*100</f>
        <v>56.669289060267424</v>
      </c>
      <c r="S145" s="230">
        <f>AVERAGEIF('IPC mensual'!$G$6:$G$1965,J145,'IPC mensual'!$H$6:$H$11965)/$E$7*100</f>
        <v>61.139338963178744</v>
      </c>
      <c r="T145" s="225">
        <f>AVERAGEIF('IPC mensual'!A$6:A$1965,'IPC para computos (2017=100)'!A145,'IPC mensual'!H$6:H$11965)/E$7*100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2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mensual'!$E$6:$E$1965,B146,'IPC mensual'!$H$6:$H$11965)/$E$7*100</f>
        <v>78.938902302173389</v>
      </c>
      <c r="L146" s="226">
        <f>AVERAGEIF('IPC mensual'!$E$6:$E$1965,C146,'IPC mensual'!$H$6:$H$11965)/$E$7*100</f>
        <v>86.141662151424796</v>
      </c>
      <c r="M146" s="228">
        <f>AVERAGEIF('IPC mensual'!$F$6:$F$1965,D146,'IPC mensual'!$H$6:$H$11965)/$E$7*100</f>
        <v>68.95549352092759</v>
      </c>
      <c r="N146" s="227">
        <f>AVERAGEIF('IPC mensual'!$F$6:$F$1965,E146,'IPC mensual'!$H$6:$H$11965)/$E$7*100</f>
        <v>78.689241578890432</v>
      </c>
      <c r="O146" s="227">
        <f>AVERAGEIF('IPC mensual'!$F$6:$F$1965,F146,'IPC mensual'!$H$6:$H$11965)/$E$7*100</f>
        <v>83.462822288693459</v>
      </c>
      <c r="P146" s="485">
        <f>AVERAGEIF('IPC mensual'!$F$6:$F$1965,G146,'IPC mensual'!$H$6:$H$11965)/$E$7*100</f>
        <v>87.420523068585268</v>
      </c>
      <c r="Q146" s="228">
        <f>AVERAGEIF('IPC mensual'!$G$6:$G$1965,H146,'IPC mensual'!$H$6:$H$11965)/$E$7*100</f>
        <v>70.657095809541659</v>
      </c>
      <c r="R146" s="227">
        <f>AVERAGEIF('IPC mensual'!$G$6:$G$1965,I146,'IPC mensual'!$H$6:$H$11965)/$E$7*100</f>
        <v>81.634548680314879</v>
      </c>
      <c r="S146" s="230">
        <f>AVERAGEIF('IPC mensual'!$G$6:$G$1965,J146,'IPC mensual'!$H$6:$H$11965)/$E$7*100</f>
        <v>86.604415852966028</v>
      </c>
      <c r="T146" s="225">
        <f>AVERAGEIF('IPC mensual'!A$6:A$1965,'IPC para computos (2017=100)'!A146,'IPC mensual'!H$6:H$11965)/E$7*100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97.912065985095865</v>
      </c>
      <c r="L147" s="226">
        <f>AVERAGEIF('IPC mensual'!$E$6:$E$1965,C147,'IPC mensual'!$H$6:$H$11965)/$E$7*100</f>
        <v>105.72757311452673</v>
      </c>
      <c r="M147" s="228">
        <f>AVERAGEIF('IPC mensual'!$F$6:$F$1965,D147,'IPC mensual'!$H$6:$H$11965)/$E$7*100</f>
        <v>91.95599763273826</v>
      </c>
      <c r="N147" s="227">
        <f>AVERAGEIF('IPC mensual'!$F$6:$F$1965,E147,'IPC mensual'!$H$6:$H$11965)/$E$7*100</f>
        <v>97.839486100162148</v>
      </c>
      <c r="O147" s="227">
        <f>AVERAGEIF('IPC mensual'!$F$6:$F$1965,F147,'IPC mensual'!$H$6:$H$11965)/$E$7*100</f>
        <v>102.38517787645223</v>
      </c>
      <c r="P147" s="485">
        <f>AVERAGEIF('IPC mensual'!$F$6:$F$1965,G147,'IPC mensual'!$H$6:$H$11965)/$E$7*100</f>
        <v>107.81933839064735</v>
      </c>
      <c r="Q147" s="228">
        <f>AVERAGEIF('IPC mensual'!$G$6:$G$1965,H147,'IPC mensual'!$H$6:$H$11965)/$E$7*100</f>
        <v>93.098783866152999</v>
      </c>
      <c r="R147" s="227">
        <f>AVERAGEIF('IPC mensual'!$G$6:$G$1965,I147,'IPC mensual'!$H$6:$H$11965)/$E$7*100</f>
        <v>99.999217507343047</v>
      </c>
      <c r="S147" s="230">
        <f>AVERAGEIF('IPC mensual'!$G$6:$G$1965,J147,'IPC mensual'!$H$6:$H$11965)/$E$7*100</f>
        <v>106.90199862650394</v>
      </c>
      <c r="T147" s="225">
        <f>AVERAGEIF('IPC mensual'!A$6:A$1965,'IPC para computos (2017=100)'!A147,'IPC mensual'!H$6:H$11965)/E$7*100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123.65388932438623</v>
      </c>
      <c r="L148" s="226">
        <f>AVERAGEIF('IPC mensual'!$E$6:$E$1965,C148,'IPC mensual'!$H$6:$H$11965)/$E$7*100</f>
        <v>154.26677374512724</v>
      </c>
      <c r="M148" s="228">
        <f>AVERAGEIF('IPC mensual'!$F$6:$F$1965,D148,'IPC mensual'!$H$6:$H$11965)/$E$7*100</f>
        <v>115.20497653518598</v>
      </c>
      <c r="N148" s="227">
        <f>AVERAGEIF('IPC mensual'!$F$6:$F$1965,E148,'IPC mensual'!$H$6:$H$11965)/$E$7*100</f>
        <v>124.35603622586665</v>
      </c>
      <c r="O148" s="227">
        <f>AVERAGEIF('IPC mensual'!$F$6:$F$1965,F148,'IPC mensual'!$H$6:$H$11965)/$E$7*100</f>
        <v>138.674913647137</v>
      </c>
      <c r="P148" s="485">
        <f>AVERAGEIF('IPC mensual'!$F$6:$F$1965,G148,'IPC mensual'!$H$6:$H$11965)/$E$7*100</f>
        <v>158.87296844421195</v>
      </c>
      <c r="Q148" s="228">
        <f>AVERAGEIF('IPC mensual'!$G$6:$G$1965,H148,'IPC mensual'!$H$6:$H$11965)/$E$7*100</f>
        <v>116.6886785788132</v>
      </c>
      <c r="R148" s="227">
        <f>AVERAGEIF('IPC mensual'!$G$6:$G$1965,I148,'IPC mensual'!$H$6:$H$11965)/$E$7*100</f>
        <v>130.39456158745023</v>
      </c>
      <c r="S148" s="230">
        <f>AVERAGEIF('IPC mensual'!$G$6:$G$1965,J148,'IPC mensual'!$H$6:$H$11965)/$E$7*100</f>
        <v>155.74843097303776</v>
      </c>
      <c r="T148" s="225">
        <f>AVERAGEIF('IPC mensual'!A$6:A$1965,'IPC para computos (2017=100)'!A148,'IPC mensual'!H$6:H$11965)/E$7*100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194.5032548372626</v>
      </c>
      <c r="L149" s="226">
        <f>AVERAGEIF('IPC mensual'!$E$6:$E$1965,C149,'IPC mensual'!$H$6:$H$11965)/$E$7*100</f>
        <v>232.14882892222781</v>
      </c>
      <c r="M149" s="228">
        <f>AVERAGEIF('IPC mensual'!$F$6:$F$1965,D149,'IPC mensual'!$H$6:$H$11965)/$E$7*100</f>
        <v>174.8995991792095</v>
      </c>
      <c r="N149" s="227">
        <f>AVERAGEIF('IPC mensual'!$F$6:$F$1965,E149,'IPC mensual'!$H$6:$H$11965)/$E$7*100</f>
        <v>194.34099834104177</v>
      </c>
      <c r="O149" s="227">
        <f>AVERAGEIF('IPC mensual'!$F$6:$F$1965,F149,'IPC mensual'!$H$6:$H$11965)/$E$7*100</f>
        <v>213.72735726466553</v>
      </c>
      <c r="P149" s="485">
        <f>AVERAGEIF('IPC mensual'!$F$6:$F$1965,G149,'IPC mensual'!$H$6:$H$11965)/$E$7*100</f>
        <v>241.75364576985575</v>
      </c>
      <c r="Q149" s="228">
        <f>AVERAGEIF('IPC mensual'!$G$6:$G$1965,H149,'IPC mensual'!$H$6:$H$11965)/$E$7*100</f>
        <v>178.35716847797721</v>
      </c>
      <c r="R149" s="227">
        <f>AVERAGEIF('IPC mensual'!$G$6:$G$1965,I149,'IPC mensual'!$H$6:$H$11965)/$E$7*100</f>
        <v>202.68208954772149</v>
      </c>
      <c r="S149" s="230">
        <f>AVERAGEIF('IPC mensual'!$G$6:$G$1965,J149,'IPC mensual'!$H$6:$H$11965)/$E$7*100</f>
        <v>237.50194239038072</v>
      </c>
      <c r="T149" s="225">
        <f>AVERAGEIF('IPC mensual'!A$6:A$1965,'IPC para computos (2017=100)'!A149,'IPC mensual'!H$6:H$11965)/E$7*100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278.95895700520282</v>
      </c>
      <c r="L150" s="226">
        <f>AVERAGEIF('IPC mensual'!$E$6:$E$1965,C150,'IPC mensual'!$H$6:$H$11965)/$E$7*100</f>
        <v>318.59882435645693</v>
      </c>
      <c r="M150" s="228">
        <f>AVERAGEIF('IPC mensual'!$F$6:$F$1965,D150,'IPC mensual'!$H$6:$H$11965)/$E$7*100</f>
        <v>263.10869716227563</v>
      </c>
      <c r="N150" s="227">
        <f>AVERAGEIF('IPC mensual'!$F$6:$F$1965,E150,'IPC mensual'!$H$6:$H$11965)/$E$7*100</f>
        <v>279.63240266658738</v>
      </c>
      <c r="O150" s="227">
        <f>AVERAGEIF('IPC mensual'!$F$6:$F$1965,F150,'IPC mensual'!$H$6:$H$11965)/$E$7*100</f>
        <v>298.78974222994015</v>
      </c>
      <c r="P150" s="485">
        <f>AVERAGEIF('IPC mensual'!$F$6:$F$1965,G150,'IPC mensual'!$H$6:$H$11965)/$E$7*100</f>
        <v>329.69832029092777</v>
      </c>
      <c r="Q150" s="228">
        <f>AVERAGEIF('IPC mensual'!$G$6:$G$1965,H150,'IPC mensual'!$H$6:$H$11965)/$E$7*100</f>
        <v>266.01170800946937</v>
      </c>
      <c r="R150" s="227">
        <f>AVERAGEIF('IPC mensual'!$G$6:$G$1965,I150,'IPC mensual'!$H$6:$H$11965)/$E$7*100</f>
        <v>288.37373886728869</v>
      </c>
      <c r="S150" s="230">
        <f>AVERAGEIF('IPC mensual'!$G$6:$G$1965,J150,'IPC mensual'!$H$6:$H$11965)/$E$7*100</f>
        <v>324.0364248855401</v>
      </c>
      <c r="T150" s="225">
        <f>AVERAGEIF('IPC mensual'!A$6:A$1965,'IPC para computos (2017=100)'!A150,'IPC mensual'!H$6:H$11965)/E$7*100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415.21570259019097</v>
      </c>
      <c r="L151" s="226">
        <f>AVERAGEIF('IPC mensual'!$E$6:$E$1965,C151,'IPC mensual'!$H$6:$H$11965)/$E$7*100</f>
        <v>484.62593123085406</v>
      </c>
      <c r="M151" s="228">
        <f>AVERAGEIF('IPC mensual'!$F$6:$F$1965,D151,'IPC mensual'!$H$6:$H$11965)/$E$7*100</f>
        <v>370.05474421975987</v>
      </c>
      <c r="N151" s="227">
        <f>AVERAGEIF('IPC mensual'!$F$6:$F$1965,E151,'IPC mensual'!$H$6:$H$11965)/$E$7*100</f>
        <v>415.15818199790016</v>
      </c>
      <c r="O151" s="227">
        <f>AVERAGEIF('IPC mensual'!$F$6:$F$1965,F151,'IPC mensual'!$H$6:$H$11965)/$E$7*100</f>
        <v>453.84269963509996</v>
      </c>
      <c r="P151" s="485">
        <f>AVERAGEIF('IPC mensual'!$F$6:$F$1965,G151,'IPC mensual'!$H$6:$H$11965)/$E$7*100</f>
        <v>499.15829627135588</v>
      </c>
      <c r="Q151" s="228">
        <f>AVERAGEIF('IPC mensual'!$G$6:$G$1965,H151,'IPC mensual'!$H$6:$H$11965)/$E$7*100</f>
        <v>378.00653794760876</v>
      </c>
      <c r="R151" s="227">
        <f>AVERAGEIF('IPC mensual'!$G$6:$G$1965,I151,'IPC mensual'!$H$6:$H$11965)/$E$7*100</f>
        <v>434.24418185336037</v>
      </c>
      <c r="S151" s="230">
        <f>AVERAGEIF('IPC mensual'!$G$6:$G$1965,J151,'IPC mensual'!$H$6:$H$11965)/$E$7*100</f>
        <v>491.40972179211769</v>
      </c>
      <c r="T151" s="225">
        <f>AVERAGEIF('IPC mensual'!A$6:A$1965,'IPC para computos (2017=100)'!A151,'IPC mensual'!H$6:H$11965)/E$7*100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667.16829859447307</v>
      </c>
      <c r="L152" s="226">
        <f>AVERAGEIF('IPC mensual'!$E$6:$E$1965,C152,'IPC mensual'!$H$6:$H$11965)/$E$7*100</f>
        <v>911.26968808735342</v>
      </c>
      <c r="M152" s="228">
        <f>AVERAGEIF('IPC mensual'!$F$6:$F$1965,D152,'IPC mensual'!$H$6:$H$11965)/$E$7*100</f>
        <v>565.3206488812973</v>
      </c>
      <c r="N152" s="227">
        <f>AVERAGEIF('IPC mensual'!$F$6:$F$1965,E152,'IPC mensual'!$H$6:$H$11965)/$E$7*100</f>
        <v>668.2530696411817</v>
      </c>
      <c r="O152" s="227">
        <f>AVERAGEIF('IPC mensual'!$F$6:$F$1965,F152,'IPC mensual'!$H$6:$H$11965)/$E$7*100</f>
        <v>806.1741918714805</v>
      </c>
      <c r="P152" s="485">
        <f>AVERAGEIF('IPC mensual'!$F$6:$F$1965,G152,'IPC mensual'!$H$6:$H$11965)/$E$7*100</f>
        <v>957.46752304828397</v>
      </c>
      <c r="Q152" s="228">
        <f>AVERAGEIF('IPC mensual'!$G$6:$G$1965,H152,'IPC mensual'!$H$6:$H$11965)/$E$7*100</f>
        <v>582.76413021179758</v>
      </c>
      <c r="R152" s="227">
        <f>AVERAGEIF('IPC mensual'!$G$6:$G$1965,I152,'IPC mensual'!$H$6:$H$11965)/$E$7*100</f>
        <v>732.82668164131201</v>
      </c>
      <c r="S152" s="230">
        <f>AVERAGEIF('IPC mensual'!$G$6:$G$1965,J152,'IPC mensual'!$H$6:$H$11965)/$E$7*100</f>
        <v>932.32076322857301</v>
      </c>
      <c r="T152" s="225">
        <f>AVERAGEIF('IPC mensual'!A$6:A$1965,'IPC para computos (2017=100)'!A152,'IPC mensual'!H$6:H$11965)/E$7*100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1429.383322704474</v>
      </c>
      <c r="L153" s="226">
        <f>AVERAGEIF('IPC mensual'!$E$6:$E$1965,C153,'IPC mensual'!$H$6:$H$11965)/$E$7*100</f>
        <v>2211.3003307950785</v>
      </c>
      <c r="M153" s="228">
        <f>AVERAGEIF('IPC mensual'!$F$6:$F$1965,D153,'IPC mensual'!$H$6:$H$11965)/$E$7*100</f>
        <v>1141.8038950860414</v>
      </c>
      <c r="N153" s="227">
        <f>AVERAGEIF('IPC mensual'!$F$6:$F$1965,E153,'IPC mensual'!$H$6:$H$11965)/$E$7*100</f>
        <v>1423.3701471521724</v>
      </c>
      <c r="O153" s="227">
        <f>AVERAGEIF('IPC mensual'!$F$6:$F$1965,F153,'IPC mensual'!$H$6:$H$11965)/$E$7*100</f>
        <v>1821.0792744048927</v>
      </c>
      <c r="P153" s="485">
        <f>AVERAGEIF('IPC mensual'!$F$6:$F$1965,G153,'IPC mensual'!$H$6:$H$11965)/$E$7*100</f>
        <v>2611.9097006426687</v>
      </c>
      <c r="Q153" s="228">
        <f>AVERAGEIF('IPC mensual'!$G$6:$G$1965,H153,'IPC mensual'!$H$6:$H$11965)/$E$7*100</f>
        <v>1187.9263671457015</v>
      </c>
      <c r="R153" s="227">
        <f>AVERAGEIF('IPC mensual'!$G$6:$G$1965,I153,'IPC mensual'!$H$6:$H$11965)/$E$7*100</f>
        <v>1591.3146784623243</v>
      </c>
      <c r="S153" s="230">
        <f>AVERAGEIF('IPC mensual'!$G$6:$G$1965,J153,'IPC mensual'!$H$6:$H$11965)/$E$7*100</f>
        <v>2469.3812173563056</v>
      </c>
      <c r="T153" s="225">
        <f>AVERAGEIF('IPC mensual'!A$6:A$1965,'IPC para computos (2017=100)'!A153,'IPC mensual'!H$6:H$11965)/E$7*100</f>
        <v>1749.5407543214442</v>
      </c>
      <c r="V153" s="224"/>
    </row>
  </sheetData>
  <mergeCells count="20">
    <mergeCell ref="A9:A11"/>
    <mergeCell ref="B9:C9"/>
    <mergeCell ref="D9:G9"/>
    <mergeCell ref="K9:L9"/>
    <mergeCell ref="M9:P9"/>
    <mergeCell ref="H9:J9"/>
    <mergeCell ref="H10:J10"/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719" activePane="bottomRight" state="frozen"/>
      <selection pane="topRight" activeCell="G1" sqref="G1"/>
      <selection pane="bottomLeft" activeCell="A6" sqref="A6"/>
      <selection pane="bottomRight" activeCell="C6" sqref="C6"/>
    </sheetView>
  </sheetViews>
  <sheetFormatPr baseColWidth="10" defaultRowHeight="12"/>
  <cols>
    <col min="1" max="2" width="5.6640625" style="85" customWidth="1"/>
    <col min="3" max="3" width="15.6640625" style="269" customWidth="1"/>
    <col min="4" max="237" width="11.44140625" style="78"/>
    <col min="238" max="238" width="5.33203125" style="78" bestFit="1" customWidth="1"/>
    <col min="239" max="239" width="4.5546875" style="78" bestFit="1" customWidth="1"/>
    <col min="240" max="240" width="16.88671875" style="78" bestFit="1" customWidth="1"/>
    <col min="241" max="241" width="16.109375" style="78" customWidth="1"/>
    <col min="242" max="242" width="15.5546875" style="78" customWidth="1"/>
    <col min="243" max="243" width="16" style="78" customWidth="1"/>
    <col min="244" max="249" width="17.5546875" style="78" bestFit="1" customWidth="1"/>
    <col min="250" max="250" width="12.5546875" style="78" bestFit="1" customWidth="1"/>
    <col min="251" max="493" width="11.44140625" style="78"/>
    <col min="494" max="494" width="5.33203125" style="78" bestFit="1" customWidth="1"/>
    <col min="495" max="495" width="4.5546875" style="78" bestFit="1" customWidth="1"/>
    <col min="496" max="496" width="16.88671875" style="78" bestFit="1" customWidth="1"/>
    <col min="497" max="497" width="16.109375" style="78" customWidth="1"/>
    <col min="498" max="498" width="15.5546875" style="78" customWidth="1"/>
    <col min="499" max="499" width="16" style="78" customWidth="1"/>
    <col min="500" max="505" width="17.5546875" style="78" bestFit="1" customWidth="1"/>
    <col min="506" max="506" width="12.5546875" style="78" bestFit="1" customWidth="1"/>
    <col min="507" max="749" width="11.44140625" style="78"/>
    <col min="750" max="750" width="5.33203125" style="78" bestFit="1" customWidth="1"/>
    <col min="751" max="751" width="4.5546875" style="78" bestFit="1" customWidth="1"/>
    <col min="752" max="752" width="16.88671875" style="78" bestFit="1" customWidth="1"/>
    <col min="753" max="753" width="16.109375" style="78" customWidth="1"/>
    <col min="754" max="754" width="15.5546875" style="78" customWidth="1"/>
    <col min="755" max="755" width="16" style="78" customWidth="1"/>
    <col min="756" max="761" width="17.5546875" style="78" bestFit="1" customWidth="1"/>
    <col min="762" max="762" width="12.5546875" style="78" bestFit="1" customWidth="1"/>
    <col min="763" max="1005" width="11.44140625" style="78"/>
    <col min="1006" max="1006" width="5.33203125" style="78" bestFit="1" customWidth="1"/>
    <col min="1007" max="1007" width="4.5546875" style="78" bestFit="1" customWidth="1"/>
    <col min="1008" max="1008" width="16.88671875" style="78" bestFit="1" customWidth="1"/>
    <col min="1009" max="1009" width="16.109375" style="78" customWidth="1"/>
    <col min="1010" max="1010" width="15.5546875" style="78" customWidth="1"/>
    <col min="1011" max="1011" width="16" style="78" customWidth="1"/>
    <col min="1012" max="1017" width="17.5546875" style="78" bestFit="1" customWidth="1"/>
    <col min="1018" max="1018" width="12.5546875" style="78" bestFit="1" customWidth="1"/>
    <col min="1019" max="1261" width="11.44140625" style="78"/>
    <col min="1262" max="1262" width="5.33203125" style="78" bestFit="1" customWidth="1"/>
    <col min="1263" max="1263" width="4.5546875" style="78" bestFit="1" customWidth="1"/>
    <col min="1264" max="1264" width="16.88671875" style="78" bestFit="1" customWidth="1"/>
    <col min="1265" max="1265" width="16.109375" style="78" customWidth="1"/>
    <col min="1266" max="1266" width="15.5546875" style="78" customWidth="1"/>
    <col min="1267" max="1267" width="16" style="78" customWidth="1"/>
    <col min="1268" max="1273" width="17.5546875" style="78" bestFit="1" customWidth="1"/>
    <col min="1274" max="1274" width="12.5546875" style="78" bestFit="1" customWidth="1"/>
    <col min="1275" max="1517" width="11.44140625" style="78"/>
    <col min="1518" max="1518" width="5.33203125" style="78" bestFit="1" customWidth="1"/>
    <col min="1519" max="1519" width="4.5546875" style="78" bestFit="1" customWidth="1"/>
    <col min="1520" max="1520" width="16.88671875" style="78" bestFit="1" customWidth="1"/>
    <col min="1521" max="1521" width="16.109375" style="78" customWidth="1"/>
    <col min="1522" max="1522" width="15.5546875" style="78" customWidth="1"/>
    <col min="1523" max="1523" width="16" style="78" customWidth="1"/>
    <col min="1524" max="1529" width="17.5546875" style="78" bestFit="1" customWidth="1"/>
    <col min="1530" max="1530" width="12.5546875" style="78" bestFit="1" customWidth="1"/>
    <col min="1531" max="1773" width="11.44140625" style="78"/>
    <col min="1774" max="1774" width="5.33203125" style="78" bestFit="1" customWidth="1"/>
    <col min="1775" max="1775" width="4.5546875" style="78" bestFit="1" customWidth="1"/>
    <col min="1776" max="1776" width="16.88671875" style="78" bestFit="1" customWidth="1"/>
    <col min="1777" max="1777" width="16.109375" style="78" customWidth="1"/>
    <col min="1778" max="1778" width="15.5546875" style="78" customWidth="1"/>
    <col min="1779" max="1779" width="16" style="78" customWidth="1"/>
    <col min="1780" max="1785" width="17.5546875" style="78" bestFit="1" customWidth="1"/>
    <col min="1786" max="1786" width="12.5546875" style="78" bestFit="1" customWidth="1"/>
    <col min="1787" max="2029" width="11.44140625" style="78"/>
    <col min="2030" max="2030" width="5.33203125" style="78" bestFit="1" customWidth="1"/>
    <col min="2031" max="2031" width="4.5546875" style="78" bestFit="1" customWidth="1"/>
    <col min="2032" max="2032" width="16.88671875" style="78" bestFit="1" customWidth="1"/>
    <col min="2033" max="2033" width="16.109375" style="78" customWidth="1"/>
    <col min="2034" max="2034" width="15.5546875" style="78" customWidth="1"/>
    <col min="2035" max="2035" width="16" style="78" customWidth="1"/>
    <col min="2036" max="2041" width="17.5546875" style="78" bestFit="1" customWidth="1"/>
    <col min="2042" max="2042" width="12.5546875" style="78" bestFit="1" customWidth="1"/>
    <col min="2043" max="2285" width="11.44140625" style="78"/>
    <col min="2286" max="2286" width="5.33203125" style="78" bestFit="1" customWidth="1"/>
    <col min="2287" max="2287" width="4.5546875" style="78" bestFit="1" customWidth="1"/>
    <col min="2288" max="2288" width="16.88671875" style="78" bestFit="1" customWidth="1"/>
    <col min="2289" max="2289" width="16.109375" style="78" customWidth="1"/>
    <col min="2290" max="2290" width="15.5546875" style="78" customWidth="1"/>
    <col min="2291" max="2291" width="16" style="78" customWidth="1"/>
    <col min="2292" max="2297" width="17.5546875" style="78" bestFit="1" customWidth="1"/>
    <col min="2298" max="2298" width="12.5546875" style="78" bestFit="1" customWidth="1"/>
    <col min="2299" max="2541" width="11.44140625" style="78"/>
    <col min="2542" max="2542" width="5.33203125" style="78" bestFit="1" customWidth="1"/>
    <col min="2543" max="2543" width="4.5546875" style="78" bestFit="1" customWidth="1"/>
    <col min="2544" max="2544" width="16.88671875" style="78" bestFit="1" customWidth="1"/>
    <col min="2545" max="2545" width="16.109375" style="78" customWidth="1"/>
    <col min="2546" max="2546" width="15.5546875" style="78" customWidth="1"/>
    <col min="2547" max="2547" width="16" style="78" customWidth="1"/>
    <col min="2548" max="2553" width="17.5546875" style="78" bestFit="1" customWidth="1"/>
    <col min="2554" max="2554" width="12.5546875" style="78" bestFit="1" customWidth="1"/>
    <col min="2555" max="2797" width="11.44140625" style="78"/>
    <col min="2798" max="2798" width="5.33203125" style="78" bestFit="1" customWidth="1"/>
    <col min="2799" max="2799" width="4.5546875" style="78" bestFit="1" customWidth="1"/>
    <col min="2800" max="2800" width="16.88671875" style="78" bestFit="1" customWidth="1"/>
    <col min="2801" max="2801" width="16.109375" style="78" customWidth="1"/>
    <col min="2802" max="2802" width="15.5546875" style="78" customWidth="1"/>
    <col min="2803" max="2803" width="16" style="78" customWidth="1"/>
    <col min="2804" max="2809" width="17.5546875" style="78" bestFit="1" customWidth="1"/>
    <col min="2810" max="2810" width="12.5546875" style="78" bestFit="1" customWidth="1"/>
    <col min="2811" max="3053" width="11.44140625" style="78"/>
    <col min="3054" max="3054" width="5.33203125" style="78" bestFit="1" customWidth="1"/>
    <col min="3055" max="3055" width="4.5546875" style="78" bestFit="1" customWidth="1"/>
    <col min="3056" max="3056" width="16.88671875" style="78" bestFit="1" customWidth="1"/>
    <col min="3057" max="3057" width="16.109375" style="78" customWidth="1"/>
    <col min="3058" max="3058" width="15.5546875" style="78" customWidth="1"/>
    <col min="3059" max="3059" width="16" style="78" customWidth="1"/>
    <col min="3060" max="3065" width="17.5546875" style="78" bestFit="1" customWidth="1"/>
    <col min="3066" max="3066" width="12.5546875" style="78" bestFit="1" customWidth="1"/>
    <col min="3067" max="3309" width="11.44140625" style="78"/>
    <col min="3310" max="3310" width="5.33203125" style="78" bestFit="1" customWidth="1"/>
    <col min="3311" max="3311" width="4.5546875" style="78" bestFit="1" customWidth="1"/>
    <col min="3312" max="3312" width="16.88671875" style="78" bestFit="1" customWidth="1"/>
    <col min="3313" max="3313" width="16.109375" style="78" customWidth="1"/>
    <col min="3314" max="3314" width="15.5546875" style="78" customWidth="1"/>
    <col min="3315" max="3315" width="16" style="78" customWidth="1"/>
    <col min="3316" max="3321" width="17.5546875" style="78" bestFit="1" customWidth="1"/>
    <col min="3322" max="3322" width="12.5546875" style="78" bestFit="1" customWidth="1"/>
    <col min="3323" max="3565" width="11.44140625" style="78"/>
    <col min="3566" max="3566" width="5.33203125" style="78" bestFit="1" customWidth="1"/>
    <col min="3567" max="3567" width="4.5546875" style="78" bestFit="1" customWidth="1"/>
    <col min="3568" max="3568" width="16.88671875" style="78" bestFit="1" customWidth="1"/>
    <col min="3569" max="3569" width="16.109375" style="78" customWidth="1"/>
    <col min="3570" max="3570" width="15.5546875" style="78" customWidth="1"/>
    <col min="3571" max="3571" width="16" style="78" customWidth="1"/>
    <col min="3572" max="3577" width="17.5546875" style="78" bestFit="1" customWidth="1"/>
    <col min="3578" max="3578" width="12.5546875" style="78" bestFit="1" customWidth="1"/>
    <col min="3579" max="3821" width="11.44140625" style="78"/>
    <col min="3822" max="3822" width="5.33203125" style="78" bestFit="1" customWidth="1"/>
    <col min="3823" max="3823" width="4.5546875" style="78" bestFit="1" customWidth="1"/>
    <col min="3824" max="3824" width="16.88671875" style="78" bestFit="1" customWidth="1"/>
    <col min="3825" max="3825" width="16.109375" style="78" customWidth="1"/>
    <col min="3826" max="3826" width="15.5546875" style="78" customWidth="1"/>
    <col min="3827" max="3827" width="16" style="78" customWidth="1"/>
    <col min="3828" max="3833" width="17.5546875" style="78" bestFit="1" customWidth="1"/>
    <col min="3834" max="3834" width="12.5546875" style="78" bestFit="1" customWidth="1"/>
    <col min="3835" max="4077" width="11.44140625" style="78"/>
    <col min="4078" max="4078" width="5.33203125" style="78" bestFit="1" customWidth="1"/>
    <col min="4079" max="4079" width="4.5546875" style="78" bestFit="1" customWidth="1"/>
    <col min="4080" max="4080" width="16.88671875" style="78" bestFit="1" customWidth="1"/>
    <col min="4081" max="4081" width="16.109375" style="78" customWidth="1"/>
    <col min="4082" max="4082" width="15.5546875" style="78" customWidth="1"/>
    <col min="4083" max="4083" width="16" style="78" customWidth="1"/>
    <col min="4084" max="4089" width="17.5546875" style="78" bestFit="1" customWidth="1"/>
    <col min="4090" max="4090" width="12.5546875" style="78" bestFit="1" customWidth="1"/>
    <col min="4091" max="4333" width="11.44140625" style="78"/>
    <col min="4334" max="4334" width="5.33203125" style="78" bestFit="1" customWidth="1"/>
    <col min="4335" max="4335" width="4.5546875" style="78" bestFit="1" customWidth="1"/>
    <col min="4336" max="4336" width="16.88671875" style="78" bestFit="1" customWidth="1"/>
    <col min="4337" max="4337" width="16.109375" style="78" customWidth="1"/>
    <col min="4338" max="4338" width="15.5546875" style="78" customWidth="1"/>
    <col min="4339" max="4339" width="16" style="78" customWidth="1"/>
    <col min="4340" max="4345" width="17.5546875" style="78" bestFit="1" customWidth="1"/>
    <col min="4346" max="4346" width="12.5546875" style="78" bestFit="1" customWidth="1"/>
    <col min="4347" max="4589" width="11.44140625" style="78"/>
    <col min="4590" max="4590" width="5.33203125" style="78" bestFit="1" customWidth="1"/>
    <col min="4591" max="4591" width="4.5546875" style="78" bestFit="1" customWidth="1"/>
    <col min="4592" max="4592" width="16.88671875" style="78" bestFit="1" customWidth="1"/>
    <col min="4593" max="4593" width="16.109375" style="78" customWidth="1"/>
    <col min="4594" max="4594" width="15.5546875" style="78" customWidth="1"/>
    <col min="4595" max="4595" width="16" style="78" customWidth="1"/>
    <col min="4596" max="4601" width="17.5546875" style="78" bestFit="1" customWidth="1"/>
    <col min="4602" max="4602" width="12.5546875" style="78" bestFit="1" customWidth="1"/>
    <col min="4603" max="4845" width="11.44140625" style="78"/>
    <col min="4846" max="4846" width="5.33203125" style="78" bestFit="1" customWidth="1"/>
    <col min="4847" max="4847" width="4.5546875" style="78" bestFit="1" customWidth="1"/>
    <col min="4848" max="4848" width="16.88671875" style="78" bestFit="1" customWidth="1"/>
    <col min="4849" max="4849" width="16.109375" style="78" customWidth="1"/>
    <col min="4850" max="4850" width="15.5546875" style="78" customWidth="1"/>
    <col min="4851" max="4851" width="16" style="78" customWidth="1"/>
    <col min="4852" max="4857" width="17.5546875" style="78" bestFit="1" customWidth="1"/>
    <col min="4858" max="4858" width="12.5546875" style="78" bestFit="1" customWidth="1"/>
    <col min="4859" max="5101" width="11.44140625" style="78"/>
    <col min="5102" max="5102" width="5.33203125" style="78" bestFit="1" customWidth="1"/>
    <col min="5103" max="5103" width="4.5546875" style="78" bestFit="1" customWidth="1"/>
    <col min="5104" max="5104" width="16.88671875" style="78" bestFit="1" customWidth="1"/>
    <col min="5105" max="5105" width="16.109375" style="78" customWidth="1"/>
    <col min="5106" max="5106" width="15.5546875" style="78" customWidth="1"/>
    <col min="5107" max="5107" width="16" style="78" customWidth="1"/>
    <col min="5108" max="5113" width="17.5546875" style="78" bestFit="1" customWidth="1"/>
    <col min="5114" max="5114" width="12.5546875" style="78" bestFit="1" customWidth="1"/>
    <col min="5115" max="5357" width="11.44140625" style="78"/>
    <col min="5358" max="5358" width="5.33203125" style="78" bestFit="1" customWidth="1"/>
    <col min="5359" max="5359" width="4.5546875" style="78" bestFit="1" customWidth="1"/>
    <col min="5360" max="5360" width="16.88671875" style="78" bestFit="1" customWidth="1"/>
    <col min="5361" max="5361" width="16.109375" style="78" customWidth="1"/>
    <col min="5362" max="5362" width="15.5546875" style="78" customWidth="1"/>
    <col min="5363" max="5363" width="16" style="78" customWidth="1"/>
    <col min="5364" max="5369" width="17.5546875" style="78" bestFit="1" customWidth="1"/>
    <col min="5370" max="5370" width="12.5546875" style="78" bestFit="1" customWidth="1"/>
    <col min="5371" max="5613" width="11.44140625" style="78"/>
    <col min="5614" max="5614" width="5.33203125" style="78" bestFit="1" customWidth="1"/>
    <col min="5615" max="5615" width="4.5546875" style="78" bestFit="1" customWidth="1"/>
    <col min="5616" max="5616" width="16.88671875" style="78" bestFit="1" customWidth="1"/>
    <col min="5617" max="5617" width="16.109375" style="78" customWidth="1"/>
    <col min="5618" max="5618" width="15.5546875" style="78" customWidth="1"/>
    <col min="5619" max="5619" width="16" style="78" customWidth="1"/>
    <col min="5620" max="5625" width="17.5546875" style="78" bestFit="1" customWidth="1"/>
    <col min="5626" max="5626" width="12.5546875" style="78" bestFit="1" customWidth="1"/>
    <col min="5627" max="5869" width="11.44140625" style="78"/>
    <col min="5870" max="5870" width="5.33203125" style="78" bestFit="1" customWidth="1"/>
    <col min="5871" max="5871" width="4.5546875" style="78" bestFit="1" customWidth="1"/>
    <col min="5872" max="5872" width="16.88671875" style="78" bestFit="1" customWidth="1"/>
    <col min="5873" max="5873" width="16.109375" style="78" customWidth="1"/>
    <col min="5874" max="5874" width="15.5546875" style="78" customWidth="1"/>
    <col min="5875" max="5875" width="16" style="78" customWidth="1"/>
    <col min="5876" max="5881" width="17.5546875" style="78" bestFit="1" customWidth="1"/>
    <col min="5882" max="5882" width="12.5546875" style="78" bestFit="1" customWidth="1"/>
    <col min="5883" max="6125" width="11.44140625" style="78"/>
    <col min="6126" max="6126" width="5.33203125" style="78" bestFit="1" customWidth="1"/>
    <col min="6127" max="6127" width="4.5546875" style="78" bestFit="1" customWidth="1"/>
    <col min="6128" max="6128" width="16.88671875" style="78" bestFit="1" customWidth="1"/>
    <col min="6129" max="6129" width="16.109375" style="78" customWidth="1"/>
    <col min="6130" max="6130" width="15.5546875" style="78" customWidth="1"/>
    <col min="6131" max="6131" width="16" style="78" customWidth="1"/>
    <col min="6132" max="6137" width="17.5546875" style="78" bestFit="1" customWidth="1"/>
    <col min="6138" max="6138" width="12.5546875" style="78" bestFit="1" customWidth="1"/>
    <col min="6139" max="6381" width="11.44140625" style="78"/>
    <col min="6382" max="6382" width="5.33203125" style="78" bestFit="1" customWidth="1"/>
    <col min="6383" max="6383" width="4.5546875" style="78" bestFit="1" customWidth="1"/>
    <col min="6384" max="6384" width="16.88671875" style="78" bestFit="1" customWidth="1"/>
    <col min="6385" max="6385" width="16.109375" style="78" customWidth="1"/>
    <col min="6386" max="6386" width="15.5546875" style="78" customWidth="1"/>
    <col min="6387" max="6387" width="16" style="78" customWidth="1"/>
    <col min="6388" max="6393" width="17.5546875" style="78" bestFit="1" customWidth="1"/>
    <col min="6394" max="6394" width="12.5546875" style="78" bestFit="1" customWidth="1"/>
    <col min="6395" max="6637" width="11.44140625" style="78"/>
    <col min="6638" max="6638" width="5.33203125" style="78" bestFit="1" customWidth="1"/>
    <col min="6639" max="6639" width="4.5546875" style="78" bestFit="1" customWidth="1"/>
    <col min="6640" max="6640" width="16.88671875" style="78" bestFit="1" customWidth="1"/>
    <col min="6641" max="6641" width="16.109375" style="78" customWidth="1"/>
    <col min="6642" max="6642" width="15.5546875" style="78" customWidth="1"/>
    <col min="6643" max="6643" width="16" style="78" customWidth="1"/>
    <col min="6644" max="6649" width="17.5546875" style="78" bestFit="1" customWidth="1"/>
    <col min="6650" max="6650" width="12.5546875" style="78" bestFit="1" customWidth="1"/>
    <col min="6651" max="6893" width="11.44140625" style="78"/>
    <col min="6894" max="6894" width="5.33203125" style="78" bestFit="1" customWidth="1"/>
    <col min="6895" max="6895" width="4.5546875" style="78" bestFit="1" customWidth="1"/>
    <col min="6896" max="6896" width="16.88671875" style="78" bestFit="1" customWidth="1"/>
    <col min="6897" max="6897" width="16.109375" style="78" customWidth="1"/>
    <col min="6898" max="6898" width="15.5546875" style="78" customWidth="1"/>
    <col min="6899" max="6899" width="16" style="78" customWidth="1"/>
    <col min="6900" max="6905" width="17.5546875" style="78" bestFit="1" customWidth="1"/>
    <col min="6906" max="6906" width="12.5546875" style="78" bestFit="1" customWidth="1"/>
    <col min="6907" max="7149" width="11.44140625" style="78"/>
    <col min="7150" max="7150" width="5.33203125" style="78" bestFit="1" customWidth="1"/>
    <col min="7151" max="7151" width="4.5546875" style="78" bestFit="1" customWidth="1"/>
    <col min="7152" max="7152" width="16.88671875" style="78" bestFit="1" customWidth="1"/>
    <col min="7153" max="7153" width="16.109375" style="78" customWidth="1"/>
    <col min="7154" max="7154" width="15.5546875" style="78" customWidth="1"/>
    <col min="7155" max="7155" width="16" style="78" customWidth="1"/>
    <col min="7156" max="7161" width="17.5546875" style="78" bestFit="1" customWidth="1"/>
    <col min="7162" max="7162" width="12.5546875" style="78" bestFit="1" customWidth="1"/>
    <col min="7163" max="7405" width="11.44140625" style="78"/>
    <col min="7406" max="7406" width="5.33203125" style="78" bestFit="1" customWidth="1"/>
    <col min="7407" max="7407" width="4.5546875" style="78" bestFit="1" customWidth="1"/>
    <col min="7408" max="7408" width="16.88671875" style="78" bestFit="1" customWidth="1"/>
    <col min="7409" max="7409" width="16.109375" style="78" customWidth="1"/>
    <col min="7410" max="7410" width="15.5546875" style="78" customWidth="1"/>
    <col min="7411" max="7411" width="16" style="78" customWidth="1"/>
    <col min="7412" max="7417" width="17.5546875" style="78" bestFit="1" customWidth="1"/>
    <col min="7418" max="7418" width="12.5546875" style="78" bestFit="1" customWidth="1"/>
    <col min="7419" max="7661" width="11.44140625" style="78"/>
    <col min="7662" max="7662" width="5.33203125" style="78" bestFit="1" customWidth="1"/>
    <col min="7663" max="7663" width="4.5546875" style="78" bestFit="1" customWidth="1"/>
    <col min="7664" max="7664" width="16.88671875" style="78" bestFit="1" customWidth="1"/>
    <col min="7665" max="7665" width="16.109375" style="78" customWidth="1"/>
    <col min="7666" max="7666" width="15.5546875" style="78" customWidth="1"/>
    <col min="7667" max="7667" width="16" style="78" customWidth="1"/>
    <col min="7668" max="7673" width="17.5546875" style="78" bestFit="1" customWidth="1"/>
    <col min="7674" max="7674" width="12.5546875" style="78" bestFit="1" customWidth="1"/>
    <col min="7675" max="7917" width="11.44140625" style="78"/>
    <col min="7918" max="7918" width="5.33203125" style="78" bestFit="1" customWidth="1"/>
    <col min="7919" max="7919" width="4.5546875" style="78" bestFit="1" customWidth="1"/>
    <col min="7920" max="7920" width="16.88671875" style="78" bestFit="1" customWidth="1"/>
    <col min="7921" max="7921" width="16.109375" style="78" customWidth="1"/>
    <col min="7922" max="7922" width="15.5546875" style="78" customWidth="1"/>
    <col min="7923" max="7923" width="16" style="78" customWidth="1"/>
    <col min="7924" max="7929" width="17.5546875" style="78" bestFit="1" customWidth="1"/>
    <col min="7930" max="7930" width="12.5546875" style="78" bestFit="1" customWidth="1"/>
    <col min="7931" max="8173" width="11.44140625" style="78"/>
    <col min="8174" max="8174" width="5.33203125" style="78" bestFit="1" customWidth="1"/>
    <col min="8175" max="8175" width="4.5546875" style="78" bestFit="1" customWidth="1"/>
    <col min="8176" max="8176" width="16.88671875" style="78" bestFit="1" customWidth="1"/>
    <col min="8177" max="8177" width="16.109375" style="78" customWidth="1"/>
    <col min="8178" max="8178" width="15.5546875" style="78" customWidth="1"/>
    <col min="8179" max="8179" width="16" style="78" customWidth="1"/>
    <col min="8180" max="8185" width="17.5546875" style="78" bestFit="1" customWidth="1"/>
    <col min="8186" max="8186" width="12.5546875" style="78" bestFit="1" customWidth="1"/>
    <col min="8187" max="8429" width="11.44140625" style="78"/>
    <col min="8430" max="8430" width="5.33203125" style="78" bestFit="1" customWidth="1"/>
    <col min="8431" max="8431" width="4.5546875" style="78" bestFit="1" customWidth="1"/>
    <col min="8432" max="8432" width="16.88671875" style="78" bestFit="1" customWidth="1"/>
    <col min="8433" max="8433" width="16.109375" style="78" customWidth="1"/>
    <col min="8434" max="8434" width="15.5546875" style="78" customWidth="1"/>
    <col min="8435" max="8435" width="16" style="78" customWidth="1"/>
    <col min="8436" max="8441" width="17.5546875" style="78" bestFit="1" customWidth="1"/>
    <col min="8442" max="8442" width="12.5546875" style="78" bestFit="1" customWidth="1"/>
    <col min="8443" max="8685" width="11.44140625" style="78"/>
    <col min="8686" max="8686" width="5.33203125" style="78" bestFit="1" customWidth="1"/>
    <col min="8687" max="8687" width="4.5546875" style="78" bestFit="1" customWidth="1"/>
    <col min="8688" max="8688" width="16.88671875" style="78" bestFit="1" customWidth="1"/>
    <col min="8689" max="8689" width="16.109375" style="78" customWidth="1"/>
    <col min="8690" max="8690" width="15.5546875" style="78" customWidth="1"/>
    <col min="8691" max="8691" width="16" style="78" customWidth="1"/>
    <col min="8692" max="8697" width="17.5546875" style="78" bestFit="1" customWidth="1"/>
    <col min="8698" max="8698" width="12.5546875" style="78" bestFit="1" customWidth="1"/>
    <col min="8699" max="8941" width="11.44140625" style="78"/>
    <col min="8942" max="8942" width="5.33203125" style="78" bestFit="1" customWidth="1"/>
    <col min="8943" max="8943" width="4.5546875" style="78" bestFit="1" customWidth="1"/>
    <col min="8944" max="8944" width="16.88671875" style="78" bestFit="1" customWidth="1"/>
    <col min="8945" max="8945" width="16.109375" style="78" customWidth="1"/>
    <col min="8946" max="8946" width="15.5546875" style="78" customWidth="1"/>
    <col min="8947" max="8947" width="16" style="78" customWidth="1"/>
    <col min="8948" max="8953" width="17.5546875" style="78" bestFit="1" customWidth="1"/>
    <col min="8954" max="8954" width="12.5546875" style="78" bestFit="1" customWidth="1"/>
    <col min="8955" max="9197" width="11.44140625" style="78"/>
    <col min="9198" max="9198" width="5.33203125" style="78" bestFit="1" customWidth="1"/>
    <col min="9199" max="9199" width="4.5546875" style="78" bestFit="1" customWidth="1"/>
    <col min="9200" max="9200" width="16.88671875" style="78" bestFit="1" customWidth="1"/>
    <col min="9201" max="9201" width="16.109375" style="78" customWidth="1"/>
    <col min="9202" max="9202" width="15.5546875" style="78" customWidth="1"/>
    <col min="9203" max="9203" width="16" style="78" customWidth="1"/>
    <col min="9204" max="9209" width="17.5546875" style="78" bestFit="1" customWidth="1"/>
    <col min="9210" max="9210" width="12.5546875" style="78" bestFit="1" customWidth="1"/>
    <col min="9211" max="9453" width="11.44140625" style="78"/>
    <col min="9454" max="9454" width="5.33203125" style="78" bestFit="1" customWidth="1"/>
    <col min="9455" max="9455" width="4.5546875" style="78" bestFit="1" customWidth="1"/>
    <col min="9456" max="9456" width="16.88671875" style="78" bestFit="1" customWidth="1"/>
    <col min="9457" max="9457" width="16.109375" style="78" customWidth="1"/>
    <col min="9458" max="9458" width="15.5546875" style="78" customWidth="1"/>
    <col min="9459" max="9459" width="16" style="78" customWidth="1"/>
    <col min="9460" max="9465" width="17.5546875" style="78" bestFit="1" customWidth="1"/>
    <col min="9466" max="9466" width="12.5546875" style="78" bestFit="1" customWidth="1"/>
    <col min="9467" max="9709" width="11.44140625" style="78"/>
    <col min="9710" max="9710" width="5.33203125" style="78" bestFit="1" customWidth="1"/>
    <col min="9711" max="9711" width="4.5546875" style="78" bestFit="1" customWidth="1"/>
    <col min="9712" max="9712" width="16.88671875" style="78" bestFit="1" customWidth="1"/>
    <col min="9713" max="9713" width="16.109375" style="78" customWidth="1"/>
    <col min="9714" max="9714" width="15.5546875" style="78" customWidth="1"/>
    <col min="9715" max="9715" width="16" style="78" customWidth="1"/>
    <col min="9716" max="9721" width="17.5546875" style="78" bestFit="1" customWidth="1"/>
    <col min="9722" max="9722" width="12.5546875" style="78" bestFit="1" customWidth="1"/>
    <col min="9723" max="9965" width="11.44140625" style="78"/>
    <col min="9966" max="9966" width="5.33203125" style="78" bestFit="1" customWidth="1"/>
    <col min="9967" max="9967" width="4.5546875" style="78" bestFit="1" customWidth="1"/>
    <col min="9968" max="9968" width="16.88671875" style="78" bestFit="1" customWidth="1"/>
    <col min="9969" max="9969" width="16.109375" style="78" customWidth="1"/>
    <col min="9970" max="9970" width="15.5546875" style="78" customWidth="1"/>
    <col min="9971" max="9971" width="16" style="78" customWidth="1"/>
    <col min="9972" max="9977" width="17.5546875" style="78" bestFit="1" customWidth="1"/>
    <col min="9978" max="9978" width="12.5546875" style="78" bestFit="1" customWidth="1"/>
    <col min="9979" max="10221" width="11.44140625" style="78"/>
    <col min="10222" max="10222" width="5.33203125" style="78" bestFit="1" customWidth="1"/>
    <col min="10223" max="10223" width="4.5546875" style="78" bestFit="1" customWidth="1"/>
    <col min="10224" max="10224" width="16.88671875" style="78" bestFit="1" customWidth="1"/>
    <col min="10225" max="10225" width="16.109375" style="78" customWidth="1"/>
    <col min="10226" max="10226" width="15.5546875" style="78" customWidth="1"/>
    <col min="10227" max="10227" width="16" style="78" customWidth="1"/>
    <col min="10228" max="10233" width="17.5546875" style="78" bestFit="1" customWidth="1"/>
    <col min="10234" max="10234" width="12.5546875" style="78" bestFit="1" customWidth="1"/>
    <col min="10235" max="10477" width="11.44140625" style="78"/>
    <col min="10478" max="10478" width="5.33203125" style="78" bestFit="1" customWidth="1"/>
    <col min="10479" max="10479" width="4.5546875" style="78" bestFit="1" customWidth="1"/>
    <col min="10480" max="10480" width="16.88671875" style="78" bestFit="1" customWidth="1"/>
    <col min="10481" max="10481" width="16.109375" style="78" customWidth="1"/>
    <col min="10482" max="10482" width="15.5546875" style="78" customWidth="1"/>
    <col min="10483" max="10483" width="16" style="78" customWidth="1"/>
    <col min="10484" max="10489" width="17.5546875" style="78" bestFit="1" customWidth="1"/>
    <col min="10490" max="10490" width="12.5546875" style="78" bestFit="1" customWidth="1"/>
    <col min="10491" max="10733" width="11.44140625" style="78"/>
    <col min="10734" max="10734" width="5.33203125" style="78" bestFit="1" customWidth="1"/>
    <col min="10735" max="10735" width="4.5546875" style="78" bestFit="1" customWidth="1"/>
    <col min="10736" max="10736" width="16.88671875" style="78" bestFit="1" customWidth="1"/>
    <col min="10737" max="10737" width="16.109375" style="78" customWidth="1"/>
    <col min="10738" max="10738" width="15.5546875" style="78" customWidth="1"/>
    <col min="10739" max="10739" width="16" style="78" customWidth="1"/>
    <col min="10740" max="10745" width="17.5546875" style="78" bestFit="1" customWidth="1"/>
    <col min="10746" max="10746" width="12.5546875" style="78" bestFit="1" customWidth="1"/>
    <col min="10747" max="10989" width="11.44140625" style="78"/>
    <col min="10990" max="10990" width="5.33203125" style="78" bestFit="1" customWidth="1"/>
    <col min="10991" max="10991" width="4.5546875" style="78" bestFit="1" customWidth="1"/>
    <col min="10992" max="10992" width="16.88671875" style="78" bestFit="1" customWidth="1"/>
    <col min="10993" max="10993" width="16.109375" style="78" customWidth="1"/>
    <col min="10994" max="10994" width="15.5546875" style="78" customWidth="1"/>
    <col min="10995" max="10995" width="16" style="78" customWidth="1"/>
    <col min="10996" max="11001" width="17.5546875" style="78" bestFit="1" customWidth="1"/>
    <col min="11002" max="11002" width="12.5546875" style="78" bestFit="1" customWidth="1"/>
    <col min="11003" max="11245" width="11.44140625" style="78"/>
    <col min="11246" max="11246" width="5.33203125" style="78" bestFit="1" customWidth="1"/>
    <col min="11247" max="11247" width="4.5546875" style="78" bestFit="1" customWidth="1"/>
    <col min="11248" max="11248" width="16.88671875" style="78" bestFit="1" customWidth="1"/>
    <col min="11249" max="11249" width="16.109375" style="78" customWidth="1"/>
    <col min="11250" max="11250" width="15.5546875" style="78" customWidth="1"/>
    <col min="11251" max="11251" width="16" style="78" customWidth="1"/>
    <col min="11252" max="11257" width="17.5546875" style="78" bestFit="1" customWidth="1"/>
    <col min="11258" max="11258" width="12.5546875" style="78" bestFit="1" customWidth="1"/>
    <col min="11259" max="11501" width="11.44140625" style="78"/>
    <col min="11502" max="11502" width="5.33203125" style="78" bestFit="1" customWidth="1"/>
    <col min="11503" max="11503" width="4.5546875" style="78" bestFit="1" customWidth="1"/>
    <col min="11504" max="11504" width="16.88671875" style="78" bestFit="1" customWidth="1"/>
    <col min="11505" max="11505" width="16.109375" style="78" customWidth="1"/>
    <col min="11506" max="11506" width="15.5546875" style="78" customWidth="1"/>
    <col min="11507" max="11507" width="16" style="78" customWidth="1"/>
    <col min="11508" max="11513" width="17.5546875" style="78" bestFit="1" customWidth="1"/>
    <col min="11514" max="11514" width="12.5546875" style="78" bestFit="1" customWidth="1"/>
    <col min="11515" max="11757" width="11.44140625" style="78"/>
    <col min="11758" max="11758" width="5.33203125" style="78" bestFit="1" customWidth="1"/>
    <col min="11759" max="11759" width="4.5546875" style="78" bestFit="1" customWidth="1"/>
    <col min="11760" max="11760" width="16.88671875" style="78" bestFit="1" customWidth="1"/>
    <col min="11761" max="11761" width="16.109375" style="78" customWidth="1"/>
    <col min="11762" max="11762" width="15.5546875" style="78" customWidth="1"/>
    <col min="11763" max="11763" width="16" style="78" customWidth="1"/>
    <col min="11764" max="11769" width="17.5546875" style="78" bestFit="1" customWidth="1"/>
    <col min="11770" max="11770" width="12.5546875" style="78" bestFit="1" customWidth="1"/>
    <col min="11771" max="12013" width="11.44140625" style="78"/>
    <col min="12014" max="12014" width="5.33203125" style="78" bestFit="1" customWidth="1"/>
    <col min="12015" max="12015" width="4.5546875" style="78" bestFit="1" customWidth="1"/>
    <col min="12016" max="12016" width="16.88671875" style="78" bestFit="1" customWidth="1"/>
    <col min="12017" max="12017" width="16.109375" style="78" customWidth="1"/>
    <col min="12018" max="12018" width="15.5546875" style="78" customWidth="1"/>
    <col min="12019" max="12019" width="16" style="78" customWidth="1"/>
    <col min="12020" max="12025" width="17.5546875" style="78" bestFit="1" customWidth="1"/>
    <col min="12026" max="12026" width="12.5546875" style="78" bestFit="1" customWidth="1"/>
    <col min="12027" max="12269" width="11.44140625" style="78"/>
    <col min="12270" max="12270" width="5.33203125" style="78" bestFit="1" customWidth="1"/>
    <col min="12271" max="12271" width="4.5546875" style="78" bestFit="1" customWidth="1"/>
    <col min="12272" max="12272" width="16.88671875" style="78" bestFit="1" customWidth="1"/>
    <col min="12273" max="12273" width="16.109375" style="78" customWidth="1"/>
    <col min="12274" max="12274" width="15.5546875" style="78" customWidth="1"/>
    <col min="12275" max="12275" width="16" style="78" customWidth="1"/>
    <col min="12276" max="12281" width="17.5546875" style="78" bestFit="1" customWidth="1"/>
    <col min="12282" max="12282" width="12.5546875" style="78" bestFit="1" customWidth="1"/>
    <col min="12283" max="12525" width="11.44140625" style="78"/>
    <col min="12526" max="12526" width="5.33203125" style="78" bestFit="1" customWidth="1"/>
    <col min="12527" max="12527" width="4.5546875" style="78" bestFit="1" customWidth="1"/>
    <col min="12528" max="12528" width="16.88671875" style="78" bestFit="1" customWidth="1"/>
    <col min="12529" max="12529" width="16.109375" style="78" customWidth="1"/>
    <col min="12530" max="12530" width="15.5546875" style="78" customWidth="1"/>
    <col min="12531" max="12531" width="16" style="78" customWidth="1"/>
    <col min="12532" max="12537" width="17.5546875" style="78" bestFit="1" customWidth="1"/>
    <col min="12538" max="12538" width="12.5546875" style="78" bestFit="1" customWidth="1"/>
    <col min="12539" max="12781" width="11.44140625" style="78"/>
    <col min="12782" max="12782" width="5.33203125" style="78" bestFit="1" customWidth="1"/>
    <col min="12783" max="12783" width="4.5546875" style="78" bestFit="1" customWidth="1"/>
    <col min="12784" max="12784" width="16.88671875" style="78" bestFit="1" customWidth="1"/>
    <col min="12785" max="12785" width="16.109375" style="78" customWidth="1"/>
    <col min="12786" max="12786" width="15.5546875" style="78" customWidth="1"/>
    <col min="12787" max="12787" width="16" style="78" customWidth="1"/>
    <col min="12788" max="12793" width="17.5546875" style="78" bestFit="1" customWidth="1"/>
    <col min="12794" max="12794" width="12.5546875" style="78" bestFit="1" customWidth="1"/>
    <col min="12795" max="13037" width="11.44140625" style="78"/>
    <col min="13038" max="13038" width="5.33203125" style="78" bestFit="1" customWidth="1"/>
    <col min="13039" max="13039" width="4.5546875" style="78" bestFit="1" customWidth="1"/>
    <col min="13040" max="13040" width="16.88671875" style="78" bestFit="1" customWidth="1"/>
    <col min="13041" max="13041" width="16.109375" style="78" customWidth="1"/>
    <col min="13042" max="13042" width="15.5546875" style="78" customWidth="1"/>
    <col min="13043" max="13043" width="16" style="78" customWidth="1"/>
    <col min="13044" max="13049" width="17.5546875" style="78" bestFit="1" customWidth="1"/>
    <col min="13050" max="13050" width="12.5546875" style="78" bestFit="1" customWidth="1"/>
    <col min="13051" max="13293" width="11.44140625" style="78"/>
    <col min="13294" max="13294" width="5.33203125" style="78" bestFit="1" customWidth="1"/>
    <col min="13295" max="13295" width="4.5546875" style="78" bestFit="1" customWidth="1"/>
    <col min="13296" max="13296" width="16.88671875" style="78" bestFit="1" customWidth="1"/>
    <col min="13297" max="13297" width="16.109375" style="78" customWidth="1"/>
    <col min="13298" max="13298" width="15.5546875" style="78" customWidth="1"/>
    <col min="13299" max="13299" width="16" style="78" customWidth="1"/>
    <col min="13300" max="13305" width="17.5546875" style="78" bestFit="1" customWidth="1"/>
    <col min="13306" max="13306" width="12.5546875" style="78" bestFit="1" customWidth="1"/>
    <col min="13307" max="13549" width="11.44140625" style="78"/>
    <col min="13550" max="13550" width="5.33203125" style="78" bestFit="1" customWidth="1"/>
    <col min="13551" max="13551" width="4.5546875" style="78" bestFit="1" customWidth="1"/>
    <col min="13552" max="13552" width="16.88671875" style="78" bestFit="1" customWidth="1"/>
    <col min="13553" max="13553" width="16.109375" style="78" customWidth="1"/>
    <col min="13554" max="13554" width="15.5546875" style="78" customWidth="1"/>
    <col min="13555" max="13555" width="16" style="78" customWidth="1"/>
    <col min="13556" max="13561" width="17.5546875" style="78" bestFit="1" customWidth="1"/>
    <col min="13562" max="13562" width="12.5546875" style="78" bestFit="1" customWidth="1"/>
    <col min="13563" max="13805" width="11.44140625" style="78"/>
    <col min="13806" max="13806" width="5.33203125" style="78" bestFit="1" customWidth="1"/>
    <col min="13807" max="13807" width="4.5546875" style="78" bestFit="1" customWidth="1"/>
    <col min="13808" max="13808" width="16.88671875" style="78" bestFit="1" customWidth="1"/>
    <col min="13809" max="13809" width="16.109375" style="78" customWidth="1"/>
    <col min="13810" max="13810" width="15.5546875" style="78" customWidth="1"/>
    <col min="13811" max="13811" width="16" style="78" customWidth="1"/>
    <col min="13812" max="13817" width="17.5546875" style="78" bestFit="1" customWidth="1"/>
    <col min="13818" max="13818" width="12.5546875" style="78" bestFit="1" customWidth="1"/>
    <col min="13819" max="14061" width="11.44140625" style="78"/>
    <col min="14062" max="14062" width="5.33203125" style="78" bestFit="1" customWidth="1"/>
    <col min="14063" max="14063" width="4.5546875" style="78" bestFit="1" customWidth="1"/>
    <col min="14064" max="14064" width="16.88671875" style="78" bestFit="1" customWidth="1"/>
    <col min="14065" max="14065" width="16.109375" style="78" customWidth="1"/>
    <col min="14066" max="14066" width="15.5546875" style="78" customWidth="1"/>
    <col min="14067" max="14067" width="16" style="78" customWidth="1"/>
    <col min="14068" max="14073" width="17.5546875" style="78" bestFit="1" customWidth="1"/>
    <col min="14074" max="14074" width="12.5546875" style="78" bestFit="1" customWidth="1"/>
    <col min="14075" max="14317" width="11.44140625" style="78"/>
    <col min="14318" max="14318" width="5.33203125" style="78" bestFit="1" customWidth="1"/>
    <col min="14319" max="14319" width="4.5546875" style="78" bestFit="1" customWidth="1"/>
    <col min="14320" max="14320" width="16.88671875" style="78" bestFit="1" customWidth="1"/>
    <col min="14321" max="14321" width="16.109375" style="78" customWidth="1"/>
    <col min="14322" max="14322" width="15.5546875" style="78" customWidth="1"/>
    <col min="14323" max="14323" width="16" style="78" customWidth="1"/>
    <col min="14324" max="14329" width="17.5546875" style="78" bestFit="1" customWidth="1"/>
    <col min="14330" max="14330" width="12.5546875" style="78" bestFit="1" customWidth="1"/>
    <col min="14331" max="14573" width="11.44140625" style="78"/>
    <col min="14574" max="14574" width="5.33203125" style="78" bestFit="1" customWidth="1"/>
    <col min="14575" max="14575" width="4.5546875" style="78" bestFit="1" customWidth="1"/>
    <col min="14576" max="14576" width="16.88671875" style="78" bestFit="1" customWidth="1"/>
    <col min="14577" max="14577" width="16.109375" style="78" customWidth="1"/>
    <col min="14578" max="14578" width="15.5546875" style="78" customWidth="1"/>
    <col min="14579" max="14579" width="16" style="78" customWidth="1"/>
    <col min="14580" max="14585" width="17.5546875" style="78" bestFit="1" customWidth="1"/>
    <col min="14586" max="14586" width="12.5546875" style="78" bestFit="1" customWidth="1"/>
    <col min="14587" max="14829" width="11.44140625" style="78"/>
    <col min="14830" max="14830" width="5.33203125" style="78" bestFit="1" customWidth="1"/>
    <col min="14831" max="14831" width="4.5546875" style="78" bestFit="1" customWidth="1"/>
    <col min="14832" max="14832" width="16.88671875" style="78" bestFit="1" customWidth="1"/>
    <col min="14833" max="14833" width="16.109375" style="78" customWidth="1"/>
    <col min="14834" max="14834" width="15.5546875" style="78" customWidth="1"/>
    <col min="14835" max="14835" width="16" style="78" customWidth="1"/>
    <col min="14836" max="14841" width="17.5546875" style="78" bestFit="1" customWidth="1"/>
    <col min="14842" max="14842" width="12.5546875" style="78" bestFit="1" customWidth="1"/>
    <col min="14843" max="15085" width="11.44140625" style="78"/>
    <col min="15086" max="15086" width="5.33203125" style="78" bestFit="1" customWidth="1"/>
    <col min="15087" max="15087" width="4.5546875" style="78" bestFit="1" customWidth="1"/>
    <col min="15088" max="15088" width="16.88671875" style="78" bestFit="1" customWidth="1"/>
    <col min="15089" max="15089" width="16.109375" style="78" customWidth="1"/>
    <col min="15090" max="15090" width="15.5546875" style="78" customWidth="1"/>
    <col min="15091" max="15091" width="16" style="78" customWidth="1"/>
    <col min="15092" max="15097" width="17.5546875" style="78" bestFit="1" customWidth="1"/>
    <col min="15098" max="15098" width="12.5546875" style="78" bestFit="1" customWidth="1"/>
    <col min="15099" max="15341" width="11.44140625" style="78"/>
    <col min="15342" max="15342" width="5.33203125" style="78" bestFit="1" customWidth="1"/>
    <col min="15343" max="15343" width="4.5546875" style="78" bestFit="1" customWidth="1"/>
    <col min="15344" max="15344" width="16.88671875" style="78" bestFit="1" customWidth="1"/>
    <col min="15345" max="15345" width="16.109375" style="78" customWidth="1"/>
    <col min="15346" max="15346" width="15.5546875" style="78" customWidth="1"/>
    <col min="15347" max="15347" width="16" style="78" customWidth="1"/>
    <col min="15348" max="15353" width="17.5546875" style="78" bestFit="1" customWidth="1"/>
    <col min="15354" max="15354" width="12.5546875" style="78" bestFit="1" customWidth="1"/>
    <col min="15355" max="15597" width="11.44140625" style="78"/>
    <col min="15598" max="15598" width="5.33203125" style="78" bestFit="1" customWidth="1"/>
    <col min="15599" max="15599" width="4.5546875" style="78" bestFit="1" customWidth="1"/>
    <col min="15600" max="15600" width="16.88671875" style="78" bestFit="1" customWidth="1"/>
    <col min="15601" max="15601" width="16.109375" style="78" customWidth="1"/>
    <col min="15602" max="15602" width="15.5546875" style="78" customWidth="1"/>
    <col min="15603" max="15603" width="16" style="78" customWidth="1"/>
    <col min="15604" max="15609" width="17.5546875" style="78" bestFit="1" customWidth="1"/>
    <col min="15610" max="15610" width="12.5546875" style="78" bestFit="1" customWidth="1"/>
    <col min="15611" max="15853" width="11.44140625" style="78"/>
    <col min="15854" max="15854" width="5.33203125" style="78" bestFit="1" customWidth="1"/>
    <col min="15855" max="15855" width="4.5546875" style="78" bestFit="1" customWidth="1"/>
    <col min="15856" max="15856" width="16.88671875" style="78" bestFit="1" customWidth="1"/>
    <col min="15857" max="15857" width="16.109375" style="78" customWidth="1"/>
    <col min="15858" max="15858" width="15.5546875" style="78" customWidth="1"/>
    <col min="15859" max="15859" width="16" style="78" customWidth="1"/>
    <col min="15860" max="15865" width="17.5546875" style="78" bestFit="1" customWidth="1"/>
    <col min="15866" max="15866" width="12.5546875" style="78" bestFit="1" customWidth="1"/>
    <col min="15867" max="16109" width="11.44140625" style="78"/>
    <col min="16110" max="16110" width="5.33203125" style="78" bestFit="1" customWidth="1"/>
    <col min="16111" max="16111" width="4.5546875" style="78" bestFit="1" customWidth="1"/>
    <col min="16112" max="16112" width="16.88671875" style="78" bestFit="1" customWidth="1"/>
    <col min="16113" max="16113" width="16.109375" style="78" customWidth="1"/>
    <col min="16114" max="16114" width="15.5546875" style="78" customWidth="1"/>
    <col min="16115" max="16115" width="16" style="78" customWidth="1"/>
    <col min="16116" max="16121" width="17.5546875" style="78" bestFit="1" customWidth="1"/>
    <col min="16122" max="16122" width="12.5546875" style="78" bestFit="1" customWidth="1"/>
    <col min="16123" max="16384" width="11.44140625" style="78"/>
  </cols>
  <sheetData>
    <row r="1" spans="1:3">
      <c r="A1" s="83"/>
      <c r="B1" s="84"/>
    </row>
    <row r="2" spans="1:3" ht="20.100000000000001" customHeight="1">
      <c r="A2" s="83"/>
      <c r="B2" s="84"/>
      <c r="C2" s="491" t="s">
        <v>334</v>
      </c>
    </row>
    <row r="3" spans="1:3" s="163" customFormat="1" ht="20.100000000000001" customHeight="1">
      <c r="A3" s="160"/>
      <c r="B3" s="161"/>
      <c r="C3" s="545" t="s">
        <v>484</v>
      </c>
    </row>
    <row r="4" spans="1:3" s="163" customFormat="1" ht="24.9" customHeight="1">
      <c r="A4" s="164"/>
      <c r="B4" s="164"/>
      <c r="C4" s="545"/>
    </row>
    <row r="5" spans="1:3" s="162" customFormat="1" ht="24.9" customHeight="1">
      <c r="A5" s="87" t="s">
        <v>10</v>
      </c>
      <c r="B5" s="81" t="s">
        <v>186</v>
      </c>
      <c r="C5" s="545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7"/>
  <sheetViews>
    <sheetView showGridLines="0" zoomScale="90" zoomScaleNormal="90" workbookViewId="0">
      <pane xSplit="8" ySplit="5" topLeftCell="I963" activePane="bottomRight" state="frozen"/>
      <selection pane="topRight" activeCell="G1" sqref="G1"/>
      <selection pane="bottomLeft" activeCell="A6" sqref="A6"/>
      <selection pane="bottomRight" activeCell="H980" sqref="H980:H986"/>
    </sheetView>
  </sheetViews>
  <sheetFormatPr baseColWidth="10" defaultRowHeight="12"/>
  <cols>
    <col min="1" max="4" width="5.6640625" style="85" customWidth="1"/>
    <col min="5" max="7" width="8.6640625" style="85" customWidth="1"/>
    <col min="8" max="8" width="15.6640625" style="269" customWidth="1"/>
    <col min="9" max="10" width="15.6640625" style="270" customWidth="1"/>
    <col min="11" max="14" width="16.44140625" style="270" customWidth="1"/>
    <col min="15" max="20" width="15.6640625" style="270" customWidth="1"/>
    <col min="21" max="254" width="11.44140625" style="78"/>
    <col min="255" max="255" width="5.33203125" style="78" bestFit="1" customWidth="1"/>
    <col min="256" max="256" width="4.5546875" style="78" bestFit="1" customWidth="1"/>
    <col min="257" max="257" width="16.88671875" style="78" bestFit="1" customWidth="1"/>
    <col min="258" max="258" width="16.109375" style="78" customWidth="1"/>
    <col min="259" max="259" width="15.5546875" style="78" customWidth="1"/>
    <col min="260" max="260" width="16" style="78" customWidth="1"/>
    <col min="261" max="266" width="17.5546875" style="78" bestFit="1" customWidth="1"/>
    <col min="267" max="267" width="12.5546875" style="78" bestFit="1" customWidth="1"/>
    <col min="268" max="510" width="11.44140625" style="78"/>
    <col min="511" max="511" width="5.33203125" style="78" bestFit="1" customWidth="1"/>
    <col min="512" max="512" width="4.5546875" style="78" bestFit="1" customWidth="1"/>
    <col min="513" max="513" width="16.88671875" style="78" bestFit="1" customWidth="1"/>
    <col min="514" max="514" width="16.109375" style="78" customWidth="1"/>
    <col min="515" max="515" width="15.5546875" style="78" customWidth="1"/>
    <col min="516" max="516" width="16" style="78" customWidth="1"/>
    <col min="517" max="522" width="17.5546875" style="78" bestFit="1" customWidth="1"/>
    <col min="523" max="523" width="12.5546875" style="78" bestFit="1" customWidth="1"/>
    <col min="524" max="766" width="11.44140625" style="78"/>
    <col min="767" max="767" width="5.33203125" style="78" bestFit="1" customWidth="1"/>
    <col min="768" max="768" width="4.5546875" style="78" bestFit="1" customWidth="1"/>
    <col min="769" max="769" width="16.88671875" style="78" bestFit="1" customWidth="1"/>
    <col min="770" max="770" width="16.109375" style="78" customWidth="1"/>
    <col min="771" max="771" width="15.5546875" style="78" customWidth="1"/>
    <col min="772" max="772" width="16" style="78" customWidth="1"/>
    <col min="773" max="778" width="17.5546875" style="78" bestFit="1" customWidth="1"/>
    <col min="779" max="779" width="12.5546875" style="78" bestFit="1" customWidth="1"/>
    <col min="780" max="1022" width="11.44140625" style="78"/>
    <col min="1023" max="1023" width="5.33203125" style="78" bestFit="1" customWidth="1"/>
    <col min="1024" max="1024" width="4.5546875" style="78" bestFit="1" customWidth="1"/>
    <col min="1025" max="1025" width="16.88671875" style="78" bestFit="1" customWidth="1"/>
    <col min="1026" max="1026" width="16.109375" style="78" customWidth="1"/>
    <col min="1027" max="1027" width="15.5546875" style="78" customWidth="1"/>
    <col min="1028" max="1028" width="16" style="78" customWidth="1"/>
    <col min="1029" max="1034" width="17.5546875" style="78" bestFit="1" customWidth="1"/>
    <col min="1035" max="1035" width="12.5546875" style="78" bestFit="1" customWidth="1"/>
    <col min="1036" max="1278" width="11.44140625" style="78"/>
    <col min="1279" max="1279" width="5.33203125" style="78" bestFit="1" customWidth="1"/>
    <col min="1280" max="1280" width="4.5546875" style="78" bestFit="1" customWidth="1"/>
    <col min="1281" max="1281" width="16.88671875" style="78" bestFit="1" customWidth="1"/>
    <col min="1282" max="1282" width="16.109375" style="78" customWidth="1"/>
    <col min="1283" max="1283" width="15.5546875" style="78" customWidth="1"/>
    <col min="1284" max="1284" width="16" style="78" customWidth="1"/>
    <col min="1285" max="1290" width="17.5546875" style="78" bestFit="1" customWidth="1"/>
    <col min="1291" max="1291" width="12.5546875" style="78" bestFit="1" customWidth="1"/>
    <col min="1292" max="1534" width="11.44140625" style="78"/>
    <col min="1535" max="1535" width="5.33203125" style="78" bestFit="1" customWidth="1"/>
    <col min="1536" max="1536" width="4.5546875" style="78" bestFit="1" customWidth="1"/>
    <col min="1537" max="1537" width="16.88671875" style="78" bestFit="1" customWidth="1"/>
    <col min="1538" max="1538" width="16.109375" style="78" customWidth="1"/>
    <col min="1539" max="1539" width="15.5546875" style="78" customWidth="1"/>
    <col min="1540" max="1540" width="16" style="78" customWidth="1"/>
    <col min="1541" max="1546" width="17.5546875" style="78" bestFit="1" customWidth="1"/>
    <col min="1547" max="1547" width="12.5546875" style="78" bestFit="1" customWidth="1"/>
    <col min="1548" max="1790" width="11.44140625" style="78"/>
    <col min="1791" max="1791" width="5.33203125" style="78" bestFit="1" customWidth="1"/>
    <col min="1792" max="1792" width="4.5546875" style="78" bestFit="1" customWidth="1"/>
    <col min="1793" max="1793" width="16.88671875" style="78" bestFit="1" customWidth="1"/>
    <col min="1794" max="1794" width="16.109375" style="78" customWidth="1"/>
    <col min="1795" max="1795" width="15.5546875" style="78" customWidth="1"/>
    <col min="1796" max="1796" width="16" style="78" customWidth="1"/>
    <col min="1797" max="1802" width="17.5546875" style="78" bestFit="1" customWidth="1"/>
    <col min="1803" max="1803" width="12.5546875" style="78" bestFit="1" customWidth="1"/>
    <col min="1804" max="2046" width="11.44140625" style="78"/>
    <col min="2047" max="2047" width="5.33203125" style="78" bestFit="1" customWidth="1"/>
    <col min="2048" max="2048" width="4.5546875" style="78" bestFit="1" customWidth="1"/>
    <col min="2049" max="2049" width="16.88671875" style="78" bestFit="1" customWidth="1"/>
    <col min="2050" max="2050" width="16.109375" style="78" customWidth="1"/>
    <col min="2051" max="2051" width="15.5546875" style="78" customWidth="1"/>
    <col min="2052" max="2052" width="16" style="78" customWidth="1"/>
    <col min="2053" max="2058" width="17.5546875" style="78" bestFit="1" customWidth="1"/>
    <col min="2059" max="2059" width="12.5546875" style="78" bestFit="1" customWidth="1"/>
    <col min="2060" max="2302" width="11.44140625" style="78"/>
    <col min="2303" max="2303" width="5.33203125" style="78" bestFit="1" customWidth="1"/>
    <col min="2304" max="2304" width="4.5546875" style="78" bestFit="1" customWidth="1"/>
    <col min="2305" max="2305" width="16.88671875" style="78" bestFit="1" customWidth="1"/>
    <col min="2306" max="2306" width="16.109375" style="78" customWidth="1"/>
    <col min="2307" max="2307" width="15.5546875" style="78" customWidth="1"/>
    <col min="2308" max="2308" width="16" style="78" customWidth="1"/>
    <col min="2309" max="2314" width="17.5546875" style="78" bestFit="1" customWidth="1"/>
    <col min="2315" max="2315" width="12.5546875" style="78" bestFit="1" customWidth="1"/>
    <col min="2316" max="2558" width="11.44140625" style="78"/>
    <col min="2559" max="2559" width="5.33203125" style="78" bestFit="1" customWidth="1"/>
    <col min="2560" max="2560" width="4.5546875" style="78" bestFit="1" customWidth="1"/>
    <col min="2561" max="2561" width="16.88671875" style="78" bestFit="1" customWidth="1"/>
    <col min="2562" max="2562" width="16.109375" style="78" customWidth="1"/>
    <col min="2563" max="2563" width="15.5546875" style="78" customWidth="1"/>
    <col min="2564" max="2564" width="16" style="78" customWidth="1"/>
    <col min="2565" max="2570" width="17.5546875" style="78" bestFit="1" customWidth="1"/>
    <col min="2571" max="2571" width="12.5546875" style="78" bestFit="1" customWidth="1"/>
    <col min="2572" max="2814" width="11.44140625" style="78"/>
    <col min="2815" max="2815" width="5.33203125" style="78" bestFit="1" customWidth="1"/>
    <col min="2816" max="2816" width="4.5546875" style="78" bestFit="1" customWidth="1"/>
    <col min="2817" max="2817" width="16.88671875" style="78" bestFit="1" customWidth="1"/>
    <col min="2818" max="2818" width="16.109375" style="78" customWidth="1"/>
    <col min="2819" max="2819" width="15.5546875" style="78" customWidth="1"/>
    <col min="2820" max="2820" width="16" style="78" customWidth="1"/>
    <col min="2821" max="2826" width="17.5546875" style="78" bestFit="1" customWidth="1"/>
    <col min="2827" max="2827" width="12.5546875" style="78" bestFit="1" customWidth="1"/>
    <col min="2828" max="3070" width="11.44140625" style="78"/>
    <col min="3071" max="3071" width="5.33203125" style="78" bestFit="1" customWidth="1"/>
    <col min="3072" max="3072" width="4.5546875" style="78" bestFit="1" customWidth="1"/>
    <col min="3073" max="3073" width="16.88671875" style="78" bestFit="1" customWidth="1"/>
    <col min="3074" max="3074" width="16.109375" style="78" customWidth="1"/>
    <col min="3075" max="3075" width="15.5546875" style="78" customWidth="1"/>
    <col min="3076" max="3076" width="16" style="78" customWidth="1"/>
    <col min="3077" max="3082" width="17.5546875" style="78" bestFit="1" customWidth="1"/>
    <col min="3083" max="3083" width="12.5546875" style="78" bestFit="1" customWidth="1"/>
    <col min="3084" max="3326" width="11.44140625" style="78"/>
    <col min="3327" max="3327" width="5.33203125" style="78" bestFit="1" customWidth="1"/>
    <col min="3328" max="3328" width="4.5546875" style="78" bestFit="1" customWidth="1"/>
    <col min="3329" max="3329" width="16.88671875" style="78" bestFit="1" customWidth="1"/>
    <col min="3330" max="3330" width="16.109375" style="78" customWidth="1"/>
    <col min="3331" max="3331" width="15.5546875" style="78" customWidth="1"/>
    <col min="3332" max="3332" width="16" style="78" customWidth="1"/>
    <col min="3333" max="3338" width="17.5546875" style="78" bestFit="1" customWidth="1"/>
    <col min="3339" max="3339" width="12.5546875" style="78" bestFit="1" customWidth="1"/>
    <col min="3340" max="3582" width="11.44140625" style="78"/>
    <col min="3583" max="3583" width="5.33203125" style="78" bestFit="1" customWidth="1"/>
    <col min="3584" max="3584" width="4.5546875" style="78" bestFit="1" customWidth="1"/>
    <col min="3585" max="3585" width="16.88671875" style="78" bestFit="1" customWidth="1"/>
    <col min="3586" max="3586" width="16.109375" style="78" customWidth="1"/>
    <col min="3587" max="3587" width="15.5546875" style="78" customWidth="1"/>
    <col min="3588" max="3588" width="16" style="78" customWidth="1"/>
    <col min="3589" max="3594" width="17.5546875" style="78" bestFit="1" customWidth="1"/>
    <col min="3595" max="3595" width="12.5546875" style="78" bestFit="1" customWidth="1"/>
    <col min="3596" max="3838" width="11.44140625" style="78"/>
    <col min="3839" max="3839" width="5.33203125" style="78" bestFit="1" customWidth="1"/>
    <col min="3840" max="3840" width="4.5546875" style="78" bestFit="1" customWidth="1"/>
    <col min="3841" max="3841" width="16.88671875" style="78" bestFit="1" customWidth="1"/>
    <col min="3842" max="3842" width="16.109375" style="78" customWidth="1"/>
    <col min="3843" max="3843" width="15.5546875" style="78" customWidth="1"/>
    <col min="3844" max="3844" width="16" style="78" customWidth="1"/>
    <col min="3845" max="3850" width="17.5546875" style="78" bestFit="1" customWidth="1"/>
    <col min="3851" max="3851" width="12.5546875" style="78" bestFit="1" customWidth="1"/>
    <col min="3852" max="4094" width="11.44140625" style="78"/>
    <col min="4095" max="4095" width="5.33203125" style="78" bestFit="1" customWidth="1"/>
    <col min="4096" max="4096" width="4.5546875" style="78" bestFit="1" customWidth="1"/>
    <col min="4097" max="4097" width="16.88671875" style="78" bestFit="1" customWidth="1"/>
    <col min="4098" max="4098" width="16.109375" style="78" customWidth="1"/>
    <col min="4099" max="4099" width="15.5546875" style="78" customWidth="1"/>
    <col min="4100" max="4100" width="16" style="78" customWidth="1"/>
    <col min="4101" max="4106" width="17.5546875" style="78" bestFit="1" customWidth="1"/>
    <col min="4107" max="4107" width="12.5546875" style="78" bestFit="1" customWidth="1"/>
    <col min="4108" max="4350" width="11.44140625" style="78"/>
    <col min="4351" max="4351" width="5.33203125" style="78" bestFit="1" customWidth="1"/>
    <col min="4352" max="4352" width="4.5546875" style="78" bestFit="1" customWidth="1"/>
    <col min="4353" max="4353" width="16.88671875" style="78" bestFit="1" customWidth="1"/>
    <col min="4354" max="4354" width="16.109375" style="78" customWidth="1"/>
    <col min="4355" max="4355" width="15.5546875" style="78" customWidth="1"/>
    <col min="4356" max="4356" width="16" style="78" customWidth="1"/>
    <col min="4357" max="4362" width="17.5546875" style="78" bestFit="1" customWidth="1"/>
    <col min="4363" max="4363" width="12.5546875" style="78" bestFit="1" customWidth="1"/>
    <col min="4364" max="4606" width="11.44140625" style="78"/>
    <col min="4607" max="4607" width="5.33203125" style="78" bestFit="1" customWidth="1"/>
    <col min="4608" max="4608" width="4.5546875" style="78" bestFit="1" customWidth="1"/>
    <col min="4609" max="4609" width="16.88671875" style="78" bestFit="1" customWidth="1"/>
    <col min="4610" max="4610" width="16.109375" style="78" customWidth="1"/>
    <col min="4611" max="4611" width="15.5546875" style="78" customWidth="1"/>
    <col min="4612" max="4612" width="16" style="78" customWidth="1"/>
    <col min="4613" max="4618" width="17.5546875" style="78" bestFit="1" customWidth="1"/>
    <col min="4619" max="4619" width="12.5546875" style="78" bestFit="1" customWidth="1"/>
    <col min="4620" max="4862" width="11.44140625" style="78"/>
    <col min="4863" max="4863" width="5.33203125" style="78" bestFit="1" customWidth="1"/>
    <col min="4864" max="4864" width="4.5546875" style="78" bestFit="1" customWidth="1"/>
    <col min="4865" max="4865" width="16.88671875" style="78" bestFit="1" customWidth="1"/>
    <col min="4866" max="4866" width="16.109375" style="78" customWidth="1"/>
    <col min="4867" max="4867" width="15.5546875" style="78" customWidth="1"/>
    <col min="4868" max="4868" width="16" style="78" customWidth="1"/>
    <col min="4869" max="4874" width="17.5546875" style="78" bestFit="1" customWidth="1"/>
    <col min="4875" max="4875" width="12.5546875" style="78" bestFit="1" customWidth="1"/>
    <col min="4876" max="5118" width="11.44140625" style="78"/>
    <col min="5119" max="5119" width="5.33203125" style="78" bestFit="1" customWidth="1"/>
    <col min="5120" max="5120" width="4.5546875" style="78" bestFit="1" customWidth="1"/>
    <col min="5121" max="5121" width="16.88671875" style="78" bestFit="1" customWidth="1"/>
    <col min="5122" max="5122" width="16.109375" style="78" customWidth="1"/>
    <col min="5123" max="5123" width="15.5546875" style="78" customWidth="1"/>
    <col min="5124" max="5124" width="16" style="78" customWidth="1"/>
    <col min="5125" max="5130" width="17.5546875" style="78" bestFit="1" customWidth="1"/>
    <col min="5131" max="5131" width="12.5546875" style="78" bestFit="1" customWidth="1"/>
    <col min="5132" max="5374" width="11.44140625" style="78"/>
    <col min="5375" max="5375" width="5.33203125" style="78" bestFit="1" customWidth="1"/>
    <col min="5376" max="5376" width="4.5546875" style="78" bestFit="1" customWidth="1"/>
    <col min="5377" max="5377" width="16.88671875" style="78" bestFit="1" customWidth="1"/>
    <col min="5378" max="5378" width="16.109375" style="78" customWidth="1"/>
    <col min="5379" max="5379" width="15.5546875" style="78" customWidth="1"/>
    <col min="5380" max="5380" width="16" style="78" customWidth="1"/>
    <col min="5381" max="5386" width="17.5546875" style="78" bestFit="1" customWidth="1"/>
    <col min="5387" max="5387" width="12.5546875" style="78" bestFit="1" customWidth="1"/>
    <col min="5388" max="5630" width="11.44140625" style="78"/>
    <col min="5631" max="5631" width="5.33203125" style="78" bestFit="1" customWidth="1"/>
    <col min="5632" max="5632" width="4.5546875" style="78" bestFit="1" customWidth="1"/>
    <col min="5633" max="5633" width="16.88671875" style="78" bestFit="1" customWidth="1"/>
    <col min="5634" max="5634" width="16.109375" style="78" customWidth="1"/>
    <col min="5635" max="5635" width="15.5546875" style="78" customWidth="1"/>
    <col min="5636" max="5636" width="16" style="78" customWidth="1"/>
    <col min="5637" max="5642" width="17.5546875" style="78" bestFit="1" customWidth="1"/>
    <col min="5643" max="5643" width="12.5546875" style="78" bestFit="1" customWidth="1"/>
    <col min="5644" max="5886" width="11.44140625" style="78"/>
    <col min="5887" max="5887" width="5.33203125" style="78" bestFit="1" customWidth="1"/>
    <col min="5888" max="5888" width="4.5546875" style="78" bestFit="1" customWidth="1"/>
    <col min="5889" max="5889" width="16.88671875" style="78" bestFit="1" customWidth="1"/>
    <col min="5890" max="5890" width="16.109375" style="78" customWidth="1"/>
    <col min="5891" max="5891" width="15.5546875" style="78" customWidth="1"/>
    <col min="5892" max="5892" width="16" style="78" customWidth="1"/>
    <col min="5893" max="5898" width="17.5546875" style="78" bestFit="1" customWidth="1"/>
    <col min="5899" max="5899" width="12.5546875" style="78" bestFit="1" customWidth="1"/>
    <col min="5900" max="6142" width="11.44140625" style="78"/>
    <col min="6143" max="6143" width="5.33203125" style="78" bestFit="1" customWidth="1"/>
    <col min="6144" max="6144" width="4.5546875" style="78" bestFit="1" customWidth="1"/>
    <col min="6145" max="6145" width="16.88671875" style="78" bestFit="1" customWidth="1"/>
    <col min="6146" max="6146" width="16.109375" style="78" customWidth="1"/>
    <col min="6147" max="6147" width="15.5546875" style="78" customWidth="1"/>
    <col min="6148" max="6148" width="16" style="78" customWidth="1"/>
    <col min="6149" max="6154" width="17.5546875" style="78" bestFit="1" customWidth="1"/>
    <col min="6155" max="6155" width="12.5546875" style="78" bestFit="1" customWidth="1"/>
    <col min="6156" max="6398" width="11.44140625" style="78"/>
    <col min="6399" max="6399" width="5.33203125" style="78" bestFit="1" customWidth="1"/>
    <col min="6400" max="6400" width="4.5546875" style="78" bestFit="1" customWidth="1"/>
    <col min="6401" max="6401" width="16.88671875" style="78" bestFit="1" customWidth="1"/>
    <col min="6402" max="6402" width="16.109375" style="78" customWidth="1"/>
    <col min="6403" max="6403" width="15.5546875" style="78" customWidth="1"/>
    <col min="6404" max="6404" width="16" style="78" customWidth="1"/>
    <col min="6405" max="6410" width="17.5546875" style="78" bestFit="1" customWidth="1"/>
    <col min="6411" max="6411" width="12.5546875" style="78" bestFit="1" customWidth="1"/>
    <col min="6412" max="6654" width="11.44140625" style="78"/>
    <col min="6655" max="6655" width="5.33203125" style="78" bestFit="1" customWidth="1"/>
    <col min="6656" max="6656" width="4.5546875" style="78" bestFit="1" customWidth="1"/>
    <col min="6657" max="6657" width="16.88671875" style="78" bestFit="1" customWidth="1"/>
    <col min="6658" max="6658" width="16.109375" style="78" customWidth="1"/>
    <col min="6659" max="6659" width="15.5546875" style="78" customWidth="1"/>
    <col min="6660" max="6660" width="16" style="78" customWidth="1"/>
    <col min="6661" max="6666" width="17.5546875" style="78" bestFit="1" customWidth="1"/>
    <col min="6667" max="6667" width="12.5546875" style="78" bestFit="1" customWidth="1"/>
    <col min="6668" max="6910" width="11.44140625" style="78"/>
    <col min="6911" max="6911" width="5.33203125" style="78" bestFit="1" customWidth="1"/>
    <col min="6912" max="6912" width="4.5546875" style="78" bestFit="1" customWidth="1"/>
    <col min="6913" max="6913" width="16.88671875" style="78" bestFit="1" customWidth="1"/>
    <col min="6914" max="6914" width="16.109375" style="78" customWidth="1"/>
    <col min="6915" max="6915" width="15.5546875" style="78" customWidth="1"/>
    <col min="6916" max="6916" width="16" style="78" customWidth="1"/>
    <col min="6917" max="6922" width="17.5546875" style="78" bestFit="1" customWidth="1"/>
    <col min="6923" max="6923" width="12.5546875" style="78" bestFit="1" customWidth="1"/>
    <col min="6924" max="7166" width="11.44140625" style="78"/>
    <col min="7167" max="7167" width="5.33203125" style="78" bestFit="1" customWidth="1"/>
    <col min="7168" max="7168" width="4.5546875" style="78" bestFit="1" customWidth="1"/>
    <col min="7169" max="7169" width="16.88671875" style="78" bestFit="1" customWidth="1"/>
    <col min="7170" max="7170" width="16.109375" style="78" customWidth="1"/>
    <col min="7171" max="7171" width="15.5546875" style="78" customWidth="1"/>
    <col min="7172" max="7172" width="16" style="78" customWidth="1"/>
    <col min="7173" max="7178" width="17.5546875" style="78" bestFit="1" customWidth="1"/>
    <col min="7179" max="7179" width="12.5546875" style="78" bestFit="1" customWidth="1"/>
    <col min="7180" max="7422" width="11.44140625" style="78"/>
    <col min="7423" max="7423" width="5.33203125" style="78" bestFit="1" customWidth="1"/>
    <col min="7424" max="7424" width="4.5546875" style="78" bestFit="1" customWidth="1"/>
    <col min="7425" max="7425" width="16.88671875" style="78" bestFit="1" customWidth="1"/>
    <col min="7426" max="7426" width="16.109375" style="78" customWidth="1"/>
    <col min="7427" max="7427" width="15.5546875" style="78" customWidth="1"/>
    <col min="7428" max="7428" width="16" style="78" customWidth="1"/>
    <col min="7429" max="7434" width="17.5546875" style="78" bestFit="1" customWidth="1"/>
    <col min="7435" max="7435" width="12.5546875" style="78" bestFit="1" customWidth="1"/>
    <col min="7436" max="7678" width="11.44140625" style="78"/>
    <col min="7679" max="7679" width="5.33203125" style="78" bestFit="1" customWidth="1"/>
    <col min="7680" max="7680" width="4.5546875" style="78" bestFit="1" customWidth="1"/>
    <col min="7681" max="7681" width="16.88671875" style="78" bestFit="1" customWidth="1"/>
    <col min="7682" max="7682" width="16.109375" style="78" customWidth="1"/>
    <col min="7683" max="7683" width="15.5546875" style="78" customWidth="1"/>
    <col min="7684" max="7684" width="16" style="78" customWidth="1"/>
    <col min="7685" max="7690" width="17.5546875" style="78" bestFit="1" customWidth="1"/>
    <col min="7691" max="7691" width="12.5546875" style="78" bestFit="1" customWidth="1"/>
    <col min="7692" max="7934" width="11.44140625" style="78"/>
    <col min="7935" max="7935" width="5.33203125" style="78" bestFit="1" customWidth="1"/>
    <col min="7936" max="7936" width="4.5546875" style="78" bestFit="1" customWidth="1"/>
    <col min="7937" max="7937" width="16.88671875" style="78" bestFit="1" customWidth="1"/>
    <col min="7938" max="7938" width="16.109375" style="78" customWidth="1"/>
    <col min="7939" max="7939" width="15.5546875" style="78" customWidth="1"/>
    <col min="7940" max="7940" width="16" style="78" customWidth="1"/>
    <col min="7941" max="7946" width="17.5546875" style="78" bestFit="1" customWidth="1"/>
    <col min="7947" max="7947" width="12.5546875" style="78" bestFit="1" customWidth="1"/>
    <col min="7948" max="8190" width="11.44140625" style="78"/>
    <col min="8191" max="8191" width="5.33203125" style="78" bestFit="1" customWidth="1"/>
    <col min="8192" max="8192" width="4.5546875" style="78" bestFit="1" customWidth="1"/>
    <col min="8193" max="8193" width="16.88671875" style="78" bestFit="1" customWidth="1"/>
    <col min="8194" max="8194" width="16.109375" style="78" customWidth="1"/>
    <col min="8195" max="8195" width="15.5546875" style="78" customWidth="1"/>
    <col min="8196" max="8196" width="16" style="78" customWidth="1"/>
    <col min="8197" max="8202" width="17.5546875" style="78" bestFit="1" customWidth="1"/>
    <col min="8203" max="8203" width="12.5546875" style="78" bestFit="1" customWidth="1"/>
    <col min="8204" max="8446" width="11.44140625" style="78"/>
    <col min="8447" max="8447" width="5.33203125" style="78" bestFit="1" customWidth="1"/>
    <col min="8448" max="8448" width="4.5546875" style="78" bestFit="1" customWidth="1"/>
    <col min="8449" max="8449" width="16.88671875" style="78" bestFit="1" customWidth="1"/>
    <col min="8450" max="8450" width="16.109375" style="78" customWidth="1"/>
    <col min="8451" max="8451" width="15.5546875" style="78" customWidth="1"/>
    <col min="8452" max="8452" width="16" style="78" customWidth="1"/>
    <col min="8453" max="8458" width="17.5546875" style="78" bestFit="1" customWidth="1"/>
    <col min="8459" max="8459" width="12.5546875" style="78" bestFit="1" customWidth="1"/>
    <col min="8460" max="8702" width="11.44140625" style="78"/>
    <col min="8703" max="8703" width="5.33203125" style="78" bestFit="1" customWidth="1"/>
    <col min="8704" max="8704" width="4.5546875" style="78" bestFit="1" customWidth="1"/>
    <col min="8705" max="8705" width="16.88671875" style="78" bestFit="1" customWidth="1"/>
    <col min="8706" max="8706" width="16.109375" style="78" customWidth="1"/>
    <col min="8707" max="8707" width="15.5546875" style="78" customWidth="1"/>
    <col min="8708" max="8708" width="16" style="78" customWidth="1"/>
    <col min="8709" max="8714" width="17.5546875" style="78" bestFit="1" customWidth="1"/>
    <col min="8715" max="8715" width="12.5546875" style="78" bestFit="1" customWidth="1"/>
    <col min="8716" max="8958" width="11.44140625" style="78"/>
    <col min="8959" max="8959" width="5.33203125" style="78" bestFit="1" customWidth="1"/>
    <col min="8960" max="8960" width="4.5546875" style="78" bestFit="1" customWidth="1"/>
    <col min="8961" max="8961" width="16.88671875" style="78" bestFit="1" customWidth="1"/>
    <col min="8962" max="8962" width="16.109375" style="78" customWidth="1"/>
    <col min="8963" max="8963" width="15.5546875" style="78" customWidth="1"/>
    <col min="8964" max="8964" width="16" style="78" customWidth="1"/>
    <col min="8965" max="8970" width="17.5546875" style="78" bestFit="1" customWidth="1"/>
    <col min="8971" max="8971" width="12.5546875" style="78" bestFit="1" customWidth="1"/>
    <col min="8972" max="9214" width="11.44140625" style="78"/>
    <col min="9215" max="9215" width="5.33203125" style="78" bestFit="1" customWidth="1"/>
    <col min="9216" max="9216" width="4.5546875" style="78" bestFit="1" customWidth="1"/>
    <col min="9217" max="9217" width="16.88671875" style="78" bestFit="1" customWidth="1"/>
    <col min="9218" max="9218" width="16.109375" style="78" customWidth="1"/>
    <col min="9219" max="9219" width="15.5546875" style="78" customWidth="1"/>
    <col min="9220" max="9220" width="16" style="78" customWidth="1"/>
    <col min="9221" max="9226" width="17.5546875" style="78" bestFit="1" customWidth="1"/>
    <col min="9227" max="9227" width="12.5546875" style="78" bestFit="1" customWidth="1"/>
    <col min="9228" max="9470" width="11.44140625" style="78"/>
    <col min="9471" max="9471" width="5.33203125" style="78" bestFit="1" customWidth="1"/>
    <col min="9472" max="9472" width="4.5546875" style="78" bestFit="1" customWidth="1"/>
    <col min="9473" max="9473" width="16.88671875" style="78" bestFit="1" customWidth="1"/>
    <col min="9474" max="9474" width="16.109375" style="78" customWidth="1"/>
    <col min="9475" max="9475" width="15.5546875" style="78" customWidth="1"/>
    <col min="9476" max="9476" width="16" style="78" customWidth="1"/>
    <col min="9477" max="9482" width="17.5546875" style="78" bestFit="1" customWidth="1"/>
    <col min="9483" max="9483" width="12.5546875" style="78" bestFit="1" customWidth="1"/>
    <col min="9484" max="9726" width="11.44140625" style="78"/>
    <col min="9727" max="9727" width="5.33203125" style="78" bestFit="1" customWidth="1"/>
    <col min="9728" max="9728" width="4.5546875" style="78" bestFit="1" customWidth="1"/>
    <col min="9729" max="9729" width="16.88671875" style="78" bestFit="1" customWidth="1"/>
    <col min="9730" max="9730" width="16.109375" style="78" customWidth="1"/>
    <col min="9731" max="9731" width="15.5546875" style="78" customWidth="1"/>
    <col min="9732" max="9732" width="16" style="78" customWidth="1"/>
    <col min="9733" max="9738" width="17.5546875" style="78" bestFit="1" customWidth="1"/>
    <col min="9739" max="9739" width="12.5546875" style="78" bestFit="1" customWidth="1"/>
    <col min="9740" max="9982" width="11.44140625" style="78"/>
    <col min="9983" max="9983" width="5.33203125" style="78" bestFit="1" customWidth="1"/>
    <col min="9984" max="9984" width="4.5546875" style="78" bestFit="1" customWidth="1"/>
    <col min="9985" max="9985" width="16.88671875" style="78" bestFit="1" customWidth="1"/>
    <col min="9986" max="9986" width="16.109375" style="78" customWidth="1"/>
    <col min="9987" max="9987" width="15.5546875" style="78" customWidth="1"/>
    <col min="9988" max="9988" width="16" style="78" customWidth="1"/>
    <col min="9989" max="9994" width="17.5546875" style="78" bestFit="1" customWidth="1"/>
    <col min="9995" max="9995" width="12.5546875" style="78" bestFit="1" customWidth="1"/>
    <col min="9996" max="10238" width="11.44140625" style="78"/>
    <col min="10239" max="10239" width="5.33203125" style="78" bestFit="1" customWidth="1"/>
    <col min="10240" max="10240" width="4.5546875" style="78" bestFit="1" customWidth="1"/>
    <col min="10241" max="10241" width="16.88671875" style="78" bestFit="1" customWidth="1"/>
    <col min="10242" max="10242" width="16.109375" style="78" customWidth="1"/>
    <col min="10243" max="10243" width="15.5546875" style="78" customWidth="1"/>
    <col min="10244" max="10244" width="16" style="78" customWidth="1"/>
    <col min="10245" max="10250" width="17.5546875" style="78" bestFit="1" customWidth="1"/>
    <col min="10251" max="10251" width="12.5546875" style="78" bestFit="1" customWidth="1"/>
    <col min="10252" max="10494" width="11.44140625" style="78"/>
    <col min="10495" max="10495" width="5.33203125" style="78" bestFit="1" customWidth="1"/>
    <col min="10496" max="10496" width="4.5546875" style="78" bestFit="1" customWidth="1"/>
    <col min="10497" max="10497" width="16.88671875" style="78" bestFit="1" customWidth="1"/>
    <col min="10498" max="10498" width="16.109375" style="78" customWidth="1"/>
    <col min="10499" max="10499" width="15.5546875" style="78" customWidth="1"/>
    <col min="10500" max="10500" width="16" style="78" customWidth="1"/>
    <col min="10501" max="10506" width="17.5546875" style="78" bestFit="1" customWidth="1"/>
    <col min="10507" max="10507" width="12.5546875" style="78" bestFit="1" customWidth="1"/>
    <col min="10508" max="10750" width="11.44140625" style="78"/>
    <col min="10751" max="10751" width="5.33203125" style="78" bestFit="1" customWidth="1"/>
    <col min="10752" max="10752" width="4.5546875" style="78" bestFit="1" customWidth="1"/>
    <col min="10753" max="10753" width="16.88671875" style="78" bestFit="1" customWidth="1"/>
    <col min="10754" max="10754" width="16.109375" style="78" customWidth="1"/>
    <col min="10755" max="10755" width="15.5546875" style="78" customWidth="1"/>
    <col min="10756" max="10756" width="16" style="78" customWidth="1"/>
    <col min="10757" max="10762" width="17.5546875" style="78" bestFit="1" customWidth="1"/>
    <col min="10763" max="10763" width="12.5546875" style="78" bestFit="1" customWidth="1"/>
    <col min="10764" max="11006" width="11.44140625" style="78"/>
    <col min="11007" max="11007" width="5.33203125" style="78" bestFit="1" customWidth="1"/>
    <col min="11008" max="11008" width="4.5546875" style="78" bestFit="1" customWidth="1"/>
    <col min="11009" max="11009" width="16.88671875" style="78" bestFit="1" customWidth="1"/>
    <col min="11010" max="11010" width="16.109375" style="78" customWidth="1"/>
    <col min="11011" max="11011" width="15.5546875" style="78" customWidth="1"/>
    <col min="11012" max="11012" width="16" style="78" customWidth="1"/>
    <col min="11013" max="11018" width="17.5546875" style="78" bestFit="1" customWidth="1"/>
    <col min="11019" max="11019" width="12.5546875" style="78" bestFit="1" customWidth="1"/>
    <col min="11020" max="11262" width="11.44140625" style="78"/>
    <col min="11263" max="11263" width="5.33203125" style="78" bestFit="1" customWidth="1"/>
    <col min="11264" max="11264" width="4.5546875" style="78" bestFit="1" customWidth="1"/>
    <col min="11265" max="11265" width="16.88671875" style="78" bestFit="1" customWidth="1"/>
    <col min="11266" max="11266" width="16.109375" style="78" customWidth="1"/>
    <col min="11267" max="11267" width="15.5546875" style="78" customWidth="1"/>
    <col min="11268" max="11268" width="16" style="78" customWidth="1"/>
    <col min="11269" max="11274" width="17.5546875" style="78" bestFit="1" customWidth="1"/>
    <col min="11275" max="11275" width="12.5546875" style="78" bestFit="1" customWidth="1"/>
    <col min="11276" max="11518" width="11.44140625" style="78"/>
    <col min="11519" max="11519" width="5.33203125" style="78" bestFit="1" customWidth="1"/>
    <col min="11520" max="11520" width="4.5546875" style="78" bestFit="1" customWidth="1"/>
    <col min="11521" max="11521" width="16.88671875" style="78" bestFit="1" customWidth="1"/>
    <col min="11522" max="11522" width="16.109375" style="78" customWidth="1"/>
    <col min="11523" max="11523" width="15.5546875" style="78" customWidth="1"/>
    <col min="11524" max="11524" width="16" style="78" customWidth="1"/>
    <col min="11525" max="11530" width="17.5546875" style="78" bestFit="1" customWidth="1"/>
    <col min="11531" max="11531" width="12.5546875" style="78" bestFit="1" customWidth="1"/>
    <col min="11532" max="11774" width="11.44140625" style="78"/>
    <col min="11775" max="11775" width="5.33203125" style="78" bestFit="1" customWidth="1"/>
    <col min="11776" max="11776" width="4.5546875" style="78" bestFit="1" customWidth="1"/>
    <col min="11777" max="11777" width="16.88671875" style="78" bestFit="1" customWidth="1"/>
    <col min="11778" max="11778" width="16.109375" style="78" customWidth="1"/>
    <col min="11779" max="11779" width="15.5546875" style="78" customWidth="1"/>
    <col min="11780" max="11780" width="16" style="78" customWidth="1"/>
    <col min="11781" max="11786" width="17.5546875" style="78" bestFit="1" customWidth="1"/>
    <col min="11787" max="11787" width="12.5546875" style="78" bestFit="1" customWidth="1"/>
    <col min="11788" max="12030" width="11.44140625" style="78"/>
    <col min="12031" max="12031" width="5.33203125" style="78" bestFit="1" customWidth="1"/>
    <col min="12032" max="12032" width="4.5546875" style="78" bestFit="1" customWidth="1"/>
    <col min="12033" max="12033" width="16.88671875" style="78" bestFit="1" customWidth="1"/>
    <col min="12034" max="12034" width="16.109375" style="78" customWidth="1"/>
    <col min="12035" max="12035" width="15.5546875" style="78" customWidth="1"/>
    <col min="12036" max="12036" width="16" style="78" customWidth="1"/>
    <col min="12037" max="12042" width="17.5546875" style="78" bestFit="1" customWidth="1"/>
    <col min="12043" max="12043" width="12.5546875" style="78" bestFit="1" customWidth="1"/>
    <col min="12044" max="12286" width="11.44140625" style="78"/>
    <col min="12287" max="12287" width="5.33203125" style="78" bestFit="1" customWidth="1"/>
    <col min="12288" max="12288" width="4.5546875" style="78" bestFit="1" customWidth="1"/>
    <col min="12289" max="12289" width="16.88671875" style="78" bestFit="1" customWidth="1"/>
    <col min="12290" max="12290" width="16.109375" style="78" customWidth="1"/>
    <col min="12291" max="12291" width="15.5546875" style="78" customWidth="1"/>
    <col min="12292" max="12292" width="16" style="78" customWidth="1"/>
    <col min="12293" max="12298" width="17.5546875" style="78" bestFit="1" customWidth="1"/>
    <col min="12299" max="12299" width="12.5546875" style="78" bestFit="1" customWidth="1"/>
    <col min="12300" max="12542" width="11.44140625" style="78"/>
    <col min="12543" max="12543" width="5.33203125" style="78" bestFit="1" customWidth="1"/>
    <col min="12544" max="12544" width="4.5546875" style="78" bestFit="1" customWidth="1"/>
    <col min="12545" max="12545" width="16.88671875" style="78" bestFit="1" customWidth="1"/>
    <col min="12546" max="12546" width="16.109375" style="78" customWidth="1"/>
    <col min="12547" max="12547" width="15.5546875" style="78" customWidth="1"/>
    <col min="12548" max="12548" width="16" style="78" customWidth="1"/>
    <col min="12549" max="12554" width="17.5546875" style="78" bestFit="1" customWidth="1"/>
    <col min="12555" max="12555" width="12.5546875" style="78" bestFit="1" customWidth="1"/>
    <col min="12556" max="12798" width="11.44140625" style="78"/>
    <col min="12799" max="12799" width="5.33203125" style="78" bestFit="1" customWidth="1"/>
    <col min="12800" max="12800" width="4.5546875" style="78" bestFit="1" customWidth="1"/>
    <col min="12801" max="12801" width="16.88671875" style="78" bestFit="1" customWidth="1"/>
    <col min="12802" max="12802" width="16.109375" style="78" customWidth="1"/>
    <col min="12803" max="12803" width="15.5546875" style="78" customWidth="1"/>
    <col min="12804" max="12804" width="16" style="78" customWidth="1"/>
    <col min="12805" max="12810" width="17.5546875" style="78" bestFit="1" customWidth="1"/>
    <col min="12811" max="12811" width="12.5546875" style="78" bestFit="1" customWidth="1"/>
    <col min="12812" max="13054" width="11.44140625" style="78"/>
    <col min="13055" max="13055" width="5.33203125" style="78" bestFit="1" customWidth="1"/>
    <col min="13056" max="13056" width="4.5546875" style="78" bestFit="1" customWidth="1"/>
    <col min="13057" max="13057" width="16.88671875" style="78" bestFit="1" customWidth="1"/>
    <col min="13058" max="13058" width="16.109375" style="78" customWidth="1"/>
    <col min="13059" max="13059" width="15.5546875" style="78" customWidth="1"/>
    <col min="13060" max="13060" width="16" style="78" customWidth="1"/>
    <col min="13061" max="13066" width="17.5546875" style="78" bestFit="1" customWidth="1"/>
    <col min="13067" max="13067" width="12.5546875" style="78" bestFit="1" customWidth="1"/>
    <col min="13068" max="13310" width="11.44140625" style="78"/>
    <col min="13311" max="13311" width="5.33203125" style="78" bestFit="1" customWidth="1"/>
    <col min="13312" max="13312" width="4.5546875" style="78" bestFit="1" customWidth="1"/>
    <col min="13313" max="13313" width="16.88671875" style="78" bestFit="1" customWidth="1"/>
    <col min="13314" max="13314" width="16.109375" style="78" customWidth="1"/>
    <col min="13315" max="13315" width="15.5546875" style="78" customWidth="1"/>
    <col min="13316" max="13316" width="16" style="78" customWidth="1"/>
    <col min="13317" max="13322" width="17.5546875" style="78" bestFit="1" customWidth="1"/>
    <col min="13323" max="13323" width="12.5546875" style="78" bestFit="1" customWidth="1"/>
    <col min="13324" max="13566" width="11.44140625" style="78"/>
    <col min="13567" max="13567" width="5.33203125" style="78" bestFit="1" customWidth="1"/>
    <col min="13568" max="13568" width="4.5546875" style="78" bestFit="1" customWidth="1"/>
    <col min="13569" max="13569" width="16.88671875" style="78" bestFit="1" customWidth="1"/>
    <col min="13570" max="13570" width="16.109375" style="78" customWidth="1"/>
    <col min="13571" max="13571" width="15.5546875" style="78" customWidth="1"/>
    <col min="13572" max="13572" width="16" style="78" customWidth="1"/>
    <col min="13573" max="13578" width="17.5546875" style="78" bestFit="1" customWidth="1"/>
    <col min="13579" max="13579" width="12.5546875" style="78" bestFit="1" customWidth="1"/>
    <col min="13580" max="13822" width="11.44140625" style="78"/>
    <col min="13823" max="13823" width="5.33203125" style="78" bestFit="1" customWidth="1"/>
    <col min="13824" max="13824" width="4.5546875" style="78" bestFit="1" customWidth="1"/>
    <col min="13825" max="13825" width="16.88671875" style="78" bestFit="1" customWidth="1"/>
    <col min="13826" max="13826" width="16.109375" style="78" customWidth="1"/>
    <col min="13827" max="13827" width="15.5546875" style="78" customWidth="1"/>
    <col min="13828" max="13828" width="16" style="78" customWidth="1"/>
    <col min="13829" max="13834" width="17.5546875" style="78" bestFit="1" customWidth="1"/>
    <col min="13835" max="13835" width="12.5546875" style="78" bestFit="1" customWidth="1"/>
    <col min="13836" max="14078" width="11.44140625" style="78"/>
    <col min="14079" max="14079" width="5.33203125" style="78" bestFit="1" customWidth="1"/>
    <col min="14080" max="14080" width="4.5546875" style="78" bestFit="1" customWidth="1"/>
    <col min="14081" max="14081" width="16.88671875" style="78" bestFit="1" customWidth="1"/>
    <col min="14082" max="14082" width="16.109375" style="78" customWidth="1"/>
    <col min="14083" max="14083" width="15.5546875" style="78" customWidth="1"/>
    <col min="14084" max="14084" width="16" style="78" customWidth="1"/>
    <col min="14085" max="14090" width="17.5546875" style="78" bestFit="1" customWidth="1"/>
    <col min="14091" max="14091" width="12.5546875" style="78" bestFit="1" customWidth="1"/>
    <col min="14092" max="14334" width="11.44140625" style="78"/>
    <col min="14335" max="14335" width="5.33203125" style="78" bestFit="1" customWidth="1"/>
    <col min="14336" max="14336" width="4.5546875" style="78" bestFit="1" customWidth="1"/>
    <col min="14337" max="14337" width="16.88671875" style="78" bestFit="1" customWidth="1"/>
    <col min="14338" max="14338" width="16.109375" style="78" customWidth="1"/>
    <col min="14339" max="14339" width="15.5546875" style="78" customWidth="1"/>
    <col min="14340" max="14340" width="16" style="78" customWidth="1"/>
    <col min="14341" max="14346" width="17.5546875" style="78" bestFit="1" customWidth="1"/>
    <col min="14347" max="14347" width="12.5546875" style="78" bestFit="1" customWidth="1"/>
    <col min="14348" max="14590" width="11.44140625" style="78"/>
    <col min="14591" max="14591" width="5.33203125" style="78" bestFit="1" customWidth="1"/>
    <col min="14592" max="14592" width="4.5546875" style="78" bestFit="1" customWidth="1"/>
    <col min="14593" max="14593" width="16.88671875" style="78" bestFit="1" customWidth="1"/>
    <col min="14594" max="14594" width="16.109375" style="78" customWidth="1"/>
    <col min="14595" max="14595" width="15.5546875" style="78" customWidth="1"/>
    <col min="14596" max="14596" width="16" style="78" customWidth="1"/>
    <col min="14597" max="14602" width="17.5546875" style="78" bestFit="1" customWidth="1"/>
    <col min="14603" max="14603" width="12.5546875" style="78" bestFit="1" customWidth="1"/>
    <col min="14604" max="14846" width="11.44140625" style="78"/>
    <col min="14847" max="14847" width="5.33203125" style="78" bestFit="1" customWidth="1"/>
    <col min="14848" max="14848" width="4.5546875" style="78" bestFit="1" customWidth="1"/>
    <col min="14849" max="14849" width="16.88671875" style="78" bestFit="1" customWidth="1"/>
    <col min="14850" max="14850" width="16.109375" style="78" customWidth="1"/>
    <col min="14851" max="14851" width="15.5546875" style="78" customWidth="1"/>
    <col min="14852" max="14852" width="16" style="78" customWidth="1"/>
    <col min="14853" max="14858" width="17.5546875" style="78" bestFit="1" customWidth="1"/>
    <col min="14859" max="14859" width="12.5546875" style="78" bestFit="1" customWidth="1"/>
    <col min="14860" max="15102" width="11.44140625" style="78"/>
    <col min="15103" max="15103" width="5.33203125" style="78" bestFit="1" customWidth="1"/>
    <col min="15104" max="15104" width="4.5546875" style="78" bestFit="1" customWidth="1"/>
    <col min="15105" max="15105" width="16.88671875" style="78" bestFit="1" customWidth="1"/>
    <col min="15106" max="15106" width="16.109375" style="78" customWidth="1"/>
    <col min="15107" max="15107" width="15.5546875" style="78" customWidth="1"/>
    <col min="15108" max="15108" width="16" style="78" customWidth="1"/>
    <col min="15109" max="15114" width="17.5546875" style="78" bestFit="1" customWidth="1"/>
    <col min="15115" max="15115" width="12.5546875" style="78" bestFit="1" customWidth="1"/>
    <col min="15116" max="15358" width="11.44140625" style="78"/>
    <col min="15359" max="15359" width="5.33203125" style="78" bestFit="1" customWidth="1"/>
    <col min="15360" max="15360" width="4.5546875" style="78" bestFit="1" customWidth="1"/>
    <col min="15361" max="15361" width="16.88671875" style="78" bestFit="1" customWidth="1"/>
    <col min="15362" max="15362" width="16.109375" style="78" customWidth="1"/>
    <col min="15363" max="15363" width="15.5546875" style="78" customWidth="1"/>
    <col min="15364" max="15364" width="16" style="78" customWidth="1"/>
    <col min="15365" max="15370" width="17.5546875" style="78" bestFit="1" customWidth="1"/>
    <col min="15371" max="15371" width="12.5546875" style="78" bestFit="1" customWidth="1"/>
    <col min="15372" max="15614" width="11.44140625" style="78"/>
    <col min="15615" max="15615" width="5.33203125" style="78" bestFit="1" customWidth="1"/>
    <col min="15616" max="15616" width="4.5546875" style="78" bestFit="1" customWidth="1"/>
    <col min="15617" max="15617" width="16.88671875" style="78" bestFit="1" customWidth="1"/>
    <col min="15618" max="15618" width="16.109375" style="78" customWidth="1"/>
    <col min="15619" max="15619" width="15.5546875" style="78" customWidth="1"/>
    <col min="15620" max="15620" width="16" style="78" customWidth="1"/>
    <col min="15621" max="15626" width="17.5546875" style="78" bestFit="1" customWidth="1"/>
    <col min="15627" max="15627" width="12.5546875" style="78" bestFit="1" customWidth="1"/>
    <col min="15628" max="15870" width="11.44140625" style="78"/>
    <col min="15871" max="15871" width="5.33203125" style="78" bestFit="1" customWidth="1"/>
    <col min="15872" max="15872" width="4.5546875" style="78" bestFit="1" customWidth="1"/>
    <col min="15873" max="15873" width="16.88671875" style="78" bestFit="1" customWidth="1"/>
    <col min="15874" max="15874" width="16.109375" style="78" customWidth="1"/>
    <col min="15875" max="15875" width="15.5546875" style="78" customWidth="1"/>
    <col min="15876" max="15876" width="16" style="78" customWidth="1"/>
    <col min="15877" max="15882" width="17.5546875" style="78" bestFit="1" customWidth="1"/>
    <col min="15883" max="15883" width="12.5546875" style="78" bestFit="1" customWidth="1"/>
    <col min="15884" max="16126" width="11.44140625" style="78"/>
    <col min="16127" max="16127" width="5.33203125" style="78" bestFit="1" customWidth="1"/>
    <col min="16128" max="16128" width="4.5546875" style="78" bestFit="1" customWidth="1"/>
    <col min="16129" max="16129" width="16.88671875" style="78" bestFit="1" customWidth="1"/>
    <col min="16130" max="16130" width="16.109375" style="78" customWidth="1"/>
    <col min="16131" max="16131" width="15.5546875" style="78" customWidth="1"/>
    <col min="16132" max="16132" width="16" style="78" customWidth="1"/>
    <col min="16133" max="16138" width="17.5546875" style="78" bestFit="1" customWidth="1"/>
    <col min="16139" max="16139" width="12.5546875" style="78" bestFit="1" customWidth="1"/>
    <col min="16140" max="16384" width="11.441406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6" t="s">
        <v>334</v>
      </c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  <c r="I3" s="553" t="s">
        <v>4</v>
      </c>
      <c r="J3" s="554"/>
      <c r="K3" s="554"/>
      <c r="L3" s="554"/>
      <c r="M3" s="554"/>
      <c r="N3" s="554"/>
      <c r="O3" s="549" t="s">
        <v>353</v>
      </c>
      <c r="P3" s="550"/>
      <c r="Q3" s="551" t="s">
        <v>331</v>
      </c>
      <c r="R3" s="552"/>
      <c r="S3" s="555" t="s">
        <v>406</v>
      </c>
      <c r="T3" s="556"/>
    </row>
    <row r="4" spans="1:20" s="163" customFormat="1" ht="24.9" customHeight="1">
      <c r="A4" s="164"/>
      <c r="B4" s="164"/>
      <c r="C4" s="164"/>
      <c r="D4" s="164"/>
      <c r="E4" s="164"/>
      <c r="F4" s="164"/>
      <c r="G4" s="164"/>
      <c r="H4" s="545"/>
      <c r="I4" s="271" t="s">
        <v>322</v>
      </c>
      <c r="J4" s="548" t="s">
        <v>335</v>
      </c>
      <c r="K4" s="548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78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78">TRANSPOSE('IPC Cobertura Nacional'!B40:CI40)</f>
        <v>100</v>
      </c>
      <c r="N893" s="455">
        <f t="array" ref="N893:N978">TRANSPOSE('IPC Cobertura Nacional'!B10:CI10)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78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78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495"/>
      <c r="B979" s="495"/>
      <c r="C979" s="85"/>
      <c r="D979" s="85"/>
      <c r="E979" s="85"/>
      <c r="F979" s="85"/>
      <c r="G979" s="85"/>
      <c r="H979" s="496"/>
      <c r="I979" s="497"/>
      <c r="J979" s="497"/>
      <c r="K979" s="498"/>
      <c r="L979" s="498"/>
      <c r="M979" s="499"/>
      <c r="N979" s="499"/>
      <c r="O979" s="499"/>
      <c r="P979" s="499"/>
      <c r="Q979" s="498"/>
      <c r="R979" s="498"/>
      <c r="S979" s="270"/>
      <c r="T979" s="498"/>
    </row>
    <row r="980" spans="1:20">
      <c r="A980" s="86" t="s">
        <v>187</v>
      </c>
      <c r="H980" s="298"/>
      <c r="I980" s="298"/>
      <c r="J980" s="298"/>
      <c r="K980" s="298"/>
      <c r="L980" s="298"/>
      <c r="M980" s="298"/>
      <c r="N980" s="298"/>
      <c r="O980" s="298"/>
      <c r="P980" s="298"/>
      <c r="Q980" s="298"/>
      <c r="R980" s="298"/>
      <c r="S980" s="298"/>
      <c r="T980" s="298"/>
    </row>
    <row r="981" spans="1:20">
      <c r="H981" s="445">
        <f>H977/H976*100</f>
        <v>125.46567498423684</v>
      </c>
      <c r="M981" s="298"/>
      <c r="N981" s="298"/>
    </row>
    <row r="982" spans="1:20">
      <c r="H982" s="445">
        <f>H978/H977*100</f>
        <v>120.61422528896108</v>
      </c>
      <c r="I982" s="298">
        <f>65/18</f>
        <v>3.6111111111111112</v>
      </c>
      <c r="J982" s="298"/>
      <c r="K982" s="298"/>
      <c r="L982" s="298"/>
      <c r="M982" s="298"/>
      <c r="N982" s="298"/>
      <c r="O982" s="298"/>
      <c r="P982" s="298"/>
      <c r="Q982" s="298"/>
      <c r="R982" s="298"/>
      <c r="S982" s="298"/>
      <c r="T982" s="298"/>
    </row>
    <row r="983" spans="1:20">
      <c r="H983" s="445"/>
      <c r="I983" s="298"/>
      <c r="J983" s="298"/>
      <c r="K983" s="298"/>
      <c r="L983" s="298"/>
      <c r="M983" s="298"/>
      <c r="N983" s="298"/>
      <c r="O983" s="298"/>
      <c r="P983" s="298"/>
      <c r="Q983" s="298"/>
      <c r="R983" s="298"/>
      <c r="S983" s="298"/>
      <c r="T983" s="298"/>
    </row>
    <row r="984" spans="1:20">
      <c r="H984" s="445">
        <f>H978*1.15</f>
        <v>54672.253160578031</v>
      </c>
      <c r="I984" s="298"/>
      <c r="J984" s="479">
        <f>14100/11500</f>
        <v>1.2260869565217392</v>
      </c>
      <c r="K984" s="298">
        <f>AVERAGE(H968:H984)</f>
        <v>24223.162051954008</v>
      </c>
      <c r="L984" s="298"/>
      <c r="M984" s="298"/>
      <c r="N984" s="298"/>
      <c r="O984" s="298"/>
      <c r="P984" s="298"/>
      <c r="Q984" s="298"/>
      <c r="R984" s="298"/>
      <c r="S984" s="298"/>
      <c r="T984" s="298"/>
    </row>
    <row r="985" spans="1:20">
      <c r="H985" s="445">
        <f>H984/H972</f>
        <v>2.6955645608854777</v>
      </c>
      <c r="I985" s="298"/>
      <c r="J985" s="298"/>
      <c r="K985" s="298"/>
      <c r="L985" s="298"/>
      <c r="M985" s="298"/>
      <c r="N985" s="298"/>
      <c r="O985" s="298"/>
      <c r="P985" s="298"/>
      <c r="Q985" s="298"/>
      <c r="R985" s="298"/>
      <c r="S985" s="298"/>
      <c r="T985" s="298"/>
    </row>
    <row r="986" spans="1:20">
      <c r="H986" s="445">
        <f>(H984-H972)/H972*100</f>
        <v>169.55645608854775</v>
      </c>
      <c r="I986" s="298">
        <f>5500/2000</f>
        <v>2.75</v>
      </c>
      <c r="J986" s="298"/>
      <c r="K986" s="298"/>
      <c r="L986" s="298"/>
      <c r="M986" s="298"/>
      <c r="N986" s="298"/>
      <c r="O986" s="298"/>
      <c r="P986" s="298"/>
      <c r="Q986" s="298"/>
      <c r="R986" s="298"/>
      <c r="S986" s="298"/>
      <c r="T986" s="298"/>
    </row>
    <row r="987" spans="1:20">
      <c r="H987" s="445"/>
      <c r="I987" s="298"/>
      <c r="J987" s="298"/>
      <c r="K987" s="298"/>
      <c r="L987" s="298"/>
      <c r="M987" s="298"/>
      <c r="N987" s="298"/>
      <c r="O987" s="298"/>
      <c r="P987" s="298"/>
      <c r="Q987" s="298"/>
      <c r="R987" s="298"/>
      <c r="S987" s="298"/>
      <c r="T987" s="298"/>
    </row>
    <row r="988" spans="1:20">
      <c r="H988" s="445"/>
      <c r="I988" s="298"/>
      <c r="J988" s="298"/>
      <c r="K988" s="298"/>
      <c r="L988" s="298"/>
      <c r="M988" s="298"/>
      <c r="N988" s="298"/>
      <c r="O988" s="298"/>
      <c r="P988" s="298"/>
      <c r="Q988" s="298"/>
      <c r="R988" s="298"/>
      <c r="S988" s="298"/>
      <c r="T988" s="298"/>
    </row>
    <row r="989" spans="1:20">
      <c r="H989" s="445"/>
    </row>
    <row r="990" spans="1:20">
      <c r="H990" s="445"/>
      <c r="K990" s="298">
        <f>AVERAGE(H985:H990)</f>
        <v>86.126010324716617</v>
      </c>
    </row>
    <row r="991" spans="1:20">
      <c r="H991" s="445"/>
    </row>
    <row r="992" spans="1:20">
      <c r="H992" s="296"/>
    </row>
    <row r="993" spans="8:8">
      <c r="H993" s="297"/>
    </row>
    <row r="994" spans="8:8">
      <c r="H994" s="297"/>
    </row>
    <row r="995" spans="8:8">
      <c r="H995" s="297"/>
    </row>
    <row r="996" spans="8:8">
      <c r="H996" s="297"/>
    </row>
    <row r="997" spans="8:8">
      <c r="H997" s="297"/>
    </row>
    <row r="998" spans="8:8">
      <c r="H998" s="297"/>
    </row>
    <row r="999" spans="8:8">
      <c r="H999" s="297"/>
    </row>
    <row r="1000" spans="8:8">
      <c r="H1000" s="297"/>
    </row>
    <row r="1001" spans="8:8">
      <c r="H1001" s="297"/>
    </row>
    <row r="1002" spans="8:8">
      <c r="H1002" s="297"/>
    </row>
    <row r="1003" spans="8:8">
      <c r="H1003" s="297"/>
    </row>
    <row r="1004" spans="8:8">
      <c r="H1004" s="297"/>
    </row>
    <row r="1005" spans="8:8">
      <c r="H1005" s="297"/>
    </row>
    <row r="1006" spans="8:8">
      <c r="H1006" s="297"/>
    </row>
    <row r="1007" spans="8:8">
      <c r="H1007" s="297">
        <f>(H582-H570)/H570*100</f>
        <v>767.77309916945694</v>
      </c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8"/>
  <sheetViews>
    <sheetView showGridLines="0" zoomScale="90" zoomScaleNormal="90" workbookViewId="0">
      <pane xSplit="8" ySplit="5" topLeftCell="I250" activePane="bottomRight" state="frozen"/>
      <selection pane="topRight" activeCell="G1" sqref="G1"/>
      <selection pane="bottomLeft" activeCell="A6" sqref="A6"/>
      <selection pane="bottomRight" activeCell="H301" sqref="H250:H301"/>
    </sheetView>
  </sheetViews>
  <sheetFormatPr baseColWidth="10" defaultRowHeight="12"/>
  <cols>
    <col min="1" max="4" width="5.6640625" style="85" customWidth="1"/>
    <col min="5" max="7" width="8.6640625" style="85" customWidth="1"/>
    <col min="8" max="8" width="15.6640625" style="269" customWidth="1"/>
    <col min="9" max="242" width="11.44140625" style="78"/>
    <col min="243" max="243" width="5.33203125" style="78" bestFit="1" customWidth="1"/>
    <col min="244" max="244" width="4.5546875" style="78" bestFit="1" customWidth="1"/>
    <col min="245" max="245" width="16.88671875" style="78" bestFit="1" customWidth="1"/>
    <col min="246" max="246" width="16.109375" style="78" customWidth="1"/>
    <col min="247" max="247" width="15.5546875" style="78" customWidth="1"/>
    <col min="248" max="248" width="16" style="78" customWidth="1"/>
    <col min="249" max="254" width="17.5546875" style="78" bestFit="1" customWidth="1"/>
    <col min="255" max="255" width="12.5546875" style="78" bestFit="1" customWidth="1"/>
    <col min="256" max="498" width="11.44140625" style="78"/>
    <col min="499" max="499" width="5.33203125" style="78" bestFit="1" customWidth="1"/>
    <col min="500" max="500" width="4.5546875" style="78" bestFit="1" customWidth="1"/>
    <col min="501" max="501" width="16.88671875" style="78" bestFit="1" customWidth="1"/>
    <col min="502" max="502" width="16.109375" style="78" customWidth="1"/>
    <col min="503" max="503" width="15.5546875" style="78" customWidth="1"/>
    <col min="504" max="504" width="16" style="78" customWidth="1"/>
    <col min="505" max="510" width="17.5546875" style="78" bestFit="1" customWidth="1"/>
    <col min="511" max="511" width="12.5546875" style="78" bestFit="1" customWidth="1"/>
    <col min="512" max="754" width="11.44140625" style="78"/>
    <col min="755" max="755" width="5.33203125" style="78" bestFit="1" customWidth="1"/>
    <col min="756" max="756" width="4.5546875" style="78" bestFit="1" customWidth="1"/>
    <col min="757" max="757" width="16.88671875" style="78" bestFit="1" customWidth="1"/>
    <col min="758" max="758" width="16.109375" style="78" customWidth="1"/>
    <col min="759" max="759" width="15.5546875" style="78" customWidth="1"/>
    <col min="760" max="760" width="16" style="78" customWidth="1"/>
    <col min="761" max="766" width="17.5546875" style="78" bestFit="1" customWidth="1"/>
    <col min="767" max="767" width="12.5546875" style="78" bestFit="1" customWidth="1"/>
    <col min="768" max="1010" width="11.44140625" style="78"/>
    <col min="1011" max="1011" width="5.33203125" style="78" bestFit="1" customWidth="1"/>
    <col min="1012" max="1012" width="4.5546875" style="78" bestFit="1" customWidth="1"/>
    <col min="1013" max="1013" width="16.88671875" style="78" bestFit="1" customWidth="1"/>
    <col min="1014" max="1014" width="16.109375" style="78" customWidth="1"/>
    <col min="1015" max="1015" width="15.5546875" style="78" customWidth="1"/>
    <col min="1016" max="1016" width="16" style="78" customWidth="1"/>
    <col min="1017" max="1022" width="17.5546875" style="78" bestFit="1" customWidth="1"/>
    <col min="1023" max="1023" width="12.5546875" style="78" bestFit="1" customWidth="1"/>
    <col min="1024" max="1266" width="11.44140625" style="78"/>
    <col min="1267" max="1267" width="5.33203125" style="78" bestFit="1" customWidth="1"/>
    <col min="1268" max="1268" width="4.5546875" style="78" bestFit="1" customWidth="1"/>
    <col min="1269" max="1269" width="16.88671875" style="78" bestFit="1" customWidth="1"/>
    <col min="1270" max="1270" width="16.109375" style="78" customWidth="1"/>
    <col min="1271" max="1271" width="15.5546875" style="78" customWidth="1"/>
    <col min="1272" max="1272" width="16" style="78" customWidth="1"/>
    <col min="1273" max="1278" width="17.5546875" style="78" bestFit="1" customWidth="1"/>
    <col min="1279" max="1279" width="12.5546875" style="78" bestFit="1" customWidth="1"/>
    <col min="1280" max="1522" width="11.44140625" style="78"/>
    <col min="1523" max="1523" width="5.33203125" style="78" bestFit="1" customWidth="1"/>
    <col min="1524" max="1524" width="4.5546875" style="78" bestFit="1" customWidth="1"/>
    <col min="1525" max="1525" width="16.88671875" style="78" bestFit="1" customWidth="1"/>
    <col min="1526" max="1526" width="16.109375" style="78" customWidth="1"/>
    <col min="1527" max="1527" width="15.5546875" style="78" customWidth="1"/>
    <col min="1528" max="1528" width="16" style="78" customWidth="1"/>
    <col min="1529" max="1534" width="17.5546875" style="78" bestFit="1" customWidth="1"/>
    <col min="1535" max="1535" width="12.5546875" style="78" bestFit="1" customWidth="1"/>
    <col min="1536" max="1778" width="11.44140625" style="78"/>
    <col min="1779" max="1779" width="5.33203125" style="78" bestFit="1" customWidth="1"/>
    <col min="1780" max="1780" width="4.5546875" style="78" bestFit="1" customWidth="1"/>
    <col min="1781" max="1781" width="16.88671875" style="78" bestFit="1" customWidth="1"/>
    <col min="1782" max="1782" width="16.109375" style="78" customWidth="1"/>
    <col min="1783" max="1783" width="15.5546875" style="78" customWidth="1"/>
    <col min="1784" max="1784" width="16" style="78" customWidth="1"/>
    <col min="1785" max="1790" width="17.5546875" style="78" bestFit="1" customWidth="1"/>
    <col min="1791" max="1791" width="12.5546875" style="78" bestFit="1" customWidth="1"/>
    <col min="1792" max="2034" width="11.44140625" style="78"/>
    <col min="2035" max="2035" width="5.33203125" style="78" bestFit="1" customWidth="1"/>
    <col min="2036" max="2036" width="4.5546875" style="78" bestFit="1" customWidth="1"/>
    <col min="2037" max="2037" width="16.88671875" style="78" bestFit="1" customWidth="1"/>
    <col min="2038" max="2038" width="16.109375" style="78" customWidth="1"/>
    <col min="2039" max="2039" width="15.5546875" style="78" customWidth="1"/>
    <col min="2040" max="2040" width="16" style="78" customWidth="1"/>
    <col min="2041" max="2046" width="17.5546875" style="78" bestFit="1" customWidth="1"/>
    <col min="2047" max="2047" width="12.5546875" style="78" bestFit="1" customWidth="1"/>
    <col min="2048" max="2290" width="11.44140625" style="78"/>
    <col min="2291" max="2291" width="5.33203125" style="78" bestFit="1" customWidth="1"/>
    <col min="2292" max="2292" width="4.5546875" style="78" bestFit="1" customWidth="1"/>
    <col min="2293" max="2293" width="16.88671875" style="78" bestFit="1" customWidth="1"/>
    <col min="2294" max="2294" width="16.109375" style="78" customWidth="1"/>
    <col min="2295" max="2295" width="15.5546875" style="78" customWidth="1"/>
    <col min="2296" max="2296" width="16" style="78" customWidth="1"/>
    <col min="2297" max="2302" width="17.5546875" style="78" bestFit="1" customWidth="1"/>
    <col min="2303" max="2303" width="12.5546875" style="78" bestFit="1" customWidth="1"/>
    <col min="2304" max="2546" width="11.44140625" style="78"/>
    <col min="2547" max="2547" width="5.33203125" style="78" bestFit="1" customWidth="1"/>
    <col min="2548" max="2548" width="4.5546875" style="78" bestFit="1" customWidth="1"/>
    <col min="2549" max="2549" width="16.88671875" style="78" bestFit="1" customWidth="1"/>
    <col min="2550" max="2550" width="16.109375" style="78" customWidth="1"/>
    <col min="2551" max="2551" width="15.5546875" style="78" customWidth="1"/>
    <col min="2552" max="2552" width="16" style="78" customWidth="1"/>
    <col min="2553" max="2558" width="17.5546875" style="78" bestFit="1" customWidth="1"/>
    <col min="2559" max="2559" width="12.5546875" style="78" bestFit="1" customWidth="1"/>
    <col min="2560" max="2802" width="11.44140625" style="78"/>
    <col min="2803" max="2803" width="5.33203125" style="78" bestFit="1" customWidth="1"/>
    <col min="2804" max="2804" width="4.5546875" style="78" bestFit="1" customWidth="1"/>
    <col min="2805" max="2805" width="16.88671875" style="78" bestFit="1" customWidth="1"/>
    <col min="2806" max="2806" width="16.109375" style="78" customWidth="1"/>
    <col min="2807" max="2807" width="15.5546875" style="78" customWidth="1"/>
    <col min="2808" max="2808" width="16" style="78" customWidth="1"/>
    <col min="2809" max="2814" width="17.5546875" style="78" bestFit="1" customWidth="1"/>
    <col min="2815" max="2815" width="12.5546875" style="78" bestFit="1" customWidth="1"/>
    <col min="2816" max="3058" width="11.44140625" style="78"/>
    <col min="3059" max="3059" width="5.33203125" style="78" bestFit="1" customWidth="1"/>
    <col min="3060" max="3060" width="4.5546875" style="78" bestFit="1" customWidth="1"/>
    <col min="3061" max="3061" width="16.88671875" style="78" bestFit="1" customWidth="1"/>
    <col min="3062" max="3062" width="16.109375" style="78" customWidth="1"/>
    <col min="3063" max="3063" width="15.5546875" style="78" customWidth="1"/>
    <col min="3064" max="3064" width="16" style="78" customWidth="1"/>
    <col min="3065" max="3070" width="17.5546875" style="78" bestFit="1" customWidth="1"/>
    <col min="3071" max="3071" width="12.5546875" style="78" bestFit="1" customWidth="1"/>
    <col min="3072" max="3314" width="11.44140625" style="78"/>
    <col min="3315" max="3315" width="5.33203125" style="78" bestFit="1" customWidth="1"/>
    <col min="3316" max="3316" width="4.5546875" style="78" bestFit="1" customWidth="1"/>
    <col min="3317" max="3317" width="16.88671875" style="78" bestFit="1" customWidth="1"/>
    <col min="3318" max="3318" width="16.109375" style="78" customWidth="1"/>
    <col min="3319" max="3319" width="15.5546875" style="78" customWidth="1"/>
    <col min="3320" max="3320" width="16" style="78" customWidth="1"/>
    <col min="3321" max="3326" width="17.5546875" style="78" bestFit="1" customWidth="1"/>
    <col min="3327" max="3327" width="12.5546875" style="78" bestFit="1" customWidth="1"/>
    <col min="3328" max="3570" width="11.44140625" style="78"/>
    <col min="3571" max="3571" width="5.33203125" style="78" bestFit="1" customWidth="1"/>
    <col min="3572" max="3572" width="4.5546875" style="78" bestFit="1" customWidth="1"/>
    <col min="3573" max="3573" width="16.88671875" style="78" bestFit="1" customWidth="1"/>
    <col min="3574" max="3574" width="16.109375" style="78" customWidth="1"/>
    <col min="3575" max="3575" width="15.5546875" style="78" customWidth="1"/>
    <col min="3576" max="3576" width="16" style="78" customWidth="1"/>
    <col min="3577" max="3582" width="17.5546875" style="78" bestFit="1" customWidth="1"/>
    <col min="3583" max="3583" width="12.5546875" style="78" bestFit="1" customWidth="1"/>
    <col min="3584" max="3826" width="11.44140625" style="78"/>
    <col min="3827" max="3827" width="5.33203125" style="78" bestFit="1" customWidth="1"/>
    <col min="3828" max="3828" width="4.5546875" style="78" bestFit="1" customWidth="1"/>
    <col min="3829" max="3829" width="16.88671875" style="78" bestFit="1" customWidth="1"/>
    <col min="3830" max="3830" width="16.109375" style="78" customWidth="1"/>
    <col min="3831" max="3831" width="15.5546875" style="78" customWidth="1"/>
    <col min="3832" max="3832" width="16" style="78" customWidth="1"/>
    <col min="3833" max="3838" width="17.5546875" style="78" bestFit="1" customWidth="1"/>
    <col min="3839" max="3839" width="12.5546875" style="78" bestFit="1" customWidth="1"/>
    <col min="3840" max="4082" width="11.44140625" style="78"/>
    <col min="4083" max="4083" width="5.33203125" style="78" bestFit="1" customWidth="1"/>
    <col min="4084" max="4084" width="4.5546875" style="78" bestFit="1" customWidth="1"/>
    <col min="4085" max="4085" width="16.88671875" style="78" bestFit="1" customWidth="1"/>
    <col min="4086" max="4086" width="16.109375" style="78" customWidth="1"/>
    <col min="4087" max="4087" width="15.5546875" style="78" customWidth="1"/>
    <col min="4088" max="4088" width="16" style="78" customWidth="1"/>
    <col min="4089" max="4094" width="17.5546875" style="78" bestFit="1" customWidth="1"/>
    <col min="4095" max="4095" width="12.5546875" style="78" bestFit="1" customWidth="1"/>
    <col min="4096" max="4338" width="11.44140625" style="78"/>
    <col min="4339" max="4339" width="5.33203125" style="78" bestFit="1" customWidth="1"/>
    <col min="4340" max="4340" width="4.5546875" style="78" bestFit="1" customWidth="1"/>
    <col min="4341" max="4341" width="16.88671875" style="78" bestFit="1" customWidth="1"/>
    <col min="4342" max="4342" width="16.109375" style="78" customWidth="1"/>
    <col min="4343" max="4343" width="15.5546875" style="78" customWidth="1"/>
    <col min="4344" max="4344" width="16" style="78" customWidth="1"/>
    <col min="4345" max="4350" width="17.5546875" style="78" bestFit="1" customWidth="1"/>
    <col min="4351" max="4351" width="12.5546875" style="78" bestFit="1" customWidth="1"/>
    <col min="4352" max="4594" width="11.44140625" style="78"/>
    <col min="4595" max="4595" width="5.33203125" style="78" bestFit="1" customWidth="1"/>
    <col min="4596" max="4596" width="4.5546875" style="78" bestFit="1" customWidth="1"/>
    <col min="4597" max="4597" width="16.88671875" style="78" bestFit="1" customWidth="1"/>
    <col min="4598" max="4598" width="16.109375" style="78" customWidth="1"/>
    <col min="4599" max="4599" width="15.5546875" style="78" customWidth="1"/>
    <col min="4600" max="4600" width="16" style="78" customWidth="1"/>
    <col min="4601" max="4606" width="17.5546875" style="78" bestFit="1" customWidth="1"/>
    <col min="4607" max="4607" width="12.5546875" style="78" bestFit="1" customWidth="1"/>
    <col min="4608" max="4850" width="11.44140625" style="78"/>
    <col min="4851" max="4851" width="5.33203125" style="78" bestFit="1" customWidth="1"/>
    <col min="4852" max="4852" width="4.5546875" style="78" bestFit="1" customWidth="1"/>
    <col min="4853" max="4853" width="16.88671875" style="78" bestFit="1" customWidth="1"/>
    <col min="4854" max="4854" width="16.109375" style="78" customWidth="1"/>
    <col min="4855" max="4855" width="15.5546875" style="78" customWidth="1"/>
    <col min="4856" max="4856" width="16" style="78" customWidth="1"/>
    <col min="4857" max="4862" width="17.5546875" style="78" bestFit="1" customWidth="1"/>
    <col min="4863" max="4863" width="12.5546875" style="78" bestFit="1" customWidth="1"/>
    <col min="4864" max="5106" width="11.44140625" style="78"/>
    <col min="5107" max="5107" width="5.33203125" style="78" bestFit="1" customWidth="1"/>
    <col min="5108" max="5108" width="4.5546875" style="78" bestFit="1" customWidth="1"/>
    <col min="5109" max="5109" width="16.88671875" style="78" bestFit="1" customWidth="1"/>
    <col min="5110" max="5110" width="16.109375" style="78" customWidth="1"/>
    <col min="5111" max="5111" width="15.5546875" style="78" customWidth="1"/>
    <col min="5112" max="5112" width="16" style="78" customWidth="1"/>
    <col min="5113" max="5118" width="17.5546875" style="78" bestFit="1" customWidth="1"/>
    <col min="5119" max="5119" width="12.5546875" style="78" bestFit="1" customWidth="1"/>
    <col min="5120" max="5362" width="11.44140625" style="78"/>
    <col min="5363" max="5363" width="5.33203125" style="78" bestFit="1" customWidth="1"/>
    <col min="5364" max="5364" width="4.5546875" style="78" bestFit="1" customWidth="1"/>
    <col min="5365" max="5365" width="16.88671875" style="78" bestFit="1" customWidth="1"/>
    <col min="5366" max="5366" width="16.109375" style="78" customWidth="1"/>
    <col min="5367" max="5367" width="15.5546875" style="78" customWidth="1"/>
    <col min="5368" max="5368" width="16" style="78" customWidth="1"/>
    <col min="5369" max="5374" width="17.5546875" style="78" bestFit="1" customWidth="1"/>
    <col min="5375" max="5375" width="12.5546875" style="78" bestFit="1" customWidth="1"/>
    <col min="5376" max="5618" width="11.44140625" style="78"/>
    <col min="5619" max="5619" width="5.33203125" style="78" bestFit="1" customWidth="1"/>
    <col min="5620" max="5620" width="4.5546875" style="78" bestFit="1" customWidth="1"/>
    <col min="5621" max="5621" width="16.88671875" style="78" bestFit="1" customWidth="1"/>
    <col min="5622" max="5622" width="16.109375" style="78" customWidth="1"/>
    <col min="5623" max="5623" width="15.5546875" style="78" customWidth="1"/>
    <col min="5624" max="5624" width="16" style="78" customWidth="1"/>
    <col min="5625" max="5630" width="17.5546875" style="78" bestFit="1" customWidth="1"/>
    <col min="5631" max="5631" width="12.5546875" style="78" bestFit="1" customWidth="1"/>
    <col min="5632" max="5874" width="11.44140625" style="78"/>
    <col min="5875" max="5875" width="5.33203125" style="78" bestFit="1" customWidth="1"/>
    <col min="5876" max="5876" width="4.5546875" style="78" bestFit="1" customWidth="1"/>
    <col min="5877" max="5877" width="16.88671875" style="78" bestFit="1" customWidth="1"/>
    <col min="5878" max="5878" width="16.109375" style="78" customWidth="1"/>
    <col min="5879" max="5879" width="15.5546875" style="78" customWidth="1"/>
    <col min="5880" max="5880" width="16" style="78" customWidth="1"/>
    <col min="5881" max="5886" width="17.5546875" style="78" bestFit="1" customWidth="1"/>
    <col min="5887" max="5887" width="12.5546875" style="78" bestFit="1" customWidth="1"/>
    <col min="5888" max="6130" width="11.44140625" style="78"/>
    <col min="6131" max="6131" width="5.33203125" style="78" bestFit="1" customWidth="1"/>
    <col min="6132" max="6132" width="4.5546875" style="78" bestFit="1" customWidth="1"/>
    <col min="6133" max="6133" width="16.88671875" style="78" bestFit="1" customWidth="1"/>
    <col min="6134" max="6134" width="16.109375" style="78" customWidth="1"/>
    <col min="6135" max="6135" width="15.5546875" style="78" customWidth="1"/>
    <col min="6136" max="6136" width="16" style="78" customWidth="1"/>
    <col min="6137" max="6142" width="17.5546875" style="78" bestFit="1" customWidth="1"/>
    <col min="6143" max="6143" width="12.5546875" style="78" bestFit="1" customWidth="1"/>
    <col min="6144" max="6386" width="11.44140625" style="78"/>
    <col min="6387" max="6387" width="5.33203125" style="78" bestFit="1" customWidth="1"/>
    <col min="6388" max="6388" width="4.5546875" style="78" bestFit="1" customWidth="1"/>
    <col min="6389" max="6389" width="16.88671875" style="78" bestFit="1" customWidth="1"/>
    <col min="6390" max="6390" width="16.109375" style="78" customWidth="1"/>
    <col min="6391" max="6391" width="15.5546875" style="78" customWidth="1"/>
    <col min="6392" max="6392" width="16" style="78" customWidth="1"/>
    <col min="6393" max="6398" width="17.5546875" style="78" bestFit="1" customWidth="1"/>
    <col min="6399" max="6399" width="12.5546875" style="78" bestFit="1" customWidth="1"/>
    <col min="6400" max="6642" width="11.44140625" style="78"/>
    <col min="6643" max="6643" width="5.33203125" style="78" bestFit="1" customWidth="1"/>
    <col min="6644" max="6644" width="4.5546875" style="78" bestFit="1" customWidth="1"/>
    <col min="6645" max="6645" width="16.88671875" style="78" bestFit="1" customWidth="1"/>
    <col min="6646" max="6646" width="16.109375" style="78" customWidth="1"/>
    <col min="6647" max="6647" width="15.5546875" style="78" customWidth="1"/>
    <col min="6648" max="6648" width="16" style="78" customWidth="1"/>
    <col min="6649" max="6654" width="17.5546875" style="78" bestFit="1" customWidth="1"/>
    <col min="6655" max="6655" width="12.5546875" style="78" bestFit="1" customWidth="1"/>
    <col min="6656" max="6898" width="11.44140625" style="78"/>
    <col min="6899" max="6899" width="5.33203125" style="78" bestFit="1" customWidth="1"/>
    <col min="6900" max="6900" width="4.5546875" style="78" bestFit="1" customWidth="1"/>
    <col min="6901" max="6901" width="16.88671875" style="78" bestFit="1" customWidth="1"/>
    <col min="6902" max="6902" width="16.109375" style="78" customWidth="1"/>
    <col min="6903" max="6903" width="15.5546875" style="78" customWidth="1"/>
    <col min="6904" max="6904" width="16" style="78" customWidth="1"/>
    <col min="6905" max="6910" width="17.5546875" style="78" bestFit="1" customWidth="1"/>
    <col min="6911" max="6911" width="12.5546875" style="78" bestFit="1" customWidth="1"/>
    <col min="6912" max="7154" width="11.44140625" style="78"/>
    <col min="7155" max="7155" width="5.33203125" style="78" bestFit="1" customWidth="1"/>
    <col min="7156" max="7156" width="4.5546875" style="78" bestFit="1" customWidth="1"/>
    <col min="7157" max="7157" width="16.88671875" style="78" bestFit="1" customWidth="1"/>
    <col min="7158" max="7158" width="16.109375" style="78" customWidth="1"/>
    <col min="7159" max="7159" width="15.5546875" style="78" customWidth="1"/>
    <col min="7160" max="7160" width="16" style="78" customWidth="1"/>
    <col min="7161" max="7166" width="17.5546875" style="78" bestFit="1" customWidth="1"/>
    <col min="7167" max="7167" width="12.5546875" style="78" bestFit="1" customWidth="1"/>
    <col min="7168" max="7410" width="11.44140625" style="78"/>
    <col min="7411" max="7411" width="5.33203125" style="78" bestFit="1" customWidth="1"/>
    <col min="7412" max="7412" width="4.5546875" style="78" bestFit="1" customWidth="1"/>
    <col min="7413" max="7413" width="16.88671875" style="78" bestFit="1" customWidth="1"/>
    <col min="7414" max="7414" width="16.109375" style="78" customWidth="1"/>
    <col min="7415" max="7415" width="15.5546875" style="78" customWidth="1"/>
    <col min="7416" max="7416" width="16" style="78" customWidth="1"/>
    <col min="7417" max="7422" width="17.5546875" style="78" bestFit="1" customWidth="1"/>
    <col min="7423" max="7423" width="12.5546875" style="78" bestFit="1" customWidth="1"/>
    <col min="7424" max="7666" width="11.44140625" style="78"/>
    <col min="7667" max="7667" width="5.33203125" style="78" bestFit="1" customWidth="1"/>
    <col min="7668" max="7668" width="4.5546875" style="78" bestFit="1" customWidth="1"/>
    <col min="7669" max="7669" width="16.88671875" style="78" bestFit="1" customWidth="1"/>
    <col min="7670" max="7670" width="16.109375" style="78" customWidth="1"/>
    <col min="7671" max="7671" width="15.5546875" style="78" customWidth="1"/>
    <col min="7672" max="7672" width="16" style="78" customWidth="1"/>
    <col min="7673" max="7678" width="17.5546875" style="78" bestFit="1" customWidth="1"/>
    <col min="7679" max="7679" width="12.5546875" style="78" bestFit="1" customWidth="1"/>
    <col min="7680" max="7922" width="11.44140625" style="78"/>
    <col min="7923" max="7923" width="5.33203125" style="78" bestFit="1" customWidth="1"/>
    <col min="7924" max="7924" width="4.5546875" style="78" bestFit="1" customWidth="1"/>
    <col min="7925" max="7925" width="16.88671875" style="78" bestFit="1" customWidth="1"/>
    <col min="7926" max="7926" width="16.109375" style="78" customWidth="1"/>
    <col min="7927" max="7927" width="15.5546875" style="78" customWidth="1"/>
    <col min="7928" max="7928" width="16" style="78" customWidth="1"/>
    <col min="7929" max="7934" width="17.5546875" style="78" bestFit="1" customWidth="1"/>
    <col min="7935" max="7935" width="12.5546875" style="78" bestFit="1" customWidth="1"/>
    <col min="7936" max="8178" width="11.44140625" style="78"/>
    <col min="8179" max="8179" width="5.33203125" style="78" bestFit="1" customWidth="1"/>
    <col min="8180" max="8180" width="4.5546875" style="78" bestFit="1" customWidth="1"/>
    <col min="8181" max="8181" width="16.88671875" style="78" bestFit="1" customWidth="1"/>
    <col min="8182" max="8182" width="16.109375" style="78" customWidth="1"/>
    <col min="8183" max="8183" width="15.5546875" style="78" customWidth="1"/>
    <col min="8184" max="8184" width="16" style="78" customWidth="1"/>
    <col min="8185" max="8190" width="17.5546875" style="78" bestFit="1" customWidth="1"/>
    <col min="8191" max="8191" width="12.5546875" style="78" bestFit="1" customWidth="1"/>
    <col min="8192" max="8434" width="11.44140625" style="78"/>
    <col min="8435" max="8435" width="5.33203125" style="78" bestFit="1" customWidth="1"/>
    <col min="8436" max="8436" width="4.5546875" style="78" bestFit="1" customWidth="1"/>
    <col min="8437" max="8437" width="16.88671875" style="78" bestFit="1" customWidth="1"/>
    <col min="8438" max="8438" width="16.109375" style="78" customWidth="1"/>
    <col min="8439" max="8439" width="15.5546875" style="78" customWidth="1"/>
    <col min="8440" max="8440" width="16" style="78" customWidth="1"/>
    <col min="8441" max="8446" width="17.5546875" style="78" bestFit="1" customWidth="1"/>
    <col min="8447" max="8447" width="12.5546875" style="78" bestFit="1" customWidth="1"/>
    <col min="8448" max="8690" width="11.44140625" style="78"/>
    <col min="8691" max="8691" width="5.33203125" style="78" bestFit="1" customWidth="1"/>
    <col min="8692" max="8692" width="4.5546875" style="78" bestFit="1" customWidth="1"/>
    <col min="8693" max="8693" width="16.88671875" style="78" bestFit="1" customWidth="1"/>
    <col min="8694" max="8694" width="16.109375" style="78" customWidth="1"/>
    <col min="8695" max="8695" width="15.5546875" style="78" customWidth="1"/>
    <col min="8696" max="8696" width="16" style="78" customWidth="1"/>
    <col min="8697" max="8702" width="17.5546875" style="78" bestFit="1" customWidth="1"/>
    <col min="8703" max="8703" width="12.5546875" style="78" bestFit="1" customWidth="1"/>
    <col min="8704" max="8946" width="11.44140625" style="78"/>
    <col min="8947" max="8947" width="5.33203125" style="78" bestFit="1" customWidth="1"/>
    <col min="8948" max="8948" width="4.5546875" style="78" bestFit="1" customWidth="1"/>
    <col min="8949" max="8949" width="16.88671875" style="78" bestFit="1" customWidth="1"/>
    <col min="8950" max="8950" width="16.109375" style="78" customWidth="1"/>
    <col min="8951" max="8951" width="15.5546875" style="78" customWidth="1"/>
    <col min="8952" max="8952" width="16" style="78" customWidth="1"/>
    <col min="8953" max="8958" width="17.5546875" style="78" bestFit="1" customWidth="1"/>
    <col min="8959" max="8959" width="12.5546875" style="78" bestFit="1" customWidth="1"/>
    <col min="8960" max="9202" width="11.44140625" style="78"/>
    <col min="9203" max="9203" width="5.33203125" style="78" bestFit="1" customWidth="1"/>
    <col min="9204" max="9204" width="4.5546875" style="78" bestFit="1" customWidth="1"/>
    <col min="9205" max="9205" width="16.88671875" style="78" bestFit="1" customWidth="1"/>
    <col min="9206" max="9206" width="16.109375" style="78" customWidth="1"/>
    <col min="9207" max="9207" width="15.5546875" style="78" customWidth="1"/>
    <col min="9208" max="9208" width="16" style="78" customWidth="1"/>
    <col min="9209" max="9214" width="17.5546875" style="78" bestFit="1" customWidth="1"/>
    <col min="9215" max="9215" width="12.5546875" style="78" bestFit="1" customWidth="1"/>
    <col min="9216" max="9458" width="11.44140625" style="78"/>
    <col min="9459" max="9459" width="5.33203125" style="78" bestFit="1" customWidth="1"/>
    <col min="9460" max="9460" width="4.5546875" style="78" bestFit="1" customWidth="1"/>
    <col min="9461" max="9461" width="16.88671875" style="78" bestFit="1" customWidth="1"/>
    <col min="9462" max="9462" width="16.109375" style="78" customWidth="1"/>
    <col min="9463" max="9463" width="15.5546875" style="78" customWidth="1"/>
    <col min="9464" max="9464" width="16" style="78" customWidth="1"/>
    <col min="9465" max="9470" width="17.5546875" style="78" bestFit="1" customWidth="1"/>
    <col min="9471" max="9471" width="12.5546875" style="78" bestFit="1" customWidth="1"/>
    <col min="9472" max="9714" width="11.44140625" style="78"/>
    <col min="9715" max="9715" width="5.33203125" style="78" bestFit="1" customWidth="1"/>
    <col min="9716" max="9716" width="4.5546875" style="78" bestFit="1" customWidth="1"/>
    <col min="9717" max="9717" width="16.88671875" style="78" bestFit="1" customWidth="1"/>
    <col min="9718" max="9718" width="16.109375" style="78" customWidth="1"/>
    <col min="9719" max="9719" width="15.5546875" style="78" customWidth="1"/>
    <col min="9720" max="9720" width="16" style="78" customWidth="1"/>
    <col min="9721" max="9726" width="17.5546875" style="78" bestFit="1" customWidth="1"/>
    <col min="9727" max="9727" width="12.5546875" style="78" bestFit="1" customWidth="1"/>
    <col min="9728" max="9970" width="11.44140625" style="78"/>
    <col min="9971" max="9971" width="5.33203125" style="78" bestFit="1" customWidth="1"/>
    <col min="9972" max="9972" width="4.5546875" style="78" bestFit="1" customWidth="1"/>
    <col min="9973" max="9973" width="16.88671875" style="78" bestFit="1" customWidth="1"/>
    <col min="9974" max="9974" width="16.109375" style="78" customWidth="1"/>
    <col min="9975" max="9975" width="15.5546875" style="78" customWidth="1"/>
    <col min="9976" max="9976" width="16" style="78" customWidth="1"/>
    <col min="9977" max="9982" width="17.5546875" style="78" bestFit="1" customWidth="1"/>
    <col min="9983" max="9983" width="12.5546875" style="78" bestFit="1" customWidth="1"/>
    <col min="9984" max="10226" width="11.44140625" style="78"/>
    <col min="10227" max="10227" width="5.33203125" style="78" bestFit="1" customWidth="1"/>
    <col min="10228" max="10228" width="4.5546875" style="78" bestFit="1" customWidth="1"/>
    <col min="10229" max="10229" width="16.88671875" style="78" bestFit="1" customWidth="1"/>
    <col min="10230" max="10230" width="16.109375" style="78" customWidth="1"/>
    <col min="10231" max="10231" width="15.5546875" style="78" customWidth="1"/>
    <col min="10232" max="10232" width="16" style="78" customWidth="1"/>
    <col min="10233" max="10238" width="17.5546875" style="78" bestFit="1" customWidth="1"/>
    <col min="10239" max="10239" width="12.5546875" style="78" bestFit="1" customWidth="1"/>
    <col min="10240" max="10482" width="11.44140625" style="78"/>
    <col min="10483" max="10483" width="5.33203125" style="78" bestFit="1" customWidth="1"/>
    <col min="10484" max="10484" width="4.5546875" style="78" bestFit="1" customWidth="1"/>
    <col min="10485" max="10485" width="16.88671875" style="78" bestFit="1" customWidth="1"/>
    <col min="10486" max="10486" width="16.109375" style="78" customWidth="1"/>
    <col min="10487" max="10487" width="15.5546875" style="78" customWidth="1"/>
    <col min="10488" max="10488" width="16" style="78" customWidth="1"/>
    <col min="10489" max="10494" width="17.5546875" style="78" bestFit="1" customWidth="1"/>
    <col min="10495" max="10495" width="12.5546875" style="78" bestFit="1" customWidth="1"/>
    <col min="10496" max="10738" width="11.44140625" style="78"/>
    <col min="10739" max="10739" width="5.33203125" style="78" bestFit="1" customWidth="1"/>
    <col min="10740" max="10740" width="4.5546875" style="78" bestFit="1" customWidth="1"/>
    <col min="10741" max="10741" width="16.88671875" style="78" bestFit="1" customWidth="1"/>
    <col min="10742" max="10742" width="16.109375" style="78" customWidth="1"/>
    <col min="10743" max="10743" width="15.5546875" style="78" customWidth="1"/>
    <col min="10744" max="10744" width="16" style="78" customWidth="1"/>
    <col min="10745" max="10750" width="17.5546875" style="78" bestFit="1" customWidth="1"/>
    <col min="10751" max="10751" width="12.5546875" style="78" bestFit="1" customWidth="1"/>
    <col min="10752" max="10994" width="11.44140625" style="78"/>
    <col min="10995" max="10995" width="5.33203125" style="78" bestFit="1" customWidth="1"/>
    <col min="10996" max="10996" width="4.5546875" style="78" bestFit="1" customWidth="1"/>
    <col min="10997" max="10997" width="16.88671875" style="78" bestFit="1" customWidth="1"/>
    <col min="10998" max="10998" width="16.109375" style="78" customWidth="1"/>
    <col min="10999" max="10999" width="15.5546875" style="78" customWidth="1"/>
    <col min="11000" max="11000" width="16" style="78" customWidth="1"/>
    <col min="11001" max="11006" width="17.5546875" style="78" bestFit="1" customWidth="1"/>
    <col min="11007" max="11007" width="12.5546875" style="78" bestFit="1" customWidth="1"/>
    <col min="11008" max="11250" width="11.44140625" style="78"/>
    <col min="11251" max="11251" width="5.33203125" style="78" bestFit="1" customWidth="1"/>
    <col min="11252" max="11252" width="4.5546875" style="78" bestFit="1" customWidth="1"/>
    <col min="11253" max="11253" width="16.88671875" style="78" bestFit="1" customWidth="1"/>
    <col min="11254" max="11254" width="16.109375" style="78" customWidth="1"/>
    <col min="11255" max="11255" width="15.5546875" style="78" customWidth="1"/>
    <col min="11256" max="11256" width="16" style="78" customWidth="1"/>
    <col min="11257" max="11262" width="17.5546875" style="78" bestFit="1" customWidth="1"/>
    <col min="11263" max="11263" width="12.5546875" style="78" bestFit="1" customWidth="1"/>
    <col min="11264" max="11506" width="11.44140625" style="78"/>
    <col min="11507" max="11507" width="5.33203125" style="78" bestFit="1" customWidth="1"/>
    <col min="11508" max="11508" width="4.5546875" style="78" bestFit="1" customWidth="1"/>
    <col min="11509" max="11509" width="16.88671875" style="78" bestFit="1" customWidth="1"/>
    <col min="11510" max="11510" width="16.109375" style="78" customWidth="1"/>
    <col min="11511" max="11511" width="15.5546875" style="78" customWidth="1"/>
    <col min="11512" max="11512" width="16" style="78" customWidth="1"/>
    <col min="11513" max="11518" width="17.5546875" style="78" bestFit="1" customWidth="1"/>
    <col min="11519" max="11519" width="12.5546875" style="78" bestFit="1" customWidth="1"/>
    <col min="11520" max="11762" width="11.44140625" style="78"/>
    <col min="11763" max="11763" width="5.33203125" style="78" bestFit="1" customWidth="1"/>
    <col min="11764" max="11764" width="4.5546875" style="78" bestFit="1" customWidth="1"/>
    <col min="11765" max="11765" width="16.88671875" style="78" bestFit="1" customWidth="1"/>
    <col min="11766" max="11766" width="16.109375" style="78" customWidth="1"/>
    <col min="11767" max="11767" width="15.5546875" style="78" customWidth="1"/>
    <col min="11768" max="11768" width="16" style="78" customWidth="1"/>
    <col min="11769" max="11774" width="17.5546875" style="78" bestFit="1" customWidth="1"/>
    <col min="11775" max="11775" width="12.5546875" style="78" bestFit="1" customWidth="1"/>
    <col min="11776" max="12018" width="11.44140625" style="78"/>
    <col min="12019" max="12019" width="5.33203125" style="78" bestFit="1" customWidth="1"/>
    <col min="12020" max="12020" width="4.5546875" style="78" bestFit="1" customWidth="1"/>
    <col min="12021" max="12021" width="16.88671875" style="78" bestFit="1" customWidth="1"/>
    <col min="12022" max="12022" width="16.109375" style="78" customWidth="1"/>
    <col min="12023" max="12023" width="15.5546875" style="78" customWidth="1"/>
    <col min="12024" max="12024" width="16" style="78" customWidth="1"/>
    <col min="12025" max="12030" width="17.5546875" style="78" bestFit="1" customWidth="1"/>
    <col min="12031" max="12031" width="12.5546875" style="78" bestFit="1" customWidth="1"/>
    <col min="12032" max="12274" width="11.44140625" style="78"/>
    <col min="12275" max="12275" width="5.33203125" style="78" bestFit="1" customWidth="1"/>
    <col min="12276" max="12276" width="4.5546875" style="78" bestFit="1" customWidth="1"/>
    <col min="12277" max="12277" width="16.88671875" style="78" bestFit="1" customWidth="1"/>
    <col min="12278" max="12278" width="16.109375" style="78" customWidth="1"/>
    <col min="12279" max="12279" width="15.5546875" style="78" customWidth="1"/>
    <col min="12280" max="12280" width="16" style="78" customWidth="1"/>
    <col min="12281" max="12286" width="17.5546875" style="78" bestFit="1" customWidth="1"/>
    <col min="12287" max="12287" width="12.5546875" style="78" bestFit="1" customWidth="1"/>
    <col min="12288" max="12530" width="11.44140625" style="78"/>
    <col min="12531" max="12531" width="5.33203125" style="78" bestFit="1" customWidth="1"/>
    <col min="12532" max="12532" width="4.5546875" style="78" bestFit="1" customWidth="1"/>
    <col min="12533" max="12533" width="16.88671875" style="78" bestFit="1" customWidth="1"/>
    <col min="12534" max="12534" width="16.109375" style="78" customWidth="1"/>
    <col min="12535" max="12535" width="15.5546875" style="78" customWidth="1"/>
    <col min="12536" max="12536" width="16" style="78" customWidth="1"/>
    <col min="12537" max="12542" width="17.5546875" style="78" bestFit="1" customWidth="1"/>
    <col min="12543" max="12543" width="12.5546875" style="78" bestFit="1" customWidth="1"/>
    <col min="12544" max="12786" width="11.44140625" style="78"/>
    <col min="12787" max="12787" width="5.33203125" style="78" bestFit="1" customWidth="1"/>
    <col min="12788" max="12788" width="4.5546875" style="78" bestFit="1" customWidth="1"/>
    <col min="12789" max="12789" width="16.88671875" style="78" bestFit="1" customWidth="1"/>
    <col min="12790" max="12790" width="16.109375" style="78" customWidth="1"/>
    <col min="12791" max="12791" width="15.5546875" style="78" customWidth="1"/>
    <col min="12792" max="12792" width="16" style="78" customWidth="1"/>
    <col min="12793" max="12798" width="17.5546875" style="78" bestFit="1" customWidth="1"/>
    <col min="12799" max="12799" width="12.5546875" style="78" bestFit="1" customWidth="1"/>
    <col min="12800" max="13042" width="11.44140625" style="78"/>
    <col min="13043" max="13043" width="5.33203125" style="78" bestFit="1" customWidth="1"/>
    <col min="13044" max="13044" width="4.5546875" style="78" bestFit="1" customWidth="1"/>
    <col min="13045" max="13045" width="16.88671875" style="78" bestFit="1" customWidth="1"/>
    <col min="13046" max="13046" width="16.109375" style="78" customWidth="1"/>
    <col min="13047" max="13047" width="15.5546875" style="78" customWidth="1"/>
    <col min="13048" max="13048" width="16" style="78" customWidth="1"/>
    <col min="13049" max="13054" width="17.5546875" style="78" bestFit="1" customWidth="1"/>
    <col min="13055" max="13055" width="12.5546875" style="78" bestFit="1" customWidth="1"/>
    <col min="13056" max="13298" width="11.44140625" style="78"/>
    <col min="13299" max="13299" width="5.33203125" style="78" bestFit="1" customWidth="1"/>
    <col min="13300" max="13300" width="4.5546875" style="78" bestFit="1" customWidth="1"/>
    <col min="13301" max="13301" width="16.88671875" style="78" bestFit="1" customWidth="1"/>
    <col min="13302" max="13302" width="16.109375" style="78" customWidth="1"/>
    <col min="13303" max="13303" width="15.5546875" style="78" customWidth="1"/>
    <col min="13304" max="13304" width="16" style="78" customWidth="1"/>
    <col min="13305" max="13310" width="17.5546875" style="78" bestFit="1" customWidth="1"/>
    <col min="13311" max="13311" width="12.5546875" style="78" bestFit="1" customWidth="1"/>
    <col min="13312" max="13554" width="11.44140625" style="78"/>
    <col min="13555" max="13555" width="5.33203125" style="78" bestFit="1" customWidth="1"/>
    <col min="13556" max="13556" width="4.5546875" style="78" bestFit="1" customWidth="1"/>
    <col min="13557" max="13557" width="16.88671875" style="78" bestFit="1" customWidth="1"/>
    <col min="13558" max="13558" width="16.109375" style="78" customWidth="1"/>
    <col min="13559" max="13559" width="15.5546875" style="78" customWidth="1"/>
    <col min="13560" max="13560" width="16" style="78" customWidth="1"/>
    <col min="13561" max="13566" width="17.5546875" style="78" bestFit="1" customWidth="1"/>
    <col min="13567" max="13567" width="12.5546875" style="78" bestFit="1" customWidth="1"/>
    <col min="13568" max="13810" width="11.44140625" style="78"/>
    <col min="13811" max="13811" width="5.33203125" style="78" bestFit="1" customWidth="1"/>
    <col min="13812" max="13812" width="4.5546875" style="78" bestFit="1" customWidth="1"/>
    <col min="13813" max="13813" width="16.88671875" style="78" bestFit="1" customWidth="1"/>
    <col min="13814" max="13814" width="16.109375" style="78" customWidth="1"/>
    <col min="13815" max="13815" width="15.5546875" style="78" customWidth="1"/>
    <col min="13816" max="13816" width="16" style="78" customWidth="1"/>
    <col min="13817" max="13822" width="17.5546875" style="78" bestFit="1" customWidth="1"/>
    <col min="13823" max="13823" width="12.5546875" style="78" bestFit="1" customWidth="1"/>
    <col min="13824" max="14066" width="11.44140625" style="78"/>
    <col min="14067" max="14067" width="5.33203125" style="78" bestFit="1" customWidth="1"/>
    <col min="14068" max="14068" width="4.5546875" style="78" bestFit="1" customWidth="1"/>
    <col min="14069" max="14069" width="16.88671875" style="78" bestFit="1" customWidth="1"/>
    <col min="14070" max="14070" width="16.109375" style="78" customWidth="1"/>
    <col min="14071" max="14071" width="15.5546875" style="78" customWidth="1"/>
    <col min="14072" max="14072" width="16" style="78" customWidth="1"/>
    <col min="14073" max="14078" width="17.5546875" style="78" bestFit="1" customWidth="1"/>
    <col min="14079" max="14079" width="12.5546875" style="78" bestFit="1" customWidth="1"/>
    <col min="14080" max="14322" width="11.44140625" style="78"/>
    <col min="14323" max="14323" width="5.33203125" style="78" bestFit="1" customWidth="1"/>
    <col min="14324" max="14324" width="4.5546875" style="78" bestFit="1" customWidth="1"/>
    <col min="14325" max="14325" width="16.88671875" style="78" bestFit="1" customWidth="1"/>
    <col min="14326" max="14326" width="16.109375" style="78" customWidth="1"/>
    <col min="14327" max="14327" width="15.5546875" style="78" customWidth="1"/>
    <col min="14328" max="14328" width="16" style="78" customWidth="1"/>
    <col min="14329" max="14334" width="17.5546875" style="78" bestFit="1" customWidth="1"/>
    <col min="14335" max="14335" width="12.5546875" style="78" bestFit="1" customWidth="1"/>
    <col min="14336" max="14578" width="11.44140625" style="78"/>
    <col min="14579" max="14579" width="5.33203125" style="78" bestFit="1" customWidth="1"/>
    <col min="14580" max="14580" width="4.5546875" style="78" bestFit="1" customWidth="1"/>
    <col min="14581" max="14581" width="16.88671875" style="78" bestFit="1" customWidth="1"/>
    <col min="14582" max="14582" width="16.109375" style="78" customWidth="1"/>
    <col min="14583" max="14583" width="15.5546875" style="78" customWidth="1"/>
    <col min="14584" max="14584" width="16" style="78" customWidth="1"/>
    <col min="14585" max="14590" width="17.5546875" style="78" bestFit="1" customWidth="1"/>
    <col min="14591" max="14591" width="12.5546875" style="78" bestFit="1" customWidth="1"/>
    <col min="14592" max="14834" width="11.44140625" style="78"/>
    <col min="14835" max="14835" width="5.33203125" style="78" bestFit="1" customWidth="1"/>
    <col min="14836" max="14836" width="4.5546875" style="78" bestFit="1" customWidth="1"/>
    <col min="14837" max="14837" width="16.88671875" style="78" bestFit="1" customWidth="1"/>
    <col min="14838" max="14838" width="16.109375" style="78" customWidth="1"/>
    <col min="14839" max="14839" width="15.5546875" style="78" customWidth="1"/>
    <col min="14840" max="14840" width="16" style="78" customWidth="1"/>
    <col min="14841" max="14846" width="17.5546875" style="78" bestFit="1" customWidth="1"/>
    <col min="14847" max="14847" width="12.5546875" style="78" bestFit="1" customWidth="1"/>
    <col min="14848" max="15090" width="11.44140625" style="78"/>
    <col min="15091" max="15091" width="5.33203125" style="78" bestFit="1" customWidth="1"/>
    <col min="15092" max="15092" width="4.5546875" style="78" bestFit="1" customWidth="1"/>
    <col min="15093" max="15093" width="16.88671875" style="78" bestFit="1" customWidth="1"/>
    <col min="15094" max="15094" width="16.109375" style="78" customWidth="1"/>
    <col min="15095" max="15095" width="15.5546875" style="78" customWidth="1"/>
    <col min="15096" max="15096" width="16" style="78" customWidth="1"/>
    <col min="15097" max="15102" width="17.5546875" style="78" bestFit="1" customWidth="1"/>
    <col min="15103" max="15103" width="12.5546875" style="78" bestFit="1" customWidth="1"/>
    <col min="15104" max="15346" width="11.44140625" style="78"/>
    <col min="15347" max="15347" width="5.33203125" style="78" bestFit="1" customWidth="1"/>
    <col min="15348" max="15348" width="4.5546875" style="78" bestFit="1" customWidth="1"/>
    <col min="15349" max="15349" width="16.88671875" style="78" bestFit="1" customWidth="1"/>
    <col min="15350" max="15350" width="16.109375" style="78" customWidth="1"/>
    <col min="15351" max="15351" width="15.5546875" style="78" customWidth="1"/>
    <col min="15352" max="15352" width="16" style="78" customWidth="1"/>
    <col min="15353" max="15358" width="17.5546875" style="78" bestFit="1" customWidth="1"/>
    <col min="15359" max="15359" width="12.5546875" style="78" bestFit="1" customWidth="1"/>
    <col min="15360" max="15602" width="11.44140625" style="78"/>
    <col min="15603" max="15603" width="5.33203125" style="78" bestFit="1" customWidth="1"/>
    <col min="15604" max="15604" width="4.5546875" style="78" bestFit="1" customWidth="1"/>
    <col min="15605" max="15605" width="16.88671875" style="78" bestFit="1" customWidth="1"/>
    <col min="15606" max="15606" width="16.109375" style="78" customWidth="1"/>
    <col min="15607" max="15607" width="15.5546875" style="78" customWidth="1"/>
    <col min="15608" max="15608" width="16" style="78" customWidth="1"/>
    <col min="15609" max="15614" width="17.5546875" style="78" bestFit="1" customWidth="1"/>
    <col min="15615" max="15615" width="12.5546875" style="78" bestFit="1" customWidth="1"/>
    <col min="15616" max="15858" width="11.44140625" style="78"/>
    <col min="15859" max="15859" width="5.33203125" style="78" bestFit="1" customWidth="1"/>
    <col min="15860" max="15860" width="4.5546875" style="78" bestFit="1" customWidth="1"/>
    <col min="15861" max="15861" width="16.88671875" style="78" bestFit="1" customWidth="1"/>
    <col min="15862" max="15862" width="16.109375" style="78" customWidth="1"/>
    <col min="15863" max="15863" width="15.5546875" style="78" customWidth="1"/>
    <col min="15864" max="15864" width="16" style="78" customWidth="1"/>
    <col min="15865" max="15870" width="17.5546875" style="78" bestFit="1" customWidth="1"/>
    <col min="15871" max="15871" width="12.5546875" style="78" bestFit="1" customWidth="1"/>
    <col min="15872" max="16114" width="11.44140625" style="78"/>
    <col min="16115" max="16115" width="5.33203125" style="78" bestFit="1" customWidth="1"/>
    <col min="16116" max="16116" width="4.5546875" style="78" bestFit="1" customWidth="1"/>
    <col min="16117" max="16117" width="16.88671875" style="78" bestFit="1" customWidth="1"/>
    <col min="16118" max="16118" width="16.109375" style="78" customWidth="1"/>
    <col min="16119" max="16119" width="15.5546875" style="78" customWidth="1"/>
    <col min="16120" max="16120" width="16" style="78" customWidth="1"/>
    <col min="16121" max="16126" width="17.5546875" style="78" bestFit="1" customWidth="1"/>
    <col min="16127" max="16127" width="12.5546875" style="78" bestFit="1" customWidth="1"/>
    <col min="16128" max="16384" width="11.441406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1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</row>
    <row r="4" spans="1:8" s="163" customFormat="1" ht="24.9" customHeight="1">
      <c r="A4" s="164"/>
      <c r="B4" s="164"/>
      <c r="C4" s="164"/>
      <c r="D4" s="164"/>
      <c r="E4" s="164"/>
      <c r="F4" s="164"/>
      <c r="G4" s="164"/>
      <c r="H4" s="545"/>
    </row>
    <row r="5" spans="1:8" s="162" customFormat="1" ht="24.9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mensual'!F$6:F$10000,'IPC trim'!F6,'IPC mensual'!H$6:H$10000)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mensual'!F$6:F$10000,'IPC trim'!F7,'IPC mensual'!H$6:H$10000)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mensual'!F$6:F$10000,'IPC trim'!F8,'IPC mensual'!H$6:H$10000)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mensual'!F$6:F$10000,'IPC trim'!F9,'IPC mensual'!H$6:H$10000)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mensual'!F$6:F$10000,'IPC trim'!F10,'IPC mensual'!H$6:H$10000)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mensual'!F$6:F$10000,'IPC trim'!F11,'IPC mensual'!H$6:H$10000)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mensual'!F$6:F$10000,'IPC trim'!F12,'IPC mensual'!H$6:H$10000)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mensual'!F$6:F$10000,'IPC trim'!F13,'IPC mensual'!H$6:H$10000)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mensual'!F$6:F$10000,'IPC trim'!F14,'IPC mensual'!H$6:H$10000)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mensual'!F$6:F$10000,'IPC trim'!F15,'IPC mensual'!H$6:H$10000)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mensual'!F$6:F$10000,'IPC trim'!F16,'IPC mensual'!H$6:H$10000)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mensual'!F$6:F$10000,'IPC trim'!F17,'IPC mensual'!H$6:H$10000)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mensual'!F$6:F$10000,'IPC trim'!F18,'IPC mensual'!H$6:H$10000)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mensual'!F$6:F$10000,'IPC trim'!F19,'IPC mensual'!H$6:H$10000)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mensual'!F$6:F$10000,'IPC trim'!F20,'IPC mensual'!H$6:H$10000)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mensual'!F$6:F$10000,'IPC trim'!F21,'IPC mensual'!H$6:H$10000)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mensual'!F$6:F$10000,'IPC trim'!F22,'IPC mensual'!H$6:H$10000)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mensual'!F$6:F$10000,'IPC trim'!F23,'IPC mensual'!H$6:H$10000)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mensual'!F$6:F$10000,'IPC trim'!F24,'IPC mensual'!H$6:H$10000)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mensual'!F$6:F$10000,'IPC trim'!F25,'IPC mensual'!H$6:H$10000)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mensual'!F$6:F$10000,'IPC trim'!F26,'IPC mensual'!H$6:H$10000)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mensual'!F$6:F$10000,'IPC trim'!F27,'IPC mensual'!H$6:H$10000)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mensual'!F$6:F$10000,'IPC trim'!F28,'IPC mensual'!H$6:H$10000)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mensual'!F$6:F$10000,'IPC trim'!F29,'IPC mensual'!H$6:H$10000)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mensual'!F$6:F$10000,'IPC trim'!F30,'IPC mensual'!H$6:H$10000)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mensual'!F$6:F$10000,'IPC trim'!F31,'IPC mensual'!H$6:H$10000)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mensual'!F$6:F$10000,'IPC trim'!F32,'IPC mensual'!H$6:H$10000)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mensual'!F$6:F$10000,'IPC trim'!F33,'IPC mensual'!H$6:H$10000)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mensual'!F$6:F$10000,'IPC trim'!F34,'IPC mensual'!H$6:H$10000)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mensual'!F$6:F$10000,'IPC trim'!F35,'IPC mensual'!H$6:H$10000)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mensual'!F$6:F$10000,'IPC trim'!F36,'IPC mensual'!H$6:H$10000)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mensual'!F$6:F$10000,'IPC trim'!F37,'IPC mensual'!H$6:H$10000)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mensual'!F$6:F$10000,'IPC trim'!F38,'IPC mensual'!H$6:H$10000)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mensual'!F$6:F$10000,'IPC trim'!F39,'IPC mensual'!H$6:H$10000)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mensual'!F$6:F$10000,'IPC trim'!F40,'IPC mensual'!H$6:H$10000)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mensual'!F$6:F$10000,'IPC trim'!F41,'IPC mensual'!H$6:H$10000)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mensual'!F$6:F$10000,'IPC trim'!F42,'IPC mensual'!H$6:H$10000)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mensual'!F$6:F$10000,'IPC trim'!F43,'IPC mensual'!H$6:H$10000)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mensual'!F$6:F$10000,'IPC trim'!F44,'IPC mensual'!H$6:H$10000)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mensual'!F$6:F$10000,'IPC trim'!F45,'IPC mensual'!H$6:H$10000)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mensual'!F$6:F$10000,'IPC trim'!F46,'IPC mensual'!H$6:H$10000)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mensual'!F$6:F$10000,'IPC trim'!F47,'IPC mensual'!H$6:H$10000)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mensual'!F$6:F$10000,'IPC trim'!F48,'IPC mensual'!H$6:H$10000)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mensual'!F$6:F$10000,'IPC trim'!F49,'IPC mensual'!H$6:H$10000)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mensual'!F$6:F$10000,'IPC trim'!F50,'IPC mensual'!H$6:H$10000)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mensual'!F$6:F$10000,'IPC trim'!F51,'IPC mensual'!H$6:H$10000)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mensual'!F$6:F$10000,'IPC trim'!F52,'IPC mensual'!H$6:H$10000)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mensual'!F$6:F$10000,'IPC trim'!F53,'IPC mensual'!H$6:H$10000)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mensual'!F$6:F$10000,'IPC trim'!F54,'IPC mensual'!H$6:H$10000)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mensual'!F$6:F$10000,'IPC trim'!F55,'IPC mensual'!H$6:H$10000)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mensual'!F$6:F$10000,'IPC trim'!F56,'IPC mensual'!H$6:H$10000)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mensual'!F$6:F$10000,'IPC trim'!F57,'IPC mensual'!H$6:H$10000)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mensual'!F$6:F$10000,'IPC trim'!F58,'IPC mensual'!H$6:H$10000)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mensual'!F$6:F$10000,'IPC trim'!F59,'IPC mensual'!H$6:H$10000)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mensual'!F$6:F$10000,'IPC trim'!F60,'IPC mensual'!H$6:H$10000)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mensual'!F$6:F$10000,'IPC trim'!F61,'IPC mensual'!H$6:H$10000)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mensual'!F$6:F$10000,'IPC trim'!F62,'IPC mensual'!H$6:H$10000)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mensual'!F$6:F$10000,'IPC trim'!F63,'IPC mensual'!H$6:H$10000)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mensual'!F$6:F$10000,'IPC trim'!F64,'IPC mensual'!H$6:H$10000)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mensual'!F$6:F$10000,'IPC trim'!F65,'IPC mensual'!H$6:H$10000)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mensual'!F$6:F$10000,'IPC trim'!F66,'IPC mensual'!H$6:H$10000)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mensual'!F$6:F$10000,'IPC trim'!F67,'IPC mensual'!H$6:H$10000)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mensual'!F$6:F$10000,'IPC trim'!F68,'IPC mensual'!H$6:H$10000)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mensual'!F$6:F$10000,'IPC trim'!F69,'IPC mensual'!H$6:H$10000)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mensual'!F$6:F$10000,'IPC trim'!F70,'IPC mensual'!H$6:H$10000)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mensual'!F$6:F$10000,'IPC trim'!F71,'IPC mensual'!H$6:H$10000)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mensual'!F$6:F$10000,'IPC trim'!F72,'IPC mensual'!H$6:H$10000)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mensual'!F$6:F$10000,'IPC trim'!F73,'IPC mensual'!H$6:H$10000)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mensual'!F$6:F$10000,'IPC trim'!F74,'IPC mensual'!H$6:H$10000)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mensual'!F$6:F$10000,'IPC trim'!F75,'IPC mensual'!H$6:H$10000)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mensual'!F$6:F$10000,'IPC trim'!F76,'IPC mensual'!H$6:H$10000)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mensual'!F$6:F$10000,'IPC trim'!F77,'IPC mensual'!H$6:H$10000)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mensual'!F$6:F$10000,'IPC trim'!F78,'IPC mensual'!H$6:H$10000)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mensual'!F$6:F$10000,'IPC trim'!F79,'IPC mensual'!H$6:H$10000)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mensual'!F$6:F$10000,'IPC trim'!F80,'IPC mensual'!H$6:H$10000)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mensual'!F$6:F$10000,'IPC trim'!F81,'IPC mensual'!H$6:H$10000)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mensual'!F$6:F$10000,'IPC trim'!F82,'IPC mensual'!H$6:H$10000)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mensual'!F$6:F$10000,'IPC trim'!F83,'IPC mensual'!H$6:H$10000)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mensual'!F$6:F$10000,'IPC trim'!F84,'IPC mensual'!H$6:H$10000)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mensual'!F$6:F$10000,'IPC trim'!F85,'IPC mensual'!H$6:H$10000)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mensual'!F$6:F$10000,'IPC trim'!F86,'IPC mensual'!H$6:H$10000)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mensual'!F$6:F$10000,'IPC trim'!F87,'IPC mensual'!H$6:H$10000)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mensual'!F$6:F$10000,'IPC trim'!F88,'IPC mensual'!H$6:H$10000)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mensual'!F$6:F$10000,'IPC trim'!F89,'IPC mensual'!H$6:H$10000)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mensual'!F$6:F$10000,'IPC trim'!F90,'IPC mensual'!H$6:H$10000)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mensual'!F$6:F$10000,'IPC trim'!F91,'IPC mensual'!H$6:H$10000)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mensual'!F$6:F$10000,'IPC trim'!F92,'IPC mensual'!H$6:H$10000)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mensual'!F$6:F$10000,'IPC trim'!F93,'IPC mensual'!H$6:H$10000)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mensual'!F$6:F$10000,'IPC trim'!F94,'IPC mensual'!H$6:H$10000)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mensual'!F$6:F$10000,'IPC trim'!F95,'IPC mensual'!H$6:H$10000)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mensual'!F$6:F$10000,'IPC trim'!F96,'IPC mensual'!H$6:H$10000)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mensual'!F$6:F$10000,'IPC trim'!F97,'IPC mensual'!H$6:H$10000)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mensual'!F$6:F$10000,'IPC trim'!F98,'IPC mensual'!H$6:H$10000)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mensual'!F$6:F$10000,'IPC trim'!F99,'IPC mensual'!H$6:H$10000)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mensual'!F$6:F$10000,'IPC trim'!F100,'IPC mensual'!H$6:H$10000)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mensual'!F$6:F$10000,'IPC trim'!F101,'IPC mensual'!H$6:H$10000)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mensual'!F$6:F$10000,'IPC trim'!F102,'IPC mensual'!H$6:H$10000)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mensual'!F$6:F$10000,'IPC trim'!F103,'IPC mensual'!H$6:H$10000)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mensual'!F$6:F$10000,'IPC trim'!F104,'IPC mensual'!H$6:H$10000)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mensual'!F$6:F$10000,'IPC trim'!F105,'IPC mensual'!H$6:H$10000)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mensual'!F$6:F$10000,'IPC trim'!F106,'IPC mensual'!H$6:H$10000)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mensual'!F$6:F$10000,'IPC trim'!F107,'IPC mensual'!H$6:H$10000)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mensual'!F$6:F$10000,'IPC trim'!F108,'IPC mensual'!H$6:H$10000)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mensual'!F$6:F$10000,'IPC trim'!F109,'IPC mensual'!H$6:H$10000)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mensual'!F$6:F$10000,'IPC trim'!F110,'IPC mensual'!H$6:H$10000)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mensual'!F$6:F$10000,'IPC trim'!F111,'IPC mensual'!H$6:H$10000)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mensual'!F$6:F$10000,'IPC trim'!F112,'IPC mensual'!H$6:H$10000)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mensual'!F$6:F$10000,'IPC trim'!F113,'IPC mensual'!H$6:H$10000)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mensual'!F$6:F$10000,'IPC trim'!F114,'IPC mensual'!H$6:H$10000)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mensual'!F$6:F$10000,'IPC trim'!F115,'IPC mensual'!H$6:H$10000)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mensual'!F$6:F$10000,'IPC trim'!F116,'IPC mensual'!H$6:H$10000)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mensual'!F$6:F$10000,'IPC trim'!F117,'IPC mensual'!H$6:H$10000)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mensual'!F$6:F$10000,'IPC trim'!F118,'IPC mensual'!H$6:H$10000)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mensual'!F$6:F$10000,'IPC trim'!F119,'IPC mensual'!H$6:H$10000)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mensual'!F$6:F$10000,'IPC trim'!F120,'IPC mensual'!H$6:H$10000)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mensual'!F$6:F$10000,'IPC trim'!F121,'IPC mensual'!H$6:H$10000)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mensual'!F$6:F$10000,'IPC trim'!F122,'IPC mensual'!H$6:H$10000)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mensual'!F$6:F$10000,'IPC trim'!F123,'IPC mensual'!H$6:H$10000)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mensual'!F$6:F$10000,'IPC trim'!F124,'IPC mensual'!H$6:H$10000)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mensual'!F$6:F$10000,'IPC trim'!F125,'IPC mensual'!H$6:H$10000)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mensual'!F$6:F$10000,'IPC trim'!F126,'IPC mensual'!H$6:H$10000)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mensual'!F$6:F$10000,'IPC trim'!F127,'IPC mensual'!H$6:H$10000)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mensual'!F$6:F$10000,'IPC trim'!F128,'IPC mensual'!H$6:H$10000)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mensual'!F$6:F$10000,'IPC trim'!F129,'IPC mensual'!H$6:H$10000)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mensual'!F$6:F$10000,'IPC trim'!F130,'IPC mensual'!H$6:H$10000)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mensual'!F$6:F$10000,'IPC trim'!F131,'IPC mensual'!H$6:H$10000)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mensual'!F$6:F$10000,'IPC trim'!F132,'IPC mensual'!H$6:H$10000)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mensual'!F$6:F$10000,'IPC trim'!F133,'IPC mensual'!H$6:H$10000)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mensual'!F$6:F$10000,'IPC trim'!F134,'IPC mensual'!H$6:H$10000)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mensual'!F$6:F$10000,'IPC trim'!F135,'IPC mensual'!H$6:H$10000)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mensual'!F$6:F$10000,'IPC trim'!F136,'IPC mensual'!H$6:H$10000)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mensual'!F$6:F$10000,'IPC trim'!F137,'IPC mensual'!H$6:H$10000)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mensual'!F$6:F$10000,'IPC trim'!F138,'IPC mensual'!H$6:H$10000)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mensual'!F$6:F$10000,'IPC trim'!F139,'IPC mensual'!H$6:H$10000)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mensual'!F$6:F$10000,'IPC trim'!F140,'IPC mensual'!H$6:H$10000)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mensual'!F$6:F$10000,'IPC trim'!F141,'IPC mensual'!H$6:H$10000)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mensual'!F$6:F$10000,'IPC trim'!F142,'IPC mensual'!H$6:H$10000)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mensual'!F$6:F$10000,'IPC trim'!F143,'IPC mensual'!H$6:H$10000)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mensual'!F$6:F$10000,'IPC trim'!F144,'IPC mensual'!H$6:H$10000)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mensual'!F$6:F$10000,'IPC trim'!F145,'IPC mensual'!H$6:H$10000)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mensual'!F$6:F$10000,'IPC trim'!F146,'IPC mensual'!H$6:H$10000)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mensual'!F$6:F$10000,'IPC trim'!F147,'IPC mensual'!H$6:H$10000)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mensual'!F$6:F$10000,'IPC trim'!F148,'IPC mensual'!H$6:H$10000)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mensual'!F$6:F$10000,'IPC trim'!F149,'IPC mensual'!H$6:H$10000)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mensual'!F$6:F$10000,'IPC trim'!F150,'IPC mensual'!H$6:H$10000)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mensual'!F$6:F$10000,'IPC trim'!F151,'IPC mensual'!H$6:H$10000)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mensual'!F$6:F$10000,'IPC trim'!F152,'IPC mensual'!H$6:H$10000)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mensual'!F$6:F$10000,'IPC trim'!F153,'IPC mensual'!H$6:H$10000)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mensual'!F$6:F$10000,'IPC trim'!F154,'IPC mensual'!H$6:H$10000)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mensual'!F$6:F$10000,'IPC trim'!F155,'IPC mensual'!H$6:H$10000)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mensual'!F$6:F$10000,'IPC trim'!F156,'IPC mensual'!H$6:H$10000)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mensual'!F$6:F$10000,'IPC trim'!F157,'IPC mensual'!H$6:H$10000)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mensual'!F$6:F$10000,'IPC trim'!F158,'IPC mensual'!H$6:H$10000)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mensual'!F$6:F$10000,'IPC trim'!F159,'IPC mensual'!H$6:H$10000)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mensual'!F$6:F$10000,'IPC trim'!F160,'IPC mensual'!H$6:H$10000)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mensual'!F$6:F$10000,'IPC trim'!F161,'IPC mensual'!H$6:H$10000)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mensual'!F$6:F$10000,'IPC trim'!F162,'IPC mensual'!H$6:H$10000)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mensual'!F$6:F$10000,'IPC trim'!F163,'IPC mensual'!H$6:H$10000)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mensual'!F$6:F$10000,'IPC trim'!F164,'IPC mensual'!H$6:H$10000)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mensual'!F$6:F$10000,'IPC trim'!F165,'IPC mensual'!H$6:H$10000)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mensual'!F$6:F$10000,'IPC trim'!F166,'IPC mensual'!H$6:H$10000)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mensual'!F$6:F$10000,'IPC trim'!F167,'IPC mensual'!H$6:H$10000)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mensual'!F$6:F$10000,'IPC trim'!F168,'IPC mensual'!H$6:H$10000)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mensual'!F$6:F$10000,'IPC trim'!F169,'IPC mensual'!H$6:H$10000)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mensual'!F$6:F$10000,'IPC trim'!F170,'IPC mensual'!H$6:H$10000)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mensual'!F$6:F$10000,'IPC trim'!F171,'IPC mensual'!H$6:H$10000)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mensual'!F$6:F$10000,'IPC trim'!F172,'IPC mensual'!H$6:H$10000)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mensual'!F$6:F$10000,'IPC trim'!F173,'IPC mensual'!H$6:H$10000)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mensual'!F$6:F$10000,'IPC trim'!F174,'IPC mensual'!H$6:H$10000)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mensual'!F$6:F$10000,'IPC trim'!F175,'IPC mensual'!H$6:H$10000)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mensual'!F$6:F$10000,'IPC trim'!F176,'IPC mensual'!H$6:H$10000)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mensual'!F$6:F$10000,'IPC trim'!F177,'IPC mensual'!H$6:H$10000)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mensual'!F$6:F$10000,'IPC trim'!F178,'IPC mensual'!H$6:H$10000)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mensual'!F$6:F$10000,'IPC trim'!F179,'IPC mensual'!H$6:H$10000)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mensual'!F$6:F$10000,'IPC trim'!F180,'IPC mensual'!H$6:H$10000)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mensual'!F$6:F$10000,'IPC trim'!F181,'IPC mensual'!H$6:H$10000)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mensual'!F$6:F$10000,'IPC trim'!F182,'IPC mensual'!H$6:H$10000)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mensual'!F$6:F$10000,'IPC trim'!F183,'IPC mensual'!H$6:H$10000)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mensual'!F$6:F$10000,'IPC trim'!F184,'IPC mensual'!H$6:H$10000)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mensual'!F$6:F$10000,'IPC trim'!F185,'IPC mensual'!H$6:H$10000)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mensual'!F$6:F$10000,'IPC trim'!F186,'IPC mensual'!H$6:H$10000)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mensual'!F$6:F$10000,'IPC trim'!F187,'IPC mensual'!H$6:H$10000)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mensual'!F$6:F$10000,'IPC trim'!F188,'IPC mensual'!H$6:H$10000)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mensual'!F$6:F$10000,'IPC trim'!F189,'IPC mensual'!H$6:H$10000)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mensual'!F$6:F$10000,'IPC trim'!F190,'IPC mensual'!H$6:H$10000)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mensual'!F$6:F$10000,'IPC trim'!F191,'IPC mensual'!H$6:H$10000)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mensual'!F$6:F$10000,'IPC trim'!F192,'IPC mensual'!H$6:H$10000)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mensual'!F$6:F$10000,'IPC trim'!F193,'IPC mensual'!H$6:H$10000)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mensual'!F$6:F$10000,'IPC trim'!F194,'IPC mensual'!H$6:H$10000)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mensual'!F$6:F$10000,'IPC trim'!F195,'IPC mensual'!H$6:H$10000)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mensual'!F$6:F$10000,'IPC trim'!F196,'IPC mensual'!H$6:H$10000)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mensual'!F$6:F$10000,'IPC trim'!F197,'IPC mensual'!H$6:H$10000)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mensual'!F$6:F$10000,'IPC trim'!F198,'IPC mensual'!H$6:H$10000)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mensual'!F$6:F$10000,'IPC trim'!F199,'IPC mensual'!H$6:H$10000)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mensual'!F$6:F$10000,'IPC trim'!F200,'IPC mensual'!H$6:H$10000)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mensual'!F$6:F$10000,'IPC trim'!F201,'IPC mensual'!H$6:H$10000)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mensual'!F$6:F$10000,'IPC trim'!F202,'IPC mensual'!H$6:H$10000)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mensual'!F$6:F$10000,'IPC trim'!F203,'IPC mensual'!H$6:H$10000)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mensual'!F$6:F$10000,'IPC trim'!F204,'IPC mensual'!H$6:H$10000)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mensual'!F$6:F$10000,'IPC trim'!F205,'IPC mensual'!H$6:H$10000)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mensual'!F$6:F$10000,'IPC trim'!F206,'IPC mensual'!H$6:H$10000)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mensual'!F$6:F$10000,'IPC trim'!F207,'IPC mensual'!H$6:H$10000)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mensual'!F$6:F$10000,'IPC trim'!F208,'IPC mensual'!H$6:H$10000)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mensual'!F$6:F$10000,'IPC trim'!F209,'IPC mensual'!H$6:H$10000)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mensual'!F$6:F$10000,'IPC trim'!F210,'IPC mensual'!H$6:H$10000)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mensual'!F$6:F$10000,'IPC trim'!F211,'IPC mensual'!H$6:H$10000)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mensual'!F$6:F$10000,'IPC trim'!F212,'IPC mensual'!H$6:H$10000)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mensual'!F$6:F$10000,'IPC trim'!F213,'IPC mensual'!H$6:H$10000)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mensual'!F$6:F$10000,'IPC trim'!F214,'IPC mensual'!H$6:H$10000)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mensual'!F$6:F$10000,'IPC trim'!F215,'IPC mensual'!H$6:H$10000)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mensual'!F$6:F$10000,'IPC trim'!F216,'IPC mensual'!H$6:H$10000)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mensual'!F$6:F$10000,'IPC trim'!F217,'IPC mensual'!H$6:H$10000)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mensual'!F$6:F$10000,'IPC trim'!F218,'IPC mensual'!H$6:H$10000)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mensual'!F$6:F$10000,'IPC trim'!F219,'IPC mensual'!H$6:H$10000)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mensual'!F$6:F$10000,'IPC trim'!F220,'IPC mensual'!H$6:H$10000)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mensual'!F$6:F$10000,'IPC trim'!F221,'IPC mensual'!H$6:H$10000)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mensual'!F$6:F$10000,'IPC trim'!F222,'IPC mensual'!H$6:H$10000)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mensual'!F$6:F$10000,'IPC trim'!F223,'IPC mensual'!H$6:H$10000)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mensual'!F$6:F$10000,'IPC trim'!F224,'IPC mensual'!H$6:H$10000)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mensual'!F$6:F$10000,'IPC trim'!F225,'IPC mensual'!H$6:H$10000)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mensual'!F$6:F$10000,'IPC trim'!F226,'IPC mensual'!H$6:H$10000)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mensual'!F$6:F$10000,'IPC trim'!F227,'IPC mensual'!H$6:H$10000)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mensual'!F$6:F$10000,'IPC trim'!F228,'IPC mensual'!H$6:H$10000)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mensual'!F$6:F$10000,'IPC trim'!F229,'IPC mensual'!H$6:H$10000)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mensual'!F$6:F$10000,'IPC trim'!F230,'IPC mensual'!H$6:H$10000)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mensual'!F$6:F$10000,'IPC trim'!F231,'IPC mensual'!H$6:H$10000)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mensual'!F$6:F$10000,'IPC trim'!F232,'IPC mensual'!H$6:H$10000)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mensual'!F$6:F$10000,'IPC trim'!F233,'IPC mensual'!H$6:H$10000)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mensual'!F$6:F$10000,'IPC trim'!F234,'IPC mensual'!H$6:H$10000)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mensual'!F$6:F$10000,'IPC trim'!F235,'IPC mensual'!H$6:H$10000)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mensual'!F$6:F$10000,'IPC trim'!F236,'IPC mensual'!H$6:H$10000)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mensual'!F$6:F$10000,'IPC trim'!F237,'IPC mensual'!H$6:H$10000)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mensual'!F$6:F$10000,'IPC trim'!F238,'IPC mensual'!H$6:H$10000)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mensual'!F$6:F$10000,'IPC trim'!F239,'IPC mensual'!H$6:H$10000)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mensual'!F$6:F$10000,'IPC trim'!F240,'IPC mensual'!H$6:H$10000)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mensual'!F$6:F$10000,'IPC trim'!F241,'IPC mensual'!H$6:H$10000)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mensual'!F$6:F$10000,'IPC trim'!F242,'IPC mensual'!H$6:H$10000)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mensual'!F$6:F$10000,'IPC trim'!F243,'IPC mensual'!H$6:H$10000)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mensual'!F$6:F$10000,'IPC trim'!F244,'IPC mensual'!H$6:H$10000)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mensual'!F$6:F$10000,'IPC trim'!F245,'IPC mensual'!H$6:H$10000)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mensual'!F$6:F$10000,'IPC trim'!F246,'IPC mensual'!H$6:H$10000)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mensual'!F$6:F$10000,'IPC trim'!F247,'IPC mensual'!H$6:H$10000)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mensual'!F$6:F$10000,'IPC trim'!F248,'IPC mensual'!H$6:H$10000)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mensual'!F$6:F$10000,'IPC trim'!F249,'IPC mensual'!H$6:H$10000)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mensual'!F$6:F$10000,'IPC trim'!F250,'IPC mensual'!H$6:H$10000)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mensual'!F$6:F$10000,'IPC trim'!F251,'IPC mensual'!H$6:H$10000)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mensual'!F$6:F$10000,'IPC trim'!F252,'IPC mensual'!H$6:H$10000)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mensual'!F$6:F$10000,'IPC trim'!F253,'IPC mensual'!H$6:H$10000)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mensual'!F$6:F$10000,'IPC trim'!F254,'IPC mensual'!H$6:H$10000)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mensual'!F$6:F$10000,'IPC trim'!F255,'IPC mensual'!H$6:H$10000)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mensual'!F$6:F$10000,'IPC trim'!F256,'IPC mensual'!H$6:H$10000)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mensual'!F$6:F$10000,'IPC trim'!F257,'IPC mensual'!H$6:H$10000)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mensual'!F$6:F$10000,'IPC trim'!F258,'IPC mensual'!H$6:H$10000)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mensual'!F$6:F$10000,'IPC trim'!F259,'IPC mensual'!H$6:H$10000)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mensual'!F$6:F$10000,'IPC trim'!F260,'IPC mensual'!H$6:H$10000)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mensual'!F$6:F$10000,'IPC trim'!F261,'IPC mensual'!H$6:H$10000)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mensual'!F$6:F$10000,'IPC trim'!F262,'IPC mensual'!H$6:H$10000)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mensual'!F$6:F$10000,'IPC trim'!F263,'IPC mensual'!H$6:H$10000)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mensual'!F$6:F$10000,'IPC trim'!F264,'IPC mensual'!H$6:H$10000)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mensual'!F$6:F$10000,'IPC trim'!F265,'IPC mensual'!H$6:H$10000)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mensual'!F$6:F$10000,'IPC trim'!F266,'IPC mensual'!H$6:H$10000)</f>
        <v>141.5759821063036</v>
      </c>
    </row>
    <row r="267" spans="1:8">
      <c r="A267" s="88">
        <f t="shared" ref="A267:A329" si="14">A263+1</f>
        <v>2008</v>
      </c>
      <c r="B267" s="109"/>
      <c r="C267" s="113">
        <f t="shared" ref="C267:C329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mensual'!F$6:F$10000,'IPC trim'!F267,'IPC mensual'!H$6:H$10000)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mensual'!F$6:F$10000,'IPC trim'!F268,'IPC mensual'!H$6:H$10000)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mensual'!F$6:F$10000,'IPC trim'!F269,'IPC mensual'!H$6:H$10000)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mensual'!F$6:F$10000,'IPC trim'!F270,'IPC mensual'!H$6:H$10000)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mensual'!F$6:F$10000,'IPC trim'!F271,'IPC mensual'!H$6:H$10000)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mensual'!F$6:F$10000,'IPC trim'!F272,'IPC mensual'!H$6:H$10000)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mensual'!F$6:F$10000,'IPC trim'!F273,'IPC mensual'!H$6:H$10000)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mensual'!F$6:F$10000,'IPC trim'!F274,'IPC mensual'!H$6:H$10000)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mensual'!F$6:F$10000,'IPC trim'!F275,'IPC mensual'!H$6:H$10000)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mensual'!F$6:F$10000,'IPC trim'!F276,'IPC mensual'!H$6:H$10000)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mensual'!F$6:F$10000,'IPC trim'!F277,'IPC mensual'!H$6:H$10000)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mensual'!F$6:F$10000,'IPC trim'!F278,'IPC mensual'!H$6:H$10000)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mensual'!F$6:F$10000,'IPC trim'!F279,'IPC mensual'!H$6:H$10000)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mensual'!F$6:F$10000,'IPC trim'!F280,'IPC mensual'!H$6:H$10000)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mensual'!F$6:F$10000,'IPC trim'!F281,'IPC mensual'!H$6:H$10000)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mensual'!F$6:F$10000,'IPC trim'!F282,'IPC mensual'!H$6:H$10000)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mensual'!F$6:F$10000,'IPC trim'!F283,'IPC mensual'!H$6:H$10000)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mensual'!F$6:F$10000,'IPC trim'!F284,'IPC mensual'!H$6:H$10000)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mensual'!F$6:F$10000,'IPC trim'!F285,'IPC mensual'!H$6:H$10000)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mensual'!F$6:F$10000,'IPC trim'!F286,'IPC mensual'!H$6:H$10000)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mensual'!F$6:F$10000,'IPC trim'!F287,'IPC mensual'!H$6:H$10000)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mensual'!F$6:F$10000,'IPC trim'!F288,'IPC mensual'!H$6:H$10000)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mensual'!F$6:F$10000,'IPC trim'!F289,'IPC mensual'!H$6:H$10000)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mensual'!F$6:F$10000,'IPC trim'!F290,'IPC mensual'!H$6:H$10000)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mensual'!F$6:F$10000,'IPC trim'!F291,'IPC mensual'!H$6:H$10000)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mensual'!F$6:F$10000,'IPC trim'!F292,'IPC mensual'!H$6:H$10000)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mensual'!F$6:F$10000,'IPC trim'!F293,'IPC mensual'!H$6:H$10000)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mensual'!F$6:F$10000,'IPC trim'!F294,'IPC mensual'!H$6:H$10000)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mensual'!F$6:F$10000,'IPC trim'!F295,'IPC mensual'!H$6:H$10000)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mensual'!F$6:F$10000,'IPC trim'!F296,'IPC mensual'!H$6:H$10000)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mensual'!F$6:F$10000,'IPC trim'!F297,'IPC mensual'!H$6:H$10000)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mensual'!F$6:F$10000,'IPC trim'!F298,'IPC mensual'!H$6:H$10000)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mensual'!F$6:F$10000,'IPC trim'!F299,'IPC mensual'!H$6:H$10000)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mensual'!F$6:F$10000,'IPC trim'!F300,'IPC mensual'!H$6:H$10000)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mensual'!F$6:F$10000,'IPC trim'!F301,'IPC mensual'!H$6:H$10000)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mensual'!F$6:F$10000,'IPC trim'!F302,'IPC mensual'!H$6:H$10000)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mensual'!F$6:F$10000,'IPC trim'!F303,'IPC mensual'!H$6:H$10000)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mensual'!F$6:F$10000,'IPC trim'!F304,'IPC mensual'!H$6:H$10000)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mensual'!F$6:F$10000,'IPC trim'!F305,'IPC mensual'!H$6:H$10000)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mensual'!F$6:F$10000,'IPC trim'!F306,'IPC mensual'!H$6:H$10000)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mensual'!F$6:F$10000,'IPC trim'!F307,'IPC mensual'!H$6:H$10000)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mensual'!F$6:F$10000,'IPC trim'!F308,'IPC mensual'!H$6:H$10000)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mensual'!F$6:F$10000,'IPC trim'!F309,'IPC mensual'!H$6:H$10000)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mensual'!F$6:F$10000,'IPC trim'!F310,'IPC mensual'!H$6:H$10000)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mensual'!F$6:F$10000,'IPC trim'!F311,'IPC mensual'!H$6:H$10000)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mensual'!F$6:F$10000,'IPC trim'!F312,'IPC mensual'!H$6:H$10000)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mensual'!F$6:F$10000,'IPC trim'!F313,'IPC mensual'!H$6:H$10000)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mensual'!F$6:F$10000,'IPC trim'!F314,'IPC mensual'!H$6:H$10000)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mensual'!F$6:F$10000,'IPC trim'!F315,'IPC mensual'!H$6:H$10000)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mensual'!F$6:F$10000,'IPC trim'!F316,'IPC mensual'!H$6:H$10000)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mensual'!F$6:F$10000,'IPC trim'!F317,'IPC mensual'!H$6:H$10000)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mensual'!F$6:F$10000,'IPC trim'!F318,'IPC mensual'!H$6:H$10000)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mensual'!F$6:F$10000,'IPC trim'!F319,'IPC mensual'!H$6:H$10000)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mensual'!F$6:F$10000,'IPC trim'!F320,'IPC mensual'!H$6:H$10000)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mensual'!F$6:F$10000,'IPC trim'!F321,'IPC mensual'!H$6:H$10000)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mensual'!F$6:F$10000,'IPC trim'!F322,'IPC mensual'!H$6:H$10000)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mensual'!F$6:F$10000,'IPC trim'!F323,'IPC mensual'!H$6:H$10000)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mensual'!F$6:F$10000,'IPC trim'!F324,'IPC mensual'!H$6:H$10000)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mensual'!F$6:F$10000,'IPC trim'!F325,'IPC mensual'!H$6:H$10000)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mensual'!F$6:F$10000,'IPC trim'!F326,'IPC mensual'!H$6:H$10000)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mensual'!F$6:F$10000,'IPC trim'!F327,'IPC mensual'!H$6:H$10000)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mensual'!F$6:F$10000,'IPC trim'!F328,'IPC mensual'!H$6:H$10000)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mensual'!F$6:F$10000,'IPC trim'!F329,'IPC mensual'!H$6:H$10000)</f>
        <v>32893.178686518688</v>
      </c>
    </row>
    <row r="330" spans="1:8" s="80" customFormat="1">
      <c r="A330" s="495"/>
      <c r="B330" s="495"/>
      <c r="C330" s="85"/>
      <c r="D330" s="85"/>
      <c r="E330" s="85"/>
      <c r="F330" s="85"/>
      <c r="G330" s="85"/>
      <c r="H330" s="496"/>
    </row>
    <row r="331" spans="1:8">
      <c r="A331" s="86" t="s">
        <v>187</v>
      </c>
      <c r="H331" s="298"/>
    </row>
    <row r="332" spans="1:8">
      <c r="H332" s="445" t="e">
        <f>#REF!*1.2</f>
        <v>#REF!</v>
      </c>
    </row>
    <row r="333" spans="1:8">
      <c r="H333" s="445" t="e">
        <f>H332/#REF!</f>
        <v>#REF!</v>
      </c>
    </row>
    <row r="334" spans="1:8">
      <c r="H334" s="445"/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296"/>
    </row>
    <row r="344" spans="1:16139" s="270" customFormat="1">
      <c r="A344" s="85"/>
      <c r="B344" s="85"/>
      <c r="C344" s="85"/>
      <c r="D344" s="85"/>
      <c r="E344" s="85"/>
      <c r="F344" s="85"/>
      <c r="G344" s="85"/>
      <c r="H344" s="297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  <c r="BR344" s="78"/>
      <c r="BS344" s="78"/>
      <c r="BT344" s="78"/>
      <c r="BU344" s="78"/>
      <c r="BV344" s="78"/>
      <c r="BW344" s="78"/>
      <c r="BX344" s="78"/>
      <c r="BY344" s="78"/>
      <c r="BZ344" s="78"/>
      <c r="CA344" s="78"/>
      <c r="CB344" s="78"/>
      <c r="CC344" s="78"/>
      <c r="CD344" s="78"/>
      <c r="CE344" s="78"/>
      <c r="CF344" s="78"/>
      <c r="CG344" s="78"/>
      <c r="CH344" s="78"/>
      <c r="CI344" s="78"/>
      <c r="CJ344" s="78"/>
      <c r="CK344" s="78"/>
      <c r="CL344" s="78"/>
      <c r="CM344" s="78"/>
      <c r="CN344" s="78"/>
      <c r="CO344" s="78"/>
      <c r="CP344" s="78"/>
      <c r="CQ344" s="78"/>
      <c r="CR344" s="78"/>
      <c r="CS344" s="78"/>
      <c r="CT344" s="78"/>
      <c r="CU344" s="78"/>
      <c r="CV344" s="78"/>
      <c r="CW344" s="78"/>
      <c r="CX344" s="78"/>
      <c r="CY344" s="78"/>
      <c r="CZ344" s="78"/>
      <c r="DA344" s="78"/>
      <c r="DB344" s="78"/>
      <c r="DC344" s="78"/>
      <c r="DD344" s="78"/>
      <c r="DE344" s="78"/>
      <c r="DF344" s="78"/>
      <c r="DG344" s="78"/>
      <c r="DH344" s="78"/>
      <c r="DI344" s="78"/>
      <c r="DJ344" s="78"/>
      <c r="DK344" s="78"/>
      <c r="DL344" s="78"/>
      <c r="DM344" s="78"/>
      <c r="DN344" s="78"/>
      <c r="DO344" s="78"/>
      <c r="DP344" s="78"/>
      <c r="DQ344" s="78"/>
      <c r="DR344" s="78"/>
      <c r="DS344" s="78"/>
      <c r="DT344" s="78"/>
      <c r="DU344" s="78"/>
      <c r="DV344" s="78"/>
      <c r="DW344" s="78"/>
      <c r="DX344" s="78"/>
      <c r="DY344" s="78"/>
      <c r="DZ344" s="78"/>
      <c r="EA344" s="78"/>
      <c r="EB344" s="78"/>
      <c r="EC344" s="78"/>
      <c r="ED344" s="78"/>
      <c r="EE344" s="78"/>
      <c r="EF344" s="78"/>
      <c r="EG344" s="78"/>
      <c r="EH344" s="78"/>
      <c r="EI344" s="78"/>
      <c r="EJ344" s="78"/>
      <c r="EK344" s="78"/>
      <c r="EL344" s="78"/>
      <c r="EM344" s="78"/>
      <c r="EN344" s="78"/>
      <c r="EO344" s="78"/>
      <c r="EP344" s="78"/>
      <c r="EQ344" s="78"/>
      <c r="ER344" s="78"/>
      <c r="ES344" s="78"/>
      <c r="ET344" s="78"/>
      <c r="EU344" s="78"/>
      <c r="EV344" s="78"/>
      <c r="EW344" s="78"/>
      <c r="EX344" s="78"/>
      <c r="EY344" s="78"/>
      <c r="EZ344" s="78"/>
      <c r="FA344" s="78"/>
      <c r="FB344" s="78"/>
      <c r="FC344" s="78"/>
      <c r="FD344" s="78"/>
      <c r="FE344" s="78"/>
      <c r="FF344" s="78"/>
      <c r="FG344" s="78"/>
      <c r="FH344" s="78"/>
      <c r="FI344" s="78"/>
      <c r="FJ344" s="78"/>
      <c r="FK344" s="78"/>
      <c r="FL344" s="78"/>
      <c r="FM344" s="78"/>
      <c r="FN344" s="78"/>
      <c r="FO344" s="78"/>
      <c r="FP344" s="78"/>
      <c r="FQ344" s="78"/>
      <c r="FR344" s="78"/>
      <c r="FS344" s="78"/>
      <c r="FT344" s="78"/>
      <c r="FU344" s="78"/>
      <c r="FV344" s="78"/>
      <c r="FW344" s="78"/>
      <c r="FX344" s="78"/>
      <c r="FY344" s="78"/>
      <c r="FZ344" s="78"/>
      <c r="GA344" s="78"/>
      <c r="GB344" s="78"/>
      <c r="GC344" s="78"/>
      <c r="GD344" s="78"/>
      <c r="GE344" s="78"/>
      <c r="GF344" s="78"/>
      <c r="GG344" s="78"/>
      <c r="GH344" s="78"/>
      <c r="GI344" s="78"/>
      <c r="GJ344" s="78"/>
      <c r="GK344" s="78"/>
      <c r="GL344" s="78"/>
      <c r="GM344" s="78"/>
      <c r="GN344" s="78"/>
      <c r="GO344" s="78"/>
      <c r="GP344" s="78"/>
      <c r="GQ344" s="78"/>
      <c r="GR344" s="78"/>
      <c r="GS344" s="78"/>
      <c r="GT344" s="78"/>
      <c r="GU344" s="78"/>
      <c r="GV344" s="78"/>
      <c r="GW344" s="78"/>
      <c r="GX344" s="78"/>
      <c r="GY344" s="78"/>
      <c r="GZ344" s="78"/>
      <c r="HA344" s="78"/>
      <c r="HB344" s="78"/>
      <c r="HC344" s="78"/>
      <c r="HD344" s="78"/>
      <c r="HE344" s="78"/>
      <c r="HF344" s="78"/>
      <c r="HG344" s="78"/>
      <c r="HH344" s="78"/>
      <c r="HI344" s="78"/>
      <c r="HJ344" s="78"/>
      <c r="HK344" s="78"/>
      <c r="HL344" s="78"/>
      <c r="HM344" s="78"/>
      <c r="HN344" s="78"/>
      <c r="HO344" s="78"/>
      <c r="HP344" s="78"/>
      <c r="HQ344" s="78"/>
      <c r="HR344" s="78"/>
      <c r="HS344" s="78"/>
      <c r="HT344" s="78"/>
      <c r="HU344" s="78"/>
      <c r="HV344" s="78"/>
      <c r="HW344" s="78"/>
      <c r="HX344" s="78"/>
      <c r="HY344" s="78"/>
      <c r="HZ344" s="78"/>
      <c r="IA344" s="78"/>
      <c r="IB344" s="78"/>
      <c r="IC344" s="78"/>
      <c r="ID344" s="78"/>
      <c r="IE344" s="78"/>
      <c r="IF344" s="78"/>
      <c r="IG344" s="78"/>
      <c r="IH344" s="78"/>
      <c r="II344" s="78"/>
      <c r="IJ344" s="78"/>
      <c r="IK344" s="78"/>
      <c r="IL344" s="78"/>
      <c r="IM344" s="78"/>
      <c r="IN344" s="78"/>
      <c r="IO344" s="78"/>
      <c r="IP344" s="78"/>
      <c r="IQ344" s="78"/>
      <c r="IR344" s="78"/>
      <c r="IS344" s="78"/>
      <c r="IT344" s="78"/>
      <c r="IU344" s="78"/>
      <c r="IV344" s="78"/>
      <c r="IW344" s="78"/>
      <c r="IX344" s="78"/>
      <c r="IY344" s="78"/>
      <c r="IZ344" s="78"/>
      <c r="JA344" s="78"/>
      <c r="JB344" s="78"/>
      <c r="JC344" s="78"/>
      <c r="JD344" s="78"/>
      <c r="JE344" s="78"/>
      <c r="JF344" s="78"/>
      <c r="JG344" s="78"/>
      <c r="JH344" s="78"/>
      <c r="JI344" s="78"/>
      <c r="JJ344" s="78"/>
      <c r="JK344" s="78"/>
      <c r="JL344" s="78"/>
      <c r="JM344" s="78"/>
      <c r="JN344" s="78"/>
      <c r="JO344" s="78"/>
      <c r="JP344" s="78"/>
      <c r="JQ344" s="78"/>
      <c r="JR344" s="78"/>
      <c r="JS344" s="78"/>
      <c r="JT344" s="78"/>
      <c r="JU344" s="78"/>
      <c r="JV344" s="78"/>
      <c r="JW344" s="78"/>
      <c r="JX344" s="78"/>
      <c r="JY344" s="78"/>
      <c r="JZ344" s="78"/>
      <c r="KA344" s="78"/>
      <c r="KB344" s="78"/>
      <c r="KC344" s="78"/>
      <c r="KD344" s="78"/>
      <c r="KE344" s="78"/>
      <c r="KF344" s="78"/>
      <c r="KG344" s="78"/>
      <c r="KH344" s="78"/>
      <c r="KI344" s="78"/>
      <c r="KJ344" s="78"/>
      <c r="KK344" s="78"/>
      <c r="KL344" s="78"/>
      <c r="KM344" s="78"/>
      <c r="KN344" s="78"/>
      <c r="KO344" s="78"/>
      <c r="KP344" s="78"/>
      <c r="KQ344" s="78"/>
      <c r="KR344" s="78"/>
      <c r="KS344" s="78"/>
      <c r="KT344" s="78"/>
      <c r="KU344" s="78"/>
      <c r="KV344" s="78"/>
      <c r="KW344" s="78"/>
      <c r="KX344" s="78"/>
      <c r="KY344" s="78"/>
      <c r="KZ344" s="78"/>
      <c r="LA344" s="78"/>
      <c r="LB344" s="78"/>
      <c r="LC344" s="78"/>
      <c r="LD344" s="78"/>
      <c r="LE344" s="78"/>
      <c r="LF344" s="78"/>
      <c r="LG344" s="78"/>
      <c r="LH344" s="78"/>
      <c r="LI344" s="78"/>
      <c r="LJ344" s="78"/>
      <c r="LK344" s="78"/>
      <c r="LL344" s="78"/>
      <c r="LM344" s="78"/>
      <c r="LN344" s="78"/>
      <c r="LO344" s="78"/>
      <c r="LP344" s="78"/>
      <c r="LQ344" s="78"/>
      <c r="LR344" s="78"/>
      <c r="LS344" s="78"/>
      <c r="LT344" s="78"/>
      <c r="LU344" s="78"/>
      <c r="LV344" s="78"/>
      <c r="LW344" s="78"/>
      <c r="LX344" s="78"/>
      <c r="LY344" s="78"/>
      <c r="LZ344" s="78"/>
      <c r="MA344" s="78"/>
      <c r="MB344" s="78"/>
      <c r="MC344" s="78"/>
      <c r="MD344" s="78"/>
      <c r="ME344" s="78"/>
      <c r="MF344" s="78"/>
      <c r="MG344" s="78"/>
      <c r="MH344" s="78"/>
      <c r="MI344" s="78"/>
      <c r="MJ344" s="78"/>
      <c r="MK344" s="78"/>
      <c r="ML344" s="78"/>
      <c r="MM344" s="78"/>
      <c r="MN344" s="78"/>
      <c r="MO344" s="78"/>
      <c r="MP344" s="78"/>
      <c r="MQ344" s="78"/>
      <c r="MR344" s="78"/>
      <c r="MS344" s="78"/>
      <c r="MT344" s="78"/>
      <c r="MU344" s="78"/>
      <c r="MV344" s="78"/>
      <c r="MW344" s="78"/>
      <c r="MX344" s="78"/>
      <c r="MY344" s="78"/>
      <c r="MZ344" s="78"/>
      <c r="NA344" s="78"/>
      <c r="NB344" s="78"/>
      <c r="NC344" s="78"/>
      <c r="ND344" s="78"/>
      <c r="NE344" s="78"/>
      <c r="NF344" s="78"/>
      <c r="NG344" s="78"/>
      <c r="NH344" s="78"/>
      <c r="NI344" s="78"/>
      <c r="NJ344" s="78"/>
      <c r="NK344" s="78"/>
      <c r="NL344" s="78"/>
      <c r="NM344" s="78"/>
      <c r="NN344" s="78"/>
      <c r="NO344" s="78"/>
      <c r="NP344" s="78"/>
      <c r="NQ344" s="78"/>
      <c r="NR344" s="78"/>
      <c r="NS344" s="78"/>
      <c r="NT344" s="78"/>
      <c r="NU344" s="78"/>
      <c r="NV344" s="78"/>
      <c r="NW344" s="78"/>
      <c r="NX344" s="78"/>
      <c r="NY344" s="78"/>
      <c r="NZ344" s="78"/>
      <c r="OA344" s="78"/>
      <c r="OB344" s="78"/>
      <c r="OC344" s="78"/>
      <c r="OD344" s="78"/>
      <c r="OE344" s="78"/>
      <c r="OF344" s="78"/>
      <c r="OG344" s="78"/>
      <c r="OH344" s="78"/>
      <c r="OI344" s="78"/>
      <c r="OJ344" s="78"/>
      <c r="OK344" s="78"/>
      <c r="OL344" s="78"/>
      <c r="OM344" s="78"/>
      <c r="ON344" s="78"/>
      <c r="OO344" s="78"/>
      <c r="OP344" s="78"/>
      <c r="OQ344" s="78"/>
      <c r="OR344" s="78"/>
      <c r="OS344" s="78"/>
      <c r="OT344" s="78"/>
      <c r="OU344" s="78"/>
      <c r="OV344" s="78"/>
      <c r="OW344" s="78"/>
      <c r="OX344" s="78"/>
      <c r="OY344" s="78"/>
      <c r="OZ344" s="78"/>
      <c r="PA344" s="78"/>
      <c r="PB344" s="78"/>
      <c r="PC344" s="78"/>
      <c r="PD344" s="78"/>
      <c r="PE344" s="78"/>
      <c r="PF344" s="78"/>
      <c r="PG344" s="78"/>
      <c r="PH344" s="78"/>
      <c r="PI344" s="78"/>
      <c r="PJ344" s="78"/>
      <c r="PK344" s="78"/>
      <c r="PL344" s="78"/>
      <c r="PM344" s="78"/>
      <c r="PN344" s="78"/>
      <c r="PO344" s="78"/>
      <c r="PP344" s="78"/>
      <c r="PQ344" s="78"/>
      <c r="PR344" s="78"/>
      <c r="PS344" s="78"/>
      <c r="PT344" s="78"/>
      <c r="PU344" s="78"/>
      <c r="PV344" s="78"/>
      <c r="PW344" s="78"/>
      <c r="PX344" s="78"/>
      <c r="PY344" s="78"/>
      <c r="PZ344" s="78"/>
      <c r="QA344" s="78"/>
      <c r="QB344" s="78"/>
      <c r="QC344" s="78"/>
      <c r="QD344" s="78"/>
      <c r="QE344" s="78"/>
      <c r="QF344" s="78"/>
      <c r="QG344" s="78"/>
      <c r="QH344" s="78"/>
      <c r="QI344" s="78"/>
      <c r="QJ344" s="78"/>
      <c r="QK344" s="78"/>
      <c r="QL344" s="78"/>
      <c r="QM344" s="78"/>
      <c r="QN344" s="78"/>
      <c r="QO344" s="78"/>
      <c r="QP344" s="78"/>
      <c r="QQ344" s="78"/>
      <c r="QR344" s="78"/>
      <c r="QS344" s="78"/>
      <c r="QT344" s="78"/>
      <c r="QU344" s="78"/>
      <c r="QV344" s="78"/>
      <c r="QW344" s="78"/>
      <c r="QX344" s="78"/>
      <c r="QY344" s="78"/>
      <c r="QZ344" s="78"/>
      <c r="RA344" s="78"/>
      <c r="RB344" s="78"/>
      <c r="RC344" s="78"/>
      <c r="RD344" s="78"/>
      <c r="RE344" s="78"/>
      <c r="RF344" s="78"/>
      <c r="RG344" s="78"/>
      <c r="RH344" s="78"/>
      <c r="RI344" s="78"/>
      <c r="RJ344" s="78"/>
      <c r="RK344" s="78"/>
      <c r="RL344" s="78"/>
      <c r="RM344" s="78"/>
      <c r="RN344" s="78"/>
      <c r="RO344" s="78"/>
      <c r="RP344" s="78"/>
      <c r="RQ344" s="78"/>
      <c r="RR344" s="78"/>
      <c r="RS344" s="78"/>
      <c r="RT344" s="78"/>
      <c r="RU344" s="78"/>
      <c r="RV344" s="78"/>
      <c r="RW344" s="78"/>
      <c r="RX344" s="78"/>
      <c r="RY344" s="78"/>
      <c r="RZ344" s="78"/>
      <c r="SA344" s="78"/>
      <c r="SB344" s="78"/>
      <c r="SC344" s="78"/>
      <c r="SD344" s="78"/>
      <c r="SE344" s="78"/>
      <c r="SF344" s="78"/>
      <c r="SG344" s="78"/>
      <c r="SH344" s="78"/>
      <c r="SI344" s="78"/>
      <c r="SJ344" s="78"/>
      <c r="SK344" s="78"/>
      <c r="SL344" s="78"/>
      <c r="SM344" s="78"/>
      <c r="SN344" s="78"/>
      <c r="SO344" s="78"/>
      <c r="SP344" s="78"/>
      <c r="SQ344" s="78"/>
      <c r="SR344" s="78"/>
      <c r="SS344" s="78"/>
      <c r="ST344" s="78"/>
      <c r="SU344" s="78"/>
      <c r="SV344" s="78"/>
      <c r="SW344" s="78"/>
      <c r="SX344" s="78"/>
      <c r="SY344" s="78"/>
      <c r="SZ344" s="78"/>
      <c r="TA344" s="78"/>
      <c r="TB344" s="78"/>
      <c r="TC344" s="78"/>
      <c r="TD344" s="78"/>
      <c r="TE344" s="78"/>
      <c r="TF344" s="78"/>
      <c r="TG344" s="78"/>
      <c r="TH344" s="78"/>
      <c r="TI344" s="78"/>
      <c r="TJ344" s="78"/>
      <c r="TK344" s="78"/>
      <c r="TL344" s="78"/>
      <c r="TM344" s="78"/>
      <c r="TN344" s="78"/>
      <c r="TO344" s="78"/>
      <c r="TP344" s="78"/>
      <c r="TQ344" s="78"/>
      <c r="TR344" s="78"/>
      <c r="TS344" s="78"/>
      <c r="TT344" s="78"/>
      <c r="TU344" s="78"/>
      <c r="TV344" s="78"/>
      <c r="TW344" s="78"/>
      <c r="TX344" s="78"/>
      <c r="TY344" s="78"/>
      <c r="TZ344" s="78"/>
      <c r="UA344" s="78"/>
      <c r="UB344" s="78"/>
      <c r="UC344" s="78"/>
      <c r="UD344" s="78"/>
      <c r="UE344" s="78"/>
      <c r="UF344" s="78"/>
      <c r="UG344" s="78"/>
      <c r="UH344" s="78"/>
      <c r="UI344" s="78"/>
      <c r="UJ344" s="78"/>
      <c r="UK344" s="78"/>
      <c r="UL344" s="78"/>
      <c r="UM344" s="78"/>
      <c r="UN344" s="78"/>
      <c r="UO344" s="78"/>
      <c r="UP344" s="78"/>
      <c r="UQ344" s="78"/>
      <c r="UR344" s="78"/>
      <c r="US344" s="78"/>
      <c r="UT344" s="78"/>
      <c r="UU344" s="78"/>
      <c r="UV344" s="78"/>
      <c r="UW344" s="78"/>
      <c r="UX344" s="78"/>
      <c r="UY344" s="78"/>
      <c r="UZ344" s="78"/>
      <c r="VA344" s="78"/>
      <c r="VB344" s="78"/>
      <c r="VC344" s="78"/>
      <c r="VD344" s="78"/>
      <c r="VE344" s="78"/>
      <c r="VF344" s="78"/>
      <c r="VG344" s="78"/>
      <c r="VH344" s="78"/>
      <c r="VI344" s="78"/>
      <c r="VJ344" s="78"/>
      <c r="VK344" s="78"/>
      <c r="VL344" s="78"/>
      <c r="VM344" s="78"/>
      <c r="VN344" s="78"/>
      <c r="VO344" s="78"/>
      <c r="VP344" s="78"/>
      <c r="VQ344" s="78"/>
      <c r="VR344" s="78"/>
      <c r="VS344" s="78"/>
      <c r="VT344" s="78"/>
      <c r="VU344" s="78"/>
      <c r="VV344" s="78"/>
      <c r="VW344" s="78"/>
      <c r="VX344" s="78"/>
      <c r="VY344" s="78"/>
      <c r="VZ344" s="78"/>
      <c r="WA344" s="78"/>
      <c r="WB344" s="78"/>
      <c r="WC344" s="78"/>
      <c r="WD344" s="78"/>
      <c r="WE344" s="78"/>
      <c r="WF344" s="78"/>
      <c r="WG344" s="78"/>
      <c r="WH344" s="78"/>
      <c r="WI344" s="78"/>
      <c r="WJ344" s="78"/>
      <c r="WK344" s="78"/>
      <c r="WL344" s="78"/>
      <c r="WM344" s="78"/>
      <c r="WN344" s="78"/>
      <c r="WO344" s="78"/>
      <c r="WP344" s="78"/>
      <c r="WQ344" s="78"/>
      <c r="WR344" s="78"/>
      <c r="WS344" s="78"/>
      <c r="WT344" s="78"/>
      <c r="WU344" s="78"/>
      <c r="WV344" s="78"/>
      <c r="WW344" s="78"/>
      <c r="WX344" s="78"/>
      <c r="WY344" s="78"/>
      <c r="WZ344" s="78"/>
      <c r="XA344" s="78"/>
      <c r="XB344" s="78"/>
      <c r="XC344" s="78"/>
      <c r="XD344" s="78"/>
      <c r="XE344" s="78"/>
      <c r="XF344" s="78"/>
      <c r="XG344" s="78"/>
      <c r="XH344" s="78"/>
      <c r="XI344" s="78"/>
      <c r="XJ344" s="78"/>
      <c r="XK344" s="78"/>
      <c r="XL344" s="78"/>
      <c r="XM344" s="78"/>
      <c r="XN344" s="78"/>
      <c r="XO344" s="78"/>
      <c r="XP344" s="78"/>
      <c r="XQ344" s="78"/>
      <c r="XR344" s="78"/>
      <c r="XS344" s="78"/>
      <c r="XT344" s="78"/>
      <c r="XU344" s="78"/>
      <c r="XV344" s="78"/>
      <c r="XW344" s="78"/>
      <c r="XX344" s="78"/>
      <c r="XY344" s="78"/>
      <c r="XZ344" s="78"/>
      <c r="YA344" s="78"/>
      <c r="YB344" s="78"/>
      <c r="YC344" s="78"/>
      <c r="YD344" s="78"/>
      <c r="YE344" s="78"/>
      <c r="YF344" s="78"/>
      <c r="YG344" s="78"/>
      <c r="YH344" s="78"/>
      <c r="YI344" s="78"/>
      <c r="YJ344" s="78"/>
      <c r="YK344" s="78"/>
      <c r="YL344" s="78"/>
      <c r="YM344" s="78"/>
      <c r="YN344" s="78"/>
      <c r="YO344" s="78"/>
      <c r="YP344" s="78"/>
      <c r="YQ344" s="78"/>
      <c r="YR344" s="78"/>
      <c r="YS344" s="78"/>
      <c r="YT344" s="78"/>
      <c r="YU344" s="78"/>
      <c r="YV344" s="78"/>
      <c r="YW344" s="78"/>
      <c r="YX344" s="78"/>
      <c r="YY344" s="78"/>
      <c r="YZ344" s="78"/>
      <c r="ZA344" s="78"/>
      <c r="ZB344" s="78"/>
      <c r="ZC344" s="78"/>
      <c r="ZD344" s="78"/>
      <c r="ZE344" s="78"/>
      <c r="ZF344" s="78"/>
      <c r="ZG344" s="78"/>
      <c r="ZH344" s="78"/>
      <c r="ZI344" s="78"/>
      <c r="ZJ344" s="78"/>
      <c r="ZK344" s="78"/>
      <c r="ZL344" s="78"/>
      <c r="ZM344" s="78"/>
      <c r="ZN344" s="78"/>
      <c r="ZO344" s="78"/>
      <c r="ZP344" s="78"/>
      <c r="ZQ344" s="78"/>
      <c r="ZR344" s="78"/>
      <c r="ZS344" s="78"/>
      <c r="ZT344" s="78"/>
      <c r="ZU344" s="78"/>
      <c r="ZV344" s="78"/>
      <c r="ZW344" s="78"/>
      <c r="ZX344" s="78"/>
      <c r="ZY344" s="78"/>
      <c r="ZZ344" s="78"/>
      <c r="AAA344" s="78"/>
      <c r="AAB344" s="78"/>
      <c r="AAC344" s="78"/>
      <c r="AAD344" s="78"/>
      <c r="AAE344" s="78"/>
      <c r="AAF344" s="78"/>
      <c r="AAG344" s="78"/>
      <c r="AAH344" s="78"/>
      <c r="AAI344" s="78"/>
      <c r="AAJ344" s="78"/>
      <c r="AAK344" s="78"/>
      <c r="AAL344" s="78"/>
      <c r="AAM344" s="78"/>
      <c r="AAN344" s="78"/>
      <c r="AAO344" s="78"/>
      <c r="AAP344" s="78"/>
      <c r="AAQ344" s="78"/>
      <c r="AAR344" s="78"/>
      <c r="AAS344" s="78"/>
      <c r="AAT344" s="78"/>
      <c r="AAU344" s="78"/>
      <c r="AAV344" s="78"/>
      <c r="AAW344" s="78"/>
      <c r="AAX344" s="78"/>
      <c r="AAY344" s="78"/>
      <c r="AAZ344" s="78"/>
      <c r="ABA344" s="78"/>
      <c r="ABB344" s="78"/>
      <c r="ABC344" s="78"/>
      <c r="ABD344" s="78"/>
      <c r="ABE344" s="78"/>
      <c r="ABF344" s="78"/>
      <c r="ABG344" s="78"/>
      <c r="ABH344" s="78"/>
      <c r="ABI344" s="78"/>
      <c r="ABJ344" s="78"/>
      <c r="ABK344" s="78"/>
      <c r="ABL344" s="78"/>
      <c r="ABM344" s="78"/>
      <c r="ABN344" s="78"/>
      <c r="ABO344" s="78"/>
      <c r="ABP344" s="78"/>
      <c r="ABQ344" s="78"/>
      <c r="ABR344" s="78"/>
      <c r="ABS344" s="78"/>
      <c r="ABT344" s="78"/>
      <c r="ABU344" s="78"/>
      <c r="ABV344" s="78"/>
      <c r="ABW344" s="78"/>
      <c r="ABX344" s="78"/>
      <c r="ABY344" s="78"/>
      <c r="ABZ344" s="78"/>
      <c r="ACA344" s="78"/>
      <c r="ACB344" s="78"/>
      <c r="ACC344" s="78"/>
      <c r="ACD344" s="78"/>
      <c r="ACE344" s="78"/>
      <c r="ACF344" s="78"/>
      <c r="ACG344" s="78"/>
      <c r="ACH344" s="78"/>
      <c r="ACI344" s="78"/>
      <c r="ACJ344" s="78"/>
      <c r="ACK344" s="78"/>
      <c r="ACL344" s="78"/>
      <c r="ACM344" s="78"/>
      <c r="ACN344" s="78"/>
      <c r="ACO344" s="78"/>
      <c r="ACP344" s="78"/>
      <c r="ACQ344" s="78"/>
      <c r="ACR344" s="78"/>
      <c r="ACS344" s="78"/>
      <c r="ACT344" s="78"/>
      <c r="ACU344" s="78"/>
      <c r="ACV344" s="78"/>
      <c r="ACW344" s="78"/>
      <c r="ACX344" s="78"/>
      <c r="ACY344" s="78"/>
      <c r="ACZ344" s="78"/>
      <c r="ADA344" s="78"/>
      <c r="ADB344" s="78"/>
      <c r="ADC344" s="78"/>
      <c r="ADD344" s="78"/>
      <c r="ADE344" s="78"/>
      <c r="ADF344" s="78"/>
      <c r="ADG344" s="78"/>
      <c r="ADH344" s="78"/>
      <c r="ADI344" s="78"/>
      <c r="ADJ344" s="78"/>
      <c r="ADK344" s="78"/>
      <c r="ADL344" s="78"/>
      <c r="ADM344" s="78"/>
      <c r="ADN344" s="78"/>
      <c r="ADO344" s="78"/>
      <c r="ADP344" s="78"/>
      <c r="ADQ344" s="78"/>
      <c r="ADR344" s="78"/>
      <c r="ADS344" s="78"/>
      <c r="ADT344" s="78"/>
      <c r="ADU344" s="78"/>
      <c r="ADV344" s="78"/>
      <c r="ADW344" s="78"/>
      <c r="ADX344" s="78"/>
      <c r="ADY344" s="78"/>
      <c r="ADZ344" s="78"/>
      <c r="AEA344" s="78"/>
      <c r="AEB344" s="78"/>
      <c r="AEC344" s="78"/>
      <c r="AED344" s="78"/>
      <c r="AEE344" s="78"/>
      <c r="AEF344" s="78"/>
      <c r="AEG344" s="78"/>
      <c r="AEH344" s="78"/>
      <c r="AEI344" s="78"/>
      <c r="AEJ344" s="78"/>
      <c r="AEK344" s="78"/>
      <c r="AEL344" s="78"/>
      <c r="AEM344" s="78"/>
      <c r="AEN344" s="78"/>
      <c r="AEO344" s="78"/>
      <c r="AEP344" s="78"/>
      <c r="AEQ344" s="78"/>
      <c r="AER344" s="78"/>
      <c r="AES344" s="78"/>
      <c r="AET344" s="78"/>
      <c r="AEU344" s="78"/>
      <c r="AEV344" s="78"/>
      <c r="AEW344" s="78"/>
      <c r="AEX344" s="78"/>
      <c r="AEY344" s="78"/>
      <c r="AEZ344" s="78"/>
      <c r="AFA344" s="78"/>
      <c r="AFB344" s="78"/>
      <c r="AFC344" s="78"/>
      <c r="AFD344" s="78"/>
      <c r="AFE344" s="78"/>
      <c r="AFF344" s="78"/>
      <c r="AFG344" s="78"/>
      <c r="AFH344" s="78"/>
      <c r="AFI344" s="78"/>
      <c r="AFJ344" s="78"/>
      <c r="AFK344" s="78"/>
      <c r="AFL344" s="78"/>
      <c r="AFM344" s="78"/>
      <c r="AFN344" s="78"/>
      <c r="AFO344" s="78"/>
      <c r="AFP344" s="78"/>
      <c r="AFQ344" s="78"/>
      <c r="AFR344" s="78"/>
      <c r="AFS344" s="78"/>
      <c r="AFT344" s="78"/>
      <c r="AFU344" s="78"/>
      <c r="AFV344" s="78"/>
      <c r="AFW344" s="78"/>
      <c r="AFX344" s="78"/>
      <c r="AFY344" s="78"/>
      <c r="AFZ344" s="78"/>
      <c r="AGA344" s="78"/>
      <c r="AGB344" s="78"/>
      <c r="AGC344" s="78"/>
      <c r="AGD344" s="78"/>
      <c r="AGE344" s="78"/>
      <c r="AGF344" s="78"/>
      <c r="AGG344" s="78"/>
      <c r="AGH344" s="78"/>
      <c r="AGI344" s="78"/>
      <c r="AGJ344" s="78"/>
      <c r="AGK344" s="78"/>
      <c r="AGL344" s="78"/>
      <c r="AGM344" s="78"/>
      <c r="AGN344" s="78"/>
      <c r="AGO344" s="78"/>
      <c r="AGP344" s="78"/>
      <c r="AGQ344" s="78"/>
      <c r="AGR344" s="78"/>
      <c r="AGS344" s="78"/>
      <c r="AGT344" s="78"/>
      <c r="AGU344" s="78"/>
      <c r="AGV344" s="78"/>
      <c r="AGW344" s="78"/>
      <c r="AGX344" s="78"/>
      <c r="AGY344" s="78"/>
      <c r="AGZ344" s="78"/>
      <c r="AHA344" s="78"/>
      <c r="AHB344" s="78"/>
      <c r="AHC344" s="78"/>
      <c r="AHD344" s="78"/>
      <c r="AHE344" s="78"/>
      <c r="AHF344" s="78"/>
      <c r="AHG344" s="78"/>
      <c r="AHH344" s="78"/>
      <c r="AHI344" s="78"/>
      <c r="AHJ344" s="78"/>
      <c r="AHK344" s="78"/>
      <c r="AHL344" s="78"/>
      <c r="AHM344" s="78"/>
      <c r="AHN344" s="78"/>
      <c r="AHO344" s="78"/>
      <c r="AHP344" s="78"/>
      <c r="AHQ344" s="78"/>
      <c r="AHR344" s="78"/>
      <c r="AHS344" s="78"/>
      <c r="AHT344" s="78"/>
      <c r="AHU344" s="78"/>
      <c r="AHV344" s="78"/>
      <c r="AHW344" s="78"/>
      <c r="AHX344" s="78"/>
      <c r="AHY344" s="78"/>
      <c r="AHZ344" s="78"/>
      <c r="AIA344" s="78"/>
      <c r="AIB344" s="78"/>
      <c r="AIC344" s="78"/>
      <c r="AID344" s="78"/>
      <c r="AIE344" s="78"/>
      <c r="AIF344" s="78"/>
      <c r="AIG344" s="78"/>
      <c r="AIH344" s="78"/>
      <c r="AII344" s="78"/>
      <c r="AIJ344" s="78"/>
      <c r="AIK344" s="78"/>
      <c r="AIL344" s="78"/>
      <c r="AIM344" s="78"/>
      <c r="AIN344" s="78"/>
      <c r="AIO344" s="78"/>
      <c r="AIP344" s="78"/>
      <c r="AIQ344" s="78"/>
      <c r="AIR344" s="78"/>
      <c r="AIS344" s="78"/>
      <c r="AIT344" s="78"/>
      <c r="AIU344" s="78"/>
      <c r="AIV344" s="78"/>
      <c r="AIW344" s="78"/>
      <c r="AIX344" s="78"/>
      <c r="AIY344" s="78"/>
      <c r="AIZ344" s="78"/>
      <c r="AJA344" s="78"/>
      <c r="AJB344" s="78"/>
      <c r="AJC344" s="78"/>
      <c r="AJD344" s="78"/>
      <c r="AJE344" s="78"/>
      <c r="AJF344" s="78"/>
      <c r="AJG344" s="78"/>
      <c r="AJH344" s="78"/>
      <c r="AJI344" s="78"/>
      <c r="AJJ344" s="78"/>
      <c r="AJK344" s="78"/>
      <c r="AJL344" s="78"/>
      <c r="AJM344" s="78"/>
      <c r="AJN344" s="78"/>
      <c r="AJO344" s="78"/>
      <c r="AJP344" s="78"/>
      <c r="AJQ344" s="78"/>
      <c r="AJR344" s="78"/>
      <c r="AJS344" s="78"/>
      <c r="AJT344" s="78"/>
      <c r="AJU344" s="78"/>
      <c r="AJV344" s="78"/>
      <c r="AJW344" s="78"/>
      <c r="AJX344" s="78"/>
      <c r="AJY344" s="78"/>
      <c r="AJZ344" s="78"/>
      <c r="AKA344" s="78"/>
      <c r="AKB344" s="78"/>
      <c r="AKC344" s="78"/>
      <c r="AKD344" s="78"/>
      <c r="AKE344" s="78"/>
      <c r="AKF344" s="78"/>
      <c r="AKG344" s="78"/>
      <c r="AKH344" s="78"/>
      <c r="AKI344" s="78"/>
      <c r="AKJ344" s="78"/>
      <c r="AKK344" s="78"/>
      <c r="AKL344" s="78"/>
      <c r="AKM344" s="78"/>
      <c r="AKN344" s="78"/>
      <c r="AKO344" s="78"/>
      <c r="AKP344" s="78"/>
      <c r="AKQ344" s="78"/>
      <c r="AKR344" s="78"/>
      <c r="AKS344" s="78"/>
      <c r="AKT344" s="78"/>
      <c r="AKU344" s="78"/>
      <c r="AKV344" s="78"/>
      <c r="AKW344" s="78"/>
      <c r="AKX344" s="78"/>
      <c r="AKY344" s="78"/>
      <c r="AKZ344" s="78"/>
      <c r="ALA344" s="78"/>
      <c r="ALB344" s="78"/>
      <c r="ALC344" s="78"/>
      <c r="ALD344" s="78"/>
      <c r="ALE344" s="78"/>
      <c r="ALF344" s="78"/>
      <c r="ALG344" s="78"/>
      <c r="ALH344" s="78"/>
      <c r="ALI344" s="78"/>
      <c r="ALJ344" s="78"/>
      <c r="ALK344" s="78"/>
      <c r="ALL344" s="78"/>
      <c r="ALM344" s="78"/>
      <c r="ALN344" s="78"/>
      <c r="ALO344" s="78"/>
      <c r="ALP344" s="78"/>
      <c r="ALQ344" s="78"/>
      <c r="ALR344" s="78"/>
      <c r="ALS344" s="78"/>
      <c r="ALT344" s="78"/>
      <c r="ALU344" s="78"/>
      <c r="ALV344" s="78"/>
      <c r="ALW344" s="78"/>
      <c r="ALX344" s="78"/>
      <c r="ALY344" s="78"/>
      <c r="ALZ344" s="78"/>
      <c r="AMA344" s="78"/>
      <c r="AMB344" s="78"/>
      <c r="AMC344" s="78"/>
      <c r="AMD344" s="78"/>
      <c r="AME344" s="78"/>
      <c r="AMF344" s="78"/>
      <c r="AMG344" s="78"/>
      <c r="AMH344" s="78"/>
      <c r="AMI344" s="78"/>
      <c r="AMJ344" s="78"/>
      <c r="AMK344" s="78"/>
      <c r="AML344" s="78"/>
      <c r="AMM344" s="78"/>
      <c r="AMN344" s="78"/>
      <c r="AMO344" s="78"/>
      <c r="AMP344" s="78"/>
      <c r="AMQ344" s="78"/>
      <c r="AMR344" s="78"/>
      <c r="AMS344" s="78"/>
      <c r="AMT344" s="78"/>
      <c r="AMU344" s="78"/>
      <c r="AMV344" s="78"/>
      <c r="AMW344" s="78"/>
      <c r="AMX344" s="78"/>
      <c r="AMY344" s="78"/>
      <c r="AMZ344" s="78"/>
      <c r="ANA344" s="78"/>
      <c r="ANB344" s="78"/>
      <c r="ANC344" s="78"/>
      <c r="AND344" s="78"/>
      <c r="ANE344" s="78"/>
      <c r="ANF344" s="78"/>
      <c r="ANG344" s="78"/>
      <c r="ANH344" s="78"/>
      <c r="ANI344" s="78"/>
      <c r="ANJ344" s="78"/>
      <c r="ANK344" s="78"/>
      <c r="ANL344" s="78"/>
      <c r="ANM344" s="78"/>
      <c r="ANN344" s="78"/>
      <c r="ANO344" s="78"/>
      <c r="ANP344" s="78"/>
      <c r="ANQ344" s="78"/>
      <c r="ANR344" s="78"/>
      <c r="ANS344" s="78"/>
      <c r="ANT344" s="78"/>
      <c r="ANU344" s="78"/>
      <c r="ANV344" s="78"/>
      <c r="ANW344" s="78"/>
      <c r="ANX344" s="78"/>
      <c r="ANY344" s="78"/>
      <c r="ANZ344" s="78"/>
      <c r="AOA344" s="78"/>
      <c r="AOB344" s="78"/>
      <c r="AOC344" s="78"/>
      <c r="AOD344" s="78"/>
      <c r="AOE344" s="78"/>
      <c r="AOF344" s="78"/>
      <c r="AOG344" s="78"/>
      <c r="AOH344" s="78"/>
      <c r="AOI344" s="78"/>
      <c r="AOJ344" s="78"/>
      <c r="AOK344" s="78"/>
      <c r="AOL344" s="78"/>
      <c r="AOM344" s="78"/>
      <c r="AON344" s="78"/>
      <c r="AOO344" s="78"/>
      <c r="AOP344" s="78"/>
      <c r="AOQ344" s="78"/>
      <c r="AOR344" s="78"/>
      <c r="AOS344" s="78"/>
      <c r="AOT344" s="78"/>
      <c r="AOU344" s="78"/>
      <c r="AOV344" s="78"/>
      <c r="AOW344" s="78"/>
      <c r="AOX344" s="78"/>
      <c r="AOY344" s="78"/>
      <c r="AOZ344" s="78"/>
      <c r="APA344" s="78"/>
      <c r="APB344" s="78"/>
      <c r="APC344" s="78"/>
      <c r="APD344" s="78"/>
      <c r="APE344" s="78"/>
      <c r="APF344" s="78"/>
      <c r="APG344" s="78"/>
      <c r="APH344" s="78"/>
      <c r="API344" s="78"/>
      <c r="APJ344" s="78"/>
      <c r="APK344" s="78"/>
      <c r="APL344" s="78"/>
      <c r="APM344" s="78"/>
      <c r="APN344" s="78"/>
      <c r="APO344" s="78"/>
      <c r="APP344" s="78"/>
      <c r="APQ344" s="78"/>
      <c r="APR344" s="78"/>
      <c r="APS344" s="78"/>
      <c r="APT344" s="78"/>
      <c r="APU344" s="78"/>
      <c r="APV344" s="78"/>
      <c r="APW344" s="78"/>
      <c r="APX344" s="78"/>
      <c r="APY344" s="78"/>
      <c r="APZ344" s="78"/>
      <c r="AQA344" s="78"/>
      <c r="AQB344" s="78"/>
      <c r="AQC344" s="78"/>
      <c r="AQD344" s="78"/>
      <c r="AQE344" s="78"/>
      <c r="AQF344" s="78"/>
      <c r="AQG344" s="78"/>
      <c r="AQH344" s="78"/>
      <c r="AQI344" s="78"/>
      <c r="AQJ344" s="78"/>
      <c r="AQK344" s="78"/>
      <c r="AQL344" s="78"/>
      <c r="AQM344" s="78"/>
      <c r="AQN344" s="78"/>
      <c r="AQO344" s="78"/>
      <c r="AQP344" s="78"/>
      <c r="AQQ344" s="78"/>
      <c r="AQR344" s="78"/>
      <c r="AQS344" s="78"/>
      <c r="AQT344" s="78"/>
      <c r="AQU344" s="78"/>
      <c r="AQV344" s="78"/>
      <c r="AQW344" s="78"/>
      <c r="AQX344" s="78"/>
      <c r="AQY344" s="78"/>
      <c r="AQZ344" s="78"/>
      <c r="ARA344" s="78"/>
      <c r="ARB344" s="78"/>
      <c r="ARC344" s="78"/>
      <c r="ARD344" s="78"/>
      <c r="ARE344" s="78"/>
      <c r="ARF344" s="78"/>
      <c r="ARG344" s="78"/>
      <c r="ARH344" s="78"/>
      <c r="ARI344" s="78"/>
      <c r="ARJ344" s="78"/>
      <c r="ARK344" s="78"/>
      <c r="ARL344" s="78"/>
      <c r="ARM344" s="78"/>
      <c r="ARN344" s="78"/>
      <c r="ARO344" s="78"/>
      <c r="ARP344" s="78"/>
      <c r="ARQ344" s="78"/>
      <c r="ARR344" s="78"/>
      <c r="ARS344" s="78"/>
      <c r="ART344" s="78"/>
      <c r="ARU344" s="78"/>
      <c r="ARV344" s="78"/>
      <c r="ARW344" s="78"/>
      <c r="ARX344" s="78"/>
      <c r="ARY344" s="78"/>
      <c r="ARZ344" s="78"/>
      <c r="ASA344" s="78"/>
      <c r="ASB344" s="78"/>
      <c r="ASC344" s="78"/>
      <c r="ASD344" s="78"/>
      <c r="ASE344" s="78"/>
      <c r="ASF344" s="78"/>
      <c r="ASG344" s="78"/>
      <c r="ASH344" s="78"/>
      <c r="ASI344" s="78"/>
      <c r="ASJ344" s="78"/>
      <c r="ASK344" s="78"/>
      <c r="ASL344" s="78"/>
      <c r="ASM344" s="78"/>
      <c r="ASN344" s="78"/>
      <c r="ASO344" s="78"/>
      <c r="ASP344" s="78"/>
      <c r="ASQ344" s="78"/>
      <c r="ASR344" s="78"/>
      <c r="ASS344" s="78"/>
      <c r="AST344" s="78"/>
      <c r="ASU344" s="78"/>
      <c r="ASV344" s="78"/>
      <c r="ASW344" s="78"/>
      <c r="ASX344" s="78"/>
      <c r="ASY344" s="78"/>
      <c r="ASZ344" s="78"/>
      <c r="ATA344" s="78"/>
      <c r="ATB344" s="78"/>
      <c r="ATC344" s="78"/>
      <c r="ATD344" s="78"/>
      <c r="ATE344" s="78"/>
      <c r="ATF344" s="78"/>
      <c r="ATG344" s="78"/>
      <c r="ATH344" s="78"/>
      <c r="ATI344" s="78"/>
      <c r="ATJ344" s="78"/>
      <c r="ATK344" s="78"/>
      <c r="ATL344" s="78"/>
      <c r="ATM344" s="78"/>
      <c r="ATN344" s="78"/>
      <c r="ATO344" s="78"/>
      <c r="ATP344" s="78"/>
      <c r="ATQ344" s="78"/>
      <c r="ATR344" s="78"/>
      <c r="ATS344" s="78"/>
      <c r="ATT344" s="78"/>
      <c r="ATU344" s="78"/>
      <c r="ATV344" s="78"/>
      <c r="ATW344" s="78"/>
      <c r="ATX344" s="78"/>
      <c r="ATY344" s="78"/>
      <c r="ATZ344" s="78"/>
      <c r="AUA344" s="78"/>
      <c r="AUB344" s="78"/>
      <c r="AUC344" s="78"/>
      <c r="AUD344" s="78"/>
      <c r="AUE344" s="78"/>
      <c r="AUF344" s="78"/>
      <c r="AUG344" s="78"/>
      <c r="AUH344" s="78"/>
      <c r="AUI344" s="78"/>
      <c r="AUJ344" s="78"/>
      <c r="AUK344" s="78"/>
      <c r="AUL344" s="78"/>
      <c r="AUM344" s="78"/>
      <c r="AUN344" s="78"/>
      <c r="AUO344" s="78"/>
      <c r="AUP344" s="78"/>
      <c r="AUQ344" s="78"/>
      <c r="AUR344" s="78"/>
      <c r="AUS344" s="78"/>
      <c r="AUT344" s="78"/>
      <c r="AUU344" s="78"/>
      <c r="AUV344" s="78"/>
      <c r="AUW344" s="78"/>
      <c r="AUX344" s="78"/>
      <c r="AUY344" s="78"/>
      <c r="AUZ344" s="78"/>
      <c r="AVA344" s="78"/>
      <c r="AVB344" s="78"/>
      <c r="AVC344" s="78"/>
      <c r="AVD344" s="78"/>
      <c r="AVE344" s="78"/>
      <c r="AVF344" s="78"/>
      <c r="AVG344" s="78"/>
      <c r="AVH344" s="78"/>
      <c r="AVI344" s="78"/>
      <c r="AVJ344" s="78"/>
      <c r="AVK344" s="78"/>
      <c r="AVL344" s="78"/>
      <c r="AVM344" s="78"/>
      <c r="AVN344" s="78"/>
      <c r="AVO344" s="78"/>
      <c r="AVP344" s="78"/>
      <c r="AVQ344" s="78"/>
      <c r="AVR344" s="78"/>
      <c r="AVS344" s="78"/>
      <c r="AVT344" s="78"/>
      <c r="AVU344" s="78"/>
      <c r="AVV344" s="78"/>
      <c r="AVW344" s="78"/>
      <c r="AVX344" s="78"/>
      <c r="AVY344" s="78"/>
      <c r="AVZ344" s="78"/>
      <c r="AWA344" s="78"/>
      <c r="AWB344" s="78"/>
      <c r="AWC344" s="78"/>
      <c r="AWD344" s="78"/>
      <c r="AWE344" s="78"/>
      <c r="AWF344" s="78"/>
      <c r="AWG344" s="78"/>
      <c r="AWH344" s="78"/>
      <c r="AWI344" s="78"/>
      <c r="AWJ344" s="78"/>
      <c r="AWK344" s="78"/>
      <c r="AWL344" s="78"/>
      <c r="AWM344" s="78"/>
      <c r="AWN344" s="78"/>
      <c r="AWO344" s="78"/>
      <c r="AWP344" s="78"/>
      <c r="AWQ344" s="78"/>
      <c r="AWR344" s="78"/>
      <c r="AWS344" s="78"/>
      <c r="AWT344" s="78"/>
      <c r="AWU344" s="78"/>
      <c r="AWV344" s="78"/>
      <c r="AWW344" s="78"/>
      <c r="AWX344" s="78"/>
      <c r="AWY344" s="78"/>
      <c r="AWZ344" s="78"/>
      <c r="AXA344" s="78"/>
      <c r="AXB344" s="78"/>
      <c r="AXC344" s="78"/>
      <c r="AXD344" s="78"/>
      <c r="AXE344" s="78"/>
      <c r="AXF344" s="78"/>
      <c r="AXG344" s="78"/>
      <c r="AXH344" s="78"/>
      <c r="AXI344" s="78"/>
      <c r="AXJ344" s="78"/>
      <c r="AXK344" s="78"/>
      <c r="AXL344" s="78"/>
      <c r="AXM344" s="78"/>
      <c r="AXN344" s="78"/>
      <c r="AXO344" s="78"/>
      <c r="AXP344" s="78"/>
      <c r="AXQ344" s="78"/>
      <c r="AXR344" s="78"/>
      <c r="AXS344" s="78"/>
      <c r="AXT344" s="78"/>
      <c r="AXU344" s="78"/>
      <c r="AXV344" s="78"/>
      <c r="AXW344" s="78"/>
      <c r="AXX344" s="78"/>
      <c r="AXY344" s="78"/>
      <c r="AXZ344" s="78"/>
      <c r="AYA344" s="78"/>
      <c r="AYB344" s="78"/>
      <c r="AYC344" s="78"/>
      <c r="AYD344" s="78"/>
      <c r="AYE344" s="78"/>
      <c r="AYF344" s="78"/>
      <c r="AYG344" s="78"/>
      <c r="AYH344" s="78"/>
      <c r="AYI344" s="78"/>
      <c r="AYJ344" s="78"/>
      <c r="AYK344" s="78"/>
      <c r="AYL344" s="78"/>
      <c r="AYM344" s="78"/>
      <c r="AYN344" s="78"/>
      <c r="AYO344" s="78"/>
      <c r="AYP344" s="78"/>
      <c r="AYQ344" s="78"/>
      <c r="AYR344" s="78"/>
      <c r="AYS344" s="78"/>
      <c r="AYT344" s="78"/>
      <c r="AYU344" s="78"/>
      <c r="AYV344" s="78"/>
      <c r="AYW344" s="78"/>
      <c r="AYX344" s="78"/>
      <c r="AYY344" s="78"/>
      <c r="AYZ344" s="78"/>
      <c r="AZA344" s="78"/>
      <c r="AZB344" s="78"/>
      <c r="AZC344" s="78"/>
      <c r="AZD344" s="78"/>
      <c r="AZE344" s="78"/>
      <c r="AZF344" s="78"/>
      <c r="AZG344" s="78"/>
      <c r="AZH344" s="78"/>
      <c r="AZI344" s="78"/>
      <c r="AZJ344" s="78"/>
      <c r="AZK344" s="78"/>
      <c r="AZL344" s="78"/>
      <c r="AZM344" s="78"/>
      <c r="AZN344" s="78"/>
      <c r="AZO344" s="78"/>
      <c r="AZP344" s="78"/>
      <c r="AZQ344" s="78"/>
      <c r="AZR344" s="78"/>
      <c r="AZS344" s="78"/>
      <c r="AZT344" s="78"/>
      <c r="AZU344" s="78"/>
      <c r="AZV344" s="78"/>
      <c r="AZW344" s="78"/>
      <c r="AZX344" s="78"/>
      <c r="AZY344" s="78"/>
      <c r="AZZ344" s="78"/>
      <c r="BAA344" s="78"/>
      <c r="BAB344" s="78"/>
      <c r="BAC344" s="78"/>
      <c r="BAD344" s="78"/>
      <c r="BAE344" s="78"/>
      <c r="BAF344" s="78"/>
      <c r="BAG344" s="78"/>
      <c r="BAH344" s="78"/>
      <c r="BAI344" s="78"/>
      <c r="BAJ344" s="78"/>
      <c r="BAK344" s="78"/>
      <c r="BAL344" s="78"/>
      <c r="BAM344" s="78"/>
      <c r="BAN344" s="78"/>
      <c r="BAO344" s="78"/>
      <c r="BAP344" s="78"/>
      <c r="BAQ344" s="78"/>
      <c r="BAR344" s="78"/>
      <c r="BAS344" s="78"/>
      <c r="BAT344" s="78"/>
      <c r="BAU344" s="78"/>
      <c r="BAV344" s="78"/>
      <c r="BAW344" s="78"/>
      <c r="BAX344" s="78"/>
      <c r="BAY344" s="78"/>
      <c r="BAZ344" s="78"/>
      <c r="BBA344" s="78"/>
      <c r="BBB344" s="78"/>
      <c r="BBC344" s="78"/>
      <c r="BBD344" s="78"/>
      <c r="BBE344" s="78"/>
      <c r="BBF344" s="78"/>
      <c r="BBG344" s="78"/>
      <c r="BBH344" s="78"/>
      <c r="BBI344" s="78"/>
      <c r="BBJ344" s="78"/>
      <c r="BBK344" s="78"/>
      <c r="BBL344" s="78"/>
      <c r="BBM344" s="78"/>
      <c r="BBN344" s="78"/>
      <c r="BBO344" s="78"/>
      <c r="BBP344" s="78"/>
      <c r="BBQ344" s="78"/>
      <c r="BBR344" s="78"/>
      <c r="BBS344" s="78"/>
      <c r="BBT344" s="78"/>
      <c r="BBU344" s="78"/>
      <c r="BBV344" s="78"/>
      <c r="BBW344" s="78"/>
      <c r="BBX344" s="78"/>
      <c r="BBY344" s="78"/>
      <c r="BBZ344" s="78"/>
      <c r="BCA344" s="78"/>
      <c r="BCB344" s="78"/>
      <c r="BCC344" s="78"/>
      <c r="BCD344" s="78"/>
      <c r="BCE344" s="78"/>
      <c r="BCF344" s="78"/>
      <c r="BCG344" s="78"/>
      <c r="BCH344" s="78"/>
      <c r="BCI344" s="78"/>
      <c r="BCJ344" s="78"/>
      <c r="BCK344" s="78"/>
      <c r="BCL344" s="78"/>
      <c r="BCM344" s="78"/>
      <c r="BCN344" s="78"/>
      <c r="BCO344" s="78"/>
      <c r="BCP344" s="78"/>
      <c r="BCQ344" s="78"/>
      <c r="BCR344" s="78"/>
      <c r="BCS344" s="78"/>
      <c r="BCT344" s="78"/>
      <c r="BCU344" s="78"/>
      <c r="BCV344" s="78"/>
      <c r="BCW344" s="78"/>
      <c r="BCX344" s="78"/>
      <c r="BCY344" s="78"/>
      <c r="BCZ344" s="78"/>
      <c r="BDA344" s="78"/>
      <c r="BDB344" s="78"/>
      <c r="BDC344" s="78"/>
      <c r="BDD344" s="78"/>
      <c r="BDE344" s="78"/>
      <c r="BDF344" s="78"/>
      <c r="BDG344" s="78"/>
      <c r="BDH344" s="78"/>
      <c r="BDI344" s="78"/>
      <c r="BDJ344" s="78"/>
      <c r="BDK344" s="78"/>
      <c r="BDL344" s="78"/>
      <c r="BDM344" s="78"/>
      <c r="BDN344" s="78"/>
      <c r="BDO344" s="78"/>
      <c r="BDP344" s="78"/>
      <c r="BDQ344" s="78"/>
      <c r="BDR344" s="78"/>
      <c r="BDS344" s="78"/>
      <c r="BDT344" s="78"/>
      <c r="BDU344" s="78"/>
      <c r="BDV344" s="78"/>
      <c r="BDW344" s="78"/>
      <c r="BDX344" s="78"/>
      <c r="BDY344" s="78"/>
      <c r="BDZ344" s="78"/>
      <c r="BEA344" s="78"/>
      <c r="BEB344" s="78"/>
      <c r="BEC344" s="78"/>
      <c r="BED344" s="78"/>
      <c r="BEE344" s="78"/>
      <c r="BEF344" s="78"/>
      <c r="BEG344" s="78"/>
      <c r="BEH344" s="78"/>
      <c r="BEI344" s="78"/>
      <c r="BEJ344" s="78"/>
      <c r="BEK344" s="78"/>
      <c r="BEL344" s="78"/>
      <c r="BEM344" s="78"/>
      <c r="BEN344" s="78"/>
      <c r="BEO344" s="78"/>
      <c r="BEP344" s="78"/>
      <c r="BEQ344" s="78"/>
      <c r="BER344" s="78"/>
      <c r="BES344" s="78"/>
      <c r="BET344" s="78"/>
      <c r="BEU344" s="78"/>
      <c r="BEV344" s="78"/>
      <c r="BEW344" s="78"/>
      <c r="BEX344" s="78"/>
      <c r="BEY344" s="78"/>
      <c r="BEZ344" s="78"/>
      <c r="BFA344" s="78"/>
      <c r="BFB344" s="78"/>
      <c r="BFC344" s="78"/>
      <c r="BFD344" s="78"/>
      <c r="BFE344" s="78"/>
      <c r="BFF344" s="78"/>
      <c r="BFG344" s="78"/>
      <c r="BFH344" s="78"/>
      <c r="BFI344" s="78"/>
      <c r="BFJ344" s="78"/>
      <c r="BFK344" s="78"/>
      <c r="BFL344" s="78"/>
      <c r="BFM344" s="78"/>
      <c r="BFN344" s="78"/>
      <c r="BFO344" s="78"/>
      <c r="BFP344" s="78"/>
      <c r="BFQ344" s="78"/>
      <c r="BFR344" s="78"/>
      <c r="BFS344" s="78"/>
      <c r="BFT344" s="78"/>
      <c r="BFU344" s="78"/>
      <c r="BFV344" s="78"/>
      <c r="BFW344" s="78"/>
      <c r="BFX344" s="78"/>
      <c r="BFY344" s="78"/>
      <c r="BFZ344" s="78"/>
      <c r="BGA344" s="78"/>
      <c r="BGB344" s="78"/>
      <c r="BGC344" s="78"/>
      <c r="BGD344" s="78"/>
      <c r="BGE344" s="78"/>
      <c r="BGF344" s="78"/>
      <c r="BGG344" s="78"/>
      <c r="BGH344" s="78"/>
      <c r="BGI344" s="78"/>
      <c r="BGJ344" s="78"/>
      <c r="BGK344" s="78"/>
      <c r="BGL344" s="78"/>
      <c r="BGM344" s="78"/>
      <c r="BGN344" s="78"/>
      <c r="BGO344" s="78"/>
      <c r="BGP344" s="78"/>
      <c r="BGQ344" s="78"/>
      <c r="BGR344" s="78"/>
      <c r="BGS344" s="78"/>
      <c r="BGT344" s="78"/>
      <c r="BGU344" s="78"/>
      <c r="BGV344" s="78"/>
      <c r="BGW344" s="78"/>
      <c r="BGX344" s="78"/>
      <c r="BGY344" s="78"/>
      <c r="BGZ344" s="78"/>
      <c r="BHA344" s="78"/>
      <c r="BHB344" s="78"/>
      <c r="BHC344" s="78"/>
      <c r="BHD344" s="78"/>
      <c r="BHE344" s="78"/>
      <c r="BHF344" s="78"/>
      <c r="BHG344" s="78"/>
      <c r="BHH344" s="78"/>
      <c r="BHI344" s="78"/>
      <c r="BHJ344" s="78"/>
      <c r="BHK344" s="78"/>
      <c r="BHL344" s="78"/>
      <c r="BHM344" s="78"/>
      <c r="BHN344" s="78"/>
      <c r="BHO344" s="78"/>
      <c r="BHP344" s="78"/>
      <c r="BHQ344" s="78"/>
      <c r="BHR344" s="78"/>
      <c r="BHS344" s="78"/>
      <c r="BHT344" s="78"/>
      <c r="BHU344" s="78"/>
      <c r="BHV344" s="78"/>
      <c r="BHW344" s="78"/>
      <c r="BHX344" s="78"/>
      <c r="BHY344" s="78"/>
      <c r="BHZ344" s="78"/>
      <c r="BIA344" s="78"/>
      <c r="BIB344" s="78"/>
      <c r="BIC344" s="78"/>
      <c r="BID344" s="78"/>
      <c r="BIE344" s="78"/>
      <c r="BIF344" s="78"/>
      <c r="BIG344" s="78"/>
      <c r="BIH344" s="78"/>
      <c r="BII344" s="78"/>
      <c r="BIJ344" s="78"/>
      <c r="BIK344" s="78"/>
      <c r="BIL344" s="78"/>
      <c r="BIM344" s="78"/>
      <c r="BIN344" s="78"/>
      <c r="BIO344" s="78"/>
      <c r="BIP344" s="78"/>
      <c r="BIQ344" s="78"/>
      <c r="BIR344" s="78"/>
      <c r="BIS344" s="78"/>
      <c r="BIT344" s="78"/>
      <c r="BIU344" s="78"/>
      <c r="BIV344" s="78"/>
      <c r="BIW344" s="78"/>
      <c r="BIX344" s="78"/>
      <c r="BIY344" s="78"/>
      <c r="BIZ344" s="78"/>
      <c r="BJA344" s="78"/>
      <c r="BJB344" s="78"/>
      <c r="BJC344" s="78"/>
      <c r="BJD344" s="78"/>
      <c r="BJE344" s="78"/>
      <c r="BJF344" s="78"/>
      <c r="BJG344" s="78"/>
      <c r="BJH344" s="78"/>
      <c r="BJI344" s="78"/>
      <c r="BJJ344" s="78"/>
      <c r="BJK344" s="78"/>
      <c r="BJL344" s="78"/>
      <c r="BJM344" s="78"/>
      <c r="BJN344" s="78"/>
      <c r="BJO344" s="78"/>
      <c r="BJP344" s="78"/>
      <c r="BJQ344" s="78"/>
      <c r="BJR344" s="78"/>
      <c r="BJS344" s="78"/>
      <c r="BJT344" s="78"/>
      <c r="BJU344" s="78"/>
      <c r="BJV344" s="78"/>
      <c r="BJW344" s="78"/>
      <c r="BJX344" s="78"/>
      <c r="BJY344" s="78"/>
      <c r="BJZ344" s="78"/>
      <c r="BKA344" s="78"/>
      <c r="BKB344" s="78"/>
      <c r="BKC344" s="78"/>
      <c r="BKD344" s="78"/>
      <c r="BKE344" s="78"/>
      <c r="BKF344" s="78"/>
      <c r="BKG344" s="78"/>
      <c r="BKH344" s="78"/>
      <c r="BKI344" s="78"/>
      <c r="BKJ344" s="78"/>
      <c r="BKK344" s="78"/>
      <c r="BKL344" s="78"/>
      <c r="BKM344" s="78"/>
      <c r="BKN344" s="78"/>
      <c r="BKO344" s="78"/>
      <c r="BKP344" s="78"/>
      <c r="BKQ344" s="78"/>
      <c r="BKR344" s="78"/>
      <c r="BKS344" s="78"/>
      <c r="BKT344" s="78"/>
      <c r="BKU344" s="78"/>
      <c r="BKV344" s="78"/>
      <c r="BKW344" s="78"/>
      <c r="BKX344" s="78"/>
      <c r="BKY344" s="78"/>
      <c r="BKZ344" s="78"/>
      <c r="BLA344" s="78"/>
      <c r="BLB344" s="78"/>
      <c r="BLC344" s="78"/>
      <c r="BLD344" s="78"/>
      <c r="BLE344" s="78"/>
      <c r="BLF344" s="78"/>
      <c r="BLG344" s="78"/>
      <c r="BLH344" s="78"/>
      <c r="BLI344" s="78"/>
      <c r="BLJ344" s="78"/>
      <c r="BLK344" s="78"/>
      <c r="BLL344" s="78"/>
      <c r="BLM344" s="78"/>
      <c r="BLN344" s="78"/>
      <c r="BLO344" s="78"/>
      <c r="BLP344" s="78"/>
      <c r="BLQ344" s="78"/>
      <c r="BLR344" s="78"/>
      <c r="BLS344" s="78"/>
      <c r="BLT344" s="78"/>
      <c r="BLU344" s="78"/>
      <c r="BLV344" s="78"/>
      <c r="BLW344" s="78"/>
      <c r="BLX344" s="78"/>
      <c r="BLY344" s="78"/>
      <c r="BLZ344" s="78"/>
      <c r="BMA344" s="78"/>
      <c r="BMB344" s="78"/>
      <c r="BMC344" s="78"/>
      <c r="BMD344" s="78"/>
      <c r="BME344" s="78"/>
      <c r="BMF344" s="78"/>
      <c r="BMG344" s="78"/>
      <c r="BMH344" s="78"/>
      <c r="BMI344" s="78"/>
      <c r="BMJ344" s="78"/>
      <c r="BMK344" s="78"/>
      <c r="BML344" s="78"/>
      <c r="BMM344" s="78"/>
      <c r="BMN344" s="78"/>
      <c r="BMO344" s="78"/>
      <c r="BMP344" s="78"/>
      <c r="BMQ344" s="78"/>
      <c r="BMR344" s="78"/>
      <c r="BMS344" s="78"/>
      <c r="BMT344" s="78"/>
      <c r="BMU344" s="78"/>
      <c r="BMV344" s="78"/>
      <c r="BMW344" s="78"/>
      <c r="BMX344" s="78"/>
      <c r="BMY344" s="78"/>
      <c r="BMZ344" s="78"/>
      <c r="BNA344" s="78"/>
      <c r="BNB344" s="78"/>
      <c r="BNC344" s="78"/>
      <c r="BND344" s="78"/>
      <c r="BNE344" s="78"/>
      <c r="BNF344" s="78"/>
      <c r="BNG344" s="78"/>
      <c r="BNH344" s="78"/>
      <c r="BNI344" s="78"/>
      <c r="BNJ344" s="78"/>
      <c r="BNK344" s="78"/>
      <c r="BNL344" s="78"/>
      <c r="BNM344" s="78"/>
      <c r="BNN344" s="78"/>
      <c r="BNO344" s="78"/>
      <c r="BNP344" s="78"/>
      <c r="BNQ344" s="78"/>
      <c r="BNR344" s="78"/>
      <c r="BNS344" s="78"/>
      <c r="BNT344" s="78"/>
      <c r="BNU344" s="78"/>
      <c r="BNV344" s="78"/>
      <c r="BNW344" s="78"/>
      <c r="BNX344" s="78"/>
      <c r="BNY344" s="78"/>
      <c r="BNZ344" s="78"/>
      <c r="BOA344" s="78"/>
      <c r="BOB344" s="78"/>
      <c r="BOC344" s="78"/>
      <c r="BOD344" s="78"/>
      <c r="BOE344" s="78"/>
      <c r="BOF344" s="78"/>
      <c r="BOG344" s="78"/>
      <c r="BOH344" s="78"/>
      <c r="BOI344" s="78"/>
      <c r="BOJ344" s="78"/>
      <c r="BOK344" s="78"/>
      <c r="BOL344" s="78"/>
      <c r="BOM344" s="78"/>
      <c r="BON344" s="78"/>
      <c r="BOO344" s="78"/>
      <c r="BOP344" s="78"/>
      <c r="BOQ344" s="78"/>
      <c r="BOR344" s="78"/>
      <c r="BOS344" s="78"/>
      <c r="BOT344" s="78"/>
      <c r="BOU344" s="78"/>
      <c r="BOV344" s="78"/>
      <c r="BOW344" s="78"/>
      <c r="BOX344" s="78"/>
      <c r="BOY344" s="78"/>
      <c r="BOZ344" s="78"/>
      <c r="BPA344" s="78"/>
      <c r="BPB344" s="78"/>
      <c r="BPC344" s="78"/>
      <c r="BPD344" s="78"/>
      <c r="BPE344" s="78"/>
      <c r="BPF344" s="78"/>
      <c r="BPG344" s="78"/>
      <c r="BPH344" s="78"/>
      <c r="BPI344" s="78"/>
      <c r="BPJ344" s="78"/>
      <c r="BPK344" s="78"/>
      <c r="BPL344" s="78"/>
      <c r="BPM344" s="78"/>
      <c r="BPN344" s="78"/>
      <c r="BPO344" s="78"/>
      <c r="BPP344" s="78"/>
      <c r="BPQ344" s="78"/>
      <c r="BPR344" s="78"/>
      <c r="BPS344" s="78"/>
      <c r="BPT344" s="78"/>
      <c r="BPU344" s="78"/>
      <c r="BPV344" s="78"/>
      <c r="BPW344" s="78"/>
      <c r="BPX344" s="78"/>
      <c r="BPY344" s="78"/>
      <c r="BPZ344" s="78"/>
      <c r="BQA344" s="78"/>
      <c r="BQB344" s="78"/>
      <c r="BQC344" s="78"/>
      <c r="BQD344" s="78"/>
      <c r="BQE344" s="78"/>
      <c r="BQF344" s="78"/>
      <c r="BQG344" s="78"/>
      <c r="BQH344" s="78"/>
      <c r="BQI344" s="78"/>
      <c r="BQJ344" s="78"/>
      <c r="BQK344" s="78"/>
      <c r="BQL344" s="78"/>
      <c r="BQM344" s="78"/>
      <c r="BQN344" s="78"/>
      <c r="BQO344" s="78"/>
      <c r="BQP344" s="78"/>
      <c r="BQQ344" s="78"/>
      <c r="BQR344" s="78"/>
      <c r="BQS344" s="78"/>
      <c r="BQT344" s="78"/>
      <c r="BQU344" s="78"/>
      <c r="BQV344" s="78"/>
      <c r="BQW344" s="78"/>
      <c r="BQX344" s="78"/>
      <c r="BQY344" s="78"/>
      <c r="BQZ344" s="78"/>
      <c r="BRA344" s="78"/>
      <c r="BRB344" s="78"/>
      <c r="BRC344" s="78"/>
      <c r="BRD344" s="78"/>
      <c r="BRE344" s="78"/>
      <c r="BRF344" s="78"/>
      <c r="BRG344" s="78"/>
      <c r="BRH344" s="78"/>
      <c r="BRI344" s="78"/>
      <c r="BRJ344" s="78"/>
      <c r="BRK344" s="78"/>
      <c r="BRL344" s="78"/>
      <c r="BRM344" s="78"/>
      <c r="BRN344" s="78"/>
      <c r="BRO344" s="78"/>
      <c r="BRP344" s="78"/>
      <c r="BRQ344" s="78"/>
      <c r="BRR344" s="78"/>
      <c r="BRS344" s="78"/>
      <c r="BRT344" s="78"/>
      <c r="BRU344" s="78"/>
      <c r="BRV344" s="78"/>
      <c r="BRW344" s="78"/>
      <c r="BRX344" s="78"/>
      <c r="BRY344" s="78"/>
      <c r="BRZ344" s="78"/>
      <c r="BSA344" s="78"/>
      <c r="BSB344" s="78"/>
      <c r="BSC344" s="78"/>
      <c r="BSD344" s="78"/>
      <c r="BSE344" s="78"/>
      <c r="BSF344" s="78"/>
      <c r="BSG344" s="78"/>
      <c r="BSH344" s="78"/>
      <c r="BSI344" s="78"/>
      <c r="BSJ344" s="78"/>
      <c r="BSK344" s="78"/>
      <c r="BSL344" s="78"/>
      <c r="BSM344" s="78"/>
      <c r="BSN344" s="78"/>
      <c r="BSO344" s="78"/>
      <c r="BSP344" s="78"/>
      <c r="BSQ344" s="78"/>
      <c r="BSR344" s="78"/>
      <c r="BSS344" s="78"/>
      <c r="BST344" s="78"/>
      <c r="BSU344" s="78"/>
      <c r="BSV344" s="78"/>
      <c r="BSW344" s="78"/>
      <c r="BSX344" s="78"/>
      <c r="BSY344" s="78"/>
      <c r="BSZ344" s="78"/>
      <c r="BTA344" s="78"/>
      <c r="BTB344" s="78"/>
      <c r="BTC344" s="78"/>
      <c r="BTD344" s="78"/>
      <c r="BTE344" s="78"/>
      <c r="BTF344" s="78"/>
      <c r="BTG344" s="78"/>
      <c r="BTH344" s="78"/>
      <c r="BTI344" s="78"/>
      <c r="BTJ344" s="78"/>
      <c r="BTK344" s="78"/>
      <c r="BTL344" s="78"/>
      <c r="BTM344" s="78"/>
      <c r="BTN344" s="78"/>
      <c r="BTO344" s="78"/>
      <c r="BTP344" s="78"/>
      <c r="BTQ344" s="78"/>
      <c r="BTR344" s="78"/>
      <c r="BTS344" s="78"/>
      <c r="BTT344" s="78"/>
      <c r="BTU344" s="78"/>
      <c r="BTV344" s="78"/>
      <c r="BTW344" s="78"/>
      <c r="BTX344" s="78"/>
      <c r="BTY344" s="78"/>
      <c r="BTZ344" s="78"/>
      <c r="BUA344" s="78"/>
      <c r="BUB344" s="78"/>
      <c r="BUC344" s="78"/>
      <c r="BUD344" s="78"/>
      <c r="BUE344" s="78"/>
      <c r="BUF344" s="78"/>
      <c r="BUG344" s="78"/>
      <c r="BUH344" s="78"/>
      <c r="BUI344" s="78"/>
      <c r="BUJ344" s="78"/>
      <c r="BUK344" s="78"/>
      <c r="BUL344" s="78"/>
      <c r="BUM344" s="78"/>
      <c r="BUN344" s="78"/>
      <c r="BUO344" s="78"/>
      <c r="BUP344" s="78"/>
      <c r="BUQ344" s="78"/>
      <c r="BUR344" s="78"/>
      <c r="BUS344" s="78"/>
      <c r="BUT344" s="78"/>
      <c r="BUU344" s="78"/>
      <c r="BUV344" s="78"/>
      <c r="BUW344" s="78"/>
      <c r="BUX344" s="78"/>
      <c r="BUY344" s="78"/>
      <c r="BUZ344" s="78"/>
      <c r="BVA344" s="78"/>
      <c r="BVB344" s="78"/>
      <c r="BVC344" s="78"/>
      <c r="BVD344" s="78"/>
      <c r="BVE344" s="78"/>
      <c r="BVF344" s="78"/>
      <c r="BVG344" s="78"/>
      <c r="BVH344" s="78"/>
      <c r="BVI344" s="78"/>
      <c r="BVJ344" s="78"/>
      <c r="BVK344" s="78"/>
      <c r="BVL344" s="78"/>
      <c r="BVM344" s="78"/>
      <c r="BVN344" s="78"/>
      <c r="BVO344" s="78"/>
      <c r="BVP344" s="78"/>
      <c r="BVQ344" s="78"/>
      <c r="BVR344" s="78"/>
      <c r="BVS344" s="78"/>
      <c r="BVT344" s="78"/>
      <c r="BVU344" s="78"/>
      <c r="BVV344" s="78"/>
      <c r="BVW344" s="78"/>
      <c r="BVX344" s="78"/>
      <c r="BVY344" s="78"/>
      <c r="BVZ344" s="78"/>
      <c r="BWA344" s="78"/>
      <c r="BWB344" s="78"/>
      <c r="BWC344" s="78"/>
      <c r="BWD344" s="78"/>
      <c r="BWE344" s="78"/>
      <c r="BWF344" s="78"/>
      <c r="BWG344" s="78"/>
      <c r="BWH344" s="78"/>
      <c r="BWI344" s="78"/>
      <c r="BWJ344" s="78"/>
      <c r="BWK344" s="78"/>
      <c r="BWL344" s="78"/>
      <c r="BWM344" s="78"/>
      <c r="BWN344" s="78"/>
      <c r="BWO344" s="78"/>
      <c r="BWP344" s="78"/>
      <c r="BWQ344" s="78"/>
      <c r="BWR344" s="78"/>
      <c r="BWS344" s="78"/>
      <c r="BWT344" s="78"/>
      <c r="BWU344" s="78"/>
      <c r="BWV344" s="78"/>
      <c r="BWW344" s="78"/>
      <c r="BWX344" s="78"/>
      <c r="BWY344" s="78"/>
      <c r="BWZ344" s="78"/>
      <c r="BXA344" s="78"/>
      <c r="BXB344" s="78"/>
      <c r="BXC344" s="78"/>
      <c r="BXD344" s="78"/>
      <c r="BXE344" s="78"/>
      <c r="BXF344" s="78"/>
      <c r="BXG344" s="78"/>
      <c r="BXH344" s="78"/>
      <c r="BXI344" s="78"/>
      <c r="BXJ344" s="78"/>
      <c r="BXK344" s="78"/>
      <c r="BXL344" s="78"/>
      <c r="BXM344" s="78"/>
      <c r="BXN344" s="78"/>
      <c r="BXO344" s="78"/>
      <c r="BXP344" s="78"/>
      <c r="BXQ344" s="78"/>
      <c r="BXR344" s="78"/>
      <c r="BXS344" s="78"/>
      <c r="BXT344" s="78"/>
      <c r="BXU344" s="78"/>
      <c r="BXV344" s="78"/>
      <c r="BXW344" s="78"/>
      <c r="BXX344" s="78"/>
      <c r="BXY344" s="78"/>
      <c r="BXZ344" s="78"/>
      <c r="BYA344" s="78"/>
      <c r="BYB344" s="78"/>
      <c r="BYC344" s="78"/>
      <c r="BYD344" s="78"/>
      <c r="BYE344" s="78"/>
      <c r="BYF344" s="78"/>
      <c r="BYG344" s="78"/>
      <c r="BYH344" s="78"/>
      <c r="BYI344" s="78"/>
      <c r="BYJ344" s="78"/>
      <c r="BYK344" s="78"/>
      <c r="BYL344" s="78"/>
      <c r="BYM344" s="78"/>
      <c r="BYN344" s="78"/>
      <c r="BYO344" s="78"/>
      <c r="BYP344" s="78"/>
      <c r="BYQ344" s="78"/>
      <c r="BYR344" s="78"/>
      <c r="BYS344" s="78"/>
      <c r="BYT344" s="78"/>
      <c r="BYU344" s="78"/>
      <c r="BYV344" s="78"/>
      <c r="BYW344" s="78"/>
      <c r="BYX344" s="78"/>
      <c r="BYY344" s="78"/>
      <c r="BYZ344" s="78"/>
      <c r="BZA344" s="78"/>
      <c r="BZB344" s="78"/>
      <c r="BZC344" s="78"/>
      <c r="BZD344" s="78"/>
      <c r="BZE344" s="78"/>
      <c r="BZF344" s="78"/>
      <c r="BZG344" s="78"/>
      <c r="BZH344" s="78"/>
      <c r="BZI344" s="78"/>
      <c r="BZJ344" s="78"/>
      <c r="BZK344" s="78"/>
      <c r="BZL344" s="78"/>
      <c r="BZM344" s="78"/>
      <c r="BZN344" s="78"/>
      <c r="BZO344" s="78"/>
      <c r="BZP344" s="78"/>
      <c r="BZQ344" s="78"/>
      <c r="BZR344" s="78"/>
      <c r="BZS344" s="78"/>
      <c r="BZT344" s="78"/>
      <c r="BZU344" s="78"/>
      <c r="BZV344" s="78"/>
      <c r="BZW344" s="78"/>
      <c r="BZX344" s="78"/>
      <c r="BZY344" s="78"/>
      <c r="BZZ344" s="78"/>
      <c r="CAA344" s="78"/>
      <c r="CAB344" s="78"/>
      <c r="CAC344" s="78"/>
      <c r="CAD344" s="78"/>
      <c r="CAE344" s="78"/>
      <c r="CAF344" s="78"/>
      <c r="CAG344" s="78"/>
      <c r="CAH344" s="78"/>
      <c r="CAI344" s="78"/>
      <c r="CAJ344" s="78"/>
      <c r="CAK344" s="78"/>
      <c r="CAL344" s="78"/>
      <c r="CAM344" s="78"/>
      <c r="CAN344" s="78"/>
      <c r="CAO344" s="78"/>
      <c r="CAP344" s="78"/>
      <c r="CAQ344" s="78"/>
      <c r="CAR344" s="78"/>
      <c r="CAS344" s="78"/>
      <c r="CAT344" s="78"/>
      <c r="CAU344" s="78"/>
      <c r="CAV344" s="78"/>
      <c r="CAW344" s="78"/>
      <c r="CAX344" s="78"/>
      <c r="CAY344" s="78"/>
      <c r="CAZ344" s="78"/>
      <c r="CBA344" s="78"/>
      <c r="CBB344" s="78"/>
      <c r="CBC344" s="78"/>
      <c r="CBD344" s="78"/>
      <c r="CBE344" s="78"/>
      <c r="CBF344" s="78"/>
      <c r="CBG344" s="78"/>
      <c r="CBH344" s="78"/>
      <c r="CBI344" s="78"/>
      <c r="CBJ344" s="78"/>
      <c r="CBK344" s="78"/>
      <c r="CBL344" s="78"/>
      <c r="CBM344" s="78"/>
      <c r="CBN344" s="78"/>
      <c r="CBO344" s="78"/>
      <c r="CBP344" s="78"/>
      <c r="CBQ344" s="78"/>
      <c r="CBR344" s="78"/>
      <c r="CBS344" s="78"/>
      <c r="CBT344" s="78"/>
      <c r="CBU344" s="78"/>
      <c r="CBV344" s="78"/>
      <c r="CBW344" s="78"/>
      <c r="CBX344" s="78"/>
      <c r="CBY344" s="78"/>
      <c r="CBZ344" s="78"/>
      <c r="CCA344" s="78"/>
      <c r="CCB344" s="78"/>
      <c r="CCC344" s="78"/>
      <c r="CCD344" s="78"/>
      <c r="CCE344" s="78"/>
      <c r="CCF344" s="78"/>
      <c r="CCG344" s="78"/>
      <c r="CCH344" s="78"/>
      <c r="CCI344" s="78"/>
      <c r="CCJ344" s="78"/>
      <c r="CCK344" s="78"/>
      <c r="CCL344" s="78"/>
      <c r="CCM344" s="78"/>
      <c r="CCN344" s="78"/>
      <c r="CCO344" s="78"/>
      <c r="CCP344" s="78"/>
      <c r="CCQ344" s="78"/>
      <c r="CCR344" s="78"/>
      <c r="CCS344" s="78"/>
      <c r="CCT344" s="78"/>
      <c r="CCU344" s="78"/>
      <c r="CCV344" s="78"/>
      <c r="CCW344" s="78"/>
      <c r="CCX344" s="78"/>
      <c r="CCY344" s="78"/>
      <c r="CCZ344" s="78"/>
      <c r="CDA344" s="78"/>
      <c r="CDB344" s="78"/>
      <c r="CDC344" s="78"/>
      <c r="CDD344" s="78"/>
      <c r="CDE344" s="78"/>
      <c r="CDF344" s="78"/>
      <c r="CDG344" s="78"/>
      <c r="CDH344" s="78"/>
      <c r="CDI344" s="78"/>
      <c r="CDJ344" s="78"/>
      <c r="CDK344" s="78"/>
      <c r="CDL344" s="78"/>
      <c r="CDM344" s="78"/>
      <c r="CDN344" s="78"/>
      <c r="CDO344" s="78"/>
      <c r="CDP344" s="78"/>
      <c r="CDQ344" s="78"/>
      <c r="CDR344" s="78"/>
      <c r="CDS344" s="78"/>
      <c r="CDT344" s="78"/>
      <c r="CDU344" s="78"/>
      <c r="CDV344" s="78"/>
      <c r="CDW344" s="78"/>
      <c r="CDX344" s="78"/>
      <c r="CDY344" s="78"/>
      <c r="CDZ344" s="78"/>
      <c r="CEA344" s="78"/>
      <c r="CEB344" s="78"/>
      <c r="CEC344" s="78"/>
      <c r="CED344" s="78"/>
      <c r="CEE344" s="78"/>
      <c r="CEF344" s="78"/>
      <c r="CEG344" s="78"/>
      <c r="CEH344" s="78"/>
      <c r="CEI344" s="78"/>
      <c r="CEJ344" s="78"/>
      <c r="CEK344" s="78"/>
      <c r="CEL344" s="78"/>
      <c r="CEM344" s="78"/>
      <c r="CEN344" s="78"/>
      <c r="CEO344" s="78"/>
      <c r="CEP344" s="78"/>
      <c r="CEQ344" s="78"/>
      <c r="CER344" s="78"/>
      <c r="CES344" s="78"/>
      <c r="CET344" s="78"/>
      <c r="CEU344" s="78"/>
      <c r="CEV344" s="78"/>
      <c r="CEW344" s="78"/>
      <c r="CEX344" s="78"/>
      <c r="CEY344" s="78"/>
      <c r="CEZ344" s="78"/>
      <c r="CFA344" s="78"/>
      <c r="CFB344" s="78"/>
      <c r="CFC344" s="78"/>
      <c r="CFD344" s="78"/>
      <c r="CFE344" s="78"/>
      <c r="CFF344" s="78"/>
      <c r="CFG344" s="78"/>
      <c r="CFH344" s="78"/>
      <c r="CFI344" s="78"/>
      <c r="CFJ344" s="78"/>
      <c r="CFK344" s="78"/>
      <c r="CFL344" s="78"/>
      <c r="CFM344" s="78"/>
      <c r="CFN344" s="78"/>
      <c r="CFO344" s="78"/>
      <c r="CFP344" s="78"/>
      <c r="CFQ344" s="78"/>
      <c r="CFR344" s="78"/>
      <c r="CFS344" s="78"/>
      <c r="CFT344" s="78"/>
      <c r="CFU344" s="78"/>
      <c r="CFV344" s="78"/>
      <c r="CFW344" s="78"/>
      <c r="CFX344" s="78"/>
      <c r="CFY344" s="78"/>
      <c r="CFZ344" s="78"/>
      <c r="CGA344" s="78"/>
      <c r="CGB344" s="78"/>
      <c r="CGC344" s="78"/>
      <c r="CGD344" s="78"/>
      <c r="CGE344" s="78"/>
      <c r="CGF344" s="78"/>
      <c r="CGG344" s="78"/>
      <c r="CGH344" s="78"/>
      <c r="CGI344" s="78"/>
      <c r="CGJ344" s="78"/>
      <c r="CGK344" s="78"/>
      <c r="CGL344" s="78"/>
      <c r="CGM344" s="78"/>
      <c r="CGN344" s="78"/>
      <c r="CGO344" s="78"/>
      <c r="CGP344" s="78"/>
      <c r="CGQ344" s="78"/>
      <c r="CGR344" s="78"/>
      <c r="CGS344" s="78"/>
      <c r="CGT344" s="78"/>
      <c r="CGU344" s="78"/>
      <c r="CGV344" s="78"/>
      <c r="CGW344" s="78"/>
      <c r="CGX344" s="78"/>
      <c r="CGY344" s="78"/>
      <c r="CGZ344" s="78"/>
      <c r="CHA344" s="78"/>
      <c r="CHB344" s="78"/>
      <c r="CHC344" s="78"/>
      <c r="CHD344" s="78"/>
      <c r="CHE344" s="78"/>
      <c r="CHF344" s="78"/>
      <c r="CHG344" s="78"/>
      <c r="CHH344" s="78"/>
      <c r="CHI344" s="78"/>
      <c r="CHJ344" s="78"/>
      <c r="CHK344" s="78"/>
      <c r="CHL344" s="78"/>
      <c r="CHM344" s="78"/>
      <c r="CHN344" s="78"/>
      <c r="CHO344" s="78"/>
      <c r="CHP344" s="78"/>
      <c r="CHQ344" s="78"/>
      <c r="CHR344" s="78"/>
      <c r="CHS344" s="78"/>
      <c r="CHT344" s="78"/>
      <c r="CHU344" s="78"/>
      <c r="CHV344" s="78"/>
      <c r="CHW344" s="78"/>
      <c r="CHX344" s="78"/>
      <c r="CHY344" s="78"/>
      <c r="CHZ344" s="78"/>
      <c r="CIA344" s="78"/>
      <c r="CIB344" s="78"/>
      <c r="CIC344" s="78"/>
      <c r="CID344" s="78"/>
      <c r="CIE344" s="78"/>
      <c r="CIF344" s="78"/>
      <c r="CIG344" s="78"/>
      <c r="CIH344" s="78"/>
      <c r="CII344" s="78"/>
      <c r="CIJ344" s="78"/>
      <c r="CIK344" s="78"/>
      <c r="CIL344" s="78"/>
      <c r="CIM344" s="78"/>
      <c r="CIN344" s="78"/>
      <c r="CIO344" s="78"/>
      <c r="CIP344" s="78"/>
      <c r="CIQ344" s="78"/>
      <c r="CIR344" s="78"/>
      <c r="CIS344" s="78"/>
      <c r="CIT344" s="78"/>
      <c r="CIU344" s="78"/>
      <c r="CIV344" s="78"/>
      <c r="CIW344" s="78"/>
      <c r="CIX344" s="78"/>
      <c r="CIY344" s="78"/>
      <c r="CIZ344" s="78"/>
      <c r="CJA344" s="78"/>
      <c r="CJB344" s="78"/>
      <c r="CJC344" s="78"/>
      <c r="CJD344" s="78"/>
      <c r="CJE344" s="78"/>
      <c r="CJF344" s="78"/>
      <c r="CJG344" s="78"/>
      <c r="CJH344" s="78"/>
      <c r="CJI344" s="78"/>
      <c r="CJJ344" s="78"/>
      <c r="CJK344" s="78"/>
      <c r="CJL344" s="78"/>
      <c r="CJM344" s="78"/>
      <c r="CJN344" s="78"/>
      <c r="CJO344" s="78"/>
      <c r="CJP344" s="78"/>
      <c r="CJQ344" s="78"/>
      <c r="CJR344" s="78"/>
      <c r="CJS344" s="78"/>
      <c r="CJT344" s="78"/>
      <c r="CJU344" s="78"/>
      <c r="CJV344" s="78"/>
      <c r="CJW344" s="78"/>
      <c r="CJX344" s="78"/>
      <c r="CJY344" s="78"/>
      <c r="CJZ344" s="78"/>
      <c r="CKA344" s="78"/>
      <c r="CKB344" s="78"/>
      <c r="CKC344" s="78"/>
      <c r="CKD344" s="78"/>
      <c r="CKE344" s="78"/>
      <c r="CKF344" s="78"/>
      <c r="CKG344" s="78"/>
      <c r="CKH344" s="78"/>
      <c r="CKI344" s="78"/>
      <c r="CKJ344" s="78"/>
      <c r="CKK344" s="78"/>
      <c r="CKL344" s="78"/>
      <c r="CKM344" s="78"/>
      <c r="CKN344" s="78"/>
      <c r="CKO344" s="78"/>
      <c r="CKP344" s="78"/>
      <c r="CKQ344" s="78"/>
      <c r="CKR344" s="78"/>
      <c r="CKS344" s="78"/>
      <c r="CKT344" s="78"/>
      <c r="CKU344" s="78"/>
      <c r="CKV344" s="78"/>
      <c r="CKW344" s="78"/>
      <c r="CKX344" s="78"/>
      <c r="CKY344" s="78"/>
      <c r="CKZ344" s="78"/>
      <c r="CLA344" s="78"/>
      <c r="CLB344" s="78"/>
      <c r="CLC344" s="78"/>
      <c r="CLD344" s="78"/>
      <c r="CLE344" s="78"/>
      <c r="CLF344" s="78"/>
      <c r="CLG344" s="78"/>
      <c r="CLH344" s="78"/>
      <c r="CLI344" s="78"/>
      <c r="CLJ344" s="78"/>
      <c r="CLK344" s="78"/>
      <c r="CLL344" s="78"/>
      <c r="CLM344" s="78"/>
      <c r="CLN344" s="78"/>
      <c r="CLO344" s="78"/>
      <c r="CLP344" s="78"/>
      <c r="CLQ344" s="78"/>
      <c r="CLR344" s="78"/>
      <c r="CLS344" s="78"/>
      <c r="CLT344" s="78"/>
      <c r="CLU344" s="78"/>
      <c r="CLV344" s="78"/>
      <c r="CLW344" s="78"/>
      <c r="CLX344" s="78"/>
      <c r="CLY344" s="78"/>
      <c r="CLZ344" s="78"/>
      <c r="CMA344" s="78"/>
      <c r="CMB344" s="78"/>
      <c r="CMC344" s="78"/>
      <c r="CMD344" s="78"/>
      <c r="CME344" s="78"/>
      <c r="CMF344" s="78"/>
      <c r="CMG344" s="78"/>
      <c r="CMH344" s="78"/>
      <c r="CMI344" s="78"/>
      <c r="CMJ344" s="78"/>
      <c r="CMK344" s="78"/>
      <c r="CML344" s="78"/>
      <c r="CMM344" s="78"/>
      <c r="CMN344" s="78"/>
      <c r="CMO344" s="78"/>
      <c r="CMP344" s="78"/>
      <c r="CMQ344" s="78"/>
      <c r="CMR344" s="78"/>
      <c r="CMS344" s="78"/>
      <c r="CMT344" s="78"/>
      <c r="CMU344" s="78"/>
      <c r="CMV344" s="78"/>
      <c r="CMW344" s="78"/>
      <c r="CMX344" s="78"/>
      <c r="CMY344" s="78"/>
      <c r="CMZ344" s="78"/>
      <c r="CNA344" s="78"/>
      <c r="CNB344" s="78"/>
      <c r="CNC344" s="78"/>
      <c r="CND344" s="78"/>
      <c r="CNE344" s="78"/>
      <c r="CNF344" s="78"/>
      <c r="CNG344" s="78"/>
      <c r="CNH344" s="78"/>
      <c r="CNI344" s="78"/>
      <c r="CNJ344" s="78"/>
      <c r="CNK344" s="78"/>
      <c r="CNL344" s="78"/>
      <c r="CNM344" s="78"/>
      <c r="CNN344" s="78"/>
      <c r="CNO344" s="78"/>
      <c r="CNP344" s="78"/>
      <c r="CNQ344" s="78"/>
      <c r="CNR344" s="78"/>
      <c r="CNS344" s="78"/>
      <c r="CNT344" s="78"/>
      <c r="CNU344" s="78"/>
      <c r="CNV344" s="78"/>
      <c r="CNW344" s="78"/>
      <c r="CNX344" s="78"/>
      <c r="CNY344" s="78"/>
      <c r="CNZ344" s="78"/>
      <c r="COA344" s="78"/>
      <c r="COB344" s="78"/>
      <c r="COC344" s="78"/>
      <c r="COD344" s="78"/>
      <c r="COE344" s="78"/>
      <c r="COF344" s="78"/>
      <c r="COG344" s="78"/>
      <c r="COH344" s="78"/>
      <c r="COI344" s="78"/>
      <c r="COJ344" s="78"/>
      <c r="COK344" s="78"/>
      <c r="COL344" s="78"/>
      <c r="COM344" s="78"/>
      <c r="CON344" s="78"/>
      <c r="COO344" s="78"/>
      <c r="COP344" s="78"/>
      <c r="COQ344" s="78"/>
      <c r="COR344" s="78"/>
      <c r="COS344" s="78"/>
      <c r="COT344" s="78"/>
      <c r="COU344" s="78"/>
      <c r="COV344" s="78"/>
      <c r="COW344" s="78"/>
      <c r="COX344" s="78"/>
      <c r="COY344" s="78"/>
      <c r="COZ344" s="78"/>
      <c r="CPA344" s="78"/>
      <c r="CPB344" s="78"/>
      <c r="CPC344" s="78"/>
      <c r="CPD344" s="78"/>
      <c r="CPE344" s="78"/>
      <c r="CPF344" s="78"/>
      <c r="CPG344" s="78"/>
      <c r="CPH344" s="78"/>
      <c r="CPI344" s="78"/>
      <c r="CPJ344" s="78"/>
      <c r="CPK344" s="78"/>
      <c r="CPL344" s="78"/>
      <c r="CPM344" s="78"/>
      <c r="CPN344" s="78"/>
      <c r="CPO344" s="78"/>
      <c r="CPP344" s="78"/>
      <c r="CPQ344" s="78"/>
      <c r="CPR344" s="78"/>
      <c r="CPS344" s="78"/>
      <c r="CPT344" s="78"/>
      <c r="CPU344" s="78"/>
      <c r="CPV344" s="78"/>
      <c r="CPW344" s="78"/>
      <c r="CPX344" s="78"/>
      <c r="CPY344" s="78"/>
      <c r="CPZ344" s="78"/>
      <c r="CQA344" s="78"/>
      <c r="CQB344" s="78"/>
      <c r="CQC344" s="78"/>
      <c r="CQD344" s="78"/>
      <c r="CQE344" s="78"/>
      <c r="CQF344" s="78"/>
      <c r="CQG344" s="78"/>
      <c r="CQH344" s="78"/>
      <c r="CQI344" s="78"/>
      <c r="CQJ344" s="78"/>
      <c r="CQK344" s="78"/>
      <c r="CQL344" s="78"/>
      <c r="CQM344" s="78"/>
      <c r="CQN344" s="78"/>
      <c r="CQO344" s="78"/>
      <c r="CQP344" s="78"/>
      <c r="CQQ344" s="78"/>
      <c r="CQR344" s="78"/>
      <c r="CQS344" s="78"/>
      <c r="CQT344" s="78"/>
      <c r="CQU344" s="78"/>
      <c r="CQV344" s="78"/>
      <c r="CQW344" s="78"/>
      <c r="CQX344" s="78"/>
      <c r="CQY344" s="78"/>
      <c r="CQZ344" s="78"/>
      <c r="CRA344" s="78"/>
      <c r="CRB344" s="78"/>
      <c r="CRC344" s="78"/>
      <c r="CRD344" s="78"/>
      <c r="CRE344" s="78"/>
      <c r="CRF344" s="78"/>
      <c r="CRG344" s="78"/>
      <c r="CRH344" s="78"/>
      <c r="CRI344" s="78"/>
      <c r="CRJ344" s="78"/>
      <c r="CRK344" s="78"/>
      <c r="CRL344" s="78"/>
      <c r="CRM344" s="78"/>
      <c r="CRN344" s="78"/>
      <c r="CRO344" s="78"/>
      <c r="CRP344" s="78"/>
      <c r="CRQ344" s="78"/>
      <c r="CRR344" s="78"/>
      <c r="CRS344" s="78"/>
      <c r="CRT344" s="78"/>
      <c r="CRU344" s="78"/>
      <c r="CRV344" s="78"/>
      <c r="CRW344" s="78"/>
      <c r="CRX344" s="78"/>
      <c r="CRY344" s="78"/>
      <c r="CRZ344" s="78"/>
      <c r="CSA344" s="78"/>
      <c r="CSB344" s="78"/>
      <c r="CSC344" s="78"/>
      <c r="CSD344" s="78"/>
      <c r="CSE344" s="78"/>
      <c r="CSF344" s="78"/>
      <c r="CSG344" s="78"/>
      <c r="CSH344" s="78"/>
      <c r="CSI344" s="78"/>
      <c r="CSJ344" s="78"/>
      <c r="CSK344" s="78"/>
      <c r="CSL344" s="78"/>
      <c r="CSM344" s="78"/>
      <c r="CSN344" s="78"/>
      <c r="CSO344" s="78"/>
      <c r="CSP344" s="78"/>
      <c r="CSQ344" s="78"/>
      <c r="CSR344" s="78"/>
      <c r="CSS344" s="78"/>
      <c r="CST344" s="78"/>
      <c r="CSU344" s="78"/>
      <c r="CSV344" s="78"/>
      <c r="CSW344" s="78"/>
      <c r="CSX344" s="78"/>
      <c r="CSY344" s="78"/>
      <c r="CSZ344" s="78"/>
      <c r="CTA344" s="78"/>
      <c r="CTB344" s="78"/>
      <c r="CTC344" s="78"/>
      <c r="CTD344" s="78"/>
      <c r="CTE344" s="78"/>
      <c r="CTF344" s="78"/>
      <c r="CTG344" s="78"/>
      <c r="CTH344" s="78"/>
      <c r="CTI344" s="78"/>
      <c r="CTJ344" s="78"/>
      <c r="CTK344" s="78"/>
      <c r="CTL344" s="78"/>
      <c r="CTM344" s="78"/>
      <c r="CTN344" s="78"/>
      <c r="CTO344" s="78"/>
      <c r="CTP344" s="78"/>
      <c r="CTQ344" s="78"/>
      <c r="CTR344" s="78"/>
      <c r="CTS344" s="78"/>
      <c r="CTT344" s="78"/>
      <c r="CTU344" s="78"/>
      <c r="CTV344" s="78"/>
      <c r="CTW344" s="78"/>
      <c r="CTX344" s="78"/>
      <c r="CTY344" s="78"/>
      <c r="CTZ344" s="78"/>
      <c r="CUA344" s="78"/>
      <c r="CUB344" s="78"/>
      <c r="CUC344" s="78"/>
      <c r="CUD344" s="78"/>
      <c r="CUE344" s="78"/>
      <c r="CUF344" s="78"/>
      <c r="CUG344" s="78"/>
      <c r="CUH344" s="78"/>
      <c r="CUI344" s="78"/>
      <c r="CUJ344" s="78"/>
      <c r="CUK344" s="78"/>
      <c r="CUL344" s="78"/>
      <c r="CUM344" s="78"/>
      <c r="CUN344" s="78"/>
      <c r="CUO344" s="78"/>
      <c r="CUP344" s="78"/>
      <c r="CUQ344" s="78"/>
      <c r="CUR344" s="78"/>
      <c r="CUS344" s="78"/>
      <c r="CUT344" s="78"/>
      <c r="CUU344" s="78"/>
      <c r="CUV344" s="78"/>
      <c r="CUW344" s="78"/>
      <c r="CUX344" s="78"/>
      <c r="CUY344" s="78"/>
      <c r="CUZ344" s="78"/>
      <c r="CVA344" s="78"/>
      <c r="CVB344" s="78"/>
      <c r="CVC344" s="78"/>
      <c r="CVD344" s="78"/>
      <c r="CVE344" s="78"/>
      <c r="CVF344" s="78"/>
      <c r="CVG344" s="78"/>
      <c r="CVH344" s="78"/>
      <c r="CVI344" s="78"/>
      <c r="CVJ344" s="78"/>
      <c r="CVK344" s="78"/>
      <c r="CVL344" s="78"/>
      <c r="CVM344" s="78"/>
      <c r="CVN344" s="78"/>
      <c r="CVO344" s="78"/>
      <c r="CVP344" s="78"/>
      <c r="CVQ344" s="78"/>
      <c r="CVR344" s="78"/>
      <c r="CVS344" s="78"/>
      <c r="CVT344" s="78"/>
      <c r="CVU344" s="78"/>
      <c r="CVV344" s="78"/>
      <c r="CVW344" s="78"/>
      <c r="CVX344" s="78"/>
      <c r="CVY344" s="78"/>
      <c r="CVZ344" s="78"/>
      <c r="CWA344" s="78"/>
      <c r="CWB344" s="78"/>
      <c r="CWC344" s="78"/>
      <c r="CWD344" s="78"/>
      <c r="CWE344" s="78"/>
      <c r="CWF344" s="78"/>
      <c r="CWG344" s="78"/>
      <c r="CWH344" s="78"/>
      <c r="CWI344" s="78"/>
      <c r="CWJ344" s="78"/>
      <c r="CWK344" s="78"/>
      <c r="CWL344" s="78"/>
      <c r="CWM344" s="78"/>
      <c r="CWN344" s="78"/>
      <c r="CWO344" s="78"/>
      <c r="CWP344" s="78"/>
      <c r="CWQ344" s="78"/>
      <c r="CWR344" s="78"/>
      <c r="CWS344" s="78"/>
      <c r="CWT344" s="78"/>
      <c r="CWU344" s="78"/>
      <c r="CWV344" s="78"/>
      <c r="CWW344" s="78"/>
      <c r="CWX344" s="78"/>
      <c r="CWY344" s="78"/>
      <c r="CWZ344" s="78"/>
      <c r="CXA344" s="78"/>
      <c r="CXB344" s="78"/>
      <c r="CXC344" s="78"/>
      <c r="CXD344" s="78"/>
      <c r="CXE344" s="78"/>
      <c r="CXF344" s="78"/>
      <c r="CXG344" s="78"/>
      <c r="CXH344" s="78"/>
      <c r="CXI344" s="78"/>
      <c r="CXJ344" s="78"/>
      <c r="CXK344" s="78"/>
      <c r="CXL344" s="78"/>
      <c r="CXM344" s="78"/>
      <c r="CXN344" s="78"/>
      <c r="CXO344" s="78"/>
      <c r="CXP344" s="78"/>
      <c r="CXQ344" s="78"/>
      <c r="CXR344" s="78"/>
      <c r="CXS344" s="78"/>
      <c r="CXT344" s="78"/>
      <c r="CXU344" s="78"/>
      <c r="CXV344" s="78"/>
      <c r="CXW344" s="78"/>
      <c r="CXX344" s="78"/>
      <c r="CXY344" s="78"/>
      <c r="CXZ344" s="78"/>
      <c r="CYA344" s="78"/>
      <c r="CYB344" s="78"/>
      <c r="CYC344" s="78"/>
      <c r="CYD344" s="78"/>
      <c r="CYE344" s="78"/>
      <c r="CYF344" s="78"/>
      <c r="CYG344" s="78"/>
      <c r="CYH344" s="78"/>
      <c r="CYI344" s="78"/>
      <c r="CYJ344" s="78"/>
      <c r="CYK344" s="78"/>
      <c r="CYL344" s="78"/>
      <c r="CYM344" s="78"/>
      <c r="CYN344" s="78"/>
      <c r="CYO344" s="78"/>
      <c r="CYP344" s="78"/>
      <c r="CYQ344" s="78"/>
      <c r="CYR344" s="78"/>
      <c r="CYS344" s="78"/>
      <c r="CYT344" s="78"/>
      <c r="CYU344" s="78"/>
      <c r="CYV344" s="78"/>
      <c r="CYW344" s="78"/>
      <c r="CYX344" s="78"/>
      <c r="CYY344" s="78"/>
      <c r="CYZ344" s="78"/>
      <c r="CZA344" s="78"/>
      <c r="CZB344" s="78"/>
      <c r="CZC344" s="78"/>
      <c r="CZD344" s="78"/>
      <c r="CZE344" s="78"/>
      <c r="CZF344" s="78"/>
      <c r="CZG344" s="78"/>
      <c r="CZH344" s="78"/>
      <c r="CZI344" s="78"/>
      <c r="CZJ344" s="78"/>
      <c r="CZK344" s="78"/>
      <c r="CZL344" s="78"/>
      <c r="CZM344" s="78"/>
      <c r="CZN344" s="78"/>
      <c r="CZO344" s="78"/>
      <c r="CZP344" s="78"/>
      <c r="CZQ344" s="78"/>
      <c r="CZR344" s="78"/>
      <c r="CZS344" s="78"/>
      <c r="CZT344" s="78"/>
      <c r="CZU344" s="78"/>
      <c r="CZV344" s="78"/>
      <c r="CZW344" s="78"/>
      <c r="CZX344" s="78"/>
      <c r="CZY344" s="78"/>
      <c r="CZZ344" s="78"/>
      <c r="DAA344" s="78"/>
      <c r="DAB344" s="78"/>
      <c r="DAC344" s="78"/>
      <c r="DAD344" s="78"/>
      <c r="DAE344" s="78"/>
      <c r="DAF344" s="78"/>
      <c r="DAG344" s="78"/>
      <c r="DAH344" s="78"/>
      <c r="DAI344" s="78"/>
      <c r="DAJ344" s="78"/>
      <c r="DAK344" s="78"/>
      <c r="DAL344" s="78"/>
      <c r="DAM344" s="78"/>
      <c r="DAN344" s="78"/>
      <c r="DAO344" s="78"/>
      <c r="DAP344" s="78"/>
      <c r="DAQ344" s="78"/>
      <c r="DAR344" s="78"/>
      <c r="DAS344" s="78"/>
      <c r="DAT344" s="78"/>
      <c r="DAU344" s="78"/>
      <c r="DAV344" s="78"/>
      <c r="DAW344" s="78"/>
      <c r="DAX344" s="78"/>
      <c r="DAY344" s="78"/>
      <c r="DAZ344" s="78"/>
      <c r="DBA344" s="78"/>
      <c r="DBB344" s="78"/>
      <c r="DBC344" s="78"/>
      <c r="DBD344" s="78"/>
      <c r="DBE344" s="78"/>
      <c r="DBF344" s="78"/>
      <c r="DBG344" s="78"/>
      <c r="DBH344" s="78"/>
      <c r="DBI344" s="78"/>
      <c r="DBJ344" s="78"/>
      <c r="DBK344" s="78"/>
      <c r="DBL344" s="78"/>
      <c r="DBM344" s="78"/>
      <c r="DBN344" s="78"/>
      <c r="DBO344" s="78"/>
      <c r="DBP344" s="78"/>
      <c r="DBQ344" s="78"/>
      <c r="DBR344" s="78"/>
      <c r="DBS344" s="78"/>
      <c r="DBT344" s="78"/>
      <c r="DBU344" s="78"/>
      <c r="DBV344" s="78"/>
      <c r="DBW344" s="78"/>
      <c r="DBX344" s="78"/>
      <c r="DBY344" s="78"/>
      <c r="DBZ344" s="78"/>
      <c r="DCA344" s="78"/>
      <c r="DCB344" s="78"/>
      <c r="DCC344" s="78"/>
      <c r="DCD344" s="78"/>
      <c r="DCE344" s="78"/>
      <c r="DCF344" s="78"/>
      <c r="DCG344" s="78"/>
      <c r="DCH344" s="78"/>
      <c r="DCI344" s="78"/>
      <c r="DCJ344" s="78"/>
      <c r="DCK344" s="78"/>
      <c r="DCL344" s="78"/>
      <c r="DCM344" s="78"/>
      <c r="DCN344" s="78"/>
      <c r="DCO344" s="78"/>
      <c r="DCP344" s="78"/>
      <c r="DCQ344" s="78"/>
      <c r="DCR344" s="78"/>
      <c r="DCS344" s="78"/>
      <c r="DCT344" s="78"/>
      <c r="DCU344" s="78"/>
      <c r="DCV344" s="78"/>
      <c r="DCW344" s="78"/>
      <c r="DCX344" s="78"/>
      <c r="DCY344" s="78"/>
      <c r="DCZ344" s="78"/>
      <c r="DDA344" s="78"/>
      <c r="DDB344" s="78"/>
      <c r="DDC344" s="78"/>
      <c r="DDD344" s="78"/>
      <c r="DDE344" s="78"/>
      <c r="DDF344" s="78"/>
      <c r="DDG344" s="78"/>
      <c r="DDH344" s="78"/>
      <c r="DDI344" s="78"/>
      <c r="DDJ344" s="78"/>
      <c r="DDK344" s="78"/>
      <c r="DDL344" s="78"/>
      <c r="DDM344" s="78"/>
      <c r="DDN344" s="78"/>
      <c r="DDO344" s="78"/>
      <c r="DDP344" s="78"/>
      <c r="DDQ344" s="78"/>
      <c r="DDR344" s="78"/>
      <c r="DDS344" s="78"/>
      <c r="DDT344" s="78"/>
      <c r="DDU344" s="78"/>
      <c r="DDV344" s="78"/>
      <c r="DDW344" s="78"/>
      <c r="DDX344" s="78"/>
      <c r="DDY344" s="78"/>
      <c r="DDZ344" s="78"/>
      <c r="DEA344" s="78"/>
      <c r="DEB344" s="78"/>
      <c r="DEC344" s="78"/>
      <c r="DED344" s="78"/>
      <c r="DEE344" s="78"/>
      <c r="DEF344" s="78"/>
      <c r="DEG344" s="78"/>
      <c r="DEH344" s="78"/>
      <c r="DEI344" s="78"/>
      <c r="DEJ344" s="78"/>
      <c r="DEK344" s="78"/>
      <c r="DEL344" s="78"/>
      <c r="DEM344" s="78"/>
      <c r="DEN344" s="78"/>
      <c r="DEO344" s="78"/>
      <c r="DEP344" s="78"/>
      <c r="DEQ344" s="78"/>
      <c r="DER344" s="78"/>
      <c r="DES344" s="78"/>
      <c r="DET344" s="78"/>
      <c r="DEU344" s="78"/>
      <c r="DEV344" s="78"/>
      <c r="DEW344" s="78"/>
      <c r="DEX344" s="78"/>
      <c r="DEY344" s="78"/>
      <c r="DEZ344" s="78"/>
      <c r="DFA344" s="78"/>
      <c r="DFB344" s="78"/>
      <c r="DFC344" s="78"/>
      <c r="DFD344" s="78"/>
      <c r="DFE344" s="78"/>
      <c r="DFF344" s="78"/>
      <c r="DFG344" s="78"/>
      <c r="DFH344" s="78"/>
      <c r="DFI344" s="78"/>
      <c r="DFJ344" s="78"/>
      <c r="DFK344" s="78"/>
      <c r="DFL344" s="78"/>
      <c r="DFM344" s="78"/>
      <c r="DFN344" s="78"/>
      <c r="DFO344" s="78"/>
      <c r="DFP344" s="78"/>
      <c r="DFQ344" s="78"/>
      <c r="DFR344" s="78"/>
      <c r="DFS344" s="78"/>
      <c r="DFT344" s="78"/>
      <c r="DFU344" s="78"/>
      <c r="DFV344" s="78"/>
      <c r="DFW344" s="78"/>
      <c r="DFX344" s="78"/>
      <c r="DFY344" s="78"/>
      <c r="DFZ344" s="78"/>
      <c r="DGA344" s="78"/>
      <c r="DGB344" s="78"/>
      <c r="DGC344" s="78"/>
      <c r="DGD344" s="78"/>
      <c r="DGE344" s="78"/>
      <c r="DGF344" s="78"/>
      <c r="DGG344" s="78"/>
      <c r="DGH344" s="78"/>
      <c r="DGI344" s="78"/>
      <c r="DGJ344" s="78"/>
      <c r="DGK344" s="78"/>
      <c r="DGL344" s="78"/>
      <c r="DGM344" s="78"/>
      <c r="DGN344" s="78"/>
      <c r="DGO344" s="78"/>
      <c r="DGP344" s="78"/>
      <c r="DGQ344" s="78"/>
      <c r="DGR344" s="78"/>
      <c r="DGS344" s="78"/>
      <c r="DGT344" s="78"/>
      <c r="DGU344" s="78"/>
      <c r="DGV344" s="78"/>
      <c r="DGW344" s="78"/>
      <c r="DGX344" s="78"/>
      <c r="DGY344" s="78"/>
      <c r="DGZ344" s="78"/>
      <c r="DHA344" s="78"/>
      <c r="DHB344" s="78"/>
      <c r="DHC344" s="78"/>
      <c r="DHD344" s="78"/>
      <c r="DHE344" s="78"/>
      <c r="DHF344" s="78"/>
      <c r="DHG344" s="78"/>
      <c r="DHH344" s="78"/>
      <c r="DHI344" s="78"/>
      <c r="DHJ344" s="78"/>
      <c r="DHK344" s="78"/>
      <c r="DHL344" s="78"/>
      <c r="DHM344" s="78"/>
      <c r="DHN344" s="78"/>
      <c r="DHO344" s="78"/>
      <c r="DHP344" s="78"/>
      <c r="DHQ344" s="78"/>
      <c r="DHR344" s="78"/>
      <c r="DHS344" s="78"/>
      <c r="DHT344" s="78"/>
      <c r="DHU344" s="78"/>
      <c r="DHV344" s="78"/>
      <c r="DHW344" s="78"/>
      <c r="DHX344" s="78"/>
      <c r="DHY344" s="78"/>
      <c r="DHZ344" s="78"/>
      <c r="DIA344" s="78"/>
      <c r="DIB344" s="78"/>
      <c r="DIC344" s="78"/>
      <c r="DID344" s="78"/>
      <c r="DIE344" s="78"/>
      <c r="DIF344" s="78"/>
      <c r="DIG344" s="78"/>
      <c r="DIH344" s="78"/>
      <c r="DII344" s="78"/>
      <c r="DIJ344" s="78"/>
      <c r="DIK344" s="78"/>
      <c r="DIL344" s="78"/>
      <c r="DIM344" s="78"/>
      <c r="DIN344" s="78"/>
      <c r="DIO344" s="78"/>
      <c r="DIP344" s="78"/>
      <c r="DIQ344" s="78"/>
      <c r="DIR344" s="78"/>
      <c r="DIS344" s="78"/>
      <c r="DIT344" s="78"/>
      <c r="DIU344" s="78"/>
      <c r="DIV344" s="78"/>
      <c r="DIW344" s="78"/>
      <c r="DIX344" s="78"/>
      <c r="DIY344" s="78"/>
      <c r="DIZ344" s="78"/>
      <c r="DJA344" s="78"/>
      <c r="DJB344" s="78"/>
      <c r="DJC344" s="78"/>
      <c r="DJD344" s="78"/>
      <c r="DJE344" s="78"/>
      <c r="DJF344" s="78"/>
      <c r="DJG344" s="78"/>
      <c r="DJH344" s="78"/>
      <c r="DJI344" s="78"/>
      <c r="DJJ344" s="78"/>
      <c r="DJK344" s="78"/>
      <c r="DJL344" s="78"/>
      <c r="DJM344" s="78"/>
      <c r="DJN344" s="78"/>
      <c r="DJO344" s="78"/>
      <c r="DJP344" s="78"/>
      <c r="DJQ344" s="78"/>
      <c r="DJR344" s="78"/>
      <c r="DJS344" s="78"/>
      <c r="DJT344" s="78"/>
      <c r="DJU344" s="78"/>
      <c r="DJV344" s="78"/>
      <c r="DJW344" s="78"/>
      <c r="DJX344" s="78"/>
      <c r="DJY344" s="78"/>
      <c r="DJZ344" s="78"/>
      <c r="DKA344" s="78"/>
      <c r="DKB344" s="78"/>
      <c r="DKC344" s="78"/>
      <c r="DKD344" s="78"/>
      <c r="DKE344" s="78"/>
      <c r="DKF344" s="78"/>
      <c r="DKG344" s="78"/>
      <c r="DKH344" s="78"/>
      <c r="DKI344" s="78"/>
      <c r="DKJ344" s="78"/>
      <c r="DKK344" s="78"/>
      <c r="DKL344" s="78"/>
      <c r="DKM344" s="78"/>
      <c r="DKN344" s="78"/>
      <c r="DKO344" s="78"/>
      <c r="DKP344" s="78"/>
      <c r="DKQ344" s="78"/>
      <c r="DKR344" s="78"/>
      <c r="DKS344" s="78"/>
      <c r="DKT344" s="78"/>
      <c r="DKU344" s="78"/>
      <c r="DKV344" s="78"/>
      <c r="DKW344" s="78"/>
      <c r="DKX344" s="78"/>
      <c r="DKY344" s="78"/>
      <c r="DKZ344" s="78"/>
      <c r="DLA344" s="78"/>
      <c r="DLB344" s="78"/>
      <c r="DLC344" s="78"/>
      <c r="DLD344" s="78"/>
      <c r="DLE344" s="78"/>
      <c r="DLF344" s="78"/>
      <c r="DLG344" s="78"/>
      <c r="DLH344" s="78"/>
      <c r="DLI344" s="78"/>
      <c r="DLJ344" s="78"/>
      <c r="DLK344" s="78"/>
      <c r="DLL344" s="78"/>
      <c r="DLM344" s="78"/>
      <c r="DLN344" s="78"/>
      <c r="DLO344" s="78"/>
      <c r="DLP344" s="78"/>
      <c r="DLQ344" s="78"/>
      <c r="DLR344" s="78"/>
      <c r="DLS344" s="78"/>
      <c r="DLT344" s="78"/>
      <c r="DLU344" s="78"/>
      <c r="DLV344" s="78"/>
      <c r="DLW344" s="78"/>
      <c r="DLX344" s="78"/>
      <c r="DLY344" s="78"/>
      <c r="DLZ344" s="78"/>
      <c r="DMA344" s="78"/>
      <c r="DMB344" s="78"/>
      <c r="DMC344" s="78"/>
      <c r="DMD344" s="78"/>
      <c r="DME344" s="78"/>
      <c r="DMF344" s="78"/>
      <c r="DMG344" s="78"/>
      <c r="DMH344" s="78"/>
      <c r="DMI344" s="78"/>
      <c r="DMJ344" s="78"/>
      <c r="DMK344" s="78"/>
      <c r="DML344" s="78"/>
      <c r="DMM344" s="78"/>
      <c r="DMN344" s="78"/>
      <c r="DMO344" s="78"/>
      <c r="DMP344" s="78"/>
      <c r="DMQ344" s="78"/>
      <c r="DMR344" s="78"/>
      <c r="DMS344" s="78"/>
      <c r="DMT344" s="78"/>
      <c r="DMU344" s="78"/>
      <c r="DMV344" s="78"/>
      <c r="DMW344" s="78"/>
      <c r="DMX344" s="78"/>
      <c r="DMY344" s="78"/>
      <c r="DMZ344" s="78"/>
      <c r="DNA344" s="78"/>
      <c r="DNB344" s="78"/>
      <c r="DNC344" s="78"/>
      <c r="DND344" s="78"/>
      <c r="DNE344" s="78"/>
      <c r="DNF344" s="78"/>
      <c r="DNG344" s="78"/>
      <c r="DNH344" s="78"/>
      <c r="DNI344" s="78"/>
      <c r="DNJ344" s="78"/>
      <c r="DNK344" s="78"/>
      <c r="DNL344" s="78"/>
      <c r="DNM344" s="78"/>
      <c r="DNN344" s="78"/>
      <c r="DNO344" s="78"/>
      <c r="DNP344" s="78"/>
      <c r="DNQ344" s="78"/>
      <c r="DNR344" s="78"/>
      <c r="DNS344" s="78"/>
      <c r="DNT344" s="78"/>
      <c r="DNU344" s="78"/>
      <c r="DNV344" s="78"/>
      <c r="DNW344" s="78"/>
      <c r="DNX344" s="78"/>
      <c r="DNY344" s="78"/>
      <c r="DNZ344" s="78"/>
      <c r="DOA344" s="78"/>
      <c r="DOB344" s="78"/>
      <c r="DOC344" s="78"/>
      <c r="DOD344" s="78"/>
      <c r="DOE344" s="78"/>
      <c r="DOF344" s="78"/>
      <c r="DOG344" s="78"/>
      <c r="DOH344" s="78"/>
      <c r="DOI344" s="78"/>
      <c r="DOJ344" s="78"/>
      <c r="DOK344" s="78"/>
      <c r="DOL344" s="78"/>
      <c r="DOM344" s="78"/>
      <c r="DON344" s="78"/>
      <c r="DOO344" s="78"/>
      <c r="DOP344" s="78"/>
      <c r="DOQ344" s="78"/>
      <c r="DOR344" s="78"/>
      <c r="DOS344" s="78"/>
      <c r="DOT344" s="78"/>
      <c r="DOU344" s="78"/>
      <c r="DOV344" s="78"/>
      <c r="DOW344" s="78"/>
      <c r="DOX344" s="78"/>
      <c r="DOY344" s="78"/>
      <c r="DOZ344" s="78"/>
      <c r="DPA344" s="78"/>
      <c r="DPB344" s="78"/>
      <c r="DPC344" s="78"/>
      <c r="DPD344" s="78"/>
      <c r="DPE344" s="78"/>
      <c r="DPF344" s="78"/>
      <c r="DPG344" s="78"/>
      <c r="DPH344" s="78"/>
      <c r="DPI344" s="78"/>
      <c r="DPJ344" s="78"/>
      <c r="DPK344" s="78"/>
      <c r="DPL344" s="78"/>
      <c r="DPM344" s="78"/>
      <c r="DPN344" s="78"/>
      <c r="DPO344" s="78"/>
      <c r="DPP344" s="78"/>
      <c r="DPQ344" s="78"/>
      <c r="DPR344" s="78"/>
      <c r="DPS344" s="78"/>
      <c r="DPT344" s="78"/>
      <c r="DPU344" s="78"/>
      <c r="DPV344" s="78"/>
      <c r="DPW344" s="78"/>
      <c r="DPX344" s="78"/>
      <c r="DPY344" s="78"/>
      <c r="DPZ344" s="78"/>
      <c r="DQA344" s="78"/>
      <c r="DQB344" s="78"/>
      <c r="DQC344" s="78"/>
      <c r="DQD344" s="78"/>
      <c r="DQE344" s="78"/>
      <c r="DQF344" s="78"/>
      <c r="DQG344" s="78"/>
      <c r="DQH344" s="78"/>
      <c r="DQI344" s="78"/>
      <c r="DQJ344" s="78"/>
      <c r="DQK344" s="78"/>
      <c r="DQL344" s="78"/>
      <c r="DQM344" s="78"/>
      <c r="DQN344" s="78"/>
      <c r="DQO344" s="78"/>
      <c r="DQP344" s="78"/>
      <c r="DQQ344" s="78"/>
      <c r="DQR344" s="78"/>
      <c r="DQS344" s="78"/>
      <c r="DQT344" s="78"/>
      <c r="DQU344" s="78"/>
      <c r="DQV344" s="78"/>
      <c r="DQW344" s="78"/>
      <c r="DQX344" s="78"/>
      <c r="DQY344" s="78"/>
      <c r="DQZ344" s="78"/>
      <c r="DRA344" s="78"/>
      <c r="DRB344" s="78"/>
      <c r="DRC344" s="78"/>
      <c r="DRD344" s="78"/>
      <c r="DRE344" s="78"/>
      <c r="DRF344" s="78"/>
      <c r="DRG344" s="78"/>
      <c r="DRH344" s="78"/>
      <c r="DRI344" s="78"/>
      <c r="DRJ344" s="78"/>
      <c r="DRK344" s="78"/>
      <c r="DRL344" s="78"/>
      <c r="DRM344" s="78"/>
      <c r="DRN344" s="78"/>
      <c r="DRO344" s="78"/>
      <c r="DRP344" s="78"/>
      <c r="DRQ344" s="78"/>
      <c r="DRR344" s="78"/>
      <c r="DRS344" s="78"/>
      <c r="DRT344" s="78"/>
      <c r="DRU344" s="78"/>
      <c r="DRV344" s="78"/>
      <c r="DRW344" s="78"/>
      <c r="DRX344" s="78"/>
      <c r="DRY344" s="78"/>
      <c r="DRZ344" s="78"/>
      <c r="DSA344" s="78"/>
      <c r="DSB344" s="78"/>
      <c r="DSC344" s="78"/>
      <c r="DSD344" s="78"/>
      <c r="DSE344" s="78"/>
      <c r="DSF344" s="78"/>
      <c r="DSG344" s="78"/>
      <c r="DSH344" s="78"/>
      <c r="DSI344" s="78"/>
      <c r="DSJ344" s="78"/>
      <c r="DSK344" s="78"/>
      <c r="DSL344" s="78"/>
      <c r="DSM344" s="78"/>
      <c r="DSN344" s="78"/>
      <c r="DSO344" s="78"/>
      <c r="DSP344" s="78"/>
      <c r="DSQ344" s="78"/>
      <c r="DSR344" s="78"/>
      <c r="DSS344" s="78"/>
      <c r="DST344" s="78"/>
      <c r="DSU344" s="78"/>
      <c r="DSV344" s="78"/>
      <c r="DSW344" s="78"/>
      <c r="DSX344" s="78"/>
      <c r="DSY344" s="78"/>
      <c r="DSZ344" s="78"/>
      <c r="DTA344" s="78"/>
      <c r="DTB344" s="78"/>
      <c r="DTC344" s="78"/>
      <c r="DTD344" s="78"/>
      <c r="DTE344" s="78"/>
      <c r="DTF344" s="78"/>
      <c r="DTG344" s="78"/>
      <c r="DTH344" s="78"/>
      <c r="DTI344" s="78"/>
      <c r="DTJ344" s="78"/>
      <c r="DTK344" s="78"/>
      <c r="DTL344" s="78"/>
      <c r="DTM344" s="78"/>
      <c r="DTN344" s="78"/>
      <c r="DTO344" s="78"/>
      <c r="DTP344" s="78"/>
      <c r="DTQ344" s="78"/>
      <c r="DTR344" s="78"/>
      <c r="DTS344" s="78"/>
      <c r="DTT344" s="78"/>
      <c r="DTU344" s="78"/>
      <c r="DTV344" s="78"/>
      <c r="DTW344" s="78"/>
      <c r="DTX344" s="78"/>
      <c r="DTY344" s="78"/>
      <c r="DTZ344" s="78"/>
      <c r="DUA344" s="78"/>
      <c r="DUB344" s="78"/>
      <c r="DUC344" s="78"/>
      <c r="DUD344" s="78"/>
      <c r="DUE344" s="78"/>
      <c r="DUF344" s="78"/>
      <c r="DUG344" s="78"/>
      <c r="DUH344" s="78"/>
      <c r="DUI344" s="78"/>
      <c r="DUJ344" s="78"/>
      <c r="DUK344" s="78"/>
      <c r="DUL344" s="78"/>
      <c r="DUM344" s="78"/>
      <c r="DUN344" s="78"/>
      <c r="DUO344" s="78"/>
      <c r="DUP344" s="78"/>
      <c r="DUQ344" s="78"/>
      <c r="DUR344" s="78"/>
      <c r="DUS344" s="78"/>
      <c r="DUT344" s="78"/>
      <c r="DUU344" s="78"/>
      <c r="DUV344" s="78"/>
      <c r="DUW344" s="78"/>
      <c r="DUX344" s="78"/>
      <c r="DUY344" s="78"/>
      <c r="DUZ344" s="78"/>
      <c r="DVA344" s="78"/>
      <c r="DVB344" s="78"/>
      <c r="DVC344" s="78"/>
      <c r="DVD344" s="78"/>
      <c r="DVE344" s="78"/>
      <c r="DVF344" s="78"/>
      <c r="DVG344" s="78"/>
      <c r="DVH344" s="78"/>
      <c r="DVI344" s="78"/>
      <c r="DVJ344" s="78"/>
      <c r="DVK344" s="78"/>
      <c r="DVL344" s="78"/>
      <c r="DVM344" s="78"/>
      <c r="DVN344" s="78"/>
      <c r="DVO344" s="78"/>
      <c r="DVP344" s="78"/>
      <c r="DVQ344" s="78"/>
      <c r="DVR344" s="78"/>
      <c r="DVS344" s="78"/>
      <c r="DVT344" s="78"/>
      <c r="DVU344" s="78"/>
      <c r="DVV344" s="78"/>
      <c r="DVW344" s="78"/>
      <c r="DVX344" s="78"/>
      <c r="DVY344" s="78"/>
      <c r="DVZ344" s="78"/>
      <c r="DWA344" s="78"/>
      <c r="DWB344" s="78"/>
      <c r="DWC344" s="78"/>
      <c r="DWD344" s="78"/>
      <c r="DWE344" s="78"/>
      <c r="DWF344" s="78"/>
      <c r="DWG344" s="78"/>
      <c r="DWH344" s="78"/>
      <c r="DWI344" s="78"/>
      <c r="DWJ344" s="78"/>
      <c r="DWK344" s="78"/>
      <c r="DWL344" s="78"/>
      <c r="DWM344" s="78"/>
      <c r="DWN344" s="78"/>
      <c r="DWO344" s="78"/>
      <c r="DWP344" s="78"/>
      <c r="DWQ344" s="78"/>
      <c r="DWR344" s="78"/>
      <c r="DWS344" s="78"/>
      <c r="DWT344" s="78"/>
      <c r="DWU344" s="78"/>
      <c r="DWV344" s="78"/>
      <c r="DWW344" s="78"/>
      <c r="DWX344" s="78"/>
      <c r="DWY344" s="78"/>
      <c r="DWZ344" s="78"/>
      <c r="DXA344" s="78"/>
      <c r="DXB344" s="78"/>
      <c r="DXC344" s="78"/>
      <c r="DXD344" s="78"/>
      <c r="DXE344" s="78"/>
      <c r="DXF344" s="78"/>
      <c r="DXG344" s="78"/>
      <c r="DXH344" s="78"/>
      <c r="DXI344" s="78"/>
      <c r="DXJ344" s="78"/>
      <c r="DXK344" s="78"/>
      <c r="DXL344" s="78"/>
      <c r="DXM344" s="78"/>
      <c r="DXN344" s="78"/>
      <c r="DXO344" s="78"/>
      <c r="DXP344" s="78"/>
      <c r="DXQ344" s="78"/>
      <c r="DXR344" s="78"/>
      <c r="DXS344" s="78"/>
      <c r="DXT344" s="78"/>
      <c r="DXU344" s="78"/>
      <c r="DXV344" s="78"/>
      <c r="DXW344" s="78"/>
      <c r="DXX344" s="78"/>
      <c r="DXY344" s="78"/>
      <c r="DXZ344" s="78"/>
      <c r="DYA344" s="78"/>
      <c r="DYB344" s="78"/>
      <c r="DYC344" s="78"/>
      <c r="DYD344" s="78"/>
      <c r="DYE344" s="78"/>
      <c r="DYF344" s="78"/>
      <c r="DYG344" s="78"/>
      <c r="DYH344" s="78"/>
      <c r="DYI344" s="78"/>
      <c r="DYJ344" s="78"/>
      <c r="DYK344" s="78"/>
      <c r="DYL344" s="78"/>
      <c r="DYM344" s="78"/>
      <c r="DYN344" s="78"/>
      <c r="DYO344" s="78"/>
      <c r="DYP344" s="78"/>
      <c r="DYQ344" s="78"/>
      <c r="DYR344" s="78"/>
      <c r="DYS344" s="78"/>
      <c r="DYT344" s="78"/>
      <c r="DYU344" s="78"/>
      <c r="DYV344" s="78"/>
      <c r="DYW344" s="78"/>
      <c r="DYX344" s="78"/>
      <c r="DYY344" s="78"/>
      <c r="DYZ344" s="78"/>
      <c r="DZA344" s="78"/>
      <c r="DZB344" s="78"/>
      <c r="DZC344" s="78"/>
      <c r="DZD344" s="78"/>
      <c r="DZE344" s="78"/>
      <c r="DZF344" s="78"/>
      <c r="DZG344" s="78"/>
      <c r="DZH344" s="78"/>
      <c r="DZI344" s="78"/>
      <c r="DZJ344" s="78"/>
      <c r="DZK344" s="78"/>
      <c r="DZL344" s="78"/>
      <c r="DZM344" s="78"/>
      <c r="DZN344" s="78"/>
      <c r="DZO344" s="78"/>
      <c r="DZP344" s="78"/>
      <c r="DZQ344" s="78"/>
      <c r="DZR344" s="78"/>
      <c r="DZS344" s="78"/>
      <c r="DZT344" s="78"/>
      <c r="DZU344" s="78"/>
      <c r="DZV344" s="78"/>
      <c r="DZW344" s="78"/>
      <c r="DZX344" s="78"/>
      <c r="DZY344" s="78"/>
      <c r="DZZ344" s="78"/>
      <c r="EAA344" s="78"/>
      <c r="EAB344" s="78"/>
      <c r="EAC344" s="78"/>
      <c r="EAD344" s="78"/>
      <c r="EAE344" s="78"/>
      <c r="EAF344" s="78"/>
      <c r="EAG344" s="78"/>
      <c r="EAH344" s="78"/>
      <c r="EAI344" s="78"/>
      <c r="EAJ344" s="78"/>
      <c r="EAK344" s="78"/>
      <c r="EAL344" s="78"/>
      <c r="EAM344" s="78"/>
      <c r="EAN344" s="78"/>
      <c r="EAO344" s="78"/>
      <c r="EAP344" s="78"/>
      <c r="EAQ344" s="78"/>
      <c r="EAR344" s="78"/>
      <c r="EAS344" s="78"/>
      <c r="EAT344" s="78"/>
      <c r="EAU344" s="78"/>
      <c r="EAV344" s="78"/>
      <c r="EAW344" s="78"/>
      <c r="EAX344" s="78"/>
      <c r="EAY344" s="78"/>
      <c r="EAZ344" s="78"/>
      <c r="EBA344" s="78"/>
      <c r="EBB344" s="78"/>
      <c r="EBC344" s="78"/>
      <c r="EBD344" s="78"/>
      <c r="EBE344" s="78"/>
      <c r="EBF344" s="78"/>
      <c r="EBG344" s="78"/>
      <c r="EBH344" s="78"/>
      <c r="EBI344" s="78"/>
      <c r="EBJ344" s="78"/>
      <c r="EBK344" s="78"/>
      <c r="EBL344" s="78"/>
      <c r="EBM344" s="78"/>
      <c r="EBN344" s="78"/>
      <c r="EBO344" s="78"/>
      <c r="EBP344" s="78"/>
      <c r="EBQ344" s="78"/>
      <c r="EBR344" s="78"/>
      <c r="EBS344" s="78"/>
      <c r="EBT344" s="78"/>
      <c r="EBU344" s="78"/>
      <c r="EBV344" s="78"/>
      <c r="EBW344" s="78"/>
      <c r="EBX344" s="78"/>
      <c r="EBY344" s="78"/>
      <c r="EBZ344" s="78"/>
      <c r="ECA344" s="78"/>
      <c r="ECB344" s="78"/>
      <c r="ECC344" s="78"/>
      <c r="ECD344" s="78"/>
      <c r="ECE344" s="78"/>
      <c r="ECF344" s="78"/>
      <c r="ECG344" s="78"/>
      <c r="ECH344" s="78"/>
      <c r="ECI344" s="78"/>
      <c r="ECJ344" s="78"/>
      <c r="ECK344" s="78"/>
      <c r="ECL344" s="78"/>
      <c r="ECM344" s="78"/>
      <c r="ECN344" s="78"/>
      <c r="ECO344" s="78"/>
      <c r="ECP344" s="78"/>
      <c r="ECQ344" s="78"/>
      <c r="ECR344" s="78"/>
      <c r="ECS344" s="78"/>
      <c r="ECT344" s="78"/>
      <c r="ECU344" s="78"/>
      <c r="ECV344" s="78"/>
      <c r="ECW344" s="78"/>
      <c r="ECX344" s="78"/>
      <c r="ECY344" s="78"/>
      <c r="ECZ344" s="78"/>
      <c r="EDA344" s="78"/>
      <c r="EDB344" s="78"/>
      <c r="EDC344" s="78"/>
      <c r="EDD344" s="78"/>
      <c r="EDE344" s="78"/>
      <c r="EDF344" s="78"/>
      <c r="EDG344" s="78"/>
      <c r="EDH344" s="78"/>
      <c r="EDI344" s="78"/>
      <c r="EDJ344" s="78"/>
      <c r="EDK344" s="78"/>
      <c r="EDL344" s="78"/>
      <c r="EDM344" s="78"/>
      <c r="EDN344" s="78"/>
      <c r="EDO344" s="78"/>
      <c r="EDP344" s="78"/>
      <c r="EDQ344" s="78"/>
      <c r="EDR344" s="78"/>
      <c r="EDS344" s="78"/>
      <c r="EDT344" s="78"/>
      <c r="EDU344" s="78"/>
      <c r="EDV344" s="78"/>
      <c r="EDW344" s="78"/>
      <c r="EDX344" s="78"/>
      <c r="EDY344" s="78"/>
      <c r="EDZ344" s="78"/>
      <c r="EEA344" s="78"/>
      <c r="EEB344" s="78"/>
      <c r="EEC344" s="78"/>
      <c r="EED344" s="78"/>
      <c r="EEE344" s="78"/>
      <c r="EEF344" s="78"/>
      <c r="EEG344" s="78"/>
      <c r="EEH344" s="78"/>
      <c r="EEI344" s="78"/>
      <c r="EEJ344" s="78"/>
      <c r="EEK344" s="78"/>
      <c r="EEL344" s="78"/>
      <c r="EEM344" s="78"/>
      <c r="EEN344" s="78"/>
      <c r="EEO344" s="78"/>
      <c r="EEP344" s="78"/>
      <c r="EEQ344" s="78"/>
      <c r="EER344" s="78"/>
      <c r="EES344" s="78"/>
      <c r="EET344" s="78"/>
      <c r="EEU344" s="78"/>
      <c r="EEV344" s="78"/>
      <c r="EEW344" s="78"/>
      <c r="EEX344" s="78"/>
      <c r="EEY344" s="78"/>
      <c r="EEZ344" s="78"/>
      <c r="EFA344" s="78"/>
      <c r="EFB344" s="78"/>
      <c r="EFC344" s="78"/>
      <c r="EFD344" s="78"/>
      <c r="EFE344" s="78"/>
      <c r="EFF344" s="78"/>
      <c r="EFG344" s="78"/>
      <c r="EFH344" s="78"/>
      <c r="EFI344" s="78"/>
      <c r="EFJ344" s="78"/>
      <c r="EFK344" s="78"/>
      <c r="EFL344" s="78"/>
      <c r="EFM344" s="78"/>
      <c r="EFN344" s="78"/>
      <c r="EFO344" s="78"/>
      <c r="EFP344" s="78"/>
      <c r="EFQ344" s="78"/>
      <c r="EFR344" s="78"/>
      <c r="EFS344" s="78"/>
      <c r="EFT344" s="78"/>
      <c r="EFU344" s="78"/>
      <c r="EFV344" s="78"/>
      <c r="EFW344" s="78"/>
      <c r="EFX344" s="78"/>
      <c r="EFY344" s="78"/>
      <c r="EFZ344" s="78"/>
      <c r="EGA344" s="78"/>
      <c r="EGB344" s="78"/>
      <c r="EGC344" s="78"/>
      <c r="EGD344" s="78"/>
      <c r="EGE344" s="78"/>
      <c r="EGF344" s="78"/>
      <c r="EGG344" s="78"/>
      <c r="EGH344" s="78"/>
      <c r="EGI344" s="78"/>
      <c r="EGJ344" s="78"/>
      <c r="EGK344" s="78"/>
      <c r="EGL344" s="78"/>
      <c r="EGM344" s="78"/>
      <c r="EGN344" s="78"/>
      <c r="EGO344" s="78"/>
      <c r="EGP344" s="78"/>
      <c r="EGQ344" s="78"/>
      <c r="EGR344" s="78"/>
      <c r="EGS344" s="78"/>
      <c r="EGT344" s="78"/>
      <c r="EGU344" s="78"/>
      <c r="EGV344" s="78"/>
      <c r="EGW344" s="78"/>
      <c r="EGX344" s="78"/>
      <c r="EGY344" s="78"/>
      <c r="EGZ344" s="78"/>
      <c r="EHA344" s="78"/>
      <c r="EHB344" s="78"/>
      <c r="EHC344" s="78"/>
      <c r="EHD344" s="78"/>
      <c r="EHE344" s="78"/>
      <c r="EHF344" s="78"/>
      <c r="EHG344" s="78"/>
      <c r="EHH344" s="78"/>
      <c r="EHI344" s="78"/>
      <c r="EHJ344" s="78"/>
      <c r="EHK344" s="78"/>
      <c r="EHL344" s="78"/>
      <c r="EHM344" s="78"/>
      <c r="EHN344" s="78"/>
      <c r="EHO344" s="78"/>
      <c r="EHP344" s="78"/>
      <c r="EHQ344" s="78"/>
      <c r="EHR344" s="78"/>
      <c r="EHS344" s="78"/>
      <c r="EHT344" s="78"/>
      <c r="EHU344" s="78"/>
      <c r="EHV344" s="78"/>
      <c r="EHW344" s="78"/>
      <c r="EHX344" s="78"/>
      <c r="EHY344" s="78"/>
      <c r="EHZ344" s="78"/>
      <c r="EIA344" s="78"/>
      <c r="EIB344" s="78"/>
      <c r="EIC344" s="78"/>
      <c r="EID344" s="78"/>
      <c r="EIE344" s="78"/>
      <c r="EIF344" s="78"/>
      <c r="EIG344" s="78"/>
      <c r="EIH344" s="78"/>
      <c r="EII344" s="78"/>
      <c r="EIJ344" s="78"/>
      <c r="EIK344" s="78"/>
      <c r="EIL344" s="78"/>
      <c r="EIM344" s="78"/>
      <c r="EIN344" s="78"/>
      <c r="EIO344" s="78"/>
      <c r="EIP344" s="78"/>
      <c r="EIQ344" s="78"/>
      <c r="EIR344" s="78"/>
      <c r="EIS344" s="78"/>
      <c r="EIT344" s="78"/>
      <c r="EIU344" s="78"/>
      <c r="EIV344" s="78"/>
      <c r="EIW344" s="78"/>
      <c r="EIX344" s="78"/>
      <c r="EIY344" s="78"/>
      <c r="EIZ344" s="78"/>
      <c r="EJA344" s="78"/>
      <c r="EJB344" s="78"/>
      <c r="EJC344" s="78"/>
      <c r="EJD344" s="78"/>
      <c r="EJE344" s="78"/>
      <c r="EJF344" s="78"/>
      <c r="EJG344" s="78"/>
      <c r="EJH344" s="78"/>
      <c r="EJI344" s="78"/>
      <c r="EJJ344" s="78"/>
      <c r="EJK344" s="78"/>
      <c r="EJL344" s="78"/>
      <c r="EJM344" s="78"/>
      <c r="EJN344" s="78"/>
      <c r="EJO344" s="78"/>
      <c r="EJP344" s="78"/>
      <c r="EJQ344" s="78"/>
      <c r="EJR344" s="78"/>
      <c r="EJS344" s="78"/>
      <c r="EJT344" s="78"/>
      <c r="EJU344" s="78"/>
      <c r="EJV344" s="78"/>
      <c r="EJW344" s="78"/>
      <c r="EJX344" s="78"/>
      <c r="EJY344" s="78"/>
      <c r="EJZ344" s="78"/>
      <c r="EKA344" s="78"/>
      <c r="EKB344" s="78"/>
      <c r="EKC344" s="78"/>
      <c r="EKD344" s="78"/>
      <c r="EKE344" s="78"/>
      <c r="EKF344" s="78"/>
      <c r="EKG344" s="78"/>
      <c r="EKH344" s="78"/>
      <c r="EKI344" s="78"/>
      <c r="EKJ344" s="78"/>
      <c r="EKK344" s="78"/>
      <c r="EKL344" s="78"/>
      <c r="EKM344" s="78"/>
      <c r="EKN344" s="78"/>
      <c r="EKO344" s="78"/>
      <c r="EKP344" s="78"/>
      <c r="EKQ344" s="78"/>
      <c r="EKR344" s="78"/>
      <c r="EKS344" s="78"/>
      <c r="EKT344" s="78"/>
      <c r="EKU344" s="78"/>
      <c r="EKV344" s="78"/>
      <c r="EKW344" s="78"/>
      <c r="EKX344" s="78"/>
      <c r="EKY344" s="78"/>
      <c r="EKZ344" s="78"/>
      <c r="ELA344" s="78"/>
      <c r="ELB344" s="78"/>
      <c r="ELC344" s="78"/>
      <c r="ELD344" s="78"/>
      <c r="ELE344" s="78"/>
      <c r="ELF344" s="78"/>
      <c r="ELG344" s="78"/>
      <c r="ELH344" s="78"/>
      <c r="ELI344" s="78"/>
      <c r="ELJ344" s="78"/>
      <c r="ELK344" s="78"/>
      <c r="ELL344" s="78"/>
      <c r="ELM344" s="78"/>
      <c r="ELN344" s="78"/>
      <c r="ELO344" s="78"/>
      <c r="ELP344" s="78"/>
      <c r="ELQ344" s="78"/>
      <c r="ELR344" s="78"/>
      <c r="ELS344" s="78"/>
      <c r="ELT344" s="78"/>
      <c r="ELU344" s="78"/>
      <c r="ELV344" s="78"/>
      <c r="ELW344" s="78"/>
      <c r="ELX344" s="78"/>
      <c r="ELY344" s="78"/>
      <c r="ELZ344" s="78"/>
      <c r="EMA344" s="78"/>
      <c r="EMB344" s="78"/>
      <c r="EMC344" s="78"/>
      <c r="EMD344" s="78"/>
      <c r="EME344" s="78"/>
      <c r="EMF344" s="78"/>
      <c r="EMG344" s="78"/>
      <c r="EMH344" s="78"/>
      <c r="EMI344" s="78"/>
      <c r="EMJ344" s="78"/>
      <c r="EMK344" s="78"/>
      <c r="EML344" s="78"/>
      <c r="EMM344" s="78"/>
      <c r="EMN344" s="78"/>
      <c r="EMO344" s="78"/>
      <c r="EMP344" s="78"/>
      <c r="EMQ344" s="78"/>
      <c r="EMR344" s="78"/>
      <c r="EMS344" s="78"/>
      <c r="EMT344" s="78"/>
      <c r="EMU344" s="78"/>
      <c r="EMV344" s="78"/>
      <c r="EMW344" s="78"/>
      <c r="EMX344" s="78"/>
      <c r="EMY344" s="78"/>
      <c r="EMZ344" s="78"/>
      <c r="ENA344" s="78"/>
      <c r="ENB344" s="78"/>
      <c r="ENC344" s="78"/>
      <c r="END344" s="78"/>
      <c r="ENE344" s="78"/>
      <c r="ENF344" s="78"/>
      <c r="ENG344" s="78"/>
      <c r="ENH344" s="78"/>
      <c r="ENI344" s="78"/>
      <c r="ENJ344" s="78"/>
      <c r="ENK344" s="78"/>
      <c r="ENL344" s="78"/>
      <c r="ENM344" s="78"/>
      <c r="ENN344" s="78"/>
      <c r="ENO344" s="78"/>
      <c r="ENP344" s="78"/>
      <c r="ENQ344" s="78"/>
      <c r="ENR344" s="78"/>
      <c r="ENS344" s="78"/>
      <c r="ENT344" s="78"/>
      <c r="ENU344" s="78"/>
      <c r="ENV344" s="78"/>
      <c r="ENW344" s="78"/>
      <c r="ENX344" s="78"/>
      <c r="ENY344" s="78"/>
      <c r="ENZ344" s="78"/>
      <c r="EOA344" s="78"/>
      <c r="EOB344" s="78"/>
      <c r="EOC344" s="78"/>
      <c r="EOD344" s="78"/>
      <c r="EOE344" s="78"/>
      <c r="EOF344" s="78"/>
      <c r="EOG344" s="78"/>
      <c r="EOH344" s="78"/>
      <c r="EOI344" s="78"/>
      <c r="EOJ344" s="78"/>
      <c r="EOK344" s="78"/>
      <c r="EOL344" s="78"/>
      <c r="EOM344" s="78"/>
      <c r="EON344" s="78"/>
      <c r="EOO344" s="78"/>
      <c r="EOP344" s="78"/>
      <c r="EOQ344" s="78"/>
      <c r="EOR344" s="78"/>
      <c r="EOS344" s="78"/>
      <c r="EOT344" s="78"/>
      <c r="EOU344" s="78"/>
      <c r="EOV344" s="78"/>
      <c r="EOW344" s="78"/>
      <c r="EOX344" s="78"/>
      <c r="EOY344" s="78"/>
      <c r="EOZ344" s="78"/>
      <c r="EPA344" s="78"/>
      <c r="EPB344" s="78"/>
      <c r="EPC344" s="78"/>
      <c r="EPD344" s="78"/>
      <c r="EPE344" s="78"/>
      <c r="EPF344" s="78"/>
      <c r="EPG344" s="78"/>
      <c r="EPH344" s="78"/>
      <c r="EPI344" s="78"/>
      <c r="EPJ344" s="78"/>
      <c r="EPK344" s="78"/>
      <c r="EPL344" s="78"/>
      <c r="EPM344" s="78"/>
      <c r="EPN344" s="78"/>
      <c r="EPO344" s="78"/>
      <c r="EPP344" s="78"/>
      <c r="EPQ344" s="78"/>
      <c r="EPR344" s="78"/>
      <c r="EPS344" s="78"/>
      <c r="EPT344" s="78"/>
      <c r="EPU344" s="78"/>
      <c r="EPV344" s="78"/>
      <c r="EPW344" s="78"/>
      <c r="EPX344" s="78"/>
      <c r="EPY344" s="78"/>
      <c r="EPZ344" s="78"/>
      <c r="EQA344" s="78"/>
      <c r="EQB344" s="78"/>
      <c r="EQC344" s="78"/>
      <c r="EQD344" s="78"/>
      <c r="EQE344" s="78"/>
      <c r="EQF344" s="78"/>
      <c r="EQG344" s="78"/>
      <c r="EQH344" s="78"/>
      <c r="EQI344" s="78"/>
      <c r="EQJ344" s="78"/>
      <c r="EQK344" s="78"/>
      <c r="EQL344" s="78"/>
      <c r="EQM344" s="78"/>
      <c r="EQN344" s="78"/>
      <c r="EQO344" s="78"/>
      <c r="EQP344" s="78"/>
      <c r="EQQ344" s="78"/>
      <c r="EQR344" s="78"/>
      <c r="EQS344" s="78"/>
      <c r="EQT344" s="78"/>
      <c r="EQU344" s="78"/>
      <c r="EQV344" s="78"/>
      <c r="EQW344" s="78"/>
      <c r="EQX344" s="78"/>
      <c r="EQY344" s="78"/>
      <c r="EQZ344" s="78"/>
      <c r="ERA344" s="78"/>
      <c r="ERB344" s="78"/>
      <c r="ERC344" s="78"/>
      <c r="ERD344" s="78"/>
      <c r="ERE344" s="78"/>
      <c r="ERF344" s="78"/>
      <c r="ERG344" s="78"/>
      <c r="ERH344" s="78"/>
      <c r="ERI344" s="78"/>
      <c r="ERJ344" s="78"/>
      <c r="ERK344" s="78"/>
      <c r="ERL344" s="78"/>
      <c r="ERM344" s="78"/>
      <c r="ERN344" s="78"/>
      <c r="ERO344" s="78"/>
      <c r="ERP344" s="78"/>
      <c r="ERQ344" s="78"/>
      <c r="ERR344" s="78"/>
      <c r="ERS344" s="78"/>
      <c r="ERT344" s="78"/>
      <c r="ERU344" s="78"/>
      <c r="ERV344" s="78"/>
      <c r="ERW344" s="78"/>
      <c r="ERX344" s="78"/>
      <c r="ERY344" s="78"/>
      <c r="ERZ344" s="78"/>
      <c r="ESA344" s="78"/>
      <c r="ESB344" s="78"/>
      <c r="ESC344" s="78"/>
      <c r="ESD344" s="78"/>
      <c r="ESE344" s="78"/>
      <c r="ESF344" s="78"/>
      <c r="ESG344" s="78"/>
      <c r="ESH344" s="78"/>
      <c r="ESI344" s="78"/>
      <c r="ESJ344" s="78"/>
      <c r="ESK344" s="78"/>
      <c r="ESL344" s="78"/>
      <c r="ESM344" s="78"/>
      <c r="ESN344" s="78"/>
      <c r="ESO344" s="78"/>
      <c r="ESP344" s="78"/>
      <c r="ESQ344" s="78"/>
      <c r="ESR344" s="78"/>
      <c r="ESS344" s="78"/>
      <c r="EST344" s="78"/>
      <c r="ESU344" s="78"/>
      <c r="ESV344" s="78"/>
      <c r="ESW344" s="78"/>
      <c r="ESX344" s="78"/>
      <c r="ESY344" s="78"/>
      <c r="ESZ344" s="78"/>
      <c r="ETA344" s="78"/>
      <c r="ETB344" s="78"/>
      <c r="ETC344" s="78"/>
      <c r="ETD344" s="78"/>
      <c r="ETE344" s="78"/>
      <c r="ETF344" s="78"/>
      <c r="ETG344" s="78"/>
      <c r="ETH344" s="78"/>
      <c r="ETI344" s="78"/>
      <c r="ETJ344" s="78"/>
      <c r="ETK344" s="78"/>
      <c r="ETL344" s="78"/>
      <c r="ETM344" s="78"/>
      <c r="ETN344" s="78"/>
      <c r="ETO344" s="78"/>
      <c r="ETP344" s="78"/>
      <c r="ETQ344" s="78"/>
      <c r="ETR344" s="78"/>
      <c r="ETS344" s="78"/>
      <c r="ETT344" s="78"/>
      <c r="ETU344" s="78"/>
      <c r="ETV344" s="78"/>
      <c r="ETW344" s="78"/>
      <c r="ETX344" s="78"/>
      <c r="ETY344" s="78"/>
      <c r="ETZ344" s="78"/>
      <c r="EUA344" s="78"/>
      <c r="EUB344" s="78"/>
      <c r="EUC344" s="78"/>
      <c r="EUD344" s="78"/>
      <c r="EUE344" s="78"/>
      <c r="EUF344" s="78"/>
      <c r="EUG344" s="78"/>
      <c r="EUH344" s="78"/>
      <c r="EUI344" s="78"/>
      <c r="EUJ344" s="78"/>
      <c r="EUK344" s="78"/>
      <c r="EUL344" s="78"/>
      <c r="EUM344" s="78"/>
      <c r="EUN344" s="78"/>
      <c r="EUO344" s="78"/>
      <c r="EUP344" s="78"/>
      <c r="EUQ344" s="78"/>
      <c r="EUR344" s="78"/>
      <c r="EUS344" s="78"/>
      <c r="EUT344" s="78"/>
      <c r="EUU344" s="78"/>
      <c r="EUV344" s="78"/>
      <c r="EUW344" s="78"/>
      <c r="EUX344" s="78"/>
      <c r="EUY344" s="78"/>
      <c r="EUZ344" s="78"/>
      <c r="EVA344" s="78"/>
      <c r="EVB344" s="78"/>
      <c r="EVC344" s="78"/>
      <c r="EVD344" s="78"/>
      <c r="EVE344" s="78"/>
      <c r="EVF344" s="78"/>
      <c r="EVG344" s="78"/>
      <c r="EVH344" s="78"/>
      <c r="EVI344" s="78"/>
      <c r="EVJ344" s="78"/>
      <c r="EVK344" s="78"/>
      <c r="EVL344" s="78"/>
      <c r="EVM344" s="78"/>
      <c r="EVN344" s="78"/>
      <c r="EVO344" s="78"/>
      <c r="EVP344" s="78"/>
      <c r="EVQ344" s="78"/>
      <c r="EVR344" s="78"/>
      <c r="EVS344" s="78"/>
      <c r="EVT344" s="78"/>
      <c r="EVU344" s="78"/>
      <c r="EVV344" s="78"/>
      <c r="EVW344" s="78"/>
      <c r="EVX344" s="78"/>
      <c r="EVY344" s="78"/>
      <c r="EVZ344" s="78"/>
      <c r="EWA344" s="78"/>
      <c r="EWB344" s="78"/>
      <c r="EWC344" s="78"/>
      <c r="EWD344" s="78"/>
      <c r="EWE344" s="78"/>
      <c r="EWF344" s="78"/>
      <c r="EWG344" s="78"/>
      <c r="EWH344" s="78"/>
      <c r="EWI344" s="78"/>
      <c r="EWJ344" s="78"/>
      <c r="EWK344" s="78"/>
      <c r="EWL344" s="78"/>
      <c r="EWM344" s="78"/>
      <c r="EWN344" s="78"/>
      <c r="EWO344" s="78"/>
      <c r="EWP344" s="78"/>
      <c r="EWQ344" s="78"/>
      <c r="EWR344" s="78"/>
      <c r="EWS344" s="78"/>
      <c r="EWT344" s="78"/>
      <c r="EWU344" s="78"/>
      <c r="EWV344" s="78"/>
      <c r="EWW344" s="78"/>
      <c r="EWX344" s="78"/>
      <c r="EWY344" s="78"/>
      <c r="EWZ344" s="78"/>
      <c r="EXA344" s="78"/>
      <c r="EXB344" s="78"/>
      <c r="EXC344" s="78"/>
      <c r="EXD344" s="78"/>
      <c r="EXE344" s="78"/>
      <c r="EXF344" s="78"/>
      <c r="EXG344" s="78"/>
      <c r="EXH344" s="78"/>
      <c r="EXI344" s="78"/>
      <c r="EXJ344" s="78"/>
      <c r="EXK344" s="78"/>
      <c r="EXL344" s="78"/>
      <c r="EXM344" s="78"/>
      <c r="EXN344" s="78"/>
      <c r="EXO344" s="78"/>
      <c r="EXP344" s="78"/>
      <c r="EXQ344" s="78"/>
      <c r="EXR344" s="78"/>
      <c r="EXS344" s="78"/>
      <c r="EXT344" s="78"/>
      <c r="EXU344" s="78"/>
      <c r="EXV344" s="78"/>
      <c r="EXW344" s="78"/>
      <c r="EXX344" s="78"/>
      <c r="EXY344" s="78"/>
      <c r="EXZ344" s="78"/>
      <c r="EYA344" s="78"/>
      <c r="EYB344" s="78"/>
      <c r="EYC344" s="78"/>
      <c r="EYD344" s="78"/>
      <c r="EYE344" s="78"/>
      <c r="EYF344" s="78"/>
      <c r="EYG344" s="78"/>
      <c r="EYH344" s="78"/>
      <c r="EYI344" s="78"/>
      <c r="EYJ344" s="78"/>
      <c r="EYK344" s="78"/>
      <c r="EYL344" s="78"/>
      <c r="EYM344" s="78"/>
      <c r="EYN344" s="78"/>
      <c r="EYO344" s="78"/>
      <c r="EYP344" s="78"/>
      <c r="EYQ344" s="78"/>
      <c r="EYR344" s="78"/>
      <c r="EYS344" s="78"/>
      <c r="EYT344" s="78"/>
      <c r="EYU344" s="78"/>
      <c r="EYV344" s="78"/>
      <c r="EYW344" s="78"/>
      <c r="EYX344" s="78"/>
      <c r="EYY344" s="78"/>
      <c r="EYZ344" s="78"/>
      <c r="EZA344" s="78"/>
      <c r="EZB344" s="78"/>
      <c r="EZC344" s="78"/>
      <c r="EZD344" s="78"/>
      <c r="EZE344" s="78"/>
      <c r="EZF344" s="78"/>
      <c r="EZG344" s="78"/>
      <c r="EZH344" s="78"/>
      <c r="EZI344" s="78"/>
      <c r="EZJ344" s="78"/>
      <c r="EZK344" s="78"/>
      <c r="EZL344" s="78"/>
      <c r="EZM344" s="78"/>
      <c r="EZN344" s="78"/>
      <c r="EZO344" s="78"/>
      <c r="EZP344" s="78"/>
      <c r="EZQ344" s="78"/>
      <c r="EZR344" s="78"/>
      <c r="EZS344" s="78"/>
      <c r="EZT344" s="78"/>
      <c r="EZU344" s="78"/>
      <c r="EZV344" s="78"/>
      <c r="EZW344" s="78"/>
      <c r="EZX344" s="78"/>
      <c r="EZY344" s="78"/>
      <c r="EZZ344" s="78"/>
      <c r="FAA344" s="78"/>
      <c r="FAB344" s="78"/>
      <c r="FAC344" s="78"/>
      <c r="FAD344" s="78"/>
      <c r="FAE344" s="78"/>
      <c r="FAF344" s="78"/>
      <c r="FAG344" s="78"/>
      <c r="FAH344" s="78"/>
      <c r="FAI344" s="78"/>
      <c r="FAJ344" s="78"/>
      <c r="FAK344" s="78"/>
      <c r="FAL344" s="78"/>
      <c r="FAM344" s="78"/>
      <c r="FAN344" s="78"/>
      <c r="FAO344" s="78"/>
      <c r="FAP344" s="78"/>
      <c r="FAQ344" s="78"/>
      <c r="FAR344" s="78"/>
      <c r="FAS344" s="78"/>
      <c r="FAT344" s="78"/>
      <c r="FAU344" s="78"/>
      <c r="FAV344" s="78"/>
      <c r="FAW344" s="78"/>
      <c r="FAX344" s="78"/>
      <c r="FAY344" s="78"/>
      <c r="FAZ344" s="78"/>
      <c r="FBA344" s="78"/>
      <c r="FBB344" s="78"/>
      <c r="FBC344" s="78"/>
      <c r="FBD344" s="78"/>
      <c r="FBE344" s="78"/>
      <c r="FBF344" s="78"/>
      <c r="FBG344" s="78"/>
      <c r="FBH344" s="78"/>
      <c r="FBI344" s="78"/>
      <c r="FBJ344" s="78"/>
      <c r="FBK344" s="78"/>
      <c r="FBL344" s="78"/>
      <c r="FBM344" s="78"/>
      <c r="FBN344" s="78"/>
      <c r="FBO344" s="78"/>
      <c r="FBP344" s="78"/>
      <c r="FBQ344" s="78"/>
      <c r="FBR344" s="78"/>
      <c r="FBS344" s="78"/>
      <c r="FBT344" s="78"/>
      <c r="FBU344" s="78"/>
      <c r="FBV344" s="78"/>
      <c r="FBW344" s="78"/>
      <c r="FBX344" s="78"/>
      <c r="FBY344" s="78"/>
      <c r="FBZ344" s="78"/>
      <c r="FCA344" s="78"/>
      <c r="FCB344" s="78"/>
      <c r="FCC344" s="78"/>
      <c r="FCD344" s="78"/>
      <c r="FCE344" s="78"/>
      <c r="FCF344" s="78"/>
      <c r="FCG344" s="78"/>
      <c r="FCH344" s="78"/>
      <c r="FCI344" s="78"/>
      <c r="FCJ344" s="78"/>
      <c r="FCK344" s="78"/>
      <c r="FCL344" s="78"/>
      <c r="FCM344" s="78"/>
      <c r="FCN344" s="78"/>
      <c r="FCO344" s="78"/>
      <c r="FCP344" s="78"/>
      <c r="FCQ344" s="78"/>
      <c r="FCR344" s="78"/>
      <c r="FCS344" s="78"/>
      <c r="FCT344" s="78"/>
      <c r="FCU344" s="78"/>
      <c r="FCV344" s="78"/>
      <c r="FCW344" s="78"/>
      <c r="FCX344" s="78"/>
      <c r="FCY344" s="78"/>
      <c r="FCZ344" s="78"/>
      <c r="FDA344" s="78"/>
      <c r="FDB344" s="78"/>
      <c r="FDC344" s="78"/>
      <c r="FDD344" s="78"/>
      <c r="FDE344" s="78"/>
      <c r="FDF344" s="78"/>
      <c r="FDG344" s="78"/>
      <c r="FDH344" s="78"/>
      <c r="FDI344" s="78"/>
      <c r="FDJ344" s="78"/>
      <c r="FDK344" s="78"/>
      <c r="FDL344" s="78"/>
      <c r="FDM344" s="78"/>
      <c r="FDN344" s="78"/>
      <c r="FDO344" s="78"/>
      <c r="FDP344" s="78"/>
      <c r="FDQ344" s="78"/>
      <c r="FDR344" s="78"/>
      <c r="FDS344" s="78"/>
      <c r="FDT344" s="78"/>
      <c r="FDU344" s="78"/>
      <c r="FDV344" s="78"/>
      <c r="FDW344" s="78"/>
      <c r="FDX344" s="78"/>
      <c r="FDY344" s="78"/>
      <c r="FDZ344" s="78"/>
      <c r="FEA344" s="78"/>
      <c r="FEB344" s="78"/>
      <c r="FEC344" s="78"/>
      <c r="FED344" s="78"/>
      <c r="FEE344" s="78"/>
      <c r="FEF344" s="78"/>
      <c r="FEG344" s="78"/>
      <c r="FEH344" s="78"/>
      <c r="FEI344" s="78"/>
      <c r="FEJ344" s="78"/>
      <c r="FEK344" s="78"/>
      <c r="FEL344" s="78"/>
      <c r="FEM344" s="78"/>
      <c r="FEN344" s="78"/>
      <c r="FEO344" s="78"/>
      <c r="FEP344" s="78"/>
      <c r="FEQ344" s="78"/>
      <c r="FER344" s="78"/>
      <c r="FES344" s="78"/>
      <c r="FET344" s="78"/>
      <c r="FEU344" s="78"/>
      <c r="FEV344" s="78"/>
      <c r="FEW344" s="78"/>
      <c r="FEX344" s="78"/>
      <c r="FEY344" s="78"/>
      <c r="FEZ344" s="78"/>
      <c r="FFA344" s="78"/>
      <c r="FFB344" s="78"/>
      <c r="FFC344" s="78"/>
      <c r="FFD344" s="78"/>
      <c r="FFE344" s="78"/>
      <c r="FFF344" s="78"/>
      <c r="FFG344" s="78"/>
      <c r="FFH344" s="78"/>
      <c r="FFI344" s="78"/>
      <c r="FFJ344" s="78"/>
      <c r="FFK344" s="78"/>
      <c r="FFL344" s="78"/>
      <c r="FFM344" s="78"/>
      <c r="FFN344" s="78"/>
      <c r="FFO344" s="78"/>
      <c r="FFP344" s="78"/>
      <c r="FFQ344" s="78"/>
      <c r="FFR344" s="78"/>
      <c r="FFS344" s="78"/>
      <c r="FFT344" s="78"/>
      <c r="FFU344" s="78"/>
      <c r="FFV344" s="78"/>
      <c r="FFW344" s="78"/>
      <c r="FFX344" s="78"/>
      <c r="FFY344" s="78"/>
      <c r="FFZ344" s="78"/>
      <c r="FGA344" s="78"/>
      <c r="FGB344" s="78"/>
      <c r="FGC344" s="78"/>
      <c r="FGD344" s="78"/>
      <c r="FGE344" s="78"/>
      <c r="FGF344" s="78"/>
      <c r="FGG344" s="78"/>
      <c r="FGH344" s="78"/>
      <c r="FGI344" s="78"/>
      <c r="FGJ344" s="78"/>
      <c r="FGK344" s="78"/>
      <c r="FGL344" s="78"/>
      <c r="FGM344" s="78"/>
      <c r="FGN344" s="78"/>
      <c r="FGO344" s="78"/>
      <c r="FGP344" s="78"/>
      <c r="FGQ344" s="78"/>
      <c r="FGR344" s="78"/>
      <c r="FGS344" s="78"/>
      <c r="FGT344" s="78"/>
      <c r="FGU344" s="78"/>
      <c r="FGV344" s="78"/>
      <c r="FGW344" s="78"/>
      <c r="FGX344" s="78"/>
      <c r="FGY344" s="78"/>
      <c r="FGZ344" s="78"/>
      <c r="FHA344" s="78"/>
      <c r="FHB344" s="78"/>
      <c r="FHC344" s="78"/>
      <c r="FHD344" s="78"/>
      <c r="FHE344" s="78"/>
      <c r="FHF344" s="78"/>
      <c r="FHG344" s="78"/>
      <c r="FHH344" s="78"/>
      <c r="FHI344" s="78"/>
      <c r="FHJ344" s="78"/>
      <c r="FHK344" s="78"/>
      <c r="FHL344" s="78"/>
      <c r="FHM344" s="78"/>
      <c r="FHN344" s="78"/>
      <c r="FHO344" s="78"/>
      <c r="FHP344" s="78"/>
      <c r="FHQ344" s="78"/>
      <c r="FHR344" s="78"/>
      <c r="FHS344" s="78"/>
      <c r="FHT344" s="78"/>
      <c r="FHU344" s="78"/>
      <c r="FHV344" s="78"/>
      <c r="FHW344" s="78"/>
      <c r="FHX344" s="78"/>
      <c r="FHY344" s="78"/>
      <c r="FHZ344" s="78"/>
      <c r="FIA344" s="78"/>
      <c r="FIB344" s="78"/>
      <c r="FIC344" s="78"/>
      <c r="FID344" s="78"/>
      <c r="FIE344" s="78"/>
      <c r="FIF344" s="78"/>
      <c r="FIG344" s="78"/>
      <c r="FIH344" s="78"/>
      <c r="FII344" s="78"/>
      <c r="FIJ344" s="78"/>
      <c r="FIK344" s="78"/>
      <c r="FIL344" s="78"/>
      <c r="FIM344" s="78"/>
      <c r="FIN344" s="78"/>
      <c r="FIO344" s="78"/>
      <c r="FIP344" s="78"/>
      <c r="FIQ344" s="78"/>
      <c r="FIR344" s="78"/>
      <c r="FIS344" s="78"/>
      <c r="FIT344" s="78"/>
      <c r="FIU344" s="78"/>
      <c r="FIV344" s="78"/>
      <c r="FIW344" s="78"/>
      <c r="FIX344" s="78"/>
      <c r="FIY344" s="78"/>
      <c r="FIZ344" s="78"/>
      <c r="FJA344" s="78"/>
      <c r="FJB344" s="78"/>
      <c r="FJC344" s="78"/>
      <c r="FJD344" s="78"/>
      <c r="FJE344" s="78"/>
      <c r="FJF344" s="78"/>
      <c r="FJG344" s="78"/>
      <c r="FJH344" s="78"/>
      <c r="FJI344" s="78"/>
      <c r="FJJ344" s="78"/>
      <c r="FJK344" s="78"/>
      <c r="FJL344" s="78"/>
      <c r="FJM344" s="78"/>
      <c r="FJN344" s="78"/>
      <c r="FJO344" s="78"/>
      <c r="FJP344" s="78"/>
      <c r="FJQ344" s="78"/>
      <c r="FJR344" s="78"/>
      <c r="FJS344" s="78"/>
      <c r="FJT344" s="78"/>
      <c r="FJU344" s="78"/>
      <c r="FJV344" s="78"/>
      <c r="FJW344" s="78"/>
      <c r="FJX344" s="78"/>
      <c r="FJY344" s="78"/>
      <c r="FJZ344" s="78"/>
      <c r="FKA344" s="78"/>
      <c r="FKB344" s="78"/>
      <c r="FKC344" s="78"/>
      <c r="FKD344" s="78"/>
      <c r="FKE344" s="78"/>
      <c r="FKF344" s="78"/>
      <c r="FKG344" s="78"/>
      <c r="FKH344" s="78"/>
      <c r="FKI344" s="78"/>
      <c r="FKJ344" s="78"/>
      <c r="FKK344" s="78"/>
      <c r="FKL344" s="78"/>
      <c r="FKM344" s="78"/>
      <c r="FKN344" s="78"/>
      <c r="FKO344" s="78"/>
      <c r="FKP344" s="78"/>
      <c r="FKQ344" s="78"/>
      <c r="FKR344" s="78"/>
      <c r="FKS344" s="78"/>
      <c r="FKT344" s="78"/>
      <c r="FKU344" s="78"/>
      <c r="FKV344" s="78"/>
      <c r="FKW344" s="78"/>
      <c r="FKX344" s="78"/>
      <c r="FKY344" s="78"/>
      <c r="FKZ344" s="78"/>
      <c r="FLA344" s="78"/>
      <c r="FLB344" s="78"/>
      <c r="FLC344" s="78"/>
      <c r="FLD344" s="78"/>
      <c r="FLE344" s="78"/>
      <c r="FLF344" s="78"/>
      <c r="FLG344" s="78"/>
      <c r="FLH344" s="78"/>
      <c r="FLI344" s="78"/>
      <c r="FLJ344" s="78"/>
      <c r="FLK344" s="78"/>
      <c r="FLL344" s="78"/>
      <c r="FLM344" s="78"/>
      <c r="FLN344" s="78"/>
      <c r="FLO344" s="78"/>
      <c r="FLP344" s="78"/>
      <c r="FLQ344" s="78"/>
      <c r="FLR344" s="78"/>
      <c r="FLS344" s="78"/>
      <c r="FLT344" s="78"/>
      <c r="FLU344" s="78"/>
      <c r="FLV344" s="78"/>
      <c r="FLW344" s="78"/>
      <c r="FLX344" s="78"/>
      <c r="FLY344" s="78"/>
      <c r="FLZ344" s="78"/>
      <c r="FMA344" s="78"/>
      <c r="FMB344" s="78"/>
      <c r="FMC344" s="78"/>
      <c r="FMD344" s="78"/>
      <c r="FME344" s="78"/>
      <c r="FMF344" s="78"/>
      <c r="FMG344" s="78"/>
      <c r="FMH344" s="78"/>
      <c r="FMI344" s="78"/>
      <c r="FMJ344" s="78"/>
      <c r="FMK344" s="78"/>
      <c r="FML344" s="78"/>
      <c r="FMM344" s="78"/>
      <c r="FMN344" s="78"/>
      <c r="FMO344" s="78"/>
      <c r="FMP344" s="78"/>
      <c r="FMQ344" s="78"/>
      <c r="FMR344" s="78"/>
      <c r="FMS344" s="78"/>
      <c r="FMT344" s="78"/>
      <c r="FMU344" s="78"/>
      <c r="FMV344" s="78"/>
      <c r="FMW344" s="78"/>
      <c r="FMX344" s="78"/>
      <c r="FMY344" s="78"/>
      <c r="FMZ344" s="78"/>
      <c r="FNA344" s="78"/>
      <c r="FNB344" s="78"/>
      <c r="FNC344" s="78"/>
      <c r="FND344" s="78"/>
      <c r="FNE344" s="78"/>
      <c r="FNF344" s="78"/>
      <c r="FNG344" s="78"/>
      <c r="FNH344" s="78"/>
      <c r="FNI344" s="78"/>
      <c r="FNJ344" s="78"/>
      <c r="FNK344" s="78"/>
      <c r="FNL344" s="78"/>
      <c r="FNM344" s="78"/>
      <c r="FNN344" s="78"/>
      <c r="FNO344" s="78"/>
      <c r="FNP344" s="78"/>
      <c r="FNQ344" s="78"/>
      <c r="FNR344" s="78"/>
      <c r="FNS344" s="78"/>
      <c r="FNT344" s="78"/>
      <c r="FNU344" s="78"/>
      <c r="FNV344" s="78"/>
      <c r="FNW344" s="78"/>
      <c r="FNX344" s="78"/>
      <c r="FNY344" s="78"/>
      <c r="FNZ344" s="78"/>
      <c r="FOA344" s="78"/>
      <c r="FOB344" s="78"/>
      <c r="FOC344" s="78"/>
      <c r="FOD344" s="78"/>
      <c r="FOE344" s="78"/>
      <c r="FOF344" s="78"/>
      <c r="FOG344" s="78"/>
      <c r="FOH344" s="78"/>
      <c r="FOI344" s="78"/>
      <c r="FOJ344" s="78"/>
      <c r="FOK344" s="78"/>
      <c r="FOL344" s="78"/>
      <c r="FOM344" s="78"/>
      <c r="FON344" s="78"/>
      <c r="FOO344" s="78"/>
      <c r="FOP344" s="78"/>
      <c r="FOQ344" s="78"/>
      <c r="FOR344" s="78"/>
      <c r="FOS344" s="78"/>
      <c r="FOT344" s="78"/>
      <c r="FOU344" s="78"/>
      <c r="FOV344" s="78"/>
      <c r="FOW344" s="78"/>
      <c r="FOX344" s="78"/>
      <c r="FOY344" s="78"/>
      <c r="FOZ344" s="78"/>
      <c r="FPA344" s="78"/>
      <c r="FPB344" s="78"/>
      <c r="FPC344" s="78"/>
      <c r="FPD344" s="78"/>
      <c r="FPE344" s="78"/>
      <c r="FPF344" s="78"/>
      <c r="FPG344" s="78"/>
      <c r="FPH344" s="78"/>
      <c r="FPI344" s="78"/>
      <c r="FPJ344" s="78"/>
      <c r="FPK344" s="78"/>
      <c r="FPL344" s="78"/>
      <c r="FPM344" s="78"/>
      <c r="FPN344" s="78"/>
      <c r="FPO344" s="78"/>
      <c r="FPP344" s="78"/>
      <c r="FPQ344" s="78"/>
      <c r="FPR344" s="78"/>
      <c r="FPS344" s="78"/>
      <c r="FPT344" s="78"/>
      <c r="FPU344" s="78"/>
      <c r="FPV344" s="78"/>
      <c r="FPW344" s="78"/>
      <c r="FPX344" s="78"/>
      <c r="FPY344" s="78"/>
      <c r="FPZ344" s="78"/>
      <c r="FQA344" s="78"/>
      <c r="FQB344" s="78"/>
      <c r="FQC344" s="78"/>
      <c r="FQD344" s="78"/>
      <c r="FQE344" s="78"/>
      <c r="FQF344" s="78"/>
      <c r="FQG344" s="78"/>
      <c r="FQH344" s="78"/>
      <c r="FQI344" s="78"/>
      <c r="FQJ344" s="78"/>
      <c r="FQK344" s="78"/>
      <c r="FQL344" s="78"/>
      <c r="FQM344" s="78"/>
      <c r="FQN344" s="78"/>
      <c r="FQO344" s="78"/>
      <c r="FQP344" s="78"/>
      <c r="FQQ344" s="78"/>
      <c r="FQR344" s="78"/>
      <c r="FQS344" s="78"/>
      <c r="FQT344" s="78"/>
      <c r="FQU344" s="78"/>
      <c r="FQV344" s="78"/>
      <c r="FQW344" s="78"/>
      <c r="FQX344" s="78"/>
      <c r="FQY344" s="78"/>
      <c r="FQZ344" s="78"/>
      <c r="FRA344" s="78"/>
      <c r="FRB344" s="78"/>
      <c r="FRC344" s="78"/>
      <c r="FRD344" s="78"/>
      <c r="FRE344" s="78"/>
      <c r="FRF344" s="78"/>
      <c r="FRG344" s="78"/>
      <c r="FRH344" s="78"/>
      <c r="FRI344" s="78"/>
      <c r="FRJ344" s="78"/>
      <c r="FRK344" s="78"/>
      <c r="FRL344" s="78"/>
      <c r="FRM344" s="78"/>
      <c r="FRN344" s="78"/>
      <c r="FRO344" s="78"/>
      <c r="FRP344" s="78"/>
      <c r="FRQ344" s="78"/>
      <c r="FRR344" s="78"/>
      <c r="FRS344" s="78"/>
      <c r="FRT344" s="78"/>
      <c r="FRU344" s="78"/>
      <c r="FRV344" s="78"/>
      <c r="FRW344" s="78"/>
      <c r="FRX344" s="78"/>
      <c r="FRY344" s="78"/>
      <c r="FRZ344" s="78"/>
      <c r="FSA344" s="78"/>
      <c r="FSB344" s="78"/>
      <c r="FSC344" s="78"/>
      <c r="FSD344" s="78"/>
      <c r="FSE344" s="78"/>
      <c r="FSF344" s="78"/>
      <c r="FSG344" s="78"/>
      <c r="FSH344" s="78"/>
      <c r="FSI344" s="78"/>
      <c r="FSJ344" s="78"/>
      <c r="FSK344" s="78"/>
      <c r="FSL344" s="78"/>
      <c r="FSM344" s="78"/>
      <c r="FSN344" s="78"/>
      <c r="FSO344" s="78"/>
      <c r="FSP344" s="78"/>
      <c r="FSQ344" s="78"/>
      <c r="FSR344" s="78"/>
      <c r="FSS344" s="78"/>
      <c r="FST344" s="78"/>
      <c r="FSU344" s="78"/>
      <c r="FSV344" s="78"/>
      <c r="FSW344" s="78"/>
      <c r="FSX344" s="78"/>
      <c r="FSY344" s="78"/>
      <c r="FSZ344" s="78"/>
      <c r="FTA344" s="78"/>
      <c r="FTB344" s="78"/>
      <c r="FTC344" s="78"/>
      <c r="FTD344" s="78"/>
      <c r="FTE344" s="78"/>
      <c r="FTF344" s="78"/>
      <c r="FTG344" s="78"/>
      <c r="FTH344" s="78"/>
      <c r="FTI344" s="78"/>
      <c r="FTJ344" s="78"/>
      <c r="FTK344" s="78"/>
      <c r="FTL344" s="78"/>
      <c r="FTM344" s="78"/>
      <c r="FTN344" s="78"/>
      <c r="FTO344" s="78"/>
      <c r="FTP344" s="78"/>
      <c r="FTQ344" s="78"/>
      <c r="FTR344" s="78"/>
      <c r="FTS344" s="78"/>
      <c r="FTT344" s="78"/>
      <c r="FTU344" s="78"/>
      <c r="FTV344" s="78"/>
      <c r="FTW344" s="78"/>
      <c r="FTX344" s="78"/>
      <c r="FTY344" s="78"/>
      <c r="FTZ344" s="78"/>
      <c r="FUA344" s="78"/>
      <c r="FUB344" s="78"/>
      <c r="FUC344" s="78"/>
      <c r="FUD344" s="78"/>
      <c r="FUE344" s="78"/>
      <c r="FUF344" s="78"/>
      <c r="FUG344" s="78"/>
      <c r="FUH344" s="78"/>
      <c r="FUI344" s="78"/>
      <c r="FUJ344" s="78"/>
      <c r="FUK344" s="78"/>
      <c r="FUL344" s="78"/>
      <c r="FUM344" s="78"/>
      <c r="FUN344" s="78"/>
      <c r="FUO344" s="78"/>
      <c r="FUP344" s="78"/>
      <c r="FUQ344" s="78"/>
      <c r="FUR344" s="78"/>
      <c r="FUS344" s="78"/>
      <c r="FUT344" s="78"/>
      <c r="FUU344" s="78"/>
      <c r="FUV344" s="78"/>
      <c r="FUW344" s="78"/>
      <c r="FUX344" s="78"/>
      <c r="FUY344" s="78"/>
      <c r="FUZ344" s="78"/>
      <c r="FVA344" s="78"/>
      <c r="FVB344" s="78"/>
      <c r="FVC344" s="78"/>
      <c r="FVD344" s="78"/>
      <c r="FVE344" s="78"/>
      <c r="FVF344" s="78"/>
      <c r="FVG344" s="78"/>
      <c r="FVH344" s="78"/>
      <c r="FVI344" s="78"/>
      <c r="FVJ344" s="78"/>
      <c r="FVK344" s="78"/>
      <c r="FVL344" s="78"/>
      <c r="FVM344" s="78"/>
      <c r="FVN344" s="78"/>
      <c r="FVO344" s="78"/>
      <c r="FVP344" s="78"/>
      <c r="FVQ344" s="78"/>
      <c r="FVR344" s="78"/>
      <c r="FVS344" s="78"/>
      <c r="FVT344" s="78"/>
      <c r="FVU344" s="78"/>
      <c r="FVV344" s="78"/>
      <c r="FVW344" s="78"/>
      <c r="FVX344" s="78"/>
      <c r="FVY344" s="78"/>
      <c r="FVZ344" s="78"/>
      <c r="FWA344" s="78"/>
      <c r="FWB344" s="78"/>
      <c r="FWC344" s="78"/>
      <c r="FWD344" s="78"/>
      <c r="FWE344" s="78"/>
      <c r="FWF344" s="78"/>
      <c r="FWG344" s="78"/>
      <c r="FWH344" s="78"/>
      <c r="FWI344" s="78"/>
      <c r="FWJ344" s="78"/>
      <c r="FWK344" s="78"/>
      <c r="FWL344" s="78"/>
      <c r="FWM344" s="78"/>
      <c r="FWN344" s="78"/>
      <c r="FWO344" s="78"/>
      <c r="FWP344" s="78"/>
      <c r="FWQ344" s="78"/>
      <c r="FWR344" s="78"/>
      <c r="FWS344" s="78"/>
      <c r="FWT344" s="78"/>
      <c r="FWU344" s="78"/>
      <c r="FWV344" s="78"/>
      <c r="FWW344" s="78"/>
      <c r="FWX344" s="78"/>
      <c r="FWY344" s="78"/>
      <c r="FWZ344" s="78"/>
      <c r="FXA344" s="78"/>
      <c r="FXB344" s="78"/>
      <c r="FXC344" s="78"/>
      <c r="FXD344" s="78"/>
      <c r="FXE344" s="78"/>
      <c r="FXF344" s="78"/>
      <c r="FXG344" s="78"/>
      <c r="FXH344" s="78"/>
      <c r="FXI344" s="78"/>
      <c r="FXJ344" s="78"/>
      <c r="FXK344" s="78"/>
      <c r="FXL344" s="78"/>
      <c r="FXM344" s="78"/>
      <c r="FXN344" s="78"/>
      <c r="FXO344" s="78"/>
      <c r="FXP344" s="78"/>
      <c r="FXQ344" s="78"/>
      <c r="FXR344" s="78"/>
      <c r="FXS344" s="78"/>
      <c r="FXT344" s="78"/>
      <c r="FXU344" s="78"/>
      <c r="FXV344" s="78"/>
      <c r="FXW344" s="78"/>
      <c r="FXX344" s="78"/>
      <c r="FXY344" s="78"/>
      <c r="FXZ344" s="78"/>
      <c r="FYA344" s="78"/>
      <c r="FYB344" s="78"/>
      <c r="FYC344" s="78"/>
      <c r="FYD344" s="78"/>
      <c r="FYE344" s="78"/>
      <c r="FYF344" s="78"/>
      <c r="FYG344" s="78"/>
      <c r="FYH344" s="78"/>
      <c r="FYI344" s="78"/>
      <c r="FYJ344" s="78"/>
      <c r="FYK344" s="78"/>
      <c r="FYL344" s="78"/>
      <c r="FYM344" s="78"/>
      <c r="FYN344" s="78"/>
      <c r="FYO344" s="78"/>
      <c r="FYP344" s="78"/>
      <c r="FYQ344" s="78"/>
      <c r="FYR344" s="78"/>
      <c r="FYS344" s="78"/>
      <c r="FYT344" s="78"/>
      <c r="FYU344" s="78"/>
      <c r="FYV344" s="78"/>
      <c r="FYW344" s="78"/>
      <c r="FYX344" s="78"/>
      <c r="FYY344" s="78"/>
      <c r="FYZ344" s="78"/>
      <c r="FZA344" s="78"/>
      <c r="FZB344" s="78"/>
      <c r="FZC344" s="78"/>
      <c r="FZD344" s="78"/>
      <c r="FZE344" s="78"/>
      <c r="FZF344" s="78"/>
      <c r="FZG344" s="78"/>
      <c r="FZH344" s="78"/>
      <c r="FZI344" s="78"/>
      <c r="FZJ344" s="78"/>
      <c r="FZK344" s="78"/>
      <c r="FZL344" s="78"/>
      <c r="FZM344" s="78"/>
      <c r="FZN344" s="78"/>
      <c r="FZO344" s="78"/>
      <c r="FZP344" s="78"/>
      <c r="FZQ344" s="78"/>
      <c r="FZR344" s="78"/>
      <c r="FZS344" s="78"/>
      <c r="FZT344" s="78"/>
      <c r="FZU344" s="78"/>
      <c r="FZV344" s="78"/>
      <c r="FZW344" s="78"/>
      <c r="FZX344" s="78"/>
      <c r="FZY344" s="78"/>
      <c r="FZZ344" s="78"/>
      <c r="GAA344" s="78"/>
      <c r="GAB344" s="78"/>
      <c r="GAC344" s="78"/>
      <c r="GAD344" s="78"/>
      <c r="GAE344" s="78"/>
      <c r="GAF344" s="78"/>
      <c r="GAG344" s="78"/>
      <c r="GAH344" s="78"/>
      <c r="GAI344" s="78"/>
      <c r="GAJ344" s="78"/>
      <c r="GAK344" s="78"/>
      <c r="GAL344" s="78"/>
      <c r="GAM344" s="78"/>
      <c r="GAN344" s="78"/>
      <c r="GAO344" s="78"/>
      <c r="GAP344" s="78"/>
      <c r="GAQ344" s="78"/>
      <c r="GAR344" s="78"/>
      <c r="GAS344" s="78"/>
      <c r="GAT344" s="78"/>
      <c r="GAU344" s="78"/>
      <c r="GAV344" s="78"/>
      <c r="GAW344" s="78"/>
      <c r="GAX344" s="78"/>
      <c r="GAY344" s="78"/>
      <c r="GAZ344" s="78"/>
      <c r="GBA344" s="78"/>
      <c r="GBB344" s="78"/>
      <c r="GBC344" s="78"/>
      <c r="GBD344" s="78"/>
      <c r="GBE344" s="78"/>
      <c r="GBF344" s="78"/>
      <c r="GBG344" s="78"/>
      <c r="GBH344" s="78"/>
      <c r="GBI344" s="78"/>
      <c r="GBJ344" s="78"/>
      <c r="GBK344" s="78"/>
      <c r="GBL344" s="78"/>
      <c r="GBM344" s="78"/>
      <c r="GBN344" s="78"/>
      <c r="GBO344" s="78"/>
      <c r="GBP344" s="78"/>
      <c r="GBQ344" s="78"/>
      <c r="GBR344" s="78"/>
      <c r="GBS344" s="78"/>
      <c r="GBT344" s="78"/>
      <c r="GBU344" s="78"/>
      <c r="GBV344" s="78"/>
      <c r="GBW344" s="78"/>
      <c r="GBX344" s="78"/>
      <c r="GBY344" s="78"/>
      <c r="GBZ344" s="78"/>
      <c r="GCA344" s="78"/>
      <c r="GCB344" s="78"/>
      <c r="GCC344" s="78"/>
      <c r="GCD344" s="78"/>
      <c r="GCE344" s="78"/>
      <c r="GCF344" s="78"/>
      <c r="GCG344" s="78"/>
      <c r="GCH344" s="78"/>
      <c r="GCI344" s="78"/>
      <c r="GCJ344" s="78"/>
      <c r="GCK344" s="78"/>
      <c r="GCL344" s="78"/>
      <c r="GCM344" s="78"/>
      <c r="GCN344" s="78"/>
      <c r="GCO344" s="78"/>
      <c r="GCP344" s="78"/>
      <c r="GCQ344" s="78"/>
      <c r="GCR344" s="78"/>
      <c r="GCS344" s="78"/>
      <c r="GCT344" s="78"/>
      <c r="GCU344" s="78"/>
      <c r="GCV344" s="78"/>
      <c r="GCW344" s="78"/>
      <c r="GCX344" s="78"/>
      <c r="GCY344" s="78"/>
      <c r="GCZ344" s="78"/>
      <c r="GDA344" s="78"/>
      <c r="GDB344" s="78"/>
      <c r="GDC344" s="78"/>
      <c r="GDD344" s="78"/>
      <c r="GDE344" s="78"/>
      <c r="GDF344" s="78"/>
      <c r="GDG344" s="78"/>
      <c r="GDH344" s="78"/>
      <c r="GDI344" s="78"/>
      <c r="GDJ344" s="78"/>
      <c r="GDK344" s="78"/>
      <c r="GDL344" s="78"/>
      <c r="GDM344" s="78"/>
      <c r="GDN344" s="78"/>
      <c r="GDO344" s="78"/>
      <c r="GDP344" s="78"/>
      <c r="GDQ344" s="78"/>
      <c r="GDR344" s="78"/>
      <c r="GDS344" s="78"/>
      <c r="GDT344" s="78"/>
      <c r="GDU344" s="78"/>
      <c r="GDV344" s="78"/>
      <c r="GDW344" s="78"/>
      <c r="GDX344" s="78"/>
      <c r="GDY344" s="78"/>
      <c r="GDZ344" s="78"/>
      <c r="GEA344" s="78"/>
      <c r="GEB344" s="78"/>
      <c r="GEC344" s="78"/>
      <c r="GED344" s="78"/>
      <c r="GEE344" s="78"/>
      <c r="GEF344" s="78"/>
      <c r="GEG344" s="78"/>
      <c r="GEH344" s="78"/>
      <c r="GEI344" s="78"/>
      <c r="GEJ344" s="78"/>
      <c r="GEK344" s="78"/>
      <c r="GEL344" s="78"/>
      <c r="GEM344" s="78"/>
      <c r="GEN344" s="78"/>
      <c r="GEO344" s="78"/>
      <c r="GEP344" s="78"/>
      <c r="GEQ344" s="78"/>
      <c r="GER344" s="78"/>
      <c r="GES344" s="78"/>
      <c r="GET344" s="78"/>
      <c r="GEU344" s="78"/>
      <c r="GEV344" s="78"/>
      <c r="GEW344" s="78"/>
      <c r="GEX344" s="78"/>
      <c r="GEY344" s="78"/>
      <c r="GEZ344" s="78"/>
      <c r="GFA344" s="78"/>
      <c r="GFB344" s="78"/>
      <c r="GFC344" s="78"/>
      <c r="GFD344" s="78"/>
      <c r="GFE344" s="78"/>
      <c r="GFF344" s="78"/>
      <c r="GFG344" s="78"/>
      <c r="GFH344" s="78"/>
      <c r="GFI344" s="78"/>
      <c r="GFJ344" s="78"/>
      <c r="GFK344" s="78"/>
      <c r="GFL344" s="78"/>
      <c r="GFM344" s="78"/>
      <c r="GFN344" s="78"/>
      <c r="GFO344" s="78"/>
      <c r="GFP344" s="78"/>
      <c r="GFQ344" s="78"/>
      <c r="GFR344" s="78"/>
      <c r="GFS344" s="78"/>
      <c r="GFT344" s="78"/>
      <c r="GFU344" s="78"/>
      <c r="GFV344" s="78"/>
      <c r="GFW344" s="78"/>
      <c r="GFX344" s="78"/>
      <c r="GFY344" s="78"/>
      <c r="GFZ344" s="78"/>
      <c r="GGA344" s="78"/>
      <c r="GGB344" s="78"/>
      <c r="GGC344" s="78"/>
      <c r="GGD344" s="78"/>
      <c r="GGE344" s="78"/>
      <c r="GGF344" s="78"/>
      <c r="GGG344" s="78"/>
      <c r="GGH344" s="78"/>
      <c r="GGI344" s="78"/>
      <c r="GGJ344" s="78"/>
      <c r="GGK344" s="78"/>
      <c r="GGL344" s="78"/>
      <c r="GGM344" s="78"/>
      <c r="GGN344" s="78"/>
      <c r="GGO344" s="78"/>
      <c r="GGP344" s="78"/>
      <c r="GGQ344" s="78"/>
      <c r="GGR344" s="78"/>
      <c r="GGS344" s="78"/>
      <c r="GGT344" s="78"/>
      <c r="GGU344" s="78"/>
      <c r="GGV344" s="78"/>
      <c r="GGW344" s="78"/>
      <c r="GGX344" s="78"/>
      <c r="GGY344" s="78"/>
      <c r="GGZ344" s="78"/>
      <c r="GHA344" s="78"/>
      <c r="GHB344" s="78"/>
      <c r="GHC344" s="78"/>
      <c r="GHD344" s="78"/>
      <c r="GHE344" s="78"/>
      <c r="GHF344" s="78"/>
      <c r="GHG344" s="78"/>
      <c r="GHH344" s="78"/>
      <c r="GHI344" s="78"/>
      <c r="GHJ344" s="78"/>
      <c r="GHK344" s="78"/>
      <c r="GHL344" s="78"/>
      <c r="GHM344" s="78"/>
      <c r="GHN344" s="78"/>
      <c r="GHO344" s="78"/>
      <c r="GHP344" s="78"/>
      <c r="GHQ344" s="78"/>
      <c r="GHR344" s="78"/>
      <c r="GHS344" s="78"/>
      <c r="GHT344" s="78"/>
      <c r="GHU344" s="78"/>
      <c r="GHV344" s="78"/>
      <c r="GHW344" s="78"/>
      <c r="GHX344" s="78"/>
      <c r="GHY344" s="78"/>
      <c r="GHZ344" s="78"/>
      <c r="GIA344" s="78"/>
      <c r="GIB344" s="78"/>
      <c r="GIC344" s="78"/>
      <c r="GID344" s="78"/>
      <c r="GIE344" s="78"/>
      <c r="GIF344" s="78"/>
      <c r="GIG344" s="78"/>
      <c r="GIH344" s="78"/>
      <c r="GII344" s="78"/>
      <c r="GIJ344" s="78"/>
      <c r="GIK344" s="78"/>
      <c r="GIL344" s="78"/>
      <c r="GIM344" s="78"/>
      <c r="GIN344" s="78"/>
      <c r="GIO344" s="78"/>
      <c r="GIP344" s="78"/>
      <c r="GIQ344" s="78"/>
      <c r="GIR344" s="78"/>
      <c r="GIS344" s="78"/>
      <c r="GIT344" s="78"/>
      <c r="GIU344" s="78"/>
      <c r="GIV344" s="78"/>
      <c r="GIW344" s="78"/>
      <c r="GIX344" s="78"/>
      <c r="GIY344" s="78"/>
      <c r="GIZ344" s="78"/>
      <c r="GJA344" s="78"/>
      <c r="GJB344" s="78"/>
      <c r="GJC344" s="78"/>
      <c r="GJD344" s="78"/>
      <c r="GJE344" s="78"/>
      <c r="GJF344" s="78"/>
      <c r="GJG344" s="78"/>
      <c r="GJH344" s="78"/>
      <c r="GJI344" s="78"/>
      <c r="GJJ344" s="78"/>
      <c r="GJK344" s="78"/>
      <c r="GJL344" s="78"/>
      <c r="GJM344" s="78"/>
      <c r="GJN344" s="78"/>
      <c r="GJO344" s="78"/>
      <c r="GJP344" s="78"/>
      <c r="GJQ344" s="78"/>
      <c r="GJR344" s="78"/>
      <c r="GJS344" s="78"/>
      <c r="GJT344" s="78"/>
      <c r="GJU344" s="78"/>
      <c r="GJV344" s="78"/>
      <c r="GJW344" s="78"/>
      <c r="GJX344" s="78"/>
      <c r="GJY344" s="78"/>
      <c r="GJZ344" s="78"/>
      <c r="GKA344" s="78"/>
      <c r="GKB344" s="78"/>
      <c r="GKC344" s="78"/>
      <c r="GKD344" s="78"/>
      <c r="GKE344" s="78"/>
      <c r="GKF344" s="78"/>
      <c r="GKG344" s="78"/>
      <c r="GKH344" s="78"/>
      <c r="GKI344" s="78"/>
      <c r="GKJ344" s="78"/>
      <c r="GKK344" s="78"/>
      <c r="GKL344" s="78"/>
      <c r="GKM344" s="78"/>
      <c r="GKN344" s="78"/>
      <c r="GKO344" s="78"/>
      <c r="GKP344" s="78"/>
      <c r="GKQ344" s="78"/>
      <c r="GKR344" s="78"/>
      <c r="GKS344" s="78"/>
      <c r="GKT344" s="78"/>
      <c r="GKU344" s="78"/>
      <c r="GKV344" s="78"/>
      <c r="GKW344" s="78"/>
      <c r="GKX344" s="78"/>
      <c r="GKY344" s="78"/>
      <c r="GKZ344" s="78"/>
      <c r="GLA344" s="78"/>
      <c r="GLB344" s="78"/>
      <c r="GLC344" s="78"/>
      <c r="GLD344" s="78"/>
      <c r="GLE344" s="78"/>
      <c r="GLF344" s="78"/>
      <c r="GLG344" s="78"/>
      <c r="GLH344" s="78"/>
      <c r="GLI344" s="78"/>
      <c r="GLJ344" s="78"/>
      <c r="GLK344" s="78"/>
      <c r="GLL344" s="78"/>
      <c r="GLM344" s="78"/>
      <c r="GLN344" s="78"/>
      <c r="GLO344" s="78"/>
      <c r="GLP344" s="78"/>
      <c r="GLQ344" s="78"/>
      <c r="GLR344" s="78"/>
      <c r="GLS344" s="78"/>
      <c r="GLT344" s="78"/>
      <c r="GLU344" s="78"/>
      <c r="GLV344" s="78"/>
      <c r="GLW344" s="78"/>
      <c r="GLX344" s="78"/>
      <c r="GLY344" s="78"/>
      <c r="GLZ344" s="78"/>
      <c r="GMA344" s="78"/>
      <c r="GMB344" s="78"/>
      <c r="GMC344" s="78"/>
      <c r="GMD344" s="78"/>
      <c r="GME344" s="78"/>
      <c r="GMF344" s="78"/>
      <c r="GMG344" s="78"/>
      <c r="GMH344" s="78"/>
      <c r="GMI344" s="78"/>
      <c r="GMJ344" s="78"/>
      <c r="GMK344" s="78"/>
      <c r="GML344" s="78"/>
      <c r="GMM344" s="78"/>
      <c r="GMN344" s="78"/>
      <c r="GMO344" s="78"/>
      <c r="GMP344" s="78"/>
      <c r="GMQ344" s="78"/>
      <c r="GMR344" s="78"/>
      <c r="GMS344" s="78"/>
      <c r="GMT344" s="78"/>
      <c r="GMU344" s="78"/>
      <c r="GMV344" s="78"/>
      <c r="GMW344" s="78"/>
      <c r="GMX344" s="78"/>
      <c r="GMY344" s="78"/>
      <c r="GMZ344" s="78"/>
      <c r="GNA344" s="78"/>
      <c r="GNB344" s="78"/>
      <c r="GNC344" s="78"/>
      <c r="GND344" s="78"/>
      <c r="GNE344" s="78"/>
      <c r="GNF344" s="78"/>
      <c r="GNG344" s="78"/>
      <c r="GNH344" s="78"/>
      <c r="GNI344" s="78"/>
      <c r="GNJ344" s="78"/>
      <c r="GNK344" s="78"/>
      <c r="GNL344" s="78"/>
      <c r="GNM344" s="78"/>
      <c r="GNN344" s="78"/>
      <c r="GNO344" s="78"/>
      <c r="GNP344" s="78"/>
      <c r="GNQ344" s="78"/>
      <c r="GNR344" s="78"/>
      <c r="GNS344" s="78"/>
      <c r="GNT344" s="78"/>
      <c r="GNU344" s="78"/>
      <c r="GNV344" s="78"/>
      <c r="GNW344" s="78"/>
      <c r="GNX344" s="78"/>
      <c r="GNY344" s="78"/>
      <c r="GNZ344" s="78"/>
      <c r="GOA344" s="78"/>
      <c r="GOB344" s="78"/>
      <c r="GOC344" s="78"/>
      <c r="GOD344" s="78"/>
      <c r="GOE344" s="78"/>
      <c r="GOF344" s="78"/>
      <c r="GOG344" s="78"/>
      <c r="GOH344" s="78"/>
      <c r="GOI344" s="78"/>
      <c r="GOJ344" s="78"/>
      <c r="GOK344" s="78"/>
      <c r="GOL344" s="78"/>
      <c r="GOM344" s="78"/>
      <c r="GON344" s="78"/>
      <c r="GOO344" s="78"/>
      <c r="GOP344" s="78"/>
      <c r="GOQ344" s="78"/>
      <c r="GOR344" s="78"/>
      <c r="GOS344" s="78"/>
      <c r="GOT344" s="78"/>
      <c r="GOU344" s="78"/>
      <c r="GOV344" s="78"/>
      <c r="GOW344" s="78"/>
      <c r="GOX344" s="78"/>
      <c r="GOY344" s="78"/>
      <c r="GOZ344" s="78"/>
      <c r="GPA344" s="78"/>
      <c r="GPB344" s="78"/>
      <c r="GPC344" s="78"/>
      <c r="GPD344" s="78"/>
      <c r="GPE344" s="78"/>
      <c r="GPF344" s="78"/>
      <c r="GPG344" s="78"/>
      <c r="GPH344" s="78"/>
      <c r="GPI344" s="78"/>
      <c r="GPJ344" s="78"/>
      <c r="GPK344" s="78"/>
      <c r="GPL344" s="78"/>
      <c r="GPM344" s="78"/>
      <c r="GPN344" s="78"/>
      <c r="GPO344" s="78"/>
      <c r="GPP344" s="78"/>
      <c r="GPQ344" s="78"/>
      <c r="GPR344" s="78"/>
      <c r="GPS344" s="78"/>
      <c r="GPT344" s="78"/>
      <c r="GPU344" s="78"/>
      <c r="GPV344" s="78"/>
      <c r="GPW344" s="78"/>
      <c r="GPX344" s="78"/>
      <c r="GPY344" s="78"/>
      <c r="GPZ344" s="78"/>
      <c r="GQA344" s="78"/>
      <c r="GQB344" s="78"/>
      <c r="GQC344" s="78"/>
      <c r="GQD344" s="78"/>
      <c r="GQE344" s="78"/>
      <c r="GQF344" s="78"/>
      <c r="GQG344" s="78"/>
      <c r="GQH344" s="78"/>
      <c r="GQI344" s="78"/>
      <c r="GQJ344" s="78"/>
      <c r="GQK344" s="78"/>
      <c r="GQL344" s="78"/>
      <c r="GQM344" s="78"/>
      <c r="GQN344" s="78"/>
      <c r="GQO344" s="78"/>
      <c r="GQP344" s="78"/>
      <c r="GQQ344" s="78"/>
      <c r="GQR344" s="78"/>
      <c r="GQS344" s="78"/>
      <c r="GQT344" s="78"/>
      <c r="GQU344" s="78"/>
      <c r="GQV344" s="78"/>
      <c r="GQW344" s="78"/>
      <c r="GQX344" s="78"/>
      <c r="GQY344" s="78"/>
      <c r="GQZ344" s="78"/>
      <c r="GRA344" s="78"/>
      <c r="GRB344" s="78"/>
      <c r="GRC344" s="78"/>
      <c r="GRD344" s="78"/>
      <c r="GRE344" s="78"/>
      <c r="GRF344" s="78"/>
      <c r="GRG344" s="78"/>
      <c r="GRH344" s="78"/>
      <c r="GRI344" s="78"/>
      <c r="GRJ344" s="78"/>
      <c r="GRK344" s="78"/>
      <c r="GRL344" s="78"/>
      <c r="GRM344" s="78"/>
      <c r="GRN344" s="78"/>
      <c r="GRO344" s="78"/>
      <c r="GRP344" s="78"/>
      <c r="GRQ344" s="78"/>
      <c r="GRR344" s="78"/>
      <c r="GRS344" s="78"/>
      <c r="GRT344" s="78"/>
      <c r="GRU344" s="78"/>
      <c r="GRV344" s="78"/>
      <c r="GRW344" s="78"/>
      <c r="GRX344" s="78"/>
      <c r="GRY344" s="78"/>
      <c r="GRZ344" s="78"/>
      <c r="GSA344" s="78"/>
      <c r="GSB344" s="78"/>
      <c r="GSC344" s="78"/>
      <c r="GSD344" s="78"/>
      <c r="GSE344" s="78"/>
      <c r="GSF344" s="78"/>
      <c r="GSG344" s="78"/>
      <c r="GSH344" s="78"/>
      <c r="GSI344" s="78"/>
      <c r="GSJ344" s="78"/>
      <c r="GSK344" s="78"/>
      <c r="GSL344" s="78"/>
      <c r="GSM344" s="78"/>
      <c r="GSN344" s="78"/>
      <c r="GSO344" s="78"/>
      <c r="GSP344" s="78"/>
      <c r="GSQ344" s="78"/>
      <c r="GSR344" s="78"/>
      <c r="GSS344" s="78"/>
      <c r="GST344" s="78"/>
      <c r="GSU344" s="78"/>
      <c r="GSV344" s="78"/>
      <c r="GSW344" s="78"/>
      <c r="GSX344" s="78"/>
      <c r="GSY344" s="78"/>
      <c r="GSZ344" s="78"/>
      <c r="GTA344" s="78"/>
      <c r="GTB344" s="78"/>
      <c r="GTC344" s="78"/>
      <c r="GTD344" s="78"/>
      <c r="GTE344" s="78"/>
      <c r="GTF344" s="78"/>
      <c r="GTG344" s="78"/>
      <c r="GTH344" s="78"/>
      <c r="GTI344" s="78"/>
      <c r="GTJ344" s="78"/>
      <c r="GTK344" s="78"/>
      <c r="GTL344" s="78"/>
      <c r="GTM344" s="78"/>
      <c r="GTN344" s="78"/>
      <c r="GTO344" s="78"/>
      <c r="GTP344" s="78"/>
      <c r="GTQ344" s="78"/>
      <c r="GTR344" s="78"/>
      <c r="GTS344" s="78"/>
      <c r="GTT344" s="78"/>
      <c r="GTU344" s="78"/>
      <c r="GTV344" s="78"/>
      <c r="GTW344" s="78"/>
      <c r="GTX344" s="78"/>
      <c r="GTY344" s="78"/>
      <c r="GTZ344" s="78"/>
      <c r="GUA344" s="78"/>
      <c r="GUB344" s="78"/>
      <c r="GUC344" s="78"/>
      <c r="GUD344" s="78"/>
      <c r="GUE344" s="78"/>
      <c r="GUF344" s="78"/>
      <c r="GUG344" s="78"/>
      <c r="GUH344" s="78"/>
      <c r="GUI344" s="78"/>
      <c r="GUJ344" s="78"/>
      <c r="GUK344" s="78"/>
      <c r="GUL344" s="78"/>
      <c r="GUM344" s="78"/>
      <c r="GUN344" s="78"/>
      <c r="GUO344" s="78"/>
      <c r="GUP344" s="78"/>
      <c r="GUQ344" s="78"/>
      <c r="GUR344" s="78"/>
      <c r="GUS344" s="78"/>
      <c r="GUT344" s="78"/>
      <c r="GUU344" s="78"/>
      <c r="GUV344" s="78"/>
      <c r="GUW344" s="78"/>
      <c r="GUX344" s="78"/>
      <c r="GUY344" s="78"/>
      <c r="GUZ344" s="78"/>
      <c r="GVA344" s="78"/>
      <c r="GVB344" s="78"/>
      <c r="GVC344" s="78"/>
      <c r="GVD344" s="78"/>
      <c r="GVE344" s="78"/>
      <c r="GVF344" s="78"/>
      <c r="GVG344" s="78"/>
      <c r="GVH344" s="78"/>
      <c r="GVI344" s="78"/>
      <c r="GVJ344" s="78"/>
      <c r="GVK344" s="78"/>
      <c r="GVL344" s="78"/>
      <c r="GVM344" s="78"/>
      <c r="GVN344" s="78"/>
      <c r="GVO344" s="78"/>
      <c r="GVP344" s="78"/>
      <c r="GVQ344" s="78"/>
      <c r="GVR344" s="78"/>
      <c r="GVS344" s="78"/>
      <c r="GVT344" s="78"/>
      <c r="GVU344" s="78"/>
      <c r="GVV344" s="78"/>
      <c r="GVW344" s="78"/>
      <c r="GVX344" s="78"/>
      <c r="GVY344" s="78"/>
      <c r="GVZ344" s="78"/>
      <c r="GWA344" s="78"/>
      <c r="GWB344" s="78"/>
      <c r="GWC344" s="78"/>
      <c r="GWD344" s="78"/>
      <c r="GWE344" s="78"/>
      <c r="GWF344" s="78"/>
      <c r="GWG344" s="78"/>
      <c r="GWH344" s="78"/>
      <c r="GWI344" s="78"/>
      <c r="GWJ344" s="78"/>
      <c r="GWK344" s="78"/>
      <c r="GWL344" s="78"/>
      <c r="GWM344" s="78"/>
      <c r="GWN344" s="78"/>
      <c r="GWO344" s="78"/>
      <c r="GWP344" s="78"/>
      <c r="GWQ344" s="78"/>
      <c r="GWR344" s="78"/>
      <c r="GWS344" s="78"/>
      <c r="GWT344" s="78"/>
      <c r="GWU344" s="78"/>
      <c r="GWV344" s="78"/>
      <c r="GWW344" s="78"/>
      <c r="GWX344" s="78"/>
      <c r="GWY344" s="78"/>
      <c r="GWZ344" s="78"/>
      <c r="GXA344" s="78"/>
      <c r="GXB344" s="78"/>
      <c r="GXC344" s="78"/>
      <c r="GXD344" s="78"/>
      <c r="GXE344" s="78"/>
      <c r="GXF344" s="78"/>
      <c r="GXG344" s="78"/>
      <c r="GXH344" s="78"/>
      <c r="GXI344" s="78"/>
      <c r="GXJ344" s="78"/>
      <c r="GXK344" s="78"/>
      <c r="GXL344" s="78"/>
      <c r="GXM344" s="78"/>
      <c r="GXN344" s="78"/>
      <c r="GXO344" s="78"/>
      <c r="GXP344" s="78"/>
      <c r="GXQ344" s="78"/>
      <c r="GXR344" s="78"/>
      <c r="GXS344" s="78"/>
      <c r="GXT344" s="78"/>
      <c r="GXU344" s="78"/>
      <c r="GXV344" s="78"/>
      <c r="GXW344" s="78"/>
      <c r="GXX344" s="78"/>
      <c r="GXY344" s="78"/>
      <c r="GXZ344" s="78"/>
      <c r="GYA344" s="78"/>
      <c r="GYB344" s="78"/>
      <c r="GYC344" s="78"/>
      <c r="GYD344" s="78"/>
      <c r="GYE344" s="78"/>
      <c r="GYF344" s="78"/>
      <c r="GYG344" s="78"/>
      <c r="GYH344" s="78"/>
      <c r="GYI344" s="78"/>
      <c r="GYJ344" s="78"/>
      <c r="GYK344" s="78"/>
      <c r="GYL344" s="78"/>
      <c r="GYM344" s="78"/>
      <c r="GYN344" s="78"/>
      <c r="GYO344" s="78"/>
      <c r="GYP344" s="78"/>
      <c r="GYQ344" s="78"/>
      <c r="GYR344" s="78"/>
      <c r="GYS344" s="78"/>
      <c r="GYT344" s="78"/>
      <c r="GYU344" s="78"/>
      <c r="GYV344" s="78"/>
      <c r="GYW344" s="78"/>
      <c r="GYX344" s="78"/>
      <c r="GYY344" s="78"/>
      <c r="GYZ344" s="78"/>
      <c r="GZA344" s="78"/>
      <c r="GZB344" s="78"/>
      <c r="GZC344" s="78"/>
      <c r="GZD344" s="78"/>
      <c r="GZE344" s="78"/>
      <c r="GZF344" s="78"/>
      <c r="GZG344" s="78"/>
      <c r="GZH344" s="78"/>
      <c r="GZI344" s="78"/>
      <c r="GZJ344" s="78"/>
      <c r="GZK344" s="78"/>
      <c r="GZL344" s="78"/>
      <c r="GZM344" s="78"/>
      <c r="GZN344" s="78"/>
      <c r="GZO344" s="78"/>
      <c r="GZP344" s="78"/>
      <c r="GZQ344" s="78"/>
      <c r="GZR344" s="78"/>
      <c r="GZS344" s="78"/>
      <c r="GZT344" s="78"/>
      <c r="GZU344" s="78"/>
      <c r="GZV344" s="78"/>
      <c r="GZW344" s="78"/>
      <c r="GZX344" s="78"/>
      <c r="GZY344" s="78"/>
      <c r="GZZ344" s="78"/>
      <c r="HAA344" s="78"/>
      <c r="HAB344" s="78"/>
      <c r="HAC344" s="78"/>
      <c r="HAD344" s="78"/>
      <c r="HAE344" s="78"/>
      <c r="HAF344" s="78"/>
      <c r="HAG344" s="78"/>
      <c r="HAH344" s="78"/>
      <c r="HAI344" s="78"/>
      <c r="HAJ344" s="78"/>
      <c r="HAK344" s="78"/>
      <c r="HAL344" s="78"/>
      <c r="HAM344" s="78"/>
      <c r="HAN344" s="78"/>
      <c r="HAO344" s="78"/>
      <c r="HAP344" s="78"/>
      <c r="HAQ344" s="78"/>
      <c r="HAR344" s="78"/>
      <c r="HAS344" s="78"/>
      <c r="HAT344" s="78"/>
      <c r="HAU344" s="78"/>
      <c r="HAV344" s="78"/>
      <c r="HAW344" s="78"/>
      <c r="HAX344" s="78"/>
      <c r="HAY344" s="78"/>
      <c r="HAZ344" s="78"/>
      <c r="HBA344" s="78"/>
      <c r="HBB344" s="78"/>
      <c r="HBC344" s="78"/>
      <c r="HBD344" s="78"/>
      <c r="HBE344" s="78"/>
      <c r="HBF344" s="78"/>
      <c r="HBG344" s="78"/>
      <c r="HBH344" s="78"/>
      <c r="HBI344" s="78"/>
      <c r="HBJ344" s="78"/>
      <c r="HBK344" s="78"/>
      <c r="HBL344" s="78"/>
      <c r="HBM344" s="78"/>
      <c r="HBN344" s="78"/>
      <c r="HBO344" s="78"/>
      <c r="HBP344" s="78"/>
      <c r="HBQ344" s="78"/>
      <c r="HBR344" s="78"/>
      <c r="HBS344" s="78"/>
      <c r="HBT344" s="78"/>
      <c r="HBU344" s="78"/>
      <c r="HBV344" s="78"/>
      <c r="HBW344" s="78"/>
      <c r="HBX344" s="78"/>
      <c r="HBY344" s="78"/>
      <c r="HBZ344" s="78"/>
      <c r="HCA344" s="78"/>
      <c r="HCB344" s="78"/>
      <c r="HCC344" s="78"/>
      <c r="HCD344" s="78"/>
      <c r="HCE344" s="78"/>
      <c r="HCF344" s="78"/>
      <c r="HCG344" s="78"/>
      <c r="HCH344" s="78"/>
      <c r="HCI344" s="78"/>
      <c r="HCJ344" s="78"/>
      <c r="HCK344" s="78"/>
      <c r="HCL344" s="78"/>
      <c r="HCM344" s="78"/>
      <c r="HCN344" s="78"/>
      <c r="HCO344" s="78"/>
      <c r="HCP344" s="78"/>
      <c r="HCQ344" s="78"/>
      <c r="HCR344" s="78"/>
      <c r="HCS344" s="78"/>
      <c r="HCT344" s="78"/>
      <c r="HCU344" s="78"/>
      <c r="HCV344" s="78"/>
      <c r="HCW344" s="78"/>
      <c r="HCX344" s="78"/>
      <c r="HCY344" s="78"/>
      <c r="HCZ344" s="78"/>
      <c r="HDA344" s="78"/>
      <c r="HDB344" s="78"/>
      <c r="HDC344" s="78"/>
      <c r="HDD344" s="78"/>
      <c r="HDE344" s="78"/>
      <c r="HDF344" s="78"/>
      <c r="HDG344" s="78"/>
      <c r="HDH344" s="78"/>
      <c r="HDI344" s="78"/>
      <c r="HDJ344" s="78"/>
      <c r="HDK344" s="78"/>
      <c r="HDL344" s="78"/>
      <c r="HDM344" s="78"/>
      <c r="HDN344" s="78"/>
      <c r="HDO344" s="78"/>
      <c r="HDP344" s="78"/>
      <c r="HDQ344" s="78"/>
      <c r="HDR344" s="78"/>
      <c r="HDS344" s="78"/>
      <c r="HDT344" s="78"/>
      <c r="HDU344" s="78"/>
      <c r="HDV344" s="78"/>
      <c r="HDW344" s="78"/>
      <c r="HDX344" s="78"/>
      <c r="HDY344" s="78"/>
      <c r="HDZ344" s="78"/>
      <c r="HEA344" s="78"/>
      <c r="HEB344" s="78"/>
      <c r="HEC344" s="78"/>
      <c r="HED344" s="78"/>
      <c r="HEE344" s="78"/>
      <c r="HEF344" s="78"/>
      <c r="HEG344" s="78"/>
      <c r="HEH344" s="78"/>
      <c r="HEI344" s="78"/>
      <c r="HEJ344" s="78"/>
      <c r="HEK344" s="78"/>
      <c r="HEL344" s="78"/>
      <c r="HEM344" s="78"/>
      <c r="HEN344" s="78"/>
      <c r="HEO344" s="78"/>
      <c r="HEP344" s="78"/>
      <c r="HEQ344" s="78"/>
      <c r="HER344" s="78"/>
      <c r="HES344" s="78"/>
      <c r="HET344" s="78"/>
      <c r="HEU344" s="78"/>
      <c r="HEV344" s="78"/>
      <c r="HEW344" s="78"/>
      <c r="HEX344" s="78"/>
      <c r="HEY344" s="78"/>
      <c r="HEZ344" s="78"/>
      <c r="HFA344" s="78"/>
      <c r="HFB344" s="78"/>
      <c r="HFC344" s="78"/>
      <c r="HFD344" s="78"/>
      <c r="HFE344" s="78"/>
      <c r="HFF344" s="78"/>
      <c r="HFG344" s="78"/>
      <c r="HFH344" s="78"/>
      <c r="HFI344" s="78"/>
      <c r="HFJ344" s="78"/>
      <c r="HFK344" s="78"/>
      <c r="HFL344" s="78"/>
      <c r="HFM344" s="78"/>
      <c r="HFN344" s="78"/>
      <c r="HFO344" s="78"/>
      <c r="HFP344" s="78"/>
      <c r="HFQ344" s="78"/>
      <c r="HFR344" s="78"/>
      <c r="HFS344" s="78"/>
      <c r="HFT344" s="78"/>
      <c r="HFU344" s="78"/>
      <c r="HFV344" s="78"/>
      <c r="HFW344" s="78"/>
      <c r="HFX344" s="78"/>
      <c r="HFY344" s="78"/>
      <c r="HFZ344" s="78"/>
      <c r="HGA344" s="78"/>
      <c r="HGB344" s="78"/>
      <c r="HGC344" s="78"/>
      <c r="HGD344" s="78"/>
      <c r="HGE344" s="78"/>
      <c r="HGF344" s="78"/>
      <c r="HGG344" s="78"/>
      <c r="HGH344" s="78"/>
      <c r="HGI344" s="78"/>
      <c r="HGJ344" s="78"/>
      <c r="HGK344" s="78"/>
      <c r="HGL344" s="78"/>
      <c r="HGM344" s="78"/>
      <c r="HGN344" s="78"/>
      <c r="HGO344" s="78"/>
      <c r="HGP344" s="78"/>
      <c r="HGQ344" s="78"/>
      <c r="HGR344" s="78"/>
      <c r="HGS344" s="78"/>
      <c r="HGT344" s="78"/>
      <c r="HGU344" s="78"/>
      <c r="HGV344" s="78"/>
      <c r="HGW344" s="78"/>
      <c r="HGX344" s="78"/>
      <c r="HGY344" s="78"/>
      <c r="HGZ344" s="78"/>
      <c r="HHA344" s="78"/>
      <c r="HHB344" s="78"/>
      <c r="HHC344" s="78"/>
      <c r="HHD344" s="78"/>
      <c r="HHE344" s="78"/>
      <c r="HHF344" s="78"/>
      <c r="HHG344" s="78"/>
      <c r="HHH344" s="78"/>
      <c r="HHI344" s="78"/>
      <c r="HHJ344" s="78"/>
      <c r="HHK344" s="78"/>
      <c r="HHL344" s="78"/>
      <c r="HHM344" s="78"/>
      <c r="HHN344" s="78"/>
      <c r="HHO344" s="78"/>
      <c r="HHP344" s="78"/>
      <c r="HHQ344" s="78"/>
      <c r="HHR344" s="78"/>
      <c r="HHS344" s="78"/>
      <c r="HHT344" s="78"/>
      <c r="HHU344" s="78"/>
      <c r="HHV344" s="78"/>
      <c r="HHW344" s="78"/>
      <c r="HHX344" s="78"/>
      <c r="HHY344" s="78"/>
      <c r="HHZ344" s="78"/>
      <c r="HIA344" s="78"/>
      <c r="HIB344" s="78"/>
      <c r="HIC344" s="78"/>
      <c r="HID344" s="78"/>
      <c r="HIE344" s="78"/>
      <c r="HIF344" s="78"/>
      <c r="HIG344" s="78"/>
      <c r="HIH344" s="78"/>
      <c r="HII344" s="78"/>
      <c r="HIJ344" s="78"/>
      <c r="HIK344" s="78"/>
      <c r="HIL344" s="78"/>
      <c r="HIM344" s="78"/>
      <c r="HIN344" s="78"/>
      <c r="HIO344" s="78"/>
      <c r="HIP344" s="78"/>
      <c r="HIQ344" s="78"/>
      <c r="HIR344" s="78"/>
      <c r="HIS344" s="78"/>
      <c r="HIT344" s="78"/>
      <c r="HIU344" s="78"/>
      <c r="HIV344" s="78"/>
      <c r="HIW344" s="78"/>
      <c r="HIX344" s="78"/>
      <c r="HIY344" s="78"/>
      <c r="HIZ344" s="78"/>
      <c r="HJA344" s="78"/>
      <c r="HJB344" s="78"/>
      <c r="HJC344" s="78"/>
      <c r="HJD344" s="78"/>
      <c r="HJE344" s="78"/>
      <c r="HJF344" s="78"/>
      <c r="HJG344" s="78"/>
      <c r="HJH344" s="78"/>
      <c r="HJI344" s="78"/>
      <c r="HJJ344" s="78"/>
      <c r="HJK344" s="78"/>
      <c r="HJL344" s="78"/>
      <c r="HJM344" s="78"/>
      <c r="HJN344" s="78"/>
      <c r="HJO344" s="78"/>
      <c r="HJP344" s="78"/>
      <c r="HJQ344" s="78"/>
      <c r="HJR344" s="78"/>
      <c r="HJS344" s="78"/>
      <c r="HJT344" s="78"/>
      <c r="HJU344" s="78"/>
      <c r="HJV344" s="78"/>
      <c r="HJW344" s="78"/>
      <c r="HJX344" s="78"/>
      <c r="HJY344" s="78"/>
      <c r="HJZ344" s="78"/>
      <c r="HKA344" s="78"/>
      <c r="HKB344" s="78"/>
      <c r="HKC344" s="78"/>
      <c r="HKD344" s="78"/>
      <c r="HKE344" s="78"/>
      <c r="HKF344" s="78"/>
      <c r="HKG344" s="78"/>
      <c r="HKH344" s="78"/>
      <c r="HKI344" s="78"/>
      <c r="HKJ344" s="78"/>
      <c r="HKK344" s="78"/>
      <c r="HKL344" s="78"/>
      <c r="HKM344" s="78"/>
      <c r="HKN344" s="78"/>
      <c r="HKO344" s="78"/>
      <c r="HKP344" s="78"/>
      <c r="HKQ344" s="78"/>
      <c r="HKR344" s="78"/>
      <c r="HKS344" s="78"/>
      <c r="HKT344" s="78"/>
      <c r="HKU344" s="78"/>
      <c r="HKV344" s="78"/>
      <c r="HKW344" s="78"/>
      <c r="HKX344" s="78"/>
      <c r="HKY344" s="78"/>
      <c r="HKZ344" s="78"/>
      <c r="HLA344" s="78"/>
      <c r="HLB344" s="78"/>
      <c r="HLC344" s="78"/>
      <c r="HLD344" s="78"/>
      <c r="HLE344" s="78"/>
      <c r="HLF344" s="78"/>
      <c r="HLG344" s="78"/>
      <c r="HLH344" s="78"/>
      <c r="HLI344" s="78"/>
      <c r="HLJ344" s="78"/>
      <c r="HLK344" s="78"/>
      <c r="HLL344" s="78"/>
      <c r="HLM344" s="78"/>
      <c r="HLN344" s="78"/>
      <c r="HLO344" s="78"/>
      <c r="HLP344" s="78"/>
      <c r="HLQ344" s="78"/>
      <c r="HLR344" s="78"/>
      <c r="HLS344" s="78"/>
      <c r="HLT344" s="78"/>
      <c r="HLU344" s="78"/>
      <c r="HLV344" s="78"/>
      <c r="HLW344" s="78"/>
      <c r="HLX344" s="78"/>
      <c r="HLY344" s="78"/>
      <c r="HLZ344" s="78"/>
      <c r="HMA344" s="78"/>
      <c r="HMB344" s="78"/>
      <c r="HMC344" s="78"/>
      <c r="HMD344" s="78"/>
      <c r="HME344" s="78"/>
      <c r="HMF344" s="78"/>
      <c r="HMG344" s="78"/>
      <c r="HMH344" s="78"/>
      <c r="HMI344" s="78"/>
      <c r="HMJ344" s="78"/>
      <c r="HMK344" s="78"/>
      <c r="HML344" s="78"/>
      <c r="HMM344" s="78"/>
      <c r="HMN344" s="78"/>
      <c r="HMO344" s="78"/>
      <c r="HMP344" s="78"/>
      <c r="HMQ344" s="78"/>
      <c r="HMR344" s="78"/>
      <c r="HMS344" s="78"/>
      <c r="HMT344" s="78"/>
      <c r="HMU344" s="78"/>
      <c r="HMV344" s="78"/>
      <c r="HMW344" s="78"/>
      <c r="HMX344" s="78"/>
      <c r="HMY344" s="78"/>
      <c r="HMZ344" s="78"/>
      <c r="HNA344" s="78"/>
      <c r="HNB344" s="78"/>
      <c r="HNC344" s="78"/>
      <c r="HND344" s="78"/>
      <c r="HNE344" s="78"/>
      <c r="HNF344" s="78"/>
      <c r="HNG344" s="78"/>
      <c r="HNH344" s="78"/>
      <c r="HNI344" s="78"/>
      <c r="HNJ344" s="78"/>
      <c r="HNK344" s="78"/>
      <c r="HNL344" s="78"/>
      <c r="HNM344" s="78"/>
      <c r="HNN344" s="78"/>
      <c r="HNO344" s="78"/>
      <c r="HNP344" s="78"/>
      <c r="HNQ344" s="78"/>
      <c r="HNR344" s="78"/>
      <c r="HNS344" s="78"/>
      <c r="HNT344" s="78"/>
      <c r="HNU344" s="78"/>
      <c r="HNV344" s="78"/>
      <c r="HNW344" s="78"/>
      <c r="HNX344" s="78"/>
      <c r="HNY344" s="78"/>
      <c r="HNZ344" s="78"/>
      <c r="HOA344" s="78"/>
      <c r="HOB344" s="78"/>
      <c r="HOC344" s="78"/>
      <c r="HOD344" s="78"/>
      <c r="HOE344" s="78"/>
      <c r="HOF344" s="78"/>
      <c r="HOG344" s="78"/>
      <c r="HOH344" s="78"/>
      <c r="HOI344" s="78"/>
      <c r="HOJ344" s="78"/>
      <c r="HOK344" s="78"/>
      <c r="HOL344" s="78"/>
      <c r="HOM344" s="78"/>
      <c r="HON344" s="78"/>
      <c r="HOO344" s="78"/>
      <c r="HOP344" s="78"/>
      <c r="HOQ344" s="78"/>
      <c r="HOR344" s="78"/>
      <c r="HOS344" s="78"/>
      <c r="HOT344" s="78"/>
      <c r="HOU344" s="78"/>
      <c r="HOV344" s="78"/>
      <c r="HOW344" s="78"/>
      <c r="HOX344" s="78"/>
      <c r="HOY344" s="78"/>
      <c r="HOZ344" s="78"/>
      <c r="HPA344" s="78"/>
      <c r="HPB344" s="78"/>
      <c r="HPC344" s="78"/>
      <c r="HPD344" s="78"/>
      <c r="HPE344" s="78"/>
      <c r="HPF344" s="78"/>
      <c r="HPG344" s="78"/>
      <c r="HPH344" s="78"/>
      <c r="HPI344" s="78"/>
      <c r="HPJ344" s="78"/>
      <c r="HPK344" s="78"/>
      <c r="HPL344" s="78"/>
      <c r="HPM344" s="78"/>
      <c r="HPN344" s="78"/>
      <c r="HPO344" s="78"/>
      <c r="HPP344" s="78"/>
      <c r="HPQ344" s="78"/>
      <c r="HPR344" s="78"/>
      <c r="HPS344" s="78"/>
      <c r="HPT344" s="78"/>
      <c r="HPU344" s="78"/>
      <c r="HPV344" s="78"/>
      <c r="HPW344" s="78"/>
      <c r="HPX344" s="78"/>
      <c r="HPY344" s="78"/>
      <c r="HPZ344" s="78"/>
      <c r="HQA344" s="78"/>
      <c r="HQB344" s="78"/>
      <c r="HQC344" s="78"/>
      <c r="HQD344" s="78"/>
      <c r="HQE344" s="78"/>
      <c r="HQF344" s="78"/>
      <c r="HQG344" s="78"/>
      <c r="HQH344" s="78"/>
      <c r="HQI344" s="78"/>
      <c r="HQJ344" s="78"/>
      <c r="HQK344" s="78"/>
      <c r="HQL344" s="78"/>
      <c r="HQM344" s="78"/>
      <c r="HQN344" s="78"/>
      <c r="HQO344" s="78"/>
      <c r="HQP344" s="78"/>
      <c r="HQQ344" s="78"/>
      <c r="HQR344" s="78"/>
      <c r="HQS344" s="78"/>
      <c r="HQT344" s="78"/>
      <c r="HQU344" s="78"/>
      <c r="HQV344" s="78"/>
      <c r="HQW344" s="78"/>
      <c r="HQX344" s="78"/>
      <c r="HQY344" s="78"/>
      <c r="HQZ344" s="78"/>
      <c r="HRA344" s="78"/>
      <c r="HRB344" s="78"/>
      <c r="HRC344" s="78"/>
      <c r="HRD344" s="78"/>
      <c r="HRE344" s="78"/>
      <c r="HRF344" s="78"/>
      <c r="HRG344" s="78"/>
      <c r="HRH344" s="78"/>
      <c r="HRI344" s="78"/>
      <c r="HRJ344" s="78"/>
      <c r="HRK344" s="78"/>
      <c r="HRL344" s="78"/>
      <c r="HRM344" s="78"/>
      <c r="HRN344" s="78"/>
      <c r="HRO344" s="78"/>
      <c r="HRP344" s="78"/>
      <c r="HRQ344" s="78"/>
      <c r="HRR344" s="78"/>
      <c r="HRS344" s="78"/>
      <c r="HRT344" s="78"/>
      <c r="HRU344" s="78"/>
      <c r="HRV344" s="78"/>
      <c r="HRW344" s="78"/>
      <c r="HRX344" s="78"/>
      <c r="HRY344" s="78"/>
      <c r="HRZ344" s="78"/>
      <c r="HSA344" s="78"/>
      <c r="HSB344" s="78"/>
      <c r="HSC344" s="78"/>
      <c r="HSD344" s="78"/>
      <c r="HSE344" s="78"/>
      <c r="HSF344" s="78"/>
      <c r="HSG344" s="78"/>
      <c r="HSH344" s="78"/>
      <c r="HSI344" s="78"/>
      <c r="HSJ344" s="78"/>
      <c r="HSK344" s="78"/>
      <c r="HSL344" s="78"/>
      <c r="HSM344" s="78"/>
      <c r="HSN344" s="78"/>
      <c r="HSO344" s="78"/>
      <c r="HSP344" s="78"/>
      <c r="HSQ344" s="78"/>
      <c r="HSR344" s="78"/>
      <c r="HSS344" s="78"/>
      <c r="HST344" s="78"/>
      <c r="HSU344" s="78"/>
      <c r="HSV344" s="78"/>
      <c r="HSW344" s="78"/>
      <c r="HSX344" s="78"/>
      <c r="HSY344" s="78"/>
      <c r="HSZ344" s="78"/>
      <c r="HTA344" s="78"/>
      <c r="HTB344" s="78"/>
      <c r="HTC344" s="78"/>
      <c r="HTD344" s="78"/>
      <c r="HTE344" s="78"/>
      <c r="HTF344" s="78"/>
      <c r="HTG344" s="78"/>
      <c r="HTH344" s="78"/>
      <c r="HTI344" s="78"/>
      <c r="HTJ344" s="78"/>
      <c r="HTK344" s="78"/>
      <c r="HTL344" s="78"/>
      <c r="HTM344" s="78"/>
      <c r="HTN344" s="78"/>
      <c r="HTO344" s="78"/>
      <c r="HTP344" s="78"/>
      <c r="HTQ344" s="78"/>
      <c r="HTR344" s="78"/>
      <c r="HTS344" s="78"/>
      <c r="HTT344" s="78"/>
      <c r="HTU344" s="78"/>
      <c r="HTV344" s="78"/>
      <c r="HTW344" s="78"/>
      <c r="HTX344" s="78"/>
      <c r="HTY344" s="78"/>
      <c r="HTZ344" s="78"/>
      <c r="HUA344" s="78"/>
      <c r="HUB344" s="78"/>
      <c r="HUC344" s="78"/>
      <c r="HUD344" s="78"/>
      <c r="HUE344" s="78"/>
      <c r="HUF344" s="78"/>
      <c r="HUG344" s="78"/>
      <c r="HUH344" s="78"/>
      <c r="HUI344" s="78"/>
      <c r="HUJ344" s="78"/>
      <c r="HUK344" s="78"/>
      <c r="HUL344" s="78"/>
      <c r="HUM344" s="78"/>
      <c r="HUN344" s="78"/>
      <c r="HUO344" s="78"/>
      <c r="HUP344" s="78"/>
      <c r="HUQ344" s="78"/>
      <c r="HUR344" s="78"/>
      <c r="HUS344" s="78"/>
      <c r="HUT344" s="78"/>
      <c r="HUU344" s="78"/>
      <c r="HUV344" s="78"/>
      <c r="HUW344" s="78"/>
      <c r="HUX344" s="78"/>
      <c r="HUY344" s="78"/>
      <c r="HUZ344" s="78"/>
      <c r="HVA344" s="78"/>
      <c r="HVB344" s="78"/>
      <c r="HVC344" s="78"/>
      <c r="HVD344" s="78"/>
      <c r="HVE344" s="78"/>
      <c r="HVF344" s="78"/>
      <c r="HVG344" s="78"/>
      <c r="HVH344" s="78"/>
      <c r="HVI344" s="78"/>
      <c r="HVJ344" s="78"/>
      <c r="HVK344" s="78"/>
      <c r="HVL344" s="78"/>
      <c r="HVM344" s="78"/>
      <c r="HVN344" s="78"/>
      <c r="HVO344" s="78"/>
      <c r="HVP344" s="78"/>
      <c r="HVQ344" s="78"/>
      <c r="HVR344" s="78"/>
      <c r="HVS344" s="78"/>
      <c r="HVT344" s="78"/>
      <c r="HVU344" s="78"/>
      <c r="HVV344" s="78"/>
      <c r="HVW344" s="78"/>
      <c r="HVX344" s="78"/>
      <c r="HVY344" s="78"/>
      <c r="HVZ344" s="78"/>
      <c r="HWA344" s="78"/>
      <c r="HWB344" s="78"/>
      <c r="HWC344" s="78"/>
      <c r="HWD344" s="78"/>
      <c r="HWE344" s="78"/>
      <c r="HWF344" s="78"/>
      <c r="HWG344" s="78"/>
      <c r="HWH344" s="78"/>
      <c r="HWI344" s="78"/>
      <c r="HWJ344" s="78"/>
      <c r="HWK344" s="78"/>
      <c r="HWL344" s="78"/>
      <c r="HWM344" s="78"/>
      <c r="HWN344" s="78"/>
      <c r="HWO344" s="78"/>
      <c r="HWP344" s="78"/>
      <c r="HWQ344" s="78"/>
      <c r="HWR344" s="78"/>
      <c r="HWS344" s="78"/>
      <c r="HWT344" s="78"/>
      <c r="HWU344" s="78"/>
      <c r="HWV344" s="78"/>
      <c r="HWW344" s="78"/>
      <c r="HWX344" s="78"/>
      <c r="HWY344" s="78"/>
      <c r="HWZ344" s="78"/>
      <c r="HXA344" s="78"/>
      <c r="HXB344" s="78"/>
      <c r="HXC344" s="78"/>
      <c r="HXD344" s="78"/>
      <c r="HXE344" s="78"/>
      <c r="HXF344" s="78"/>
      <c r="HXG344" s="78"/>
      <c r="HXH344" s="78"/>
      <c r="HXI344" s="78"/>
      <c r="HXJ344" s="78"/>
      <c r="HXK344" s="78"/>
      <c r="HXL344" s="78"/>
      <c r="HXM344" s="78"/>
      <c r="HXN344" s="78"/>
      <c r="HXO344" s="78"/>
      <c r="HXP344" s="78"/>
      <c r="HXQ344" s="78"/>
      <c r="HXR344" s="78"/>
      <c r="HXS344" s="78"/>
      <c r="HXT344" s="78"/>
      <c r="HXU344" s="78"/>
      <c r="HXV344" s="78"/>
      <c r="HXW344" s="78"/>
      <c r="HXX344" s="78"/>
      <c r="HXY344" s="78"/>
      <c r="HXZ344" s="78"/>
      <c r="HYA344" s="78"/>
      <c r="HYB344" s="78"/>
      <c r="HYC344" s="78"/>
      <c r="HYD344" s="78"/>
      <c r="HYE344" s="78"/>
      <c r="HYF344" s="78"/>
      <c r="HYG344" s="78"/>
      <c r="HYH344" s="78"/>
      <c r="HYI344" s="78"/>
      <c r="HYJ344" s="78"/>
      <c r="HYK344" s="78"/>
      <c r="HYL344" s="78"/>
      <c r="HYM344" s="78"/>
      <c r="HYN344" s="78"/>
      <c r="HYO344" s="78"/>
      <c r="HYP344" s="78"/>
      <c r="HYQ344" s="78"/>
      <c r="HYR344" s="78"/>
      <c r="HYS344" s="78"/>
      <c r="HYT344" s="78"/>
      <c r="HYU344" s="78"/>
      <c r="HYV344" s="78"/>
      <c r="HYW344" s="78"/>
      <c r="HYX344" s="78"/>
      <c r="HYY344" s="78"/>
      <c r="HYZ344" s="78"/>
      <c r="HZA344" s="78"/>
      <c r="HZB344" s="78"/>
      <c r="HZC344" s="78"/>
      <c r="HZD344" s="78"/>
      <c r="HZE344" s="78"/>
      <c r="HZF344" s="78"/>
      <c r="HZG344" s="78"/>
      <c r="HZH344" s="78"/>
      <c r="HZI344" s="78"/>
      <c r="HZJ344" s="78"/>
      <c r="HZK344" s="78"/>
      <c r="HZL344" s="78"/>
      <c r="HZM344" s="78"/>
      <c r="HZN344" s="78"/>
      <c r="HZO344" s="78"/>
      <c r="HZP344" s="78"/>
      <c r="HZQ344" s="78"/>
      <c r="HZR344" s="78"/>
      <c r="HZS344" s="78"/>
      <c r="HZT344" s="78"/>
      <c r="HZU344" s="78"/>
      <c r="HZV344" s="78"/>
      <c r="HZW344" s="78"/>
      <c r="HZX344" s="78"/>
      <c r="HZY344" s="78"/>
      <c r="HZZ344" s="78"/>
      <c r="IAA344" s="78"/>
      <c r="IAB344" s="78"/>
      <c r="IAC344" s="78"/>
      <c r="IAD344" s="78"/>
      <c r="IAE344" s="78"/>
      <c r="IAF344" s="78"/>
      <c r="IAG344" s="78"/>
      <c r="IAH344" s="78"/>
      <c r="IAI344" s="78"/>
      <c r="IAJ344" s="78"/>
      <c r="IAK344" s="78"/>
      <c r="IAL344" s="78"/>
      <c r="IAM344" s="78"/>
      <c r="IAN344" s="78"/>
      <c r="IAO344" s="78"/>
      <c r="IAP344" s="78"/>
      <c r="IAQ344" s="78"/>
      <c r="IAR344" s="78"/>
      <c r="IAS344" s="78"/>
      <c r="IAT344" s="78"/>
      <c r="IAU344" s="78"/>
      <c r="IAV344" s="78"/>
      <c r="IAW344" s="78"/>
      <c r="IAX344" s="78"/>
      <c r="IAY344" s="78"/>
      <c r="IAZ344" s="78"/>
      <c r="IBA344" s="78"/>
      <c r="IBB344" s="78"/>
      <c r="IBC344" s="78"/>
      <c r="IBD344" s="78"/>
      <c r="IBE344" s="78"/>
      <c r="IBF344" s="78"/>
      <c r="IBG344" s="78"/>
      <c r="IBH344" s="78"/>
      <c r="IBI344" s="78"/>
      <c r="IBJ344" s="78"/>
      <c r="IBK344" s="78"/>
      <c r="IBL344" s="78"/>
      <c r="IBM344" s="78"/>
      <c r="IBN344" s="78"/>
      <c r="IBO344" s="78"/>
      <c r="IBP344" s="78"/>
      <c r="IBQ344" s="78"/>
      <c r="IBR344" s="78"/>
      <c r="IBS344" s="78"/>
      <c r="IBT344" s="78"/>
      <c r="IBU344" s="78"/>
      <c r="IBV344" s="78"/>
      <c r="IBW344" s="78"/>
      <c r="IBX344" s="78"/>
      <c r="IBY344" s="78"/>
      <c r="IBZ344" s="78"/>
      <c r="ICA344" s="78"/>
      <c r="ICB344" s="78"/>
      <c r="ICC344" s="78"/>
      <c r="ICD344" s="78"/>
      <c r="ICE344" s="78"/>
      <c r="ICF344" s="78"/>
      <c r="ICG344" s="78"/>
      <c r="ICH344" s="78"/>
      <c r="ICI344" s="78"/>
      <c r="ICJ344" s="78"/>
      <c r="ICK344" s="78"/>
      <c r="ICL344" s="78"/>
      <c r="ICM344" s="78"/>
      <c r="ICN344" s="78"/>
      <c r="ICO344" s="78"/>
      <c r="ICP344" s="78"/>
      <c r="ICQ344" s="78"/>
      <c r="ICR344" s="78"/>
      <c r="ICS344" s="78"/>
      <c r="ICT344" s="78"/>
      <c r="ICU344" s="78"/>
      <c r="ICV344" s="78"/>
      <c r="ICW344" s="78"/>
      <c r="ICX344" s="78"/>
      <c r="ICY344" s="78"/>
      <c r="ICZ344" s="78"/>
      <c r="IDA344" s="78"/>
      <c r="IDB344" s="78"/>
      <c r="IDC344" s="78"/>
      <c r="IDD344" s="78"/>
      <c r="IDE344" s="78"/>
      <c r="IDF344" s="78"/>
      <c r="IDG344" s="78"/>
      <c r="IDH344" s="78"/>
      <c r="IDI344" s="78"/>
      <c r="IDJ344" s="78"/>
      <c r="IDK344" s="78"/>
      <c r="IDL344" s="78"/>
      <c r="IDM344" s="78"/>
      <c r="IDN344" s="78"/>
      <c r="IDO344" s="78"/>
      <c r="IDP344" s="78"/>
      <c r="IDQ344" s="78"/>
      <c r="IDR344" s="78"/>
      <c r="IDS344" s="78"/>
      <c r="IDT344" s="78"/>
      <c r="IDU344" s="78"/>
      <c r="IDV344" s="78"/>
      <c r="IDW344" s="78"/>
      <c r="IDX344" s="78"/>
      <c r="IDY344" s="78"/>
      <c r="IDZ344" s="78"/>
      <c r="IEA344" s="78"/>
      <c r="IEB344" s="78"/>
      <c r="IEC344" s="78"/>
      <c r="IED344" s="78"/>
      <c r="IEE344" s="78"/>
      <c r="IEF344" s="78"/>
      <c r="IEG344" s="78"/>
      <c r="IEH344" s="78"/>
      <c r="IEI344" s="78"/>
      <c r="IEJ344" s="78"/>
      <c r="IEK344" s="78"/>
      <c r="IEL344" s="78"/>
      <c r="IEM344" s="78"/>
      <c r="IEN344" s="78"/>
      <c r="IEO344" s="78"/>
      <c r="IEP344" s="78"/>
      <c r="IEQ344" s="78"/>
      <c r="IER344" s="78"/>
      <c r="IES344" s="78"/>
      <c r="IET344" s="78"/>
      <c r="IEU344" s="78"/>
      <c r="IEV344" s="78"/>
      <c r="IEW344" s="78"/>
      <c r="IEX344" s="78"/>
      <c r="IEY344" s="78"/>
      <c r="IEZ344" s="78"/>
      <c r="IFA344" s="78"/>
      <c r="IFB344" s="78"/>
      <c r="IFC344" s="78"/>
      <c r="IFD344" s="78"/>
      <c r="IFE344" s="78"/>
      <c r="IFF344" s="78"/>
      <c r="IFG344" s="78"/>
      <c r="IFH344" s="78"/>
      <c r="IFI344" s="78"/>
      <c r="IFJ344" s="78"/>
      <c r="IFK344" s="78"/>
      <c r="IFL344" s="78"/>
      <c r="IFM344" s="78"/>
      <c r="IFN344" s="78"/>
      <c r="IFO344" s="78"/>
      <c r="IFP344" s="78"/>
      <c r="IFQ344" s="78"/>
      <c r="IFR344" s="78"/>
      <c r="IFS344" s="78"/>
      <c r="IFT344" s="78"/>
      <c r="IFU344" s="78"/>
      <c r="IFV344" s="78"/>
      <c r="IFW344" s="78"/>
      <c r="IFX344" s="78"/>
      <c r="IFY344" s="78"/>
      <c r="IFZ344" s="78"/>
      <c r="IGA344" s="78"/>
      <c r="IGB344" s="78"/>
      <c r="IGC344" s="78"/>
      <c r="IGD344" s="78"/>
      <c r="IGE344" s="78"/>
      <c r="IGF344" s="78"/>
      <c r="IGG344" s="78"/>
      <c r="IGH344" s="78"/>
      <c r="IGI344" s="78"/>
      <c r="IGJ344" s="78"/>
      <c r="IGK344" s="78"/>
      <c r="IGL344" s="78"/>
      <c r="IGM344" s="78"/>
      <c r="IGN344" s="78"/>
      <c r="IGO344" s="78"/>
      <c r="IGP344" s="78"/>
      <c r="IGQ344" s="78"/>
      <c r="IGR344" s="78"/>
      <c r="IGS344" s="78"/>
      <c r="IGT344" s="78"/>
      <c r="IGU344" s="78"/>
      <c r="IGV344" s="78"/>
      <c r="IGW344" s="78"/>
      <c r="IGX344" s="78"/>
      <c r="IGY344" s="78"/>
      <c r="IGZ344" s="78"/>
      <c r="IHA344" s="78"/>
      <c r="IHB344" s="78"/>
      <c r="IHC344" s="78"/>
      <c r="IHD344" s="78"/>
      <c r="IHE344" s="78"/>
      <c r="IHF344" s="78"/>
      <c r="IHG344" s="78"/>
      <c r="IHH344" s="78"/>
      <c r="IHI344" s="78"/>
      <c r="IHJ344" s="78"/>
      <c r="IHK344" s="78"/>
      <c r="IHL344" s="78"/>
      <c r="IHM344" s="78"/>
      <c r="IHN344" s="78"/>
      <c r="IHO344" s="78"/>
      <c r="IHP344" s="78"/>
      <c r="IHQ344" s="78"/>
      <c r="IHR344" s="78"/>
      <c r="IHS344" s="78"/>
      <c r="IHT344" s="78"/>
      <c r="IHU344" s="78"/>
      <c r="IHV344" s="78"/>
      <c r="IHW344" s="78"/>
      <c r="IHX344" s="78"/>
      <c r="IHY344" s="78"/>
      <c r="IHZ344" s="78"/>
      <c r="IIA344" s="78"/>
      <c r="IIB344" s="78"/>
      <c r="IIC344" s="78"/>
      <c r="IID344" s="78"/>
      <c r="IIE344" s="78"/>
      <c r="IIF344" s="78"/>
      <c r="IIG344" s="78"/>
      <c r="IIH344" s="78"/>
      <c r="III344" s="78"/>
      <c r="IIJ344" s="78"/>
      <c r="IIK344" s="78"/>
      <c r="IIL344" s="78"/>
      <c r="IIM344" s="78"/>
      <c r="IIN344" s="78"/>
      <c r="IIO344" s="78"/>
      <c r="IIP344" s="78"/>
      <c r="IIQ344" s="78"/>
      <c r="IIR344" s="78"/>
      <c r="IIS344" s="78"/>
      <c r="IIT344" s="78"/>
      <c r="IIU344" s="78"/>
      <c r="IIV344" s="78"/>
      <c r="IIW344" s="78"/>
      <c r="IIX344" s="78"/>
      <c r="IIY344" s="78"/>
      <c r="IIZ344" s="78"/>
      <c r="IJA344" s="78"/>
      <c r="IJB344" s="78"/>
      <c r="IJC344" s="78"/>
      <c r="IJD344" s="78"/>
      <c r="IJE344" s="78"/>
      <c r="IJF344" s="78"/>
      <c r="IJG344" s="78"/>
      <c r="IJH344" s="78"/>
      <c r="IJI344" s="78"/>
      <c r="IJJ344" s="78"/>
      <c r="IJK344" s="78"/>
      <c r="IJL344" s="78"/>
      <c r="IJM344" s="78"/>
      <c r="IJN344" s="78"/>
      <c r="IJO344" s="78"/>
      <c r="IJP344" s="78"/>
      <c r="IJQ344" s="78"/>
      <c r="IJR344" s="78"/>
      <c r="IJS344" s="78"/>
      <c r="IJT344" s="78"/>
      <c r="IJU344" s="78"/>
      <c r="IJV344" s="78"/>
      <c r="IJW344" s="78"/>
      <c r="IJX344" s="78"/>
      <c r="IJY344" s="78"/>
      <c r="IJZ344" s="78"/>
      <c r="IKA344" s="78"/>
      <c r="IKB344" s="78"/>
      <c r="IKC344" s="78"/>
      <c r="IKD344" s="78"/>
      <c r="IKE344" s="78"/>
      <c r="IKF344" s="78"/>
      <c r="IKG344" s="78"/>
      <c r="IKH344" s="78"/>
      <c r="IKI344" s="78"/>
      <c r="IKJ344" s="78"/>
      <c r="IKK344" s="78"/>
      <c r="IKL344" s="78"/>
      <c r="IKM344" s="78"/>
      <c r="IKN344" s="78"/>
      <c r="IKO344" s="78"/>
      <c r="IKP344" s="78"/>
      <c r="IKQ344" s="78"/>
      <c r="IKR344" s="78"/>
      <c r="IKS344" s="78"/>
      <c r="IKT344" s="78"/>
      <c r="IKU344" s="78"/>
      <c r="IKV344" s="78"/>
      <c r="IKW344" s="78"/>
      <c r="IKX344" s="78"/>
      <c r="IKY344" s="78"/>
      <c r="IKZ344" s="78"/>
      <c r="ILA344" s="78"/>
      <c r="ILB344" s="78"/>
      <c r="ILC344" s="78"/>
      <c r="ILD344" s="78"/>
      <c r="ILE344" s="78"/>
      <c r="ILF344" s="78"/>
      <c r="ILG344" s="78"/>
      <c r="ILH344" s="78"/>
      <c r="ILI344" s="78"/>
      <c r="ILJ344" s="78"/>
      <c r="ILK344" s="78"/>
      <c r="ILL344" s="78"/>
      <c r="ILM344" s="78"/>
      <c r="ILN344" s="78"/>
      <c r="ILO344" s="78"/>
      <c r="ILP344" s="78"/>
      <c r="ILQ344" s="78"/>
      <c r="ILR344" s="78"/>
      <c r="ILS344" s="78"/>
      <c r="ILT344" s="78"/>
      <c r="ILU344" s="78"/>
      <c r="ILV344" s="78"/>
      <c r="ILW344" s="78"/>
      <c r="ILX344" s="78"/>
      <c r="ILY344" s="78"/>
      <c r="ILZ344" s="78"/>
      <c r="IMA344" s="78"/>
      <c r="IMB344" s="78"/>
      <c r="IMC344" s="78"/>
      <c r="IMD344" s="78"/>
      <c r="IME344" s="78"/>
      <c r="IMF344" s="78"/>
      <c r="IMG344" s="78"/>
      <c r="IMH344" s="78"/>
      <c r="IMI344" s="78"/>
      <c r="IMJ344" s="78"/>
      <c r="IMK344" s="78"/>
      <c r="IML344" s="78"/>
      <c r="IMM344" s="78"/>
      <c r="IMN344" s="78"/>
      <c r="IMO344" s="78"/>
      <c r="IMP344" s="78"/>
      <c r="IMQ344" s="78"/>
      <c r="IMR344" s="78"/>
      <c r="IMS344" s="78"/>
      <c r="IMT344" s="78"/>
      <c r="IMU344" s="78"/>
      <c r="IMV344" s="78"/>
      <c r="IMW344" s="78"/>
      <c r="IMX344" s="78"/>
      <c r="IMY344" s="78"/>
      <c r="IMZ344" s="78"/>
      <c r="INA344" s="78"/>
      <c r="INB344" s="78"/>
      <c r="INC344" s="78"/>
      <c r="IND344" s="78"/>
      <c r="INE344" s="78"/>
      <c r="INF344" s="78"/>
      <c r="ING344" s="78"/>
      <c r="INH344" s="78"/>
      <c r="INI344" s="78"/>
      <c r="INJ344" s="78"/>
      <c r="INK344" s="78"/>
      <c r="INL344" s="78"/>
      <c r="INM344" s="78"/>
      <c r="INN344" s="78"/>
      <c r="INO344" s="78"/>
      <c r="INP344" s="78"/>
      <c r="INQ344" s="78"/>
      <c r="INR344" s="78"/>
      <c r="INS344" s="78"/>
      <c r="INT344" s="78"/>
      <c r="INU344" s="78"/>
      <c r="INV344" s="78"/>
      <c r="INW344" s="78"/>
      <c r="INX344" s="78"/>
      <c r="INY344" s="78"/>
      <c r="INZ344" s="78"/>
      <c r="IOA344" s="78"/>
      <c r="IOB344" s="78"/>
      <c r="IOC344" s="78"/>
      <c r="IOD344" s="78"/>
      <c r="IOE344" s="78"/>
      <c r="IOF344" s="78"/>
      <c r="IOG344" s="78"/>
      <c r="IOH344" s="78"/>
      <c r="IOI344" s="78"/>
      <c r="IOJ344" s="78"/>
      <c r="IOK344" s="78"/>
      <c r="IOL344" s="78"/>
      <c r="IOM344" s="78"/>
      <c r="ION344" s="78"/>
      <c r="IOO344" s="78"/>
      <c r="IOP344" s="78"/>
      <c r="IOQ344" s="78"/>
      <c r="IOR344" s="78"/>
      <c r="IOS344" s="78"/>
      <c r="IOT344" s="78"/>
      <c r="IOU344" s="78"/>
      <c r="IOV344" s="78"/>
      <c r="IOW344" s="78"/>
      <c r="IOX344" s="78"/>
      <c r="IOY344" s="78"/>
      <c r="IOZ344" s="78"/>
      <c r="IPA344" s="78"/>
      <c r="IPB344" s="78"/>
      <c r="IPC344" s="78"/>
      <c r="IPD344" s="78"/>
      <c r="IPE344" s="78"/>
      <c r="IPF344" s="78"/>
      <c r="IPG344" s="78"/>
      <c r="IPH344" s="78"/>
      <c r="IPI344" s="78"/>
      <c r="IPJ344" s="78"/>
      <c r="IPK344" s="78"/>
      <c r="IPL344" s="78"/>
      <c r="IPM344" s="78"/>
      <c r="IPN344" s="78"/>
      <c r="IPO344" s="78"/>
      <c r="IPP344" s="78"/>
      <c r="IPQ344" s="78"/>
      <c r="IPR344" s="78"/>
      <c r="IPS344" s="78"/>
      <c r="IPT344" s="78"/>
      <c r="IPU344" s="78"/>
      <c r="IPV344" s="78"/>
      <c r="IPW344" s="78"/>
      <c r="IPX344" s="78"/>
      <c r="IPY344" s="78"/>
      <c r="IPZ344" s="78"/>
      <c r="IQA344" s="78"/>
      <c r="IQB344" s="78"/>
      <c r="IQC344" s="78"/>
      <c r="IQD344" s="78"/>
      <c r="IQE344" s="78"/>
      <c r="IQF344" s="78"/>
      <c r="IQG344" s="78"/>
      <c r="IQH344" s="78"/>
      <c r="IQI344" s="78"/>
      <c r="IQJ344" s="78"/>
      <c r="IQK344" s="78"/>
      <c r="IQL344" s="78"/>
      <c r="IQM344" s="78"/>
      <c r="IQN344" s="78"/>
      <c r="IQO344" s="78"/>
      <c r="IQP344" s="78"/>
      <c r="IQQ344" s="78"/>
      <c r="IQR344" s="78"/>
      <c r="IQS344" s="78"/>
      <c r="IQT344" s="78"/>
      <c r="IQU344" s="78"/>
      <c r="IQV344" s="78"/>
      <c r="IQW344" s="78"/>
      <c r="IQX344" s="78"/>
      <c r="IQY344" s="78"/>
      <c r="IQZ344" s="78"/>
      <c r="IRA344" s="78"/>
      <c r="IRB344" s="78"/>
      <c r="IRC344" s="78"/>
      <c r="IRD344" s="78"/>
      <c r="IRE344" s="78"/>
      <c r="IRF344" s="78"/>
      <c r="IRG344" s="78"/>
      <c r="IRH344" s="78"/>
      <c r="IRI344" s="78"/>
      <c r="IRJ344" s="78"/>
      <c r="IRK344" s="78"/>
      <c r="IRL344" s="78"/>
      <c r="IRM344" s="78"/>
      <c r="IRN344" s="78"/>
      <c r="IRO344" s="78"/>
      <c r="IRP344" s="78"/>
      <c r="IRQ344" s="78"/>
      <c r="IRR344" s="78"/>
      <c r="IRS344" s="78"/>
      <c r="IRT344" s="78"/>
      <c r="IRU344" s="78"/>
      <c r="IRV344" s="78"/>
      <c r="IRW344" s="78"/>
      <c r="IRX344" s="78"/>
      <c r="IRY344" s="78"/>
      <c r="IRZ344" s="78"/>
      <c r="ISA344" s="78"/>
      <c r="ISB344" s="78"/>
      <c r="ISC344" s="78"/>
      <c r="ISD344" s="78"/>
      <c r="ISE344" s="78"/>
      <c r="ISF344" s="78"/>
      <c r="ISG344" s="78"/>
      <c r="ISH344" s="78"/>
      <c r="ISI344" s="78"/>
      <c r="ISJ344" s="78"/>
      <c r="ISK344" s="78"/>
      <c r="ISL344" s="78"/>
      <c r="ISM344" s="78"/>
      <c r="ISN344" s="78"/>
      <c r="ISO344" s="78"/>
      <c r="ISP344" s="78"/>
      <c r="ISQ344" s="78"/>
      <c r="ISR344" s="78"/>
      <c r="ISS344" s="78"/>
      <c r="IST344" s="78"/>
      <c r="ISU344" s="78"/>
      <c r="ISV344" s="78"/>
      <c r="ISW344" s="78"/>
      <c r="ISX344" s="78"/>
      <c r="ISY344" s="78"/>
      <c r="ISZ344" s="78"/>
      <c r="ITA344" s="78"/>
      <c r="ITB344" s="78"/>
      <c r="ITC344" s="78"/>
      <c r="ITD344" s="78"/>
      <c r="ITE344" s="78"/>
      <c r="ITF344" s="78"/>
      <c r="ITG344" s="78"/>
      <c r="ITH344" s="78"/>
      <c r="ITI344" s="78"/>
      <c r="ITJ344" s="78"/>
      <c r="ITK344" s="78"/>
      <c r="ITL344" s="78"/>
      <c r="ITM344" s="78"/>
      <c r="ITN344" s="78"/>
      <c r="ITO344" s="78"/>
      <c r="ITP344" s="78"/>
      <c r="ITQ344" s="78"/>
      <c r="ITR344" s="78"/>
      <c r="ITS344" s="78"/>
      <c r="ITT344" s="78"/>
      <c r="ITU344" s="78"/>
      <c r="ITV344" s="78"/>
      <c r="ITW344" s="78"/>
      <c r="ITX344" s="78"/>
      <c r="ITY344" s="78"/>
      <c r="ITZ344" s="78"/>
      <c r="IUA344" s="78"/>
      <c r="IUB344" s="78"/>
      <c r="IUC344" s="78"/>
      <c r="IUD344" s="78"/>
      <c r="IUE344" s="78"/>
      <c r="IUF344" s="78"/>
      <c r="IUG344" s="78"/>
      <c r="IUH344" s="78"/>
      <c r="IUI344" s="78"/>
      <c r="IUJ344" s="78"/>
      <c r="IUK344" s="78"/>
      <c r="IUL344" s="78"/>
      <c r="IUM344" s="78"/>
      <c r="IUN344" s="78"/>
      <c r="IUO344" s="78"/>
      <c r="IUP344" s="78"/>
      <c r="IUQ344" s="78"/>
      <c r="IUR344" s="78"/>
      <c r="IUS344" s="78"/>
      <c r="IUT344" s="78"/>
      <c r="IUU344" s="78"/>
      <c r="IUV344" s="78"/>
      <c r="IUW344" s="78"/>
      <c r="IUX344" s="78"/>
      <c r="IUY344" s="78"/>
      <c r="IUZ344" s="78"/>
      <c r="IVA344" s="78"/>
      <c r="IVB344" s="78"/>
      <c r="IVC344" s="78"/>
      <c r="IVD344" s="78"/>
      <c r="IVE344" s="78"/>
      <c r="IVF344" s="78"/>
      <c r="IVG344" s="78"/>
      <c r="IVH344" s="78"/>
      <c r="IVI344" s="78"/>
      <c r="IVJ344" s="78"/>
      <c r="IVK344" s="78"/>
      <c r="IVL344" s="78"/>
      <c r="IVM344" s="78"/>
      <c r="IVN344" s="78"/>
      <c r="IVO344" s="78"/>
      <c r="IVP344" s="78"/>
      <c r="IVQ344" s="78"/>
      <c r="IVR344" s="78"/>
      <c r="IVS344" s="78"/>
      <c r="IVT344" s="78"/>
      <c r="IVU344" s="78"/>
      <c r="IVV344" s="78"/>
      <c r="IVW344" s="78"/>
      <c r="IVX344" s="78"/>
      <c r="IVY344" s="78"/>
      <c r="IVZ344" s="78"/>
      <c r="IWA344" s="78"/>
      <c r="IWB344" s="78"/>
      <c r="IWC344" s="78"/>
      <c r="IWD344" s="78"/>
      <c r="IWE344" s="78"/>
      <c r="IWF344" s="78"/>
      <c r="IWG344" s="78"/>
      <c r="IWH344" s="78"/>
      <c r="IWI344" s="78"/>
      <c r="IWJ344" s="78"/>
      <c r="IWK344" s="78"/>
      <c r="IWL344" s="78"/>
      <c r="IWM344" s="78"/>
      <c r="IWN344" s="78"/>
      <c r="IWO344" s="78"/>
      <c r="IWP344" s="78"/>
      <c r="IWQ344" s="78"/>
      <c r="IWR344" s="78"/>
      <c r="IWS344" s="78"/>
      <c r="IWT344" s="78"/>
      <c r="IWU344" s="78"/>
      <c r="IWV344" s="78"/>
      <c r="IWW344" s="78"/>
      <c r="IWX344" s="78"/>
      <c r="IWY344" s="78"/>
      <c r="IWZ344" s="78"/>
      <c r="IXA344" s="78"/>
      <c r="IXB344" s="78"/>
      <c r="IXC344" s="78"/>
      <c r="IXD344" s="78"/>
      <c r="IXE344" s="78"/>
      <c r="IXF344" s="78"/>
      <c r="IXG344" s="78"/>
      <c r="IXH344" s="78"/>
      <c r="IXI344" s="78"/>
      <c r="IXJ344" s="78"/>
      <c r="IXK344" s="78"/>
      <c r="IXL344" s="78"/>
      <c r="IXM344" s="78"/>
      <c r="IXN344" s="78"/>
      <c r="IXO344" s="78"/>
      <c r="IXP344" s="78"/>
      <c r="IXQ344" s="78"/>
      <c r="IXR344" s="78"/>
      <c r="IXS344" s="78"/>
      <c r="IXT344" s="78"/>
      <c r="IXU344" s="78"/>
      <c r="IXV344" s="78"/>
      <c r="IXW344" s="78"/>
      <c r="IXX344" s="78"/>
      <c r="IXY344" s="78"/>
      <c r="IXZ344" s="78"/>
      <c r="IYA344" s="78"/>
      <c r="IYB344" s="78"/>
      <c r="IYC344" s="78"/>
      <c r="IYD344" s="78"/>
      <c r="IYE344" s="78"/>
      <c r="IYF344" s="78"/>
      <c r="IYG344" s="78"/>
      <c r="IYH344" s="78"/>
      <c r="IYI344" s="78"/>
      <c r="IYJ344" s="78"/>
      <c r="IYK344" s="78"/>
      <c r="IYL344" s="78"/>
      <c r="IYM344" s="78"/>
      <c r="IYN344" s="78"/>
      <c r="IYO344" s="78"/>
      <c r="IYP344" s="78"/>
      <c r="IYQ344" s="78"/>
      <c r="IYR344" s="78"/>
      <c r="IYS344" s="78"/>
      <c r="IYT344" s="78"/>
      <c r="IYU344" s="78"/>
      <c r="IYV344" s="78"/>
      <c r="IYW344" s="78"/>
      <c r="IYX344" s="78"/>
      <c r="IYY344" s="78"/>
      <c r="IYZ344" s="78"/>
      <c r="IZA344" s="78"/>
      <c r="IZB344" s="78"/>
      <c r="IZC344" s="78"/>
      <c r="IZD344" s="78"/>
      <c r="IZE344" s="78"/>
      <c r="IZF344" s="78"/>
      <c r="IZG344" s="78"/>
      <c r="IZH344" s="78"/>
      <c r="IZI344" s="78"/>
      <c r="IZJ344" s="78"/>
      <c r="IZK344" s="78"/>
      <c r="IZL344" s="78"/>
      <c r="IZM344" s="78"/>
      <c r="IZN344" s="78"/>
      <c r="IZO344" s="78"/>
      <c r="IZP344" s="78"/>
      <c r="IZQ344" s="78"/>
      <c r="IZR344" s="78"/>
      <c r="IZS344" s="78"/>
      <c r="IZT344" s="78"/>
      <c r="IZU344" s="78"/>
      <c r="IZV344" s="78"/>
      <c r="IZW344" s="78"/>
      <c r="IZX344" s="78"/>
      <c r="IZY344" s="78"/>
      <c r="IZZ344" s="78"/>
      <c r="JAA344" s="78"/>
      <c r="JAB344" s="78"/>
      <c r="JAC344" s="78"/>
      <c r="JAD344" s="78"/>
      <c r="JAE344" s="78"/>
      <c r="JAF344" s="78"/>
      <c r="JAG344" s="78"/>
      <c r="JAH344" s="78"/>
      <c r="JAI344" s="78"/>
      <c r="JAJ344" s="78"/>
      <c r="JAK344" s="78"/>
      <c r="JAL344" s="78"/>
      <c r="JAM344" s="78"/>
      <c r="JAN344" s="78"/>
      <c r="JAO344" s="78"/>
      <c r="JAP344" s="78"/>
      <c r="JAQ344" s="78"/>
      <c r="JAR344" s="78"/>
      <c r="JAS344" s="78"/>
      <c r="JAT344" s="78"/>
      <c r="JAU344" s="78"/>
      <c r="JAV344" s="78"/>
      <c r="JAW344" s="78"/>
      <c r="JAX344" s="78"/>
      <c r="JAY344" s="78"/>
      <c r="JAZ344" s="78"/>
      <c r="JBA344" s="78"/>
      <c r="JBB344" s="78"/>
      <c r="JBC344" s="78"/>
      <c r="JBD344" s="78"/>
      <c r="JBE344" s="78"/>
      <c r="JBF344" s="78"/>
      <c r="JBG344" s="78"/>
      <c r="JBH344" s="78"/>
      <c r="JBI344" s="78"/>
      <c r="JBJ344" s="78"/>
      <c r="JBK344" s="78"/>
      <c r="JBL344" s="78"/>
      <c r="JBM344" s="78"/>
      <c r="JBN344" s="78"/>
      <c r="JBO344" s="78"/>
      <c r="JBP344" s="78"/>
      <c r="JBQ344" s="78"/>
      <c r="JBR344" s="78"/>
      <c r="JBS344" s="78"/>
      <c r="JBT344" s="78"/>
      <c r="JBU344" s="78"/>
      <c r="JBV344" s="78"/>
      <c r="JBW344" s="78"/>
      <c r="JBX344" s="78"/>
      <c r="JBY344" s="78"/>
      <c r="JBZ344" s="78"/>
      <c r="JCA344" s="78"/>
      <c r="JCB344" s="78"/>
      <c r="JCC344" s="78"/>
      <c r="JCD344" s="78"/>
      <c r="JCE344" s="78"/>
      <c r="JCF344" s="78"/>
      <c r="JCG344" s="78"/>
      <c r="JCH344" s="78"/>
      <c r="JCI344" s="78"/>
      <c r="JCJ344" s="78"/>
      <c r="JCK344" s="78"/>
      <c r="JCL344" s="78"/>
      <c r="JCM344" s="78"/>
      <c r="JCN344" s="78"/>
      <c r="JCO344" s="78"/>
      <c r="JCP344" s="78"/>
      <c r="JCQ344" s="78"/>
      <c r="JCR344" s="78"/>
      <c r="JCS344" s="78"/>
      <c r="JCT344" s="78"/>
      <c r="JCU344" s="78"/>
      <c r="JCV344" s="78"/>
      <c r="JCW344" s="78"/>
      <c r="JCX344" s="78"/>
      <c r="JCY344" s="78"/>
      <c r="JCZ344" s="78"/>
      <c r="JDA344" s="78"/>
      <c r="JDB344" s="78"/>
      <c r="JDC344" s="78"/>
      <c r="JDD344" s="78"/>
      <c r="JDE344" s="78"/>
      <c r="JDF344" s="78"/>
      <c r="JDG344" s="78"/>
      <c r="JDH344" s="78"/>
      <c r="JDI344" s="78"/>
      <c r="JDJ344" s="78"/>
      <c r="JDK344" s="78"/>
      <c r="JDL344" s="78"/>
      <c r="JDM344" s="78"/>
      <c r="JDN344" s="78"/>
      <c r="JDO344" s="78"/>
      <c r="JDP344" s="78"/>
      <c r="JDQ344" s="78"/>
      <c r="JDR344" s="78"/>
      <c r="JDS344" s="78"/>
      <c r="JDT344" s="78"/>
      <c r="JDU344" s="78"/>
      <c r="JDV344" s="78"/>
      <c r="JDW344" s="78"/>
      <c r="JDX344" s="78"/>
      <c r="JDY344" s="78"/>
      <c r="JDZ344" s="78"/>
      <c r="JEA344" s="78"/>
      <c r="JEB344" s="78"/>
      <c r="JEC344" s="78"/>
      <c r="JED344" s="78"/>
      <c r="JEE344" s="78"/>
      <c r="JEF344" s="78"/>
      <c r="JEG344" s="78"/>
      <c r="JEH344" s="78"/>
      <c r="JEI344" s="78"/>
      <c r="JEJ344" s="78"/>
      <c r="JEK344" s="78"/>
      <c r="JEL344" s="78"/>
      <c r="JEM344" s="78"/>
      <c r="JEN344" s="78"/>
      <c r="JEO344" s="78"/>
      <c r="JEP344" s="78"/>
      <c r="JEQ344" s="78"/>
      <c r="JER344" s="78"/>
      <c r="JES344" s="78"/>
      <c r="JET344" s="78"/>
      <c r="JEU344" s="78"/>
      <c r="JEV344" s="78"/>
      <c r="JEW344" s="78"/>
      <c r="JEX344" s="78"/>
      <c r="JEY344" s="78"/>
      <c r="JEZ344" s="78"/>
      <c r="JFA344" s="78"/>
      <c r="JFB344" s="78"/>
      <c r="JFC344" s="78"/>
      <c r="JFD344" s="78"/>
      <c r="JFE344" s="78"/>
      <c r="JFF344" s="78"/>
      <c r="JFG344" s="78"/>
      <c r="JFH344" s="78"/>
      <c r="JFI344" s="78"/>
      <c r="JFJ344" s="78"/>
      <c r="JFK344" s="78"/>
      <c r="JFL344" s="78"/>
      <c r="JFM344" s="78"/>
      <c r="JFN344" s="78"/>
      <c r="JFO344" s="78"/>
      <c r="JFP344" s="78"/>
      <c r="JFQ344" s="78"/>
      <c r="JFR344" s="78"/>
      <c r="JFS344" s="78"/>
      <c r="JFT344" s="78"/>
      <c r="JFU344" s="78"/>
      <c r="JFV344" s="78"/>
      <c r="JFW344" s="78"/>
      <c r="JFX344" s="78"/>
      <c r="JFY344" s="78"/>
      <c r="JFZ344" s="78"/>
      <c r="JGA344" s="78"/>
      <c r="JGB344" s="78"/>
      <c r="JGC344" s="78"/>
      <c r="JGD344" s="78"/>
      <c r="JGE344" s="78"/>
      <c r="JGF344" s="78"/>
      <c r="JGG344" s="78"/>
      <c r="JGH344" s="78"/>
      <c r="JGI344" s="78"/>
      <c r="JGJ344" s="78"/>
      <c r="JGK344" s="78"/>
      <c r="JGL344" s="78"/>
      <c r="JGM344" s="78"/>
      <c r="JGN344" s="78"/>
      <c r="JGO344" s="78"/>
      <c r="JGP344" s="78"/>
      <c r="JGQ344" s="78"/>
      <c r="JGR344" s="78"/>
      <c r="JGS344" s="78"/>
      <c r="JGT344" s="78"/>
      <c r="JGU344" s="78"/>
      <c r="JGV344" s="78"/>
      <c r="JGW344" s="78"/>
      <c r="JGX344" s="78"/>
      <c r="JGY344" s="78"/>
      <c r="JGZ344" s="78"/>
      <c r="JHA344" s="78"/>
      <c r="JHB344" s="78"/>
      <c r="JHC344" s="78"/>
      <c r="JHD344" s="78"/>
      <c r="JHE344" s="78"/>
      <c r="JHF344" s="78"/>
      <c r="JHG344" s="78"/>
      <c r="JHH344" s="78"/>
      <c r="JHI344" s="78"/>
      <c r="JHJ344" s="78"/>
      <c r="JHK344" s="78"/>
      <c r="JHL344" s="78"/>
      <c r="JHM344" s="78"/>
      <c r="JHN344" s="78"/>
      <c r="JHO344" s="78"/>
      <c r="JHP344" s="78"/>
      <c r="JHQ344" s="78"/>
      <c r="JHR344" s="78"/>
      <c r="JHS344" s="78"/>
      <c r="JHT344" s="78"/>
      <c r="JHU344" s="78"/>
      <c r="JHV344" s="78"/>
      <c r="JHW344" s="78"/>
      <c r="JHX344" s="78"/>
      <c r="JHY344" s="78"/>
      <c r="JHZ344" s="78"/>
      <c r="JIA344" s="78"/>
      <c r="JIB344" s="78"/>
      <c r="JIC344" s="78"/>
      <c r="JID344" s="78"/>
      <c r="JIE344" s="78"/>
      <c r="JIF344" s="78"/>
      <c r="JIG344" s="78"/>
      <c r="JIH344" s="78"/>
      <c r="JII344" s="78"/>
      <c r="JIJ344" s="78"/>
      <c r="JIK344" s="78"/>
      <c r="JIL344" s="78"/>
      <c r="JIM344" s="78"/>
      <c r="JIN344" s="78"/>
      <c r="JIO344" s="78"/>
      <c r="JIP344" s="78"/>
      <c r="JIQ344" s="78"/>
      <c r="JIR344" s="78"/>
      <c r="JIS344" s="78"/>
      <c r="JIT344" s="78"/>
      <c r="JIU344" s="78"/>
      <c r="JIV344" s="78"/>
      <c r="JIW344" s="78"/>
      <c r="JIX344" s="78"/>
      <c r="JIY344" s="78"/>
      <c r="JIZ344" s="78"/>
      <c r="JJA344" s="78"/>
      <c r="JJB344" s="78"/>
      <c r="JJC344" s="78"/>
      <c r="JJD344" s="78"/>
      <c r="JJE344" s="78"/>
      <c r="JJF344" s="78"/>
      <c r="JJG344" s="78"/>
      <c r="JJH344" s="78"/>
      <c r="JJI344" s="78"/>
      <c r="JJJ344" s="78"/>
      <c r="JJK344" s="78"/>
      <c r="JJL344" s="78"/>
      <c r="JJM344" s="78"/>
      <c r="JJN344" s="78"/>
      <c r="JJO344" s="78"/>
      <c r="JJP344" s="78"/>
      <c r="JJQ344" s="78"/>
      <c r="JJR344" s="78"/>
      <c r="JJS344" s="78"/>
      <c r="JJT344" s="78"/>
      <c r="JJU344" s="78"/>
      <c r="JJV344" s="78"/>
      <c r="JJW344" s="78"/>
      <c r="JJX344" s="78"/>
      <c r="JJY344" s="78"/>
      <c r="JJZ344" s="78"/>
      <c r="JKA344" s="78"/>
      <c r="JKB344" s="78"/>
      <c r="JKC344" s="78"/>
      <c r="JKD344" s="78"/>
      <c r="JKE344" s="78"/>
      <c r="JKF344" s="78"/>
      <c r="JKG344" s="78"/>
      <c r="JKH344" s="78"/>
      <c r="JKI344" s="78"/>
      <c r="JKJ344" s="78"/>
      <c r="JKK344" s="78"/>
      <c r="JKL344" s="78"/>
      <c r="JKM344" s="78"/>
      <c r="JKN344" s="78"/>
      <c r="JKO344" s="78"/>
      <c r="JKP344" s="78"/>
      <c r="JKQ344" s="78"/>
      <c r="JKR344" s="78"/>
      <c r="JKS344" s="78"/>
      <c r="JKT344" s="78"/>
      <c r="JKU344" s="78"/>
      <c r="JKV344" s="78"/>
      <c r="JKW344" s="78"/>
      <c r="JKX344" s="78"/>
      <c r="JKY344" s="78"/>
      <c r="JKZ344" s="78"/>
      <c r="JLA344" s="78"/>
      <c r="JLB344" s="78"/>
      <c r="JLC344" s="78"/>
      <c r="JLD344" s="78"/>
      <c r="JLE344" s="78"/>
      <c r="JLF344" s="78"/>
      <c r="JLG344" s="78"/>
      <c r="JLH344" s="78"/>
      <c r="JLI344" s="78"/>
      <c r="JLJ344" s="78"/>
      <c r="JLK344" s="78"/>
      <c r="JLL344" s="78"/>
      <c r="JLM344" s="78"/>
      <c r="JLN344" s="78"/>
      <c r="JLO344" s="78"/>
      <c r="JLP344" s="78"/>
      <c r="JLQ344" s="78"/>
      <c r="JLR344" s="78"/>
      <c r="JLS344" s="78"/>
      <c r="JLT344" s="78"/>
      <c r="JLU344" s="78"/>
      <c r="JLV344" s="78"/>
      <c r="JLW344" s="78"/>
      <c r="JLX344" s="78"/>
      <c r="JLY344" s="78"/>
      <c r="JLZ344" s="78"/>
      <c r="JMA344" s="78"/>
      <c r="JMB344" s="78"/>
      <c r="JMC344" s="78"/>
      <c r="JMD344" s="78"/>
      <c r="JME344" s="78"/>
      <c r="JMF344" s="78"/>
      <c r="JMG344" s="78"/>
      <c r="JMH344" s="78"/>
      <c r="JMI344" s="78"/>
      <c r="JMJ344" s="78"/>
      <c r="JMK344" s="78"/>
      <c r="JML344" s="78"/>
      <c r="JMM344" s="78"/>
      <c r="JMN344" s="78"/>
      <c r="JMO344" s="78"/>
      <c r="JMP344" s="78"/>
      <c r="JMQ344" s="78"/>
      <c r="JMR344" s="78"/>
      <c r="JMS344" s="78"/>
      <c r="JMT344" s="78"/>
      <c r="JMU344" s="78"/>
      <c r="JMV344" s="78"/>
      <c r="JMW344" s="78"/>
      <c r="JMX344" s="78"/>
      <c r="JMY344" s="78"/>
      <c r="JMZ344" s="78"/>
      <c r="JNA344" s="78"/>
      <c r="JNB344" s="78"/>
      <c r="JNC344" s="78"/>
      <c r="JND344" s="78"/>
      <c r="JNE344" s="78"/>
      <c r="JNF344" s="78"/>
      <c r="JNG344" s="78"/>
      <c r="JNH344" s="78"/>
      <c r="JNI344" s="78"/>
      <c r="JNJ344" s="78"/>
      <c r="JNK344" s="78"/>
      <c r="JNL344" s="78"/>
      <c r="JNM344" s="78"/>
      <c r="JNN344" s="78"/>
      <c r="JNO344" s="78"/>
      <c r="JNP344" s="78"/>
      <c r="JNQ344" s="78"/>
      <c r="JNR344" s="78"/>
      <c r="JNS344" s="78"/>
      <c r="JNT344" s="78"/>
      <c r="JNU344" s="78"/>
      <c r="JNV344" s="78"/>
      <c r="JNW344" s="78"/>
      <c r="JNX344" s="78"/>
      <c r="JNY344" s="78"/>
      <c r="JNZ344" s="78"/>
      <c r="JOA344" s="78"/>
      <c r="JOB344" s="78"/>
      <c r="JOC344" s="78"/>
      <c r="JOD344" s="78"/>
      <c r="JOE344" s="78"/>
      <c r="JOF344" s="78"/>
      <c r="JOG344" s="78"/>
      <c r="JOH344" s="78"/>
      <c r="JOI344" s="78"/>
      <c r="JOJ344" s="78"/>
      <c r="JOK344" s="78"/>
      <c r="JOL344" s="78"/>
      <c r="JOM344" s="78"/>
      <c r="JON344" s="78"/>
      <c r="JOO344" s="78"/>
      <c r="JOP344" s="78"/>
      <c r="JOQ344" s="78"/>
      <c r="JOR344" s="78"/>
      <c r="JOS344" s="78"/>
      <c r="JOT344" s="78"/>
      <c r="JOU344" s="78"/>
      <c r="JOV344" s="78"/>
      <c r="JOW344" s="78"/>
      <c r="JOX344" s="78"/>
      <c r="JOY344" s="78"/>
      <c r="JOZ344" s="78"/>
      <c r="JPA344" s="78"/>
      <c r="JPB344" s="78"/>
      <c r="JPC344" s="78"/>
      <c r="JPD344" s="78"/>
      <c r="JPE344" s="78"/>
      <c r="JPF344" s="78"/>
      <c r="JPG344" s="78"/>
      <c r="JPH344" s="78"/>
      <c r="JPI344" s="78"/>
      <c r="JPJ344" s="78"/>
      <c r="JPK344" s="78"/>
      <c r="JPL344" s="78"/>
      <c r="JPM344" s="78"/>
      <c r="JPN344" s="78"/>
      <c r="JPO344" s="78"/>
      <c r="JPP344" s="78"/>
      <c r="JPQ344" s="78"/>
      <c r="JPR344" s="78"/>
      <c r="JPS344" s="78"/>
      <c r="JPT344" s="78"/>
      <c r="JPU344" s="78"/>
      <c r="JPV344" s="78"/>
      <c r="JPW344" s="78"/>
      <c r="JPX344" s="78"/>
      <c r="JPY344" s="78"/>
      <c r="JPZ344" s="78"/>
      <c r="JQA344" s="78"/>
      <c r="JQB344" s="78"/>
      <c r="JQC344" s="78"/>
      <c r="JQD344" s="78"/>
      <c r="JQE344" s="78"/>
      <c r="JQF344" s="78"/>
      <c r="JQG344" s="78"/>
      <c r="JQH344" s="78"/>
      <c r="JQI344" s="78"/>
      <c r="JQJ344" s="78"/>
      <c r="JQK344" s="78"/>
      <c r="JQL344" s="78"/>
      <c r="JQM344" s="78"/>
      <c r="JQN344" s="78"/>
      <c r="JQO344" s="78"/>
      <c r="JQP344" s="78"/>
      <c r="JQQ344" s="78"/>
      <c r="JQR344" s="78"/>
      <c r="JQS344" s="78"/>
      <c r="JQT344" s="78"/>
      <c r="JQU344" s="78"/>
      <c r="JQV344" s="78"/>
      <c r="JQW344" s="78"/>
      <c r="JQX344" s="78"/>
      <c r="JQY344" s="78"/>
      <c r="JQZ344" s="78"/>
      <c r="JRA344" s="78"/>
      <c r="JRB344" s="78"/>
      <c r="JRC344" s="78"/>
      <c r="JRD344" s="78"/>
      <c r="JRE344" s="78"/>
      <c r="JRF344" s="78"/>
      <c r="JRG344" s="78"/>
      <c r="JRH344" s="78"/>
      <c r="JRI344" s="78"/>
      <c r="JRJ344" s="78"/>
      <c r="JRK344" s="78"/>
      <c r="JRL344" s="78"/>
      <c r="JRM344" s="78"/>
      <c r="JRN344" s="78"/>
      <c r="JRO344" s="78"/>
      <c r="JRP344" s="78"/>
      <c r="JRQ344" s="78"/>
      <c r="JRR344" s="78"/>
      <c r="JRS344" s="78"/>
      <c r="JRT344" s="78"/>
      <c r="JRU344" s="78"/>
      <c r="JRV344" s="78"/>
      <c r="JRW344" s="78"/>
      <c r="JRX344" s="78"/>
      <c r="JRY344" s="78"/>
      <c r="JRZ344" s="78"/>
      <c r="JSA344" s="78"/>
      <c r="JSB344" s="78"/>
      <c r="JSC344" s="78"/>
      <c r="JSD344" s="78"/>
      <c r="JSE344" s="78"/>
      <c r="JSF344" s="78"/>
      <c r="JSG344" s="78"/>
      <c r="JSH344" s="78"/>
      <c r="JSI344" s="78"/>
      <c r="JSJ344" s="78"/>
      <c r="JSK344" s="78"/>
      <c r="JSL344" s="78"/>
      <c r="JSM344" s="78"/>
      <c r="JSN344" s="78"/>
      <c r="JSO344" s="78"/>
      <c r="JSP344" s="78"/>
      <c r="JSQ344" s="78"/>
      <c r="JSR344" s="78"/>
      <c r="JSS344" s="78"/>
      <c r="JST344" s="78"/>
      <c r="JSU344" s="78"/>
      <c r="JSV344" s="78"/>
      <c r="JSW344" s="78"/>
      <c r="JSX344" s="78"/>
      <c r="JSY344" s="78"/>
      <c r="JSZ344" s="78"/>
      <c r="JTA344" s="78"/>
      <c r="JTB344" s="78"/>
      <c r="JTC344" s="78"/>
      <c r="JTD344" s="78"/>
      <c r="JTE344" s="78"/>
      <c r="JTF344" s="78"/>
      <c r="JTG344" s="78"/>
      <c r="JTH344" s="78"/>
      <c r="JTI344" s="78"/>
      <c r="JTJ344" s="78"/>
      <c r="JTK344" s="78"/>
      <c r="JTL344" s="78"/>
      <c r="JTM344" s="78"/>
      <c r="JTN344" s="78"/>
      <c r="JTO344" s="78"/>
      <c r="JTP344" s="78"/>
      <c r="JTQ344" s="78"/>
      <c r="JTR344" s="78"/>
      <c r="JTS344" s="78"/>
      <c r="JTT344" s="78"/>
      <c r="JTU344" s="78"/>
      <c r="JTV344" s="78"/>
      <c r="JTW344" s="78"/>
      <c r="JTX344" s="78"/>
      <c r="JTY344" s="78"/>
      <c r="JTZ344" s="78"/>
      <c r="JUA344" s="78"/>
      <c r="JUB344" s="78"/>
      <c r="JUC344" s="78"/>
      <c r="JUD344" s="78"/>
      <c r="JUE344" s="78"/>
      <c r="JUF344" s="78"/>
      <c r="JUG344" s="78"/>
      <c r="JUH344" s="78"/>
      <c r="JUI344" s="78"/>
      <c r="JUJ344" s="78"/>
      <c r="JUK344" s="78"/>
      <c r="JUL344" s="78"/>
      <c r="JUM344" s="78"/>
      <c r="JUN344" s="78"/>
      <c r="JUO344" s="78"/>
      <c r="JUP344" s="78"/>
      <c r="JUQ344" s="78"/>
      <c r="JUR344" s="78"/>
      <c r="JUS344" s="78"/>
      <c r="JUT344" s="78"/>
      <c r="JUU344" s="78"/>
      <c r="JUV344" s="78"/>
      <c r="JUW344" s="78"/>
      <c r="JUX344" s="78"/>
      <c r="JUY344" s="78"/>
      <c r="JUZ344" s="78"/>
      <c r="JVA344" s="78"/>
      <c r="JVB344" s="78"/>
      <c r="JVC344" s="78"/>
      <c r="JVD344" s="78"/>
      <c r="JVE344" s="78"/>
      <c r="JVF344" s="78"/>
      <c r="JVG344" s="78"/>
      <c r="JVH344" s="78"/>
      <c r="JVI344" s="78"/>
      <c r="JVJ344" s="78"/>
      <c r="JVK344" s="78"/>
      <c r="JVL344" s="78"/>
      <c r="JVM344" s="78"/>
      <c r="JVN344" s="78"/>
      <c r="JVO344" s="78"/>
      <c r="JVP344" s="78"/>
      <c r="JVQ344" s="78"/>
      <c r="JVR344" s="78"/>
      <c r="JVS344" s="78"/>
      <c r="JVT344" s="78"/>
      <c r="JVU344" s="78"/>
      <c r="JVV344" s="78"/>
      <c r="JVW344" s="78"/>
      <c r="JVX344" s="78"/>
      <c r="JVY344" s="78"/>
      <c r="JVZ344" s="78"/>
      <c r="JWA344" s="78"/>
      <c r="JWB344" s="78"/>
      <c r="JWC344" s="78"/>
      <c r="JWD344" s="78"/>
      <c r="JWE344" s="78"/>
      <c r="JWF344" s="78"/>
      <c r="JWG344" s="78"/>
      <c r="JWH344" s="78"/>
      <c r="JWI344" s="78"/>
      <c r="JWJ344" s="78"/>
      <c r="JWK344" s="78"/>
      <c r="JWL344" s="78"/>
      <c r="JWM344" s="78"/>
      <c r="JWN344" s="78"/>
      <c r="JWO344" s="78"/>
      <c r="JWP344" s="78"/>
      <c r="JWQ344" s="78"/>
      <c r="JWR344" s="78"/>
      <c r="JWS344" s="78"/>
      <c r="JWT344" s="78"/>
      <c r="JWU344" s="78"/>
      <c r="JWV344" s="78"/>
      <c r="JWW344" s="78"/>
      <c r="JWX344" s="78"/>
      <c r="JWY344" s="78"/>
      <c r="JWZ344" s="78"/>
      <c r="JXA344" s="78"/>
      <c r="JXB344" s="78"/>
      <c r="JXC344" s="78"/>
      <c r="JXD344" s="78"/>
      <c r="JXE344" s="78"/>
      <c r="JXF344" s="78"/>
      <c r="JXG344" s="78"/>
      <c r="JXH344" s="78"/>
      <c r="JXI344" s="78"/>
      <c r="JXJ344" s="78"/>
      <c r="JXK344" s="78"/>
      <c r="JXL344" s="78"/>
      <c r="JXM344" s="78"/>
      <c r="JXN344" s="78"/>
      <c r="JXO344" s="78"/>
      <c r="JXP344" s="78"/>
      <c r="JXQ344" s="78"/>
      <c r="JXR344" s="78"/>
      <c r="JXS344" s="78"/>
      <c r="JXT344" s="78"/>
      <c r="JXU344" s="78"/>
      <c r="JXV344" s="78"/>
      <c r="JXW344" s="78"/>
      <c r="JXX344" s="78"/>
      <c r="JXY344" s="78"/>
      <c r="JXZ344" s="78"/>
      <c r="JYA344" s="78"/>
      <c r="JYB344" s="78"/>
      <c r="JYC344" s="78"/>
      <c r="JYD344" s="78"/>
      <c r="JYE344" s="78"/>
      <c r="JYF344" s="78"/>
      <c r="JYG344" s="78"/>
      <c r="JYH344" s="78"/>
      <c r="JYI344" s="78"/>
      <c r="JYJ344" s="78"/>
      <c r="JYK344" s="78"/>
      <c r="JYL344" s="78"/>
      <c r="JYM344" s="78"/>
      <c r="JYN344" s="78"/>
      <c r="JYO344" s="78"/>
      <c r="JYP344" s="78"/>
      <c r="JYQ344" s="78"/>
      <c r="JYR344" s="78"/>
      <c r="JYS344" s="78"/>
      <c r="JYT344" s="78"/>
      <c r="JYU344" s="78"/>
      <c r="JYV344" s="78"/>
      <c r="JYW344" s="78"/>
      <c r="JYX344" s="78"/>
      <c r="JYY344" s="78"/>
      <c r="JYZ344" s="78"/>
      <c r="JZA344" s="78"/>
      <c r="JZB344" s="78"/>
      <c r="JZC344" s="78"/>
      <c r="JZD344" s="78"/>
      <c r="JZE344" s="78"/>
      <c r="JZF344" s="78"/>
      <c r="JZG344" s="78"/>
      <c r="JZH344" s="78"/>
      <c r="JZI344" s="78"/>
      <c r="JZJ344" s="78"/>
      <c r="JZK344" s="78"/>
      <c r="JZL344" s="78"/>
      <c r="JZM344" s="78"/>
      <c r="JZN344" s="78"/>
      <c r="JZO344" s="78"/>
      <c r="JZP344" s="78"/>
      <c r="JZQ344" s="78"/>
      <c r="JZR344" s="78"/>
      <c r="JZS344" s="78"/>
      <c r="JZT344" s="78"/>
      <c r="JZU344" s="78"/>
      <c r="JZV344" s="78"/>
      <c r="JZW344" s="78"/>
      <c r="JZX344" s="78"/>
      <c r="JZY344" s="78"/>
      <c r="JZZ344" s="78"/>
      <c r="KAA344" s="78"/>
      <c r="KAB344" s="78"/>
      <c r="KAC344" s="78"/>
      <c r="KAD344" s="78"/>
      <c r="KAE344" s="78"/>
      <c r="KAF344" s="78"/>
      <c r="KAG344" s="78"/>
      <c r="KAH344" s="78"/>
      <c r="KAI344" s="78"/>
      <c r="KAJ344" s="78"/>
      <c r="KAK344" s="78"/>
      <c r="KAL344" s="78"/>
      <c r="KAM344" s="78"/>
      <c r="KAN344" s="78"/>
      <c r="KAO344" s="78"/>
      <c r="KAP344" s="78"/>
      <c r="KAQ344" s="78"/>
      <c r="KAR344" s="78"/>
      <c r="KAS344" s="78"/>
      <c r="KAT344" s="78"/>
      <c r="KAU344" s="78"/>
      <c r="KAV344" s="78"/>
      <c r="KAW344" s="78"/>
      <c r="KAX344" s="78"/>
      <c r="KAY344" s="78"/>
      <c r="KAZ344" s="78"/>
      <c r="KBA344" s="78"/>
      <c r="KBB344" s="78"/>
      <c r="KBC344" s="78"/>
      <c r="KBD344" s="78"/>
      <c r="KBE344" s="78"/>
      <c r="KBF344" s="78"/>
      <c r="KBG344" s="78"/>
      <c r="KBH344" s="78"/>
      <c r="KBI344" s="78"/>
      <c r="KBJ344" s="78"/>
      <c r="KBK344" s="78"/>
      <c r="KBL344" s="78"/>
      <c r="KBM344" s="78"/>
      <c r="KBN344" s="78"/>
      <c r="KBO344" s="78"/>
      <c r="KBP344" s="78"/>
      <c r="KBQ344" s="78"/>
      <c r="KBR344" s="78"/>
      <c r="KBS344" s="78"/>
      <c r="KBT344" s="78"/>
      <c r="KBU344" s="78"/>
      <c r="KBV344" s="78"/>
      <c r="KBW344" s="78"/>
      <c r="KBX344" s="78"/>
      <c r="KBY344" s="78"/>
      <c r="KBZ344" s="78"/>
      <c r="KCA344" s="78"/>
      <c r="KCB344" s="78"/>
      <c r="KCC344" s="78"/>
      <c r="KCD344" s="78"/>
      <c r="KCE344" s="78"/>
      <c r="KCF344" s="78"/>
      <c r="KCG344" s="78"/>
      <c r="KCH344" s="78"/>
      <c r="KCI344" s="78"/>
      <c r="KCJ344" s="78"/>
      <c r="KCK344" s="78"/>
      <c r="KCL344" s="78"/>
      <c r="KCM344" s="78"/>
      <c r="KCN344" s="78"/>
      <c r="KCO344" s="78"/>
      <c r="KCP344" s="78"/>
      <c r="KCQ344" s="78"/>
      <c r="KCR344" s="78"/>
      <c r="KCS344" s="78"/>
      <c r="KCT344" s="78"/>
      <c r="KCU344" s="78"/>
      <c r="KCV344" s="78"/>
      <c r="KCW344" s="78"/>
      <c r="KCX344" s="78"/>
      <c r="KCY344" s="78"/>
      <c r="KCZ344" s="78"/>
      <c r="KDA344" s="78"/>
      <c r="KDB344" s="78"/>
      <c r="KDC344" s="78"/>
      <c r="KDD344" s="78"/>
      <c r="KDE344" s="78"/>
      <c r="KDF344" s="78"/>
      <c r="KDG344" s="78"/>
      <c r="KDH344" s="78"/>
      <c r="KDI344" s="78"/>
      <c r="KDJ344" s="78"/>
      <c r="KDK344" s="78"/>
      <c r="KDL344" s="78"/>
      <c r="KDM344" s="78"/>
      <c r="KDN344" s="78"/>
      <c r="KDO344" s="78"/>
      <c r="KDP344" s="78"/>
      <c r="KDQ344" s="78"/>
      <c r="KDR344" s="78"/>
      <c r="KDS344" s="78"/>
      <c r="KDT344" s="78"/>
      <c r="KDU344" s="78"/>
      <c r="KDV344" s="78"/>
      <c r="KDW344" s="78"/>
      <c r="KDX344" s="78"/>
      <c r="KDY344" s="78"/>
      <c r="KDZ344" s="78"/>
      <c r="KEA344" s="78"/>
      <c r="KEB344" s="78"/>
      <c r="KEC344" s="78"/>
      <c r="KED344" s="78"/>
      <c r="KEE344" s="78"/>
      <c r="KEF344" s="78"/>
      <c r="KEG344" s="78"/>
      <c r="KEH344" s="78"/>
      <c r="KEI344" s="78"/>
      <c r="KEJ344" s="78"/>
      <c r="KEK344" s="78"/>
      <c r="KEL344" s="78"/>
      <c r="KEM344" s="78"/>
      <c r="KEN344" s="78"/>
      <c r="KEO344" s="78"/>
      <c r="KEP344" s="78"/>
      <c r="KEQ344" s="78"/>
      <c r="KER344" s="78"/>
      <c r="KES344" s="78"/>
      <c r="KET344" s="78"/>
      <c r="KEU344" s="78"/>
      <c r="KEV344" s="78"/>
      <c r="KEW344" s="78"/>
      <c r="KEX344" s="78"/>
      <c r="KEY344" s="78"/>
      <c r="KEZ344" s="78"/>
      <c r="KFA344" s="78"/>
      <c r="KFB344" s="78"/>
      <c r="KFC344" s="78"/>
      <c r="KFD344" s="78"/>
      <c r="KFE344" s="78"/>
      <c r="KFF344" s="78"/>
      <c r="KFG344" s="78"/>
      <c r="KFH344" s="78"/>
      <c r="KFI344" s="78"/>
      <c r="KFJ344" s="78"/>
      <c r="KFK344" s="78"/>
      <c r="KFL344" s="78"/>
      <c r="KFM344" s="78"/>
      <c r="KFN344" s="78"/>
      <c r="KFO344" s="78"/>
      <c r="KFP344" s="78"/>
      <c r="KFQ344" s="78"/>
      <c r="KFR344" s="78"/>
      <c r="KFS344" s="78"/>
      <c r="KFT344" s="78"/>
      <c r="KFU344" s="78"/>
      <c r="KFV344" s="78"/>
      <c r="KFW344" s="78"/>
      <c r="KFX344" s="78"/>
      <c r="KFY344" s="78"/>
      <c r="KFZ344" s="78"/>
      <c r="KGA344" s="78"/>
      <c r="KGB344" s="78"/>
      <c r="KGC344" s="78"/>
      <c r="KGD344" s="78"/>
      <c r="KGE344" s="78"/>
      <c r="KGF344" s="78"/>
      <c r="KGG344" s="78"/>
      <c r="KGH344" s="78"/>
      <c r="KGI344" s="78"/>
      <c r="KGJ344" s="78"/>
      <c r="KGK344" s="78"/>
      <c r="KGL344" s="78"/>
      <c r="KGM344" s="78"/>
      <c r="KGN344" s="78"/>
      <c r="KGO344" s="78"/>
      <c r="KGP344" s="78"/>
      <c r="KGQ344" s="78"/>
      <c r="KGR344" s="78"/>
      <c r="KGS344" s="78"/>
      <c r="KGT344" s="78"/>
      <c r="KGU344" s="78"/>
      <c r="KGV344" s="78"/>
      <c r="KGW344" s="78"/>
      <c r="KGX344" s="78"/>
      <c r="KGY344" s="78"/>
      <c r="KGZ344" s="78"/>
      <c r="KHA344" s="78"/>
      <c r="KHB344" s="78"/>
      <c r="KHC344" s="78"/>
      <c r="KHD344" s="78"/>
      <c r="KHE344" s="78"/>
      <c r="KHF344" s="78"/>
      <c r="KHG344" s="78"/>
      <c r="KHH344" s="78"/>
      <c r="KHI344" s="78"/>
      <c r="KHJ344" s="78"/>
      <c r="KHK344" s="78"/>
      <c r="KHL344" s="78"/>
      <c r="KHM344" s="78"/>
      <c r="KHN344" s="78"/>
      <c r="KHO344" s="78"/>
      <c r="KHP344" s="78"/>
      <c r="KHQ344" s="78"/>
      <c r="KHR344" s="78"/>
      <c r="KHS344" s="78"/>
      <c r="KHT344" s="78"/>
      <c r="KHU344" s="78"/>
      <c r="KHV344" s="78"/>
      <c r="KHW344" s="78"/>
      <c r="KHX344" s="78"/>
      <c r="KHY344" s="78"/>
      <c r="KHZ344" s="78"/>
      <c r="KIA344" s="78"/>
      <c r="KIB344" s="78"/>
      <c r="KIC344" s="78"/>
      <c r="KID344" s="78"/>
      <c r="KIE344" s="78"/>
      <c r="KIF344" s="78"/>
      <c r="KIG344" s="78"/>
      <c r="KIH344" s="78"/>
      <c r="KII344" s="78"/>
      <c r="KIJ344" s="78"/>
      <c r="KIK344" s="78"/>
      <c r="KIL344" s="78"/>
      <c r="KIM344" s="78"/>
      <c r="KIN344" s="78"/>
      <c r="KIO344" s="78"/>
      <c r="KIP344" s="78"/>
      <c r="KIQ344" s="78"/>
      <c r="KIR344" s="78"/>
      <c r="KIS344" s="78"/>
      <c r="KIT344" s="78"/>
      <c r="KIU344" s="78"/>
      <c r="KIV344" s="78"/>
      <c r="KIW344" s="78"/>
      <c r="KIX344" s="78"/>
      <c r="KIY344" s="78"/>
      <c r="KIZ344" s="78"/>
      <c r="KJA344" s="78"/>
      <c r="KJB344" s="78"/>
      <c r="KJC344" s="78"/>
      <c r="KJD344" s="78"/>
      <c r="KJE344" s="78"/>
      <c r="KJF344" s="78"/>
      <c r="KJG344" s="78"/>
      <c r="KJH344" s="78"/>
      <c r="KJI344" s="78"/>
      <c r="KJJ344" s="78"/>
      <c r="KJK344" s="78"/>
      <c r="KJL344" s="78"/>
      <c r="KJM344" s="78"/>
      <c r="KJN344" s="78"/>
      <c r="KJO344" s="78"/>
      <c r="KJP344" s="78"/>
      <c r="KJQ344" s="78"/>
      <c r="KJR344" s="78"/>
      <c r="KJS344" s="78"/>
      <c r="KJT344" s="78"/>
      <c r="KJU344" s="78"/>
      <c r="KJV344" s="78"/>
      <c r="KJW344" s="78"/>
      <c r="KJX344" s="78"/>
      <c r="KJY344" s="78"/>
      <c r="KJZ344" s="78"/>
      <c r="KKA344" s="78"/>
      <c r="KKB344" s="78"/>
      <c r="KKC344" s="78"/>
      <c r="KKD344" s="78"/>
      <c r="KKE344" s="78"/>
      <c r="KKF344" s="78"/>
      <c r="KKG344" s="78"/>
      <c r="KKH344" s="78"/>
      <c r="KKI344" s="78"/>
      <c r="KKJ344" s="78"/>
      <c r="KKK344" s="78"/>
      <c r="KKL344" s="78"/>
      <c r="KKM344" s="78"/>
      <c r="KKN344" s="78"/>
      <c r="KKO344" s="78"/>
      <c r="KKP344" s="78"/>
      <c r="KKQ344" s="78"/>
      <c r="KKR344" s="78"/>
      <c r="KKS344" s="78"/>
      <c r="KKT344" s="78"/>
      <c r="KKU344" s="78"/>
      <c r="KKV344" s="78"/>
      <c r="KKW344" s="78"/>
      <c r="KKX344" s="78"/>
      <c r="KKY344" s="78"/>
      <c r="KKZ344" s="78"/>
      <c r="KLA344" s="78"/>
      <c r="KLB344" s="78"/>
      <c r="KLC344" s="78"/>
      <c r="KLD344" s="78"/>
      <c r="KLE344" s="78"/>
      <c r="KLF344" s="78"/>
      <c r="KLG344" s="78"/>
      <c r="KLH344" s="78"/>
      <c r="KLI344" s="78"/>
      <c r="KLJ344" s="78"/>
      <c r="KLK344" s="78"/>
      <c r="KLL344" s="78"/>
      <c r="KLM344" s="78"/>
      <c r="KLN344" s="78"/>
      <c r="KLO344" s="78"/>
      <c r="KLP344" s="78"/>
      <c r="KLQ344" s="78"/>
      <c r="KLR344" s="78"/>
      <c r="KLS344" s="78"/>
      <c r="KLT344" s="78"/>
      <c r="KLU344" s="78"/>
      <c r="KLV344" s="78"/>
      <c r="KLW344" s="78"/>
      <c r="KLX344" s="78"/>
      <c r="KLY344" s="78"/>
      <c r="KLZ344" s="78"/>
      <c r="KMA344" s="78"/>
      <c r="KMB344" s="78"/>
      <c r="KMC344" s="78"/>
      <c r="KMD344" s="78"/>
      <c r="KME344" s="78"/>
      <c r="KMF344" s="78"/>
      <c r="KMG344" s="78"/>
      <c r="KMH344" s="78"/>
      <c r="KMI344" s="78"/>
      <c r="KMJ344" s="78"/>
      <c r="KMK344" s="78"/>
      <c r="KML344" s="78"/>
      <c r="KMM344" s="78"/>
      <c r="KMN344" s="78"/>
      <c r="KMO344" s="78"/>
      <c r="KMP344" s="78"/>
      <c r="KMQ344" s="78"/>
      <c r="KMR344" s="78"/>
      <c r="KMS344" s="78"/>
      <c r="KMT344" s="78"/>
      <c r="KMU344" s="78"/>
      <c r="KMV344" s="78"/>
      <c r="KMW344" s="78"/>
      <c r="KMX344" s="78"/>
      <c r="KMY344" s="78"/>
      <c r="KMZ344" s="78"/>
      <c r="KNA344" s="78"/>
      <c r="KNB344" s="78"/>
      <c r="KNC344" s="78"/>
      <c r="KND344" s="78"/>
      <c r="KNE344" s="78"/>
      <c r="KNF344" s="78"/>
      <c r="KNG344" s="78"/>
      <c r="KNH344" s="78"/>
      <c r="KNI344" s="78"/>
      <c r="KNJ344" s="78"/>
      <c r="KNK344" s="78"/>
      <c r="KNL344" s="78"/>
      <c r="KNM344" s="78"/>
      <c r="KNN344" s="78"/>
      <c r="KNO344" s="78"/>
      <c r="KNP344" s="78"/>
      <c r="KNQ344" s="78"/>
      <c r="KNR344" s="78"/>
      <c r="KNS344" s="78"/>
      <c r="KNT344" s="78"/>
      <c r="KNU344" s="78"/>
      <c r="KNV344" s="78"/>
      <c r="KNW344" s="78"/>
      <c r="KNX344" s="78"/>
      <c r="KNY344" s="78"/>
      <c r="KNZ344" s="78"/>
      <c r="KOA344" s="78"/>
      <c r="KOB344" s="78"/>
      <c r="KOC344" s="78"/>
      <c r="KOD344" s="78"/>
      <c r="KOE344" s="78"/>
      <c r="KOF344" s="78"/>
      <c r="KOG344" s="78"/>
      <c r="KOH344" s="78"/>
      <c r="KOI344" s="78"/>
      <c r="KOJ344" s="78"/>
      <c r="KOK344" s="78"/>
      <c r="KOL344" s="78"/>
      <c r="KOM344" s="78"/>
      <c r="KON344" s="78"/>
      <c r="KOO344" s="78"/>
      <c r="KOP344" s="78"/>
      <c r="KOQ344" s="78"/>
      <c r="KOR344" s="78"/>
      <c r="KOS344" s="78"/>
      <c r="KOT344" s="78"/>
      <c r="KOU344" s="78"/>
      <c r="KOV344" s="78"/>
      <c r="KOW344" s="78"/>
      <c r="KOX344" s="78"/>
      <c r="KOY344" s="78"/>
      <c r="KOZ344" s="78"/>
      <c r="KPA344" s="78"/>
      <c r="KPB344" s="78"/>
      <c r="KPC344" s="78"/>
      <c r="KPD344" s="78"/>
      <c r="KPE344" s="78"/>
      <c r="KPF344" s="78"/>
      <c r="KPG344" s="78"/>
      <c r="KPH344" s="78"/>
      <c r="KPI344" s="78"/>
      <c r="KPJ344" s="78"/>
      <c r="KPK344" s="78"/>
      <c r="KPL344" s="78"/>
      <c r="KPM344" s="78"/>
      <c r="KPN344" s="78"/>
      <c r="KPO344" s="78"/>
      <c r="KPP344" s="78"/>
      <c r="KPQ344" s="78"/>
      <c r="KPR344" s="78"/>
      <c r="KPS344" s="78"/>
      <c r="KPT344" s="78"/>
      <c r="KPU344" s="78"/>
      <c r="KPV344" s="78"/>
      <c r="KPW344" s="78"/>
      <c r="KPX344" s="78"/>
      <c r="KPY344" s="78"/>
      <c r="KPZ344" s="78"/>
      <c r="KQA344" s="78"/>
      <c r="KQB344" s="78"/>
      <c r="KQC344" s="78"/>
      <c r="KQD344" s="78"/>
      <c r="KQE344" s="78"/>
      <c r="KQF344" s="78"/>
      <c r="KQG344" s="78"/>
      <c r="KQH344" s="78"/>
      <c r="KQI344" s="78"/>
      <c r="KQJ344" s="78"/>
      <c r="KQK344" s="78"/>
      <c r="KQL344" s="78"/>
      <c r="KQM344" s="78"/>
      <c r="KQN344" s="78"/>
      <c r="KQO344" s="78"/>
      <c r="KQP344" s="78"/>
      <c r="KQQ344" s="78"/>
      <c r="KQR344" s="78"/>
      <c r="KQS344" s="78"/>
      <c r="KQT344" s="78"/>
      <c r="KQU344" s="78"/>
      <c r="KQV344" s="78"/>
      <c r="KQW344" s="78"/>
      <c r="KQX344" s="78"/>
      <c r="KQY344" s="78"/>
      <c r="KQZ344" s="78"/>
      <c r="KRA344" s="78"/>
      <c r="KRB344" s="78"/>
      <c r="KRC344" s="78"/>
      <c r="KRD344" s="78"/>
      <c r="KRE344" s="78"/>
      <c r="KRF344" s="78"/>
      <c r="KRG344" s="78"/>
      <c r="KRH344" s="78"/>
      <c r="KRI344" s="78"/>
      <c r="KRJ344" s="78"/>
      <c r="KRK344" s="78"/>
      <c r="KRL344" s="78"/>
      <c r="KRM344" s="78"/>
      <c r="KRN344" s="78"/>
      <c r="KRO344" s="78"/>
      <c r="KRP344" s="78"/>
      <c r="KRQ344" s="78"/>
      <c r="KRR344" s="78"/>
      <c r="KRS344" s="78"/>
      <c r="KRT344" s="78"/>
      <c r="KRU344" s="78"/>
      <c r="KRV344" s="78"/>
      <c r="KRW344" s="78"/>
      <c r="KRX344" s="78"/>
      <c r="KRY344" s="78"/>
      <c r="KRZ344" s="78"/>
      <c r="KSA344" s="78"/>
      <c r="KSB344" s="78"/>
      <c r="KSC344" s="78"/>
      <c r="KSD344" s="78"/>
      <c r="KSE344" s="78"/>
      <c r="KSF344" s="78"/>
      <c r="KSG344" s="78"/>
      <c r="KSH344" s="78"/>
      <c r="KSI344" s="78"/>
      <c r="KSJ344" s="78"/>
      <c r="KSK344" s="78"/>
      <c r="KSL344" s="78"/>
      <c r="KSM344" s="78"/>
      <c r="KSN344" s="78"/>
      <c r="KSO344" s="78"/>
      <c r="KSP344" s="78"/>
      <c r="KSQ344" s="78"/>
      <c r="KSR344" s="78"/>
      <c r="KSS344" s="78"/>
      <c r="KST344" s="78"/>
      <c r="KSU344" s="78"/>
      <c r="KSV344" s="78"/>
      <c r="KSW344" s="78"/>
      <c r="KSX344" s="78"/>
      <c r="KSY344" s="78"/>
      <c r="KSZ344" s="78"/>
      <c r="KTA344" s="78"/>
      <c r="KTB344" s="78"/>
      <c r="KTC344" s="78"/>
      <c r="KTD344" s="78"/>
      <c r="KTE344" s="78"/>
      <c r="KTF344" s="78"/>
      <c r="KTG344" s="78"/>
      <c r="KTH344" s="78"/>
      <c r="KTI344" s="78"/>
      <c r="KTJ344" s="78"/>
      <c r="KTK344" s="78"/>
      <c r="KTL344" s="78"/>
      <c r="KTM344" s="78"/>
      <c r="KTN344" s="78"/>
      <c r="KTO344" s="78"/>
      <c r="KTP344" s="78"/>
      <c r="KTQ344" s="78"/>
      <c r="KTR344" s="78"/>
      <c r="KTS344" s="78"/>
      <c r="KTT344" s="78"/>
      <c r="KTU344" s="78"/>
      <c r="KTV344" s="78"/>
      <c r="KTW344" s="78"/>
      <c r="KTX344" s="78"/>
      <c r="KTY344" s="78"/>
      <c r="KTZ344" s="78"/>
      <c r="KUA344" s="78"/>
      <c r="KUB344" s="78"/>
      <c r="KUC344" s="78"/>
      <c r="KUD344" s="78"/>
      <c r="KUE344" s="78"/>
      <c r="KUF344" s="78"/>
      <c r="KUG344" s="78"/>
      <c r="KUH344" s="78"/>
      <c r="KUI344" s="78"/>
      <c r="KUJ344" s="78"/>
      <c r="KUK344" s="78"/>
      <c r="KUL344" s="78"/>
      <c r="KUM344" s="78"/>
      <c r="KUN344" s="78"/>
      <c r="KUO344" s="78"/>
      <c r="KUP344" s="78"/>
      <c r="KUQ344" s="78"/>
      <c r="KUR344" s="78"/>
      <c r="KUS344" s="78"/>
      <c r="KUT344" s="78"/>
      <c r="KUU344" s="78"/>
      <c r="KUV344" s="78"/>
      <c r="KUW344" s="78"/>
      <c r="KUX344" s="78"/>
      <c r="KUY344" s="78"/>
      <c r="KUZ344" s="78"/>
      <c r="KVA344" s="78"/>
      <c r="KVB344" s="78"/>
      <c r="KVC344" s="78"/>
      <c r="KVD344" s="78"/>
      <c r="KVE344" s="78"/>
      <c r="KVF344" s="78"/>
      <c r="KVG344" s="78"/>
      <c r="KVH344" s="78"/>
      <c r="KVI344" s="78"/>
      <c r="KVJ344" s="78"/>
      <c r="KVK344" s="78"/>
      <c r="KVL344" s="78"/>
      <c r="KVM344" s="78"/>
      <c r="KVN344" s="78"/>
      <c r="KVO344" s="78"/>
      <c r="KVP344" s="78"/>
      <c r="KVQ344" s="78"/>
      <c r="KVR344" s="78"/>
      <c r="KVS344" s="78"/>
      <c r="KVT344" s="78"/>
      <c r="KVU344" s="78"/>
      <c r="KVV344" s="78"/>
      <c r="KVW344" s="78"/>
      <c r="KVX344" s="78"/>
      <c r="KVY344" s="78"/>
      <c r="KVZ344" s="78"/>
      <c r="KWA344" s="78"/>
      <c r="KWB344" s="78"/>
      <c r="KWC344" s="78"/>
      <c r="KWD344" s="78"/>
      <c r="KWE344" s="78"/>
      <c r="KWF344" s="78"/>
      <c r="KWG344" s="78"/>
      <c r="KWH344" s="78"/>
      <c r="KWI344" s="78"/>
      <c r="KWJ344" s="78"/>
      <c r="KWK344" s="78"/>
      <c r="KWL344" s="78"/>
      <c r="KWM344" s="78"/>
      <c r="KWN344" s="78"/>
      <c r="KWO344" s="78"/>
      <c r="KWP344" s="78"/>
      <c r="KWQ344" s="78"/>
      <c r="KWR344" s="78"/>
      <c r="KWS344" s="78"/>
      <c r="KWT344" s="78"/>
      <c r="KWU344" s="78"/>
      <c r="KWV344" s="78"/>
      <c r="KWW344" s="78"/>
      <c r="KWX344" s="78"/>
      <c r="KWY344" s="78"/>
      <c r="KWZ344" s="78"/>
      <c r="KXA344" s="78"/>
      <c r="KXB344" s="78"/>
      <c r="KXC344" s="78"/>
      <c r="KXD344" s="78"/>
      <c r="KXE344" s="78"/>
      <c r="KXF344" s="78"/>
      <c r="KXG344" s="78"/>
      <c r="KXH344" s="78"/>
      <c r="KXI344" s="78"/>
      <c r="KXJ344" s="78"/>
      <c r="KXK344" s="78"/>
      <c r="KXL344" s="78"/>
      <c r="KXM344" s="78"/>
      <c r="KXN344" s="78"/>
      <c r="KXO344" s="78"/>
      <c r="KXP344" s="78"/>
      <c r="KXQ344" s="78"/>
      <c r="KXR344" s="78"/>
      <c r="KXS344" s="78"/>
      <c r="KXT344" s="78"/>
      <c r="KXU344" s="78"/>
      <c r="KXV344" s="78"/>
      <c r="KXW344" s="78"/>
      <c r="KXX344" s="78"/>
      <c r="KXY344" s="78"/>
      <c r="KXZ344" s="78"/>
      <c r="KYA344" s="78"/>
      <c r="KYB344" s="78"/>
      <c r="KYC344" s="78"/>
      <c r="KYD344" s="78"/>
      <c r="KYE344" s="78"/>
      <c r="KYF344" s="78"/>
      <c r="KYG344" s="78"/>
      <c r="KYH344" s="78"/>
      <c r="KYI344" s="78"/>
      <c r="KYJ344" s="78"/>
      <c r="KYK344" s="78"/>
      <c r="KYL344" s="78"/>
      <c r="KYM344" s="78"/>
      <c r="KYN344" s="78"/>
      <c r="KYO344" s="78"/>
      <c r="KYP344" s="78"/>
      <c r="KYQ344" s="78"/>
      <c r="KYR344" s="78"/>
      <c r="KYS344" s="78"/>
      <c r="KYT344" s="78"/>
      <c r="KYU344" s="78"/>
      <c r="KYV344" s="78"/>
      <c r="KYW344" s="78"/>
      <c r="KYX344" s="78"/>
      <c r="KYY344" s="78"/>
      <c r="KYZ344" s="78"/>
      <c r="KZA344" s="78"/>
      <c r="KZB344" s="78"/>
      <c r="KZC344" s="78"/>
      <c r="KZD344" s="78"/>
      <c r="KZE344" s="78"/>
      <c r="KZF344" s="78"/>
      <c r="KZG344" s="78"/>
      <c r="KZH344" s="78"/>
      <c r="KZI344" s="78"/>
      <c r="KZJ344" s="78"/>
      <c r="KZK344" s="78"/>
      <c r="KZL344" s="78"/>
      <c r="KZM344" s="78"/>
      <c r="KZN344" s="78"/>
      <c r="KZO344" s="78"/>
      <c r="KZP344" s="78"/>
      <c r="KZQ344" s="78"/>
      <c r="KZR344" s="78"/>
      <c r="KZS344" s="78"/>
      <c r="KZT344" s="78"/>
      <c r="KZU344" s="78"/>
      <c r="KZV344" s="78"/>
      <c r="KZW344" s="78"/>
      <c r="KZX344" s="78"/>
      <c r="KZY344" s="78"/>
      <c r="KZZ344" s="78"/>
      <c r="LAA344" s="78"/>
      <c r="LAB344" s="78"/>
      <c r="LAC344" s="78"/>
      <c r="LAD344" s="78"/>
      <c r="LAE344" s="78"/>
      <c r="LAF344" s="78"/>
      <c r="LAG344" s="78"/>
      <c r="LAH344" s="78"/>
      <c r="LAI344" s="78"/>
      <c r="LAJ344" s="78"/>
      <c r="LAK344" s="78"/>
      <c r="LAL344" s="78"/>
      <c r="LAM344" s="78"/>
      <c r="LAN344" s="78"/>
      <c r="LAO344" s="78"/>
      <c r="LAP344" s="78"/>
      <c r="LAQ344" s="78"/>
      <c r="LAR344" s="78"/>
      <c r="LAS344" s="78"/>
      <c r="LAT344" s="78"/>
      <c r="LAU344" s="78"/>
      <c r="LAV344" s="78"/>
      <c r="LAW344" s="78"/>
      <c r="LAX344" s="78"/>
      <c r="LAY344" s="78"/>
      <c r="LAZ344" s="78"/>
      <c r="LBA344" s="78"/>
      <c r="LBB344" s="78"/>
      <c r="LBC344" s="78"/>
      <c r="LBD344" s="78"/>
      <c r="LBE344" s="78"/>
      <c r="LBF344" s="78"/>
      <c r="LBG344" s="78"/>
      <c r="LBH344" s="78"/>
      <c r="LBI344" s="78"/>
      <c r="LBJ344" s="78"/>
      <c r="LBK344" s="78"/>
      <c r="LBL344" s="78"/>
      <c r="LBM344" s="78"/>
      <c r="LBN344" s="78"/>
      <c r="LBO344" s="78"/>
      <c r="LBP344" s="78"/>
      <c r="LBQ344" s="78"/>
      <c r="LBR344" s="78"/>
      <c r="LBS344" s="78"/>
      <c r="LBT344" s="78"/>
      <c r="LBU344" s="78"/>
      <c r="LBV344" s="78"/>
      <c r="LBW344" s="78"/>
      <c r="LBX344" s="78"/>
      <c r="LBY344" s="78"/>
      <c r="LBZ344" s="78"/>
      <c r="LCA344" s="78"/>
      <c r="LCB344" s="78"/>
      <c r="LCC344" s="78"/>
      <c r="LCD344" s="78"/>
      <c r="LCE344" s="78"/>
      <c r="LCF344" s="78"/>
      <c r="LCG344" s="78"/>
      <c r="LCH344" s="78"/>
      <c r="LCI344" s="78"/>
      <c r="LCJ344" s="78"/>
      <c r="LCK344" s="78"/>
      <c r="LCL344" s="78"/>
      <c r="LCM344" s="78"/>
      <c r="LCN344" s="78"/>
      <c r="LCO344" s="78"/>
      <c r="LCP344" s="78"/>
      <c r="LCQ344" s="78"/>
      <c r="LCR344" s="78"/>
      <c r="LCS344" s="78"/>
      <c r="LCT344" s="78"/>
      <c r="LCU344" s="78"/>
      <c r="LCV344" s="78"/>
      <c r="LCW344" s="78"/>
      <c r="LCX344" s="78"/>
      <c r="LCY344" s="78"/>
      <c r="LCZ344" s="78"/>
      <c r="LDA344" s="78"/>
      <c r="LDB344" s="78"/>
      <c r="LDC344" s="78"/>
      <c r="LDD344" s="78"/>
      <c r="LDE344" s="78"/>
      <c r="LDF344" s="78"/>
      <c r="LDG344" s="78"/>
      <c r="LDH344" s="78"/>
      <c r="LDI344" s="78"/>
      <c r="LDJ344" s="78"/>
      <c r="LDK344" s="78"/>
      <c r="LDL344" s="78"/>
      <c r="LDM344" s="78"/>
      <c r="LDN344" s="78"/>
      <c r="LDO344" s="78"/>
      <c r="LDP344" s="78"/>
      <c r="LDQ344" s="78"/>
      <c r="LDR344" s="78"/>
      <c r="LDS344" s="78"/>
      <c r="LDT344" s="78"/>
      <c r="LDU344" s="78"/>
      <c r="LDV344" s="78"/>
      <c r="LDW344" s="78"/>
      <c r="LDX344" s="78"/>
      <c r="LDY344" s="78"/>
      <c r="LDZ344" s="78"/>
      <c r="LEA344" s="78"/>
      <c r="LEB344" s="78"/>
      <c r="LEC344" s="78"/>
      <c r="LED344" s="78"/>
      <c r="LEE344" s="78"/>
      <c r="LEF344" s="78"/>
      <c r="LEG344" s="78"/>
      <c r="LEH344" s="78"/>
      <c r="LEI344" s="78"/>
      <c r="LEJ344" s="78"/>
      <c r="LEK344" s="78"/>
      <c r="LEL344" s="78"/>
      <c r="LEM344" s="78"/>
      <c r="LEN344" s="78"/>
      <c r="LEO344" s="78"/>
      <c r="LEP344" s="78"/>
      <c r="LEQ344" s="78"/>
      <c r="LER344" s="78"/>
      <c r="LES344" s="78"/>
      <c r="LET344" s="78"/>
      <c r="LEU344" s="78"/>
      <c r="LEV344" s="78"/>
      <c r="LEW344" s="78"/>
      <c r="LEX344" s="78"/>
      <c r="LEY344" s="78"/>
      <c r="LEZ344" s="78"/>
      <c r="LFA344" s="78"/>
      <c r="LFB344" s="78"/>
      <c r="LFC344" s="78"/>
      <c r="LFD344" s="78"/>
      <c r="LFE344" s="78"/>
      <c r="LFF344" s="78"/>
      <c r="LFG344" s="78"/>
      <c r="LFH344" s="78"/>
      <c r="LFI344" s="78"/>
      <c r="LFJ344" s="78"/>
      <c r="LFK344" s="78"/>
      <c r="LFL344" s="78"/>
      <c r="LFM344" s="78"/>
      <c r="LFN344" s="78"/>
      <c r="LFO344" s="78"/>
      <c r="LFP344" s="78"/>
      <c r="LFQ344" s="78"/>
      <c r="LFR344" s="78"/>
      <c r="LFS344" s="78"/>
      <c r="LFT344" s="78"/>
      <c r="LFU344" s="78"/>
      <c r="LFV344" s="78"/>
      <c r="LFW344" s="78"/>
      <c r="LFX344" s="78"/>
      <c r="LFY344" s="78"/>
      <c r="LFZ344" s="78"/>
      <c r="LGA344" s="78"/>
      <c r="LGB344" s="78"/>
      <c r="LGC344" s="78"/>
      <c r="LGD344" s="78"/>
      <c r="LGE344" s="78"/>
      <c r="LGF344" s="78"/>
      <c r="LGG344" s="78"/>
      <c r="LGH344" s="78"/>
      <c r="LGI344" s="78"/>
      <c r="LGJ344" s="78"/>
      <c r="LGK344" s="78"/>
      <c r="LGL344" s="78"/>
      <c r="LGM344" s="78"/>
      <c r="LGN344" s="78"/>
      <c r="LGO344" s="78"/>
      <c r="LGP344" s="78"/>
      <c r="LGQ344" s="78"/>
      <c r="LGR344" s="78"/>
      <c r="LGS344" s="78"/>
      <c r="LGT344" s="78"/>
      <c r="LGU344" s="78"/>
      <c r="LGV344" s="78"/>
      <c r="LGW344" s="78"/>
      <c r="LGX344" s="78"/>
      <c r="LGY344" s="78"/>
      <c r="LGZ344" s="78"/>
      <c r="LHA344" s="78"/>
      <c r="LHB344" s="78"/>
      <c r="LHC344" s="78"/>
      <c r="LHD344" s="78"/>
      <c r="LHE344" s="78"/>
      <c r="LHF344" s="78"/>
      <c r="LHG344" s="78"/>
      <c r="LHH344" s="78"/>
      <c r="LHI344" s="78"/>
      <c r="LHJ344" s="78"/>
      <c r="LHK344" s="78"/>
      <c r="LHL344" s="78"/>
      <c r="LHM344" s="78"/>
      <c r="LHN344" s="78"/>
      <c r="LHO344" s="78"/>
      <c r="LHP344" s="78"/>
      <c r="LHQ344" s="78"/>
      <c r="LHR344" s="78"/>
      <c r="LHS344" s="78"/>
      <c r="LHT344" s="78"/>
      <c r="LHU344" s="78"/>
      <c r="LHV344" s="78"/>
      <c r="LHW344" s="78"/>
      <c r="LHX344" s="78"/>
      <c r="LHY344" s="78"/>
      <c r="LHZ344" s="78"/>
      <c r="LIA344" s="78"/>
      <c r="LIB344" s="78"/>
      <c r="LIC344" s="78"/>
      <c r="LID344" s="78"/>
      <c r="LIE344" s="78"/>
      <c r="LIF344" s="78"/>
      <c r="LIG344" s="78"/>
      <c r="LIH344" s="78"/>
      <c r="LII344" s="78"/>
      <c r="LIJ344" s="78"/>
      <c r="LIK344" s="78"/>
      <c r="LIL344" s="78"/>
      <c r="LIM344" s="78"/>
      <c r="LIN344" s="78"/>
      <c r="LIO344" s="78"/>
      <c r="LIP344" s="78"/>
      <c r="LIQ344" s="78"/>
      <c r="LIR344" s="78"/>
      <c r="LIS344" s="78"/>
      <c r="LIT344" s="78"/>
      <c r="LIU344" s="78"/>
      <c r="LIV344" s="78"/>
      <c r="LIW344" s="78"/>
      <c r="LIX344" s="78"/>
      <c r="LIY344" s="78"/>
      <c r="LIZ344" s="78"/>
      <c r="LJA344" s="78"/>
      <c r="LJB344" s="78"/>
      <c r="LJC344" s="78"/>
      <c r="LJD344" s="78"/>
      <c r="LJE344" s="78"/>
      <c r="LJF344" s="78"/>
      <c r="LJG344" s="78"/>
      <c r="LJH344" s="78"/>
      <c r="LJI344" s="78"/>
      <c r="LJJ344" s="78"/>
      <c r="LJK344" s="78"/>
      <c r="LJL344" s="78"/>
      <c r="LJM344" s="78"/>
      <c r="LJN344" s="78"/>
      <c r="LJO344" s="78"/>
      <c r="LJP344" s="78"/>
      <c r="LJQ344" s="78"/>
      <c r="LJR344" s="78"/>
      <c r="LJS344" s="78"/>
      <c r="LJT344" s="78"/>
      <c r="LJU344" s="78"/>
      <c r="LJV344" s="78"/>
      <c r="LJW344" s="78"/>
      <c r="LJX344" s="78"/>
      <c r="LJY344" s="78"/>
      <c r="LJZ344" s="78"/>
      <c r="LKA344" s="78"/>
      <c r="LKB344" s="78"/>
      <c r="LKC344" s="78"/>
      <c r="LKD344" s="78"/>
      <c r="LKE344" s="78"/>
      <c r="LKF344" s="78"/>
      <c r="LKG344" s="78"/>
      <c r="LKH344" s="78"/>
      <c r="LKI344" s="78"/>
      <c r="LKJ344" s="78"/>
      <c r="LKK344" s="78"/>
      <c r="LKL344" s="78"/>
      <c r="LKM344" s="78"/>
      <c r="LKN344" s="78"/>
      <c r="LKO344" s="78"/>
      <c r="LKP344" s="78"/>
      <c r="LKQ344" s="78"/>
      <c r="LKR344" s="78"/>
      <c r="LKS344" s="78"/>
      <c r="LKT344" s="78"/>
      <c r="LKU344" s="78"/>
      <c r="LKV344" s="78"/>
      <c r="LKW344" s="78"/>
      <c r="LKX344" s="78"/>
      <c r="LKY344" s="78"/>
      <c r="LKZ344" s="78"/>
      <c r="LLA344" s="78"/>
      <c r="LLB344" s="78"/>
      <c r="LLC344" s="78"/>
      <c r="LLD344" s="78"/>
      <c r="LLE344" s="78"/>
      <c r="LLF344" s="78"/>
      <c r="LLG344" s="78"/>
      <c r="LLH344" s="78"/>
      <c r="LLI344" s="78"/>
      <c r="LLJ344" s="78"/>
      <c r="LLK344" s="78"/>
      <c r="LLL344" s="78"/>
      <c r="LLM344" s="78"/>
      <c r="LLN344" s="78"/>
      <c r="LLO344" s="78"/>
      <c r="LLP344" s="78"/>
      <c r="LLQ344" s="78"/>
      <c r="LLR344" s="78"/>
      <c r="LLS344" s="78"/>
      <c r="LLT344" s="78"/>
      <c r="LLU344" s="78"/>
      <c r="LLV344" s="78"/>
      <c r="LLW344" s="78"/>
      <c r="LLX344" s="78"/>
      <c r="LLY344" s="78"/>
      <c r="LLZ344" s="78"/>
      <c r="LMA344" s="78"/>
      <c r="LMB344" s="78"/>
      <c r="LMC344" s="78"/>
      <c r="LMD344" s="78"/>
      <c r="LME344" s="78"/>
      <c r="LMF344" s="78"/>
      <c r="LMG344" s="78"/>
      <c r="LMH344" s="78"/>
      <c r="LMI344" s="78"/>
      <c r="LMJ344" s="78"/>
      <c r="LMK344" s="78"/>
      <c r="LML344" s="78"/>
      <c r="LMM344" s="78"/>
      <c r="LMN344" s="78"/>
      <c r="LMO344" s="78"/>
      <c r="LMP344" s="78"/>
      <c r="LMQ344" s="78"/>
      <c r="LMR344" s="78"/>
      <c r="LMS344" s="78"/>
      <c r="LMT344" s="78"/>
      <c r="LMU344" s="78"/>
      <c r="LMV344" s="78"/>
      <c r="LMW344" s="78"/>
      <c r="LMX344" s="78"/>
      <c r="LMY344" s="78"/>
      <c r="LMZ344" s="78"/>
      <c r="LNA344" s="78"/>
      <c r="LNB344" s="78"/>
      <c r="LNC344" s="78"/>
      <c r="LND344" s="78"/>
      <c r="LNE344" s="78"/>
      <c r="LNF344" s="78"/>
      <c r="LNG344" s="78"/>
      <c r="LNH344" s="78"/>
      <c r="LNI344" s="78"/>
      <c r="LNJ344" s="78"/>
      <c r="LNK344" s="78"/>
      <c r="LNL344" s="78"/>
      <c r="LNM344" s="78"/>
      <c r="LNN344" s="78"/>
      <c r="LNO344" s="78"/>
      <c r="LNP344" s="78"/>
      <c r="LNQ344" s="78"/>
      <c r="LNR344" s="78"/>
      <c r="LNS344" s="78"/>
      <c r="LNT344" s="78"/>
      <c r="LNU344" s="78"/>
      <c r="LNV344" s="78"/>
      <c r="LNW344" s="78"/>
      <c r="LNX344" s="78"/>
      <c r="LNY344" s="78"/>
      <c r="LNZ344" s="78"/>
      <c r="LOA344" s="78"/>
      <c r="LOB344" s="78"/>
      <c r="LOC344" s="78"/>
      <c r="LOD344" s="78"/>
      <c r="LOE344" s="78"/>
      <c r="LOF344" s="78"/>
      <c r="LOG344" s="78"/>
      <c r="LOH344" s="78"/>
      <c r="LOI344" s="78"/>
      <c r="LOJ344" s="78"/>
      <c r="LOK344" s="78"/>
      <c r="LOL344" s="78"/>
      <c r="LOM344" s="78"/>
      <c r="LON344" s="78"/>
      <c r="LOO344" s="78"/>
      <c r="LOP344" s="78"/>
      <c r="LOQ344" s="78"/>
      <c r="LOR344" s="78"/>
      <c r="LOS344" s="78"/>
      <c r="LOT344" s="78"/>
      <c r="LOU344" s="78"/>
      <c r="LOV344" s="78"/>
      <c r="LOW344" s="78"/>
      <c r="LOX344" s="78"/>
      <c r="LOY344" s="78"/>
      <c r="LOZ344" s="78"/>
      <c r="LPA344" s="78"/>
      <c r="LPB344" s="78"/>
      <c r="LPC344" s="78"/>
      <c r="LPD344" s="78"/>
      <c r="LPE344" s="78"/>
      <c r="LPF344" s="78"/>
      <c r="LPG344" s="78"/>
      <c r="LPH344" s="78"/>
      <c r="LPI344" s="78"/>
      <c r="LPJ344" s="78"/>
      <c r="LPK344" s="78"/>
      <c r="LPL344" s="78"/>
      <c r="LPM344" s="78"/>
      <c r="LPN344" s="78"/>
      <c r="LPO344" s="78"/>
      <c r="LPP344" s="78"/>
      <c r="LPQ344" s="78"/>
      <c r="LPR344" s="78"/>
      <c r="LPS344" s="78"/>
      <c r="LPT344" s="78"/>
      <c r="LPU344" s="78"/>
      <c r="LPV344" s="78"/>
      <c r="LPW344" s="78"/>
      <c r="LPX344" s="78"/>
      <c r="LPY344" s="78"/>
      <c r="LPZ344" s="78"/>
      <c r="LQA344" s="78"/>
      <c r="LQB344" s="78"/>
      <c r="LQC344" s="78"/>
      <c r="LQD344" s="78"/>
      <c r="LQE344" s="78"/>
      <c r="LQF344" s="78"/>
      <c r="LQG344" s="78"/>
      <c r="LQH344" s="78"/>
      <c r="LQI344" s="78"/>
      <c r="LQJ344" s="78"/>
      <c r="LQK344" s="78"/>
      <c r="LQL344" s="78"/>
      <c r="LQM344" s="78"/>
      <c r="LQN344" s="78"/>
      <c r="LQO344" s="78"/>
      <c r="LQP344" s="78"/>
      <c r="LQQ344" s="78"/>
      <c r="LQR344" s="78"/>
      <c r="LQS344" s="78"/>
      <c r="LQT344" s="78"/>
      <c r="LQU344" s="78"/>
      <c r="LQV344" s="78"/>
      <c r="LQW344" s="78"/>
      <c r="LQX344" s="78"/>
      <c r="LQY344" s="78"/>
      <c r="LQZ344" s="78"/>
      <c r="LRA344" s="78"/>
      <c r="LRB344" s="78"/>
      <c r="LRC344" s="78"/>
      <c r="LRD344" s="78"/>
      <c r="LRE344" s="78"/>
      <c r="LRF344" s="78"/>
      <c r="LRG344" s="78"/>
      <c r="LRH344" s="78"/>
      <c r="LRI344" s="78"/>
      <c r="LRJ344" s="78"/>
      <c r="LRK344" s="78"/>
      <c r="LRL344" s="78"/>
      <c r="LRM344" s="78"/>
      <c r="LRN344" s="78"/>
      <c r="LRO344" s="78"/>
      <c r="LRP344" s="78"/>
      <c r="LRQ344" s="78"/>
      <c r="LRR344" s="78"/>
      <c r="LRS344" s="78"/>
      <c r="LRT344" s="78"/>
      <c r="LRU344" s="78"/>
      <c r="LRV344" s="78"/>
      <c r="LRW344" s="78"/>
      <c r="LRX344" s="78"/>
      <c r="LRY344" s="78"/>
      <c r="LRZ344" s="78"/>
      <c r="LSA344" s="78"/>
      <c r="LSB344" s="78"/>
      <c r="LSC344" s="78"/>
      <c r="LSD344" s="78"/>
      <c r="LSE344" s="78"/>
      <c r="LSF344" s="78"/>
      <c r="LSG344" s="78"/>
      <c r="LSH344" s="78"/>
      <c r="LSI344" s="78"/>
      <c r="LSJ344" s="78"/>
      <c r="LSK344" s="78"/>
      <c r="LSL344" s="78"/>
      <c r="LSM344" s="78"/>
      <c r="LSN344" s="78"/>
      <c r="LSO344" s="78"/>
      <c r="LSP344" s="78"/>
      <c r="LSQ344" s="78"/>
      <c r="LSR344" s="78"/>
      <c r="LSS344" s="78"/>
      <c r="LST344" s="78"/>
      <c r="LSU344" s="78"/>
      <c r="LSV344" s="78"/>
      <c r="LSW344" s="78"/>
      <c r="LSX344" s="78"/>
      <c r="LSY344" s="78"/>
      <c r="LSZ344" s="78"/>
      <c r="LTA344" s="78"/>
      <c r="LTB344" s="78"/>
      <c r="LTC344" s="78"/>
      <c r="LTD344" s="78"/>
      <c r="LTE344" s="78"/>
      <c r="LTF344" s="78"/>
      <c r="LTG344" s="78"/>
      <c r="LTH344" s="78"/>
      <c r="LTI344" s="78"/>
      <c r="LTJ344" s="78"/>
      <c r="LTK344" s="78"/>
      <c r="LTL344" s="78"/>
      <c r="LTM344" s="78"/>
      <c r="LTN344" s="78"/>
      <c r="LTO344" s="78"/>
      <c r="LTP344" s="78"/>
      <c r="LTQ344" s="78"/>
      <c r="LTR344" s="78"/>
      <c r="LTS344" s="78"/>
      <c r="LTT344" s="78"/>
      <c r="LTU344" s="78"/>
      <c r="LTV344" s="78"/>
      <c r="LTW344" s="78"/>
      <c r="LTX344" s="78"/>
      <c r="LTY344" s="78"/>
      <c r="LTZ344" s="78"/>
      <c r="LUA344" s="78"/>
      <c r="LUB344" s="78"/>
      <c r="LUC344" s="78"/>
      <c r="LUD344" s="78"/>
      <c r="LUE344" s="78"/>
      <c r="LUF344" s="78"/>
      <c r="LUG344" s="78"/>
      <c r="LUH344" s="78"/>
      <c r="LUI344" s="78"/>
      <c r="LUJ344" s="78"/>
      <c r="LUK344" s="78"/>
      <c r="LUL344" s="78"/>
      <c r="LUM344" s="78"/>
      <c r="LUN344" s="78"/>
      <c r="LUO344" s="78"/>
      <c r="LUP344" s="78"/>
      <c r="LUQ344" s="78"/>
      <c r="LUR344" s="78"/>
      <c r="LUS344" s="78"/>
      <c r="LUT344" s="78"/>
      <c r="LUU344" s="78"/>
      <c r="LUV344" s="78"/>
      <c r="LUW344" s="78"/>
      <c r="LUX344" s="78"/>
      <c r="LUY344" s="78"/>
      <c r="LUZ344" s="78"/>
      <c r="LVA344" s="78"/>
      <c r="LVB344" s="78"/>
      <c r="LVC344" s="78"/>
      <c r="LVD344" s="78"/>
      <c r="LVE344" s="78"/>
      <c r="LVF344" s="78"/>
      <c r="LVG344" s="78"/>
      <c r="LVH344" s="78"/>
      <c r="LVI344" s="78"/>
      <c r="LVJ344" s="78"/>
      <c r="LVK344" s="78"/>
      <c r="LVL344" s="78"/>
      <c r="LVM344" s="78"/>
      <c r="LVN344" s="78"/>
      <c r="LVO344" s="78"/>
      <c r="LVP344" s="78"/>
      <c r="LVQ344" s="78"/>
      <c r="LVR344" s="78"/>
      <c r="LVS344" s="78"/>
      <c r="LVT344" s="78"/>
      <c r="LVU344" s="78"/>
      <c r="LVV344" s="78"/>
      <c r="LVW344" s="78"/>
      <c r="LVX344" s="78"/>
      <c r="LVY344" s="78"/>
      <c r="LVZ344" s="78"/>
      <c r="LWA344" s="78"/>
      <c r="LWB344" s="78"/>
      <c r="LWC344" s="78"/>
      <c r="LWD344" s="78"/>
      <c r="LWE344" s="78"/>
      <c r="LWF344" s="78"/>
      <c r="LWG344" s="78"/>
      <c r="LWH344" s="78"/>
      <c r="LWI344" s="78"/>
      <c r="LWJ344" s="78"/>
      <c r="LWK344" s="78"/>
      <c r="LWL344" s="78"/>
      <c r="LWM344" s="78"/>
      <c r="LWN344" s="78"/>
      <c r="LWO344" s="78"/>
      <c r="LWP344" s="78"/>
      <c r="LWQ344" s="78"/>
      <c r="LWR344" s="78"/>
      <c r="LWS344" s="78"/>
      <c r="LWT344" s="78"/>
      <c r="LWU344" s="78"/>
      <c r="LWV344" s="78"/>
      <c r="LWW344" s="78"/>
      <c r="LWX344" s="78"/>
      <c r="LWY344" s="78"/>
      <c r="LWZ344" s="78"/>
      <c r="LXA344" s="78"/>
      <c r="LXB344" s="78"/>
      <c r="LXC344" s="78"/>
      <c r="LXD344" s="78"/>
      <c r="LXE344" s="78"/>
      <c r="LXF344" s="78"/>
      <c r="LXG344" s="78"/>
      <c r="LXH344" s="78"/>
      <c r="LXI344" s="78"/>
      <c r="LXJ344" s="78"/>
      <c r="LXK344" s="78"/>
      <c r="LXL344" s="78"/>
      <c r="LXM344" s="78"/>
      <c r="LXN344" s="78"/>
      <c r="LXO344" s="78"/>
      <c r="LXP344" s="78"/>
      <c r="LXQ344" s="78"/>
      <c r="LXR344" s="78"/>
      <c r="LXS344" s="78"/>
      <c r="LXT344" s="78"/>
      <c r="LXU344" s="78"/>
      <c r="LXV344" s="78"/>
      <c r="LXW344" s="78"/>
      <c r="LXX344" s="78"/>
      <c r="LXY344" s="78"/>
      <c r="LXZ344" s="78"/>
      <c r="LYA344" s="78"/>
      <c r="LYB344" s="78"/>
      <c r="LYC344" s="78"/>
      <c r="LYD344" s="78"/>
      <c r="LYE344" s="78"/>
      <c r="LYF344" s="78"/>
      <c r="LYG344" s="78"/>
      <c r="LYH344" s="78"/>
      <c r="LYI344" s="78"/>
      <c r="LYJ344" s="78"/>
      <c r="LYK344" s="78"/>
      <c r="LYL344" s="78"/>
      <c r="LYM344" s="78"/>
      <c r="LYN344" s="78"/>
      <c r="LYO344" s="78"/>
      <c r="LYP344" s="78"/>
      <c r="LYQ344" s="78"/>
      <c r="LYR344" s="78"/>
      <c r="LYS344" s="78"/>
      <c r="LYT344" s="78"/>
      <c r="LYU344" s="78"/>
      <c r="LYV344" s="78"/>
      <c r="LYW344" s="78"/>
      <c r="LYX344" s="78"/>
      <c r="LYY344" s="78"/>
      <c r="LYZ344" s="78"/>
      <c r="LZA344" s="78"/>
      <c r="LZB344" s="78"/>
      <c r="LZC344" s="78"/>
      <c r="LZD344" s="78"/>
      <c r="LZE344" s="78"/>
      <c r="LZF344" s="78"/>
      <c r="LZG344" s="78"/>
      <c r="LZH344" s="78"/>
      <c r="LZI344" s="78"/>
      <c r="LZJ344" s="78"/>
      <c r="LZK344" s="78"/>
      <c r="LZL344" s="78"/>
      <c r="LZM344" s="78"/>
      <c r="LZN344" s="78"/>
      <c r="LZO344" s="78"/>
      <c r="LZP344" s="78"/>
      <c r="LZQ344" s="78"/>
      <c r="LZR344" s="78"/>
      <c r="LZS344" s="78"/>
      <c r="LZT344" s="78"/>
      <c r="LZU344" s="78"/>
      <c r="LZV344" s="78"/>
      <c r="LZW344" s="78"/>
      <c r="LZX344" s="78"/>
      <c r="LZY344" s="78"/>
      <c r="LZZ344" s="78"/>
      <c r="MAA344" s="78"/>
      <c r="MAB344" s="78"/>
      <c r="MAC344" s="78"/>
      <c r="MAD344" s="78"/>
      <c r="MAE344" s="78"/>
      <c r="MAF344" s="78"/>
      <c r="MAG344" s="78"/>
      <c r="MAH344" s="78"/>
      <c r="MAI344" s="78"/>
      <c r="MAJ344" s="78"/>
      <c r="MAK344" s="78"/>
      <c r="MAL344" s="78"/>
      <c r="MAM344" s="78"/>
      <c r="MAN344" s="78"/>
      <c r="MAO344" s="78"/>
      <c r="MAP344" s="78"/>
      <c r="MAQ344" s="78"/>
      <c r="MAR344" s="78"/>
      <c r="MAS344" s="78"/>
      <c r="MAT344" s="78"/>
      <c r="MAU344" s="78"/>
      <c r="MAV344" s="78"/>
      <c r="MAW344" s="78"/>
      <c r="MAX344" s="78"/>
      <c r="MAY344" s="78"/>
      <c r="MAZ344" s="78"/>
      <c r="MBA344" s="78"/>
      <c r="MBB344" s="78"/>
      <c r="MBC344" s="78"/>
      <c r="MBD344" s="78"/>
      <c r="MBE344" s="78"/>
      <c r="MBF344" s="78"/>
      <c r="MBG344" s="78"/>
      <c r="MBH344" s="78"/>
      <c r="MBI344" s="78"/>
      <c r="MBJ344" s="78"/>
      <c r="MBK344" s="78"/>
      <c r="MBL344" s="78"/>
      <c r="MBM344" s="78"/>
      <c r="MBN344" s="78"/>
      <c r="MBO344" s="78"/>
      <c r="MBP344" s="78"/>
      <c r="MBQ344" s="78"/>
      <c r="MBR344" s="78"/>
      <c r="MBS344" s="78"/>
      <c r="MBT344" s="78"/>
      <c r="MBU344" s="78"/>
      <c r="MBV344" s="78"/>
      <c r="MBW344" s="78"/>
      <c r="MBX344" s="78"/>
      <c r="MBY344" s="78"/>
      <c r="MBZ344" s="78"/>
      <c r="MCA344" s="78"/>
      <c r="MCB344" s="78"/>
      <c r="MCC344" s="78"/>
      <c r="MCD344" s="78"/>
      <c r="MCE344" s="78"/>
      <c r="MCF344" s="78"/>
      <c r="MCG344" s="78"/>
      <c r="MCH344" s="78"/>
      <c r="MCI344" s="78"/>
      <c r="MCJ344" s="78"/>
      <c r="MCK344" s="78"/>
      <c r="MCL344" s="78"/>
      <c r="MCM344" s="78"/>
      <c r="MCN344" s="78"/>
      <c r="MCO344" s="78"/>
      <c r="MCP344" s="78"/>
      <c r="MCQ344" s="78"/>
      <c r="MCR344" s="78"/>
      <c r="MCS344" s="78"/>
      <c r="MCT344" s="78"/>
      <c r="MCU344" s="78"/>
      <c r="MCV344" s="78"/>
      <c r="MCW344" s="78"/>
      <c r="MCX344" s="78"/>
      <c r="MCY344" s="78"/>
      <c r="MCZ344" s="78"/>
      <c r="MDA344" s="78"/>
      <c r="MDB344" s="78"/>
      <c r="MDC344" s="78"/>
      <c r="MDD344" s="78"/>
      <c r="MDE344" s="78"/>
      <c r="MDF344" s="78"/>
      <c r="MDG344" s="78"/>
      <c r="MDH344" s="78"/>
      <c r="MDI344" s="78"/>
      <c r="MDJ344" s="78"/>
      <c r="MDK344" s="78"/>
      <c r="MDL344" s="78"/>
      <c r="MDM344" s="78"/>
      <c r="MDN344" s="78"/>
      <c r="MDO344" s="78"/>
      <c r="MDP344" s="78"/>
      <c r="MDQ344" s="78"/>
      <c r="MDR344" s="78"/>
      <c r="MDS344" s="78"/>
      <c r="MDT344" s="78"/>
      <c r="MDU344" s="78"/>
      <c r="MDV344" s="78"/>
      <c r="MDW344" s="78"/>
      <c r="MDX344" s="78"/>
      <c r="MDY344" s="78"/>
      <c r="MDZ344" s="78"/>
      <c r="MEA344" s="78"/>
      <c r="MEB344" s="78"/>
      <c r="MEC344" s="78"/>
      <c r="MED344" s="78"/>
      <c r="MEE344" s="78"/>
      <c r="MEF344" s="78"/>
      <c r="MEG344" s="78"/>
      <c r="MEH344" s="78"/>
      <c r="MEI344" s="78"/>
      <c r="MEJ344" s="78"/>
      <c r="MEK344" s="78"/>
      <c r="MEL344" s="78"/>
      <c r="MEM344" s="78"/>
      <c r="MEN344" s="78"/>
      <c r="MEO344" s="78"/>
      <c r="MEP344" s="78"/>
      <c r="MEQ344" s="78"/>
      <c r="MER344" s="78"/>
      <c r="MES344" s="78"/>
      <c r="MET344" s="78"/>
      <c r="MEU344" s="78"/>
      <c r="MEV344" s="78"/>
      <c r="MEW344" s="78"/>
      <c r="MEX344" s="78"/>
      <c r="MEY344" s="78"/>
      <c r="MEZ344" s="78"/>
      <c r="MFA344" s="78"/>
      <c r="MFB344" s="78"/>
      <c r="MFC344" s="78"/>
      <c r="MFD344" s="78"/>
      <c r="MFE344" s="78"/>
      <c r="MFF344" s="78"/>
      <c r="MFG344" s="78"/>
      <c r="MFH344" s="78"/>
      <c r="MFI344" s="78"/>
      <c r="MFJ344" s="78"/>
      <c r="MFK344" s="78"/>
      <c r="MFL344" s="78"/>
      <c r="MFM344" s="78"/>
      <c r="MFN344" s="78"/>
      <c r="MFO344" s="78"/>
      <c r="MFP344" s="78"/>
      <c r="MFQ344" s="78"/>
      <c r="MFR344" s="78"/>
      <c r="MFS344" s="78"/>
      <c r="MFT344" s="78"/>
      <c r="MFU344" s="78"/>
      <c r="MFV344" s="78"/>
      <c r="MFW344" s="78"/>
      <c r="MFX344" s="78"/>
      <c r="MFY344" s="78"/>
      <c r="MFZ344" s="78"/>
      <c r="MGA344" s="78"/>
      <c r="MGB344" s="78"/>
      <c r="MGC344" s="78"/>
      <c r="MGD344" s="78"/>
      <c r="MGE344" s="78"/>
      <c r="MGF344" s="78"/>
      <c r="MGG344" s="78"/>
      <c r="MGH344" s="78"/>
      <c r="MGI344" s="78"/>
      <c r="MGJ344" s="78"/>
      <c r="MGK344" s="78"/>
      <c r="MGL344" s="78"/>
      <c r="MGM344" s="78"/>
      <c r="MGN344" s="78"/>
      <c r="MGO344" s="78"/>
      <c r="MGP344" s="78"/>
      <c r="MGQ344" s="78"/>
      <c r="MGR344" s="78"/>
      <c r="MGS344" s="78"/>
      <c r="MGT344" s="78"/>
      <c r="MGU344" s="78"/>
      <c r="MGV344" s="78"/>
      <c r="MGW344" s="78"/>
      <c r="MGX344" s="78"/>
      <c r="MGY344" s="78"/>
      <c r="MGZ344" s="78"/>
      <c r="MHA344" s="78"/>
      <c r="MHB344" s="78"/>
      <c r="MHC344" s="78"/>
      <c r="MHD344" s="78"/>
      <c r="MHE344" s="78"/>
      <c r="MHF344" s="78"/>
      <c r="MHG344" s="78"/>
      <c r="MHH344" s="78"/>
      <c r="MHI344" s="78"/>
      <c r="MHJ344" s="78"/>
      <c r="MHK344" s="78"/>
      <c r="MHL344" s="78"/>
      <c r="MHM344" s="78"/>
      <c r="MHN344" s="78"/>
      <c r="MHO344" s="78"/>
      <c r="MHP344" s="78"/>
      <c r="MHQ344" s="78"/>
      <c r="MHR344" s="78"/>
      <c r="MHS344" s="78"/>
      <c r="MHT344" s="78"/>
      <c r="MHU344" s="78"/>
      <c r="MHV344" s="78"/>
      <c r="MHW344" s="78"/>
      <c r="MHX344" s="78"/>
      <c r="MHY344" s="78"/>
      <c r="MHZ344" s="78"/>
      <c r="MIA344" s="78"/>
      <c r="MIB344" s="78"/>
      <c r="MIC344" s="78"/>
      <c r="MID344" s="78"/>
      <c r="MIE344" s="78"/>
      <c r="MIF344" s="78"/>
      <c r="MIG344" s="78"/>
      <c r="MIH344" s="78"/>
      <c r="MII344" s="78"/>
      <c r="MIJ344" s="78"/>
      <c r="MIK344" s="78"/>
      <c r="MIL344" s="78"/>
      <c r="MIM344" s="78"/>
      <c r="MIN344" s="78"/>
      <c r="MIO344" s="78"/>
      <c r="MIP344" s="78"/>
      <c r="MIQ344" s="78"/>
      <c r="MIR344" s="78"/>
      <c r="MIS344" s="78"/>
      <c r="MIT344" s="78"/>
      <c r="MIU344" s="78"/>
      <c r="MIV344" s="78"/>
      <c r="MIW344" s="78"/>
      <c r="MIX344" s="78"/>
      <c r="MIY344" s="78"/>
      <c r="MIZ344" s="78"/>
      <c r="MJA344" s="78"/>
      <c r="MJB344" s="78"/>
      <c r="MJC344" s="78"/>
      <c r="MJD344" s="78"/>
      <c r="MJE344" s="78"/>
      <c r="MJF344" s="78"/>
      <c r="MJG344" s="78"/>
      <c r="MJH344" s="78"/>
      <c r="MJI344" s="78"/>
      <c r="MJJ344" s="78"/>
      <c r="MJK344" s="78"/>
      <c r="MJL344" s="78"/>
      <c r="MJM344" s="78"/>
      <c r="MJN344" s="78"/>
      <c r="MJO344" s="78"/>
      <c r="MJP344" s="78"/>
      <c r="MJQ344" s="78"/>
      <c r="MJR344" s="78"/>
      <c r="MJS344" s="78"/>
      <c r="MJT344" s="78"/>
      <c r="MJU344" s="78"/>
      <c r="MJV344" s="78"/>
      <c r="MJW344" s="78"/>
      <c r="MJX344" s="78"/>
      <c r="MJY344" s="78"/>
      <c r="MJZ344" s="78"/>
      <c r="MKA344" s="78"/>
      <c r="MKB344" s="78"/>
      <c r="MKC344" s="78"/>
      <c r="MKD344" s="78"/>
      <c r="MKE344" s="78"/>
      <c r="MKF344" s="78"/>
      <c r="MKG344" s="78"/>
      <c r="MKH344" s="78"/>
      <c r="MKI344" s="78"/>
      <c r="MKJ344" s="78"/>
      <c r="MKK344" s="78"/>
      <c r="MKL344" s="78"/>
      <c r="MKM344" s="78"/>
      <c r="MKN344" s="78"/>
      <c r="MKO344" s="78"/>
      <c r="MKP344" s="78"/>
      <c r="MKQ344" s="78"/>
      <c r="MKR344" s="78"/>
      <c r="MKS344" s="78"/>
      <c r="MKT344" s="78"/>
      <c r="MKU344" s="78"/>
      <c r="MKV344" s="78"/>
      <c r="MKW344" s="78"/>
      <c r="MKX344" s="78"/>
      <c r="MKY344" s="78"/>
      <c r="MKZ344" s="78"/>
      <c r="MLA344" s="78"/>
      <c r="MLB344" s="78"/>
      <c r="MLC344" s="78"/>
      <c r="MLD344" s="78"/>
      <c r="MLE344" s="78"/>
      <c r="MLF344" s="78"/>
      <c r="MLG344" s="78"/>
      <c r="MLH344" s="78"/>
      <c r="MLI344" s="78"/>
      <c r="MLJ344" s="78"/>
      <c r="MLK344" s="78"/>
      <c r="MLL344" s="78"/>
      <c r="MLM344" s="78"/>
      <c r="MLN344" s="78"/>
      <c r="MLO344" s="78"/>
      <c r="MLP344" s="78"/>
      <c r="MLQ344" s="78"/>
      <c r="MLR344" s="78"/>
      <c r="MLS344" s="78"/>
      <c r="MLT344" s="78"/>
      <c r="MLU344" s="78"/>
      <c r="MLV344" s="78"/>
      <c r="MLW344" s="78"/>
      <c r="MLX344" s="78"/>
      <c r="MLY344" s="78"/>
      <c r="MLZ344" s="78"/>
      <c r="MMA344" s="78"/>
      <c r="MMB344" s="78"/>
      <c r="MMC344" s="78"/>
      <c r="MMD344" s="78"/>
      <c r="MME344" s="78"/>
      <c r="MMF344" s="78"/>
      <c r="MMG344" s="78"/>
      <c r="MMH344" s="78"/>
      <c r="MMI344" s="78"/>
      <c r="MMJ344" s="78"/>
      <c r="MMK344" s="78"/>
      <c r="MML344" s="78"/>
      <c r="MMM344" s="78"/>
      <c r="MMN344" s="78"/>
      <c r="MMO344" s="78"/>
      <c r="MMP344" s="78"/>
      <c r="MMQ344" s="78"/>
      <c r="MMR344" s="78"/>
      <c r="MMS344" s="78"/>
      <c r="MMT344" s="78"/>
      <c r="MMU344" s="78"/>
      <c r="MMV344" s="78"/>
      <c r="MMW344" s="78"/>
      <c r="MMX344" s="78"/>
      <c r="MMY344" s="78"/>
      <c r="MMZ344" s="78"/>
      <c r="MNA344" s="78"/>
      <c r="MNB344" s="78"/>
      <c r="MNC344" s="78"/>
      <c r="MND344" s="78"/>
      <c r="MNE344" s="78"/>
      <c r="MNF344" s="78"/>
      <c r="MNG344" s="78"/>
      <c r="MNH344" s="78"/>
      <c r="MNI344" s="78"/>
      <c r="MNJ344" s="78"/>
      <c r="MNK344" s="78"/>
      <c r="MNL344" s="78"/>
      <c r="MNM344" s="78"/>
      <c r="MNN344" s="78"/>
      <c r="MNO344" s="78"/>
      <c r="MNP344" s="78"/>
      <c r="MNQ344" s="78"/>
      <c r="MNR344" s="78"/>
      <c r="MNS344" s="78"/>
      <c r="MNT344" s="78"/>
      <c r="MNU344" s="78"/>
      <c r="MNV344" s="78"/>
      <c r="MNW344" s="78"/>
      <c r="MNX344" s="78"/>
      <c r="MNY344" s="78"/>
      <c r="MNZ344" s="78"/>
      <c r="MOA344" s="78"/>
      <c r="MOB344" s="78"/>
      <c r="MOC344" s="78"/>
      <c r="MOD344" s="78"/>
      <c r="MOE344" s="78"/>
      <c r="MOF344" s="78"/>
      <c r="MOG344" s="78"/>
      <c r="MOH344" s="78"/>
      <c r="MOI344" s="78"/>
      <c r="MOJ344" s="78"/>
      <c r="MOK344" s="78"/>
      <c r="MOL344" s="78"/>
      <c r="MOM344" s="78"/>
      <c r="MON344" s="78"/>
      <c r="MOO344" s="78"/>
      <c r="MOP344" s="78"/>
      <c r="MOQ344" s="78"/>
      <c r="MOR344" s="78"/>
      <c r="MOS344" s="78"/>
      <c r="MOT344" s="78"/>
      <c r="MOU344" s="78"/>
      <c r="MOV344" s="78"/>
      <c r="MOW344" s="78"/>
      <c r="MOX344" s="78"/>
      <c r="MOY344" s="78"/>
      <c r="MOZ344" s="78"/>
      <c r="MPA344" s="78"/>
      <c r="MPB344" s="78"/>
      <c r="MPC344" s="78"/>
      <c r="MPD344" s="78"/>
      <c r="MPE344" s="78"/>
      <c r="MPF344" s="78"/>
      <c r="MPG344" s="78"/>
      <c r="MPH344" s="78"/>
      <c r="MPI344" s="78"/>
      <c r="MPJ344" s="78"/>
      <c r="MPK344" s="78"/>
      <c r="MPL344" s="78"/>
      <c r="MPM344" s="78"/>
      <c r="MPN344" s="78"/>
      <c r="MPO344" s="78"/>
      <c r="MPP344" s="78"/>
      <c r="MPQ344" s="78"/>
      <c r="MPR344" s="78"/>
      <c r="MPS344" s="78"/>
      <c r="MPT344" s="78"/>
      <c r="MPU344" s="78"/>
      <c r="MPV344" s="78"/>
      <c r="MPW344" s="78"/>
      <c r="MPX344" s="78"/>
      <c r="MPY344" s="78"/>
      <c r="MPZ344" s="78"/>
      <c r="MQA344" s="78"/>
      <c r="MQB344" s="78"/>
      <c r="MQC344" s="78"/>
      <c r="MQD344" s="78"/>
      <c r="MQE344" s="78"/>
      <c r="MQF344" s="78"/>
      <c r="MQG344" s="78"/>
      <c r="MQH344" s="78"/>
      <c r="MQI344" s="78"/>
      <c r="MQJ344" s="78"/>
      <c r="MQK344" s="78"/>
      <c r="MQL344" s="78"/>
      <c r="MQM344" s="78"/>
      <c r="MQN344" s="78"/>
      <c r="MQO344" s="78"/>
      <c r="MQP344" s="78"/>
      <c r="MQQ344" s="78"/>
      <c r="MQR344" s="78"/>
      <c r="MQS344" s="78"/>
      <c r="MQT344" s="78"/>
      <c r="MQU344" s="78"/>
      <c r="MQV344" s="78"/>
      <c r="MQW344" s="78"/>
      <c r="MQX344" s="78"/>
      <c r="MQY344" s="78"/>
      <c r="MQZ344" s="78"/>
      <c r="MRA344" s="78"/>
      <c r="MRB344" s="78"/>
      <c r="MRC344" s="78"/>
      <c r="MRD344" s="78"/>
      <c r="MRE344" s="78"/>
      <c r="MRF344" s="78"/>
      <c r="MRG344" s="78"/>
      <c r="MRH344" s="78"/>
      <c r="MRI344" s="78"/>
      <c r="MRJ344" s="78"/>
      <c r="MRK344" s="78"/>
      <c r="MRL344" s="78"/>
      <c r="MRM344" s="78"/>
      <c r="MRN344" s="78"/>
      <c r="MRO344" s="78"/>
      <c r="MRP344" s="78"/>
      <c r="MRQ344" s="78"/>
      <c r="MRR344" s="78"/>
      <c r="MRS344" s="78"/>
      <c r="MRT344" s="78"/>
      <c r="MRU344" s="78"/>
      <c r="MRV344" s="78"/>
      <c r="MRW344" s="78"/>
      <c r="MRX344" s="78"/>
      <c r="MRY344" s="78"/>
      <c r="MRZ344" s="78"/>
      <c r="MSA344" s="78"/>
      <c r="MSB344" s="78"/>
      <c r="MSC344" s="78"/>
      <c r="MSD344" s="78"/>
      <c r="MSE344" s="78"/>
      <c r="MSF344" s="78"/>
      <c r="MSG344" s="78"/>
      <c r="MSH344" s="78"/>
      <c r="MSI344" s="78"/>
      <c r="MSJ344" s="78"/>
      <c r="MSK344" s="78"/>
      <c r="MSL344" s="78"/>
      <c r="MSM344" s="78"/>
      <c r="MSN344" s="78"/>
      <c r="MSO344" s="78"/>
      <c r="MSP344" s="78"/>
      <c r="MSQ344" s="78"/>
      <c r="MSR344" s="78"/>
      <c r="MSS344" s="78"/>
      <c r="MST344" s="78"/>
      <c r="MSU344" s="78"/>
      <c r="MSV344" s="78"/>
      <c r="MSW344" s="78"/>
      <c r="MSX344" s="78"/>
      <c r="MSY344" s="78"/>
      <c r="MSZ344" s="78"/>
      <c r="MTA344" s="78"/>
      <c r="MTB344" s="78"/>
      <c r="MTC344" s="78"/>
      <c r="MTD344" s="78"/>
      <c r="MTE344" s="78"/>
      <c r="MTF344" s="78"/>
      <c r="MTG344" s="78"/>
      <c r="MTH344" s="78"/>
      <c r="MTI344" s="78"/>
      <c r="MTJ344" s="78"/>
      <c r="MTK344" s="78"/>
      <c r="MTL344" s="78"/>
      <c r="MTM344" s="78"/>
      <c r="MTN344" s="78"/>
      <c r="MTO344" s="78"/>
      <c r="MTP344" s="78"/>
      <c r="MTQ344" s="78"/>
      <c r="MTR344" s="78"/>
      <c r="MTS344" s="78"/>
      <c r="MTT344" s="78"/>
      <c r="MTU344" s="78"/>
      <c r="MTV344" s="78"/>
      <c r="MTW344" s="78"/>
      <c r="MTX344" s="78"/>
      <c r="MTY344" s="78"/>
      <c r="MTZ344" s="78"/>
      <c r="MUA344" s="78"/>
      <c r="MUB344" s="78"/>
      <c r="MUC344" s="78"/>
      <c r="MUD344" s="78"/>
      <c r="MUE344" s="78"/>
      <c r="MUF344" s="78"/>
      <c r="MUG344" s="78"/>
      <c r="MUH344" s="78"/>
      <c r="MUI344" s="78"/>
      <c r="MUJ344" s="78"/>
      <c r="MUK344" s="78"/>
      <c r="MUL344" s="78"/>
      <c r="MUM344" s="78"/>
      <c r="MUN344" s="78"/>
      <c r="MUO344" s="78"/>
      <c r="MUP344" s="78"/>
      <c r="MUQ344" s="78"/>
      <c r="MUR344" s="78"/>
      <c r="MUS344" s="78"/>
      <c r="MUT344" s="78"/>
      <c r="MUU344" s="78"/>
      <c r="MUV344" s="78"/>
      <c r="MUW344" s="78"/>
      <c r="MUX344" s="78"/>
      <c r="MUY344" s="78"/>
      <c r="MUZ344" s="78"/>
      <c r="MVA344" s="78"/>
      <c r="MVB344" s="78"/>
      <c r="MVC344" s="78"/>
      <c r="MVD344" s="78"/>
      <c r="MVE344" s="78"/>
      <c r="MVF344" s="78"/>
      <c r="MVG344" s="78"/>
      <c r="MVH344" s="78"/>
      <c r="MVI344" s="78"/>
      <c r="MVJ344" s="78"/>
      <c r="MVK344" s="78"/>
      <c r="MVL344" s="78"/>
      <c r="MVM344" s="78"/>
      <c r="MVN344" s="78"/>
      <c r="MVO344" s="78"/>
      <c r="MVP344" s="78"/>
      <c r="MVQ344" s="78"/>
      <c r="MVR344" s="78"/>
      <c r="MVS344" s="78"/>
      <c r="MVT344" s="78"/>
      <c r="MVU344" s="78"/>
      <c r="MVV344" s="78"/>
      <c r="MVW344" s="78"/>
      <c r="MVX344" s="78"/>
      <c r="MVY344" s="78"/>
      <c r="MVZ344" s="78"/>
      <c r="MWA344" s="78"/>
      <c r="MWB344" s="78"/>
      <c r="MWC344" s="78"/>
      <c r="MWD344" s="78"/>
      <c r="MWE344" s="78"/>
      <c r="MWF344" s="78"/>
      <c r="MWG344" s="78"/>
      <c r="MWH344" s="78"/>
      <c r="MWI344" s="78"/>
      <c r="MWJ344" s="78"/>
      <c r="MWK344" s="78"/>
      <c r="MWL344" s="78"/>
      <c r="MWM344" s="78"/>
      <c r="MWN344" s="78"/>
      <c r="MWO344" s="78"/>
      <c r="MWP344" s="78"/>
      <c r="MWQ344" s="78"/>
      <c r="MWR344" s="78"/>
      <c r="MWS344" s="78"/>
      <c r="MWT344" s="78"/>
      <c r="MWU344" s="78"/>
      <c r="MWV344" s="78"/>
      <c r="MWW344" s="78"/>
      <c r="MWX344" s="78"/>
      <c r="MWY344" s="78"/>
      <c r="MWZ344" s="78"/>
      <c r="MXA344" s="78"/>
      <c r="MXB344" s="78"/>
      <c r="MXC344" s="78"/>
      <c r="MXD344" s="78"/>
      <c r="MXE344" s="78"/>
      <c r="MXF344" s="78"/>
      <c r="MXG344" s="78"/>
      <c r="MXH344" s="78"/>
      <c r="MXI344" s="78"/>
      <c r="MXJ344" s="78"/>
      <c r="MXK344" s="78"/>
      <c r="MXL344" s="78"/>
      <c r="MXM344" s="78"/>
      <c r="MXN344" s="78"/>
      <c r="MXO344" s="78"/>
      <c r="MXP344" s="78"/>
      <c r="MXQ344" s="78"/>
      <c r="MXR344" s="78"/>
      <c r="MXS344" s="78"/>
      <c r="MXT344" s="78"/>
      <c r="MXU344" s="78"/>
      <c r="MXV344" s="78"/>
      <c r="MXW344" s="78"/>
      <c r="MXX344" s="78"/>
      <c r="MXY344" s="78"/>
      <c r="MXZ344" s="78"/>
      <c r="MYA344" s="78"/>
      <c r="MYB344" s="78"/>
      <c r="MYC344" s="78"/>
      <c r="MYD344" s="78"/>
      <c r="MYE344" s="78"/>
      <c r="MYF344" s="78"/>
      <c r="MYG344" s="78"/>
      <c r="MYH344" s="78"/>
      <c r="MYI344" s="78"/>
      <c r="MYJ344" s="78"/>
      <c r="MYK344" s="78"/>
      <c r="MYL344" s="78"/>
      <c r="MYM344" s="78"/>
      <c r="MYN344" s="78"/>
      <c r="MYO344" s="78"/>
      <c r="MYP344" s="78"/>
      <c r="MYQ344" s="78"/>
      <c r="MYR344" s="78"/>
      <c r="MYS344" s="78"/>
      <c r="MYT344" s="78"/>
      <c r="MYU344" s="78"/>
      <c r="MYV344" s="78"/>
      <c r="MYW344" s="78"/>
      <c r="MYX344" s="78"/>
      <c r="MYY344" s="78"/>
      <c r="MYZ344" s="78"/>
      <c r="MZA344" s="78"/>
      <c r="MZB344" s="78"/>
      <c r="MZC344" s="78"/>
      <c r="MZD344" s="78"/>
      <c r="MZE344" s="78"/>
      <c r="MZF344" s="78"/>
      <c r="MZG344" s="78"/>
      <c r="MZH344" s="78"/>
      <c r="MZI344" s="78"/>
      <c r="MZJ344" s="78"/>
      <c r="MZK344" s="78"/>
      <c r="MZL344" s="78"/>
      <c r="MZM344" s="78"/>
      <c r="MZN344" s="78"/>
      <c r="MZO344" s="78"/>
      <c r="MZP344" s="78"/>
      <c r="MZQ344" s="78"/>
      <c r="MZR344" s="78"/>
      <c r="MZS344" s="78"/>
      <c r="MZT344" s="78"/>
      <c r="MZU344" s="78"/>
      <c r="MZV344" s="78"/>
      <c r="MZW344" s="78"/>
      <c r="MZX344" s="78"/>
      <c r="MZY344" s="78"/>
      <c r="MZZ344" s="78"/>
      <c r="NAA344" s="78"/>
      <c r="NAB344" s="78"/>
      <c r="NAC344" s="78"/>
      <c r="NAD344" s="78"/>
      <c r="NAE344" s="78"/>
      <c r="NAF344" s="78"/>
      <c r="NAG344" s="78"/>
      <c r="NAH344" s="78"/>
      <c r="NAI344" s="78"/>
      <c r="NAJ344" s="78"/>
      <c r="NAK344" s="78"/>
      <c r="NAL344" s="78"/>
      <c r="NAM344" s="78"/>
      <c r="NAN344" s="78"/>
      <c r="NAO344" s="78"/>
      <c r="NAP344" s="78"/>
      <c r="NAQ344" s="78"/>
      <c r="NAR344" s="78"/>
      <c r="NAS344" s="78"/>
      <c r="NAT344" s="78"/>
      <c r="NAU344" s="78"/>
      <c r="NAV344" s="78"/>
      <c r="NAW344" s="78"/>
      <c r="NAX344" s="78"/>
      <c r="NAY344" s="78"/>
      <c r="NAZ344" s="78"/>
      <c r="NBA344" s="78"/>
      <c r="NBB344" s="78"/>
      <c r="NBC344" s="78"/>
      <c r="NBD344" s="78"/>
      <c r="NBE344" s="78"/>
      <c r="NBF344" s="78"/>
      <c r="NBG344" s="78"/>
      <c r="NBH344" s="78"/>
      <c r="NBI344" s="78"/>
      <c r="NBJ344" s="78"/>
      <c r="NBK344" s="78"/>
      <c r="NBL344" s="78"/>
      <c r="NBM344" s="78"/>
      <c r="NBN344" s="78"/>
      <c r="NBO344" s="78"/>
      <c r="NBP344" s="78"/>
      <c r="NBQ344" s="78"/>
      <c r="NBR344" s="78"/>
      <c r="NBS344" s="78"/>
      <c r="NBT344" s="78"/>
      <c r="NBU344" s="78"/>
      <c r="NBV344" s="78"/>
      <c r="NBW344" s="78"/>
      <c r="NBX344" s="78"/>
      <c r="NBY344" s="78"/>
      <c r="NBZ344" s="78"/>
      <c r="NCA344" s="78"/>
      <c r="NCB344" s="78"/>
      <c r="NCC344" s="78"/>
      <c r="NCD344" s="78"/>
      <c r="NCE344" s="78"/>
      <c r="NCF344" s="78"/>
      <c r="NCG344" s="78"/>
      <c r="NCH344" s="78"/>
      <c r="NCI344" s="78"/>
      <c r="NCJ344" s="78"/>
      <c r="NCK344" s="78"/>
      <c r="NCL344" s="78"/>
      <c r="NCM344" s="78"/>
      <c r="NCN344" s="78"/>
      <c r="NCO344" s="78"/>
      <c r="NCP344" s="78"/>
      <c r="NCQ344" s="78"/>
      <c r="NCR344" s="78"/>
      <c r="NCS344" s="78"/>
      <c r="NCT344" s="78"/>
      <c r="NCU344" s="78"/>
      <c r="NCV344" s="78"/>
      <c r="NCW344" s="78"/>
      <c r="NCX344" s="78"/>
      <c r="NCY344" s="78"/>
      <c r="NCZ344" s="78"/>
      <c r="NDA344" s="78"/>
      <c r="NDB344" s="78"/>
      <c r="NDC344" s="78"/>
      <c r="NDD344" s="78"/>
      <c r="NDE344" s="78"/>
      <c r="NDF344" s="78"/>
      <c r="NDG344" s="78"/>
      <c r="NDH344" s="78"/>
      <c r="NDI344" s="78"/>
      <c r="NDJ344" s="78"/>
      <c r="NDK344" s="78"/>
      <c r="NDL344" s="78"/>
      <c r="NDM344" s="78"/>
      <c r="NDN344" s="78"/>
      <c r="NDO344" s="78"/>
      <c r="NDP344" s="78"/>
      <c r="NDQ344" s="78"/>
      <c r="NDR344" s="78"/>
      <c r="NDS344" s="78"/>
      <c r="NDT344" s="78"/>
      <c r="NDU344" s="78"/>
      <c r="NDV344" s="78"/>
      <c r="NDW344" s="78"/>
      <c r="NDX344" s="78"/>
      <c r="NDY344" s="78"/>
      <c r="NDZ344" s="78"/>
      <c r="NEA344" s="78"/>
      <c r="NEB344" s="78"/>
      <c r="NEC344" s="78"/>
      <c r="NED344" s="78"/>
      <c r="NEE344" s="78"/>
      <c r="NEF344" s="78"/>
      <c r="NEG344" s="78"/>
      <c r="NEH344" s="78"/>
      <c r="NEI344" s="78"/>
      <c r="NEJ344" s="78"/>
      <c r="NEK344" s="78"/>
      <c r="NEL344" s="78"/>
      <c r="NEM344" s="78"/>
      <c r="NEN344" s="78"/>
      <c r="NEO344" s="78"/>
      <c r="NEP344" s="78"/>
      <c r="NEQ344" s="78"/>
      <c r="NER344" s="78"/>
      <c r="NES344" s="78"/>
      <c r="NET344" s="78"/>
      <c r="NEU344" s="78"/>
      <c r="NEV344" s="78"/>
      <c r="NEW344" s="78"/>
      <c r="NEX344" s="78"/>
      <c r="NEY344" s="78"/>
      <c r="NEZ344" s="78"/>
      <c r="NFA344" s="78"/>
      <c r="NFB344" s="78"/>
      <c r="NFC344" s="78"/>
      <c r="NFD344" s="78"/>
      <c r="NFE344" s="78"/>
      <c r="NFF344" s="78"/>
      <c r="NFG344" s="78"/>
      <c r="NFH344" s="78"/>
      <c r="NFI344" s="78"/>
      <c r="NFJ344" s="78"/>
      <c r="NFK344" s="78"/>
      <c r="NFL344" s="78"/>
      <c r="NFM344" s="78"/>
      <c r="NFN344" s="78"/>
      <c r="NFO344" s="78"/>
      <c r="NFP344" s="78"/>
      <c r="NFQ344" s="78"/>
      <c r="NFR344" s="78"/>
      <c r="NFS344" s="78"/>
      <c r="NFT344" s="78"/>
      <c r="NFU344" s="78"/>
      <c r="NFV344" s="78"/>
      <c r="NFW344" s="78"/>
      <c r="NFX344" s="78"/>
      <c r="NFY344" s="78"/>
      <c r="NFZ344" s="78"/>
      <c r="NGA344" s="78"/>
      <c r="NGB344" s="78"/>
      <c r="NGC344" s="78"/>
      <c r="NGD344" s="78"/>
      <c r="NGE344" s="78"/>
      <c r="NGF344" s="78"/>
      <c r="NGG344" s="78"/>
      <c r="NGH344" s="78"/>
      <c r="NGI344" s="78"/>
      <c r="NGJ344" s="78"/>
      <c r="NGK344" s="78"/>
      <c r="NGL344" s="78"/>
      <c r="NGM344" s="78"/>
      <c r="NGN344" s="78"/>
      <c r="NGO344" s="78"/>
      <c r="NGP344" s="78"/>
      <c r="NGQ344" s="78"/>
      <c r="NGR344" s="78"/>
      <c r="NGS344" s="78"/>
      <c r="NGT344" s="78"/>
      <c r="NGU344" s="78"/>
      <c r="NGV344" s="78"/>
      <c r="NGW344" s="78"/>
      <c r="NGX344" s="78"/>
      <c r="NGY344" s="78"/>
      <c r="NGZ344" s="78"/>
      <c r="NHA344" s="78"/>
      <c r="NHB344" s="78"/>
      <c r="NHC344" s="78"/>
      <c r="NHD344" s="78"/>
      <c r="NHE344" s="78"/>
      <c r="NHF344" s="78"/>
      <c r="NHG344" s="78"/>
      <c r="NHH344" s="78"/>
      <c r="NHI344" s="78"/>
      <c r="NHJ344" s="78"/>
      <c r="NHK344" s="78"/>
      <c r="NHL344" s="78"/>
      <c r="NHM344" s="78"/>
      <c r="NHN344" s="78"/>
      <c r="NHO344" s="78"/>
      <c r="NHP344" s="78"/>
      <c r="NHQ344" s="78"/>
      <c r="NHR344" s="78"/>
      <c r="NHS344" s="78"/>
      <c r="NHT344" s="78"/>
      <c r="NHU344" s="78"/>
      <c r="NHV344" s="78"/>
      <c r="NHW344" s="78"/>
      <c r="NHX344" s="78"/>
      <c r="NHY344" s="78"/>
      <c r="NHZ344" s="78"/>
      <c r="NIA344" s="78"/>
      <c r="NIB344" s="78"/>
      <c r="NIC344" s="78"/>
      <c r="NID344" s="78"/>
      <c r="NIE344" s="78"/>
      <c r="NIF344" s="78"/>
      <c r="NIG344" s="78"/>
      <c r="NIH344" s="78"/>
      <c r="NII344" s="78"/>
      <c r="NIJ344" s="78"/>
      <c r="NIK344" s="78"/>
      <c r="NIL344" s="78"/>
      <c r="NIM344" s="78"/>
      <c r="NIN344" s="78"/>
      <c r="NIO344" s="78"/>
      <c r="NIP344" s="78"/>
      <c r="NIQ344" s="78"/>
      <c r="NIR344" s="78"/>
      <c r="NIS344" s="78"/>
      <c r="NIT344" s="78"/>
      <c r="NIU344" s="78"/>
      <c r="NIV344" s="78"/>
      <c r="NIW344" s="78"/>
      <c r="NIX344" s="78"/>
      <c r="NIY344" s="78"/>
      <c r="NIZ344" s="78"/>
      <c r="NJA344" s="78"/>
      <c r="NJB344" s="78"/>
      <c r="NJC344" s="78"/>
      <c r="NJD344" s="78"/>
      <c r="NJE344" s="78"/>
      <c r="NJF344" s="78"/>
      <c r="NJG344" s="78"/>
      <c r="NJH344" s="78"/>
      <c r="NJI344" s="78"/>
      <c r="NJJ344" s="78"/>
      <c r="NJK344" s="78"/>
      <c r="NJL344" s="78"/>
      <c r="NJM344" s="78"/>
      <c r="NJN344" s="78"/>
      <c r="NJO344" s="78"/>
      <c r="NJP344" s="78"/>
      <c r="NJQ344" s="78"/>
      <c r="NJR344" s="78"/>
      <c r="NJS344" s="78"/>
      <c r="NJT344" s="78"/>
      <c r="NJU344" s="78"/>
      <c r="NJV344" s="78"/>
      <c r="NJW344" s="78"/>
      <c r="NJX344" s="78"/>
      <c r="NJY344" s="78"/>
      <c r="NJZ344" s="78"/>
      <c r="NKA344" s="78"/>
      <c r="NKB344" s="78"/>
      <c r="NKC344" s="78"/>
      <c r="NKD344" s="78"/>
      <c r="NKE344" s="78"/>
      <c r="NKF344" s="78"/>
      <c r="NKG344" s="78"/>
      <c r="NKH344" s="78"/>
      <c r="NKI344" s="78"/>
      <c r="NKJ344" s="78"/>
      <c r="NKK344" s="78"/>
      <c r="NKL344" s="78"/>
      <c r="NKM344" s="78"/>
      <c r="NKN344" s="78"/>
      <c r="NKO344" s="78"/>
      <c r="NKP344" s="78"/>
      <c r="NKQ344" s="78"/>
      <c r="NKR344" s="78"/>
      <c r="NKS344" s="78"/>
      <c r="NKT344" s="78"/>
      <c r="NKU344" s="78"/>
      <c r="NKV344" s="78"/>
      <c r="NKW344" s="78"/>
      <c r="NKX344" s="78"/>
      <c r="NKY344" s="78"/>
      <c r="NKZ344" s="78"/>
      <c r="NLA344" s="78"/>
      <c r="NLB344" s="78"/>
      <c r="NLC344" s="78"/>
      <c r="NLD344" s="78"/>
      <c r="NLE344" s="78"/>
      <c r="NLF344" s="78"/>
      <c r="NLG344" s="78"/>
      <c r="NLH344" s="78"/>
      <c r="NLI344" s="78"/>
      <c r="NLJ344" s="78"/>
      <c r="NLK344" s="78"/>
      <c r="NLL344" s="78"/>
      <c r="NLM344" s="78"/>
      <c r="NLN344" s="78"/>
      <c r="NLO344" s="78"/>
      <c r="NLP344" s="78"/>
      <c r="NLQ344" s="78"/>
      <c r="NLR344" s="78"/>
      <c r="NLS344" s="78"/>
      <c r="NLT344" s="78"/>
      <c r="NLU344" s="78"/>
      <c r="NLV344" s="78"/>
      <c r="NLW344" s="78"/>
      <c r="NLX344" s="78"/>
      <c r="NLY344" s="78"/>
      <c r="NLZ344" s="78"/>
      <c r="NMA344" s="78"/>
      <c r="NMB344" s="78"/>
      <c r="NMC344" s="78"/>
      <c r="NMD344" s="78"/>
      <c r="NME344" s="78"/>
      <c r="NMF344" s="78"/>
      <c r="NMG344" s="78"/>
      <c r="NMH344" s="78"/>
      <c r="NMI344" s="78"/>
      <c r="NMJ344" s="78"/>
      <c r="NMK344" s="78"/>
      <c r="NML344" s="78"/>
      <c r="NMM344" s="78"/>
      <c r="NMN344" s="78"/>
      <c r="NMO344" s="78"/>
      <c r="NMP344" s="78"/>
      <c r="NMQ344" s="78"/>
      <c r="NMR344" s="78"/>
      <c r="NMS344" s="78"/>
      <c r="NMT344" s="78"/>
      <c r="NMU344" s="78"/>
      <c r="NMV344" s="78"/>
      <c r="NMW344" s="78"/>
      <c r="NMX344" s="78"/>
      <c r="NMY344" s="78"/>
      <c r="NMZ344" s="78"/>
      <c r="NNA344" s="78"/>
      <c r="NNB344" s="78"/>
      <c r="NNC344" s="78"/>
      <c r="NND344" s="78"/>
      <c r="NNE344" s="78"/>
      <c r="NNF344" s="78"/>
      <c r="NNG344" s="78"/>
      <c r="NNH344" s="78"/>
      <c r="NNI344" s="78"/>
      <c r="NNJ344" s="78"/>
      <c r="NNK344" s="78"/>
      <c r="NNL344" s="78"/>
      <c r="NNM344" s="78"/>
      <c r="NNN344" s="78"/>
      <c r="NNO344" s="78"/>
      <c r="NNP344" s="78"/>
      <c r="NNQ344" s="78"/>
      <c r="NNR344" s="78"/>
      <c r="NNS344" s="78"/>
      <c r="NNT344" s="78"/>
      <c r="NNU344" s="78"/>
      <c r="NNV344" s="78"/>
      <c r="NNW344" s="78"/>
      <c r="NNX344" s="78"/>
      <c r="NNY344" s="78"/>
      <c r="NNZ344" s="78"/>
      <c r="NOA344" s="78"/>
      <c r="NOB344" s="78"/>
      <c r="NOC344" s="78"/>
      <c r="NOD344" s="78"/>
      <c r="NOE344" s="78"/>
      <c r="NOF344" s="78"/>
      <c r="NOG344" s="78"/>
      <c r="NOH344" s="78"/>
      <c r="NOI344" s="78"/>
      <c r="NOJ344" s="78"/>
      <c r="NOK344" s="78"/>
      <c r="NOL344" s="78"/>
      <c r="NOM344" s="78"/>
      <c r="NON344" s="78"/>
      <c r="NOO344" s="78"/>
      <c r="NOP344" s="78"/>
      <c r="NOQ344" s="78"/>
      <c r="NOR344" s="78"/>
      <c r="NOS344" s="78"/>
      <c r="NOT344" s="78"/>
      <c r="NOU344" s="78"/>
      <c r="NOV344" s="78"/>
      <c r="NOW344" s="78"/>
      <c r="NOX344" s="78"/>
      <c r="NOY344" s="78"/>
      <c r="NOZ344" s="78"/>
      <c r="NPA344" s="78"/>
      <c r="NPB344" s="78"/>
      <c r="NPC344" s="78"/>
      <c r="NPD344" s="78"/>
      <c r="NPE344" s="78"/>
      <c r="NPF344" s="78"/>
      <c r="NPG344" s="78"/>
      <c r="NPH344" s="78"/>
      <c r="NPI344" s="78"/>
      <c r="NPJ344" s="78"/>
      <c r="NPK344" s="78"/>
      <c r="NPL344" s="78"/>
      <c r="NPM344" s="78"/>
      <c r="NPN344" s="78"/>
      <c r="NPO344" s="78"/>
      <c r="NPP344" s="78"/>
      <c r="NPQ344" s="78"/>
      <c r="NPR344" s="78"/>
      <c r="NPS344" s="78"/>
      <c r="NPT344" s="78"/>
      <c r="NPU344" s="78"/>
      <c r="NPV344" s="78"/>
      <c r="NPW344" s="78"/>
      <c r="NPX344" s="78"/>
      <c r="NPY344" s="78"/>
      <c r="NPZ344" s="78"/>
      <c r="NQA344" s="78"/>
      <c r="NQB344" s="78"/>
      <c r="NQC344" s="78"/>
      <c r="NQD344" s="78"/>
      <c r="NQE344" s="78"/>
      <c r="NQF344" s="78"/>
      <c r="NQG344" s="78"/>
      <c r="NQH344" s="78"/>
      <c r="NQI344" s="78"/>
      <c r="NQJ344" s="78"/>
      <c r="NQK344" s="78"/>
      <c r="NQL344" s="78"/>
      <c r="NQM344" s="78"/>
      <c r="NQN344" s="78"/>
      <c r="NQO344" s="78"/>
      <c r="NQP344" s="78"/>
      <c r="NQQ344" s="78"/>
      <c r="NQR344" s="78"/>
      <c r="NQS344" s="78"/>
      <c r="NQT344" s="78"/>
      <c r="NQU344" s="78"/>
      <c r="NQV344" s="78"/>
      <c r="NQW344" s="78"/>
      <c r="NQX344" s="78"/>
      <c r="NQY344" s="78"/>
      <c r="NQZ344" s="78"/>
      <c r="NRA344" s="78"/>
      <c r="NRB344" s="78"/>
      <c r="NRC344" s="78"/>
      <c r="NRD344" s="78"/>
      <c r="NRE344" s="78"/>
      <c r="NRF344" s="78"/>
      <c r="NRG344" s="78"/>
      <c r="NRH344" s="78"/>
      <c r="NRI344" s="78"/>
      <c r="NRJ344" s="78"/>
      <c r="NRK344" s="78"/>
      <c r="NRL344" s="78"/>
      <c r="NRM344" s="78"/>
      <c r="NRN344" s="78"/>
      <c r="NRO344" s="78"/>
      <c r="NRP344" s="78"/>
      <c r="NRQ344" s="78"/>
      <c r="NRR344" s="78"/>
      <c r="NRS344" s="78"/>
      <c r="NRT344" s="78"/>
      <c r="NRU344" s="78"/>
      <c r="NRV344" s="78"/>
      <c r="NRW344" s="78"/>
      <c r="NRX344" s="78"/>
      <c r="NRY344" s="78"/>
      <c r="NRZ344" s="78"/>
      <c r="NSA344" s="78"/>
      <c r="NSB344" s="78"/>
      <c r="NSC344" s="78"/>
      <c r="NSD344" s="78"/>
      <c r="NSE344" s="78"/>
      <c r="NSF344" s="78"/>
      <c r="NSG344" s="78"/>
      <c r="NSH344" s="78"/>
      <c r="NSI344" s="78"/>
      <c r="NSJ344" s="78"/>
      <c r="NSK344" s="78"/>
      <c r="NSL344" s="78"/>
      <c r="NSM344" s="78"/>
      <c r="NSN344" s="78"/>
      <c r="NSO344" s="78"/>
      <c r="NSP344" s="78"/>
      <c r="NSQ344" s="78"/>
      <c r="NSR344" s="78"/>
      <c r="NSS344" s="78"/>
      <c r="NST344" s="78"/>
      <c r="NSU344" s="78"/>
      <c r="NSV344" s="78"/>
      <c r="NSW344" s="78"/>
      <c r="NSX344" s="78"/>
      <c r="NSY344" s="78"/>
      <c r="NSZ344" s="78"/>
      <c r="NTA344" s="78"/>
      <c r="NTB344" s="78"/>
      <c r="NTC344" s="78"/>
      <c r="NTD344" s="78"/>
      <c r="NTE344" s="78"/>
      <c r="NTF344" s="78"/>
      <c r="NTG344" s="78"/>
      <c r="NTH344" s="78"/>
      <c r="NTI344" s="78"/>
      <c r="NTJ344" s="78"/>
      <c r="NTK344" s="78"/>
      <c r="NTL344" s="78"/>
      <c r="NTM344" s="78"/>
      <c r="NTN344" s="78"/>
      <c r="NTO344" s="78"/>
      <c r="NTP344" s="78"/>
      <c r="NTQ344" s="78"/>
      <c r="NTR344" s="78"/>
      <c r="NTS344" s="78"/>
      <c r="NTT344" s="78"/>
      <c r="NTU344" s="78"/>
      <c r="NTV344" s="78"/>
      <c r="NTW344" s="78"/>
      <c r="NTX344" s="78"/>
      <c r="NTY344" s="78"/>
      <c r="NTZ344" s="78"/>
      <c r="NUA344" s="78"/>
      <c r="NUB344" s="78"/>
      <c r="NUC344" s="78"/>
      <c r="NUD344" s="78"/>
      <c r="NUE344" s="78"/>
      <c r="NUF344" s="78"/>
      <c r="NUG344" s="78"/>
      <c r="NUH344" s="78"/>
      <c r="NUI344" s="78"/>
      <c r="NUJ344" s="78"/>
      <c r="NUK344" s="78"/>
      <c r="NUL344" s="78"/>
      <c r="NUM344" s="78"/>
      <c r="NUN344" s="78"/>
      <c r="NUO344" s="78"/>
      <c r="NUP344" s="78"/>
      <c r="NUQ344" s="78"/>
      <c r="NUR344" s="78"/>
      <c r="NUS344" s="78"/>
      <c r="NUT344" s="78"/>
      <c r="NUU344" s="78"/>
      <c r="NUV344" s="78"/>
      <c r="NUW344" s="78"/>
      <c r="NUX344" s="78"/>
      <c r="NUY344" s="78"/>
      <c r="NUZ344" s="78"/>
      <c r="NVA344" s="78"/>
      <c r="NVB344" s="78"/>
      <c r="NVC344" s="78"/>
      <c r="NVD344" s="78"/>
      <c r="NVE344" s="78"/>
      <c r="NVF344" s="78"/>
      <c r="NVG344" s="78"/>
      <c r="NVH344" s="78"/>
      <c r="NVI344" s="78"/>
      <c r="NVJ344" s="78"/>
      <c r="NVK344" s="78"/>
      <c r="NVL344" s="78"/>
      <c r="NVM344" s="78"/>
      <c r="NVN344" s="78"/>
      <c r="NVO344" s="78"/>
      <c r="NVP344" s="78"/>
      <c r="NVQ344" s="78"/>
      <c r="NVR344" s="78"/>
      <c r="NVS344" s="78"/>
      <c r="NVT344" s="78"/>
      <c r="NVU344" s="78"/>
      <c r="NVV344" s="78"/>
      <c r="NVW344" s="78"/>
      <c r="NVX344" s="78"/>
      <c r="NVY344" s="78"/>
      <c r="NVZ344" s="78"/>
      <c r="NWA344" s="78"/>
      <c r="NWB344" s="78"/>
      <c r="NWC344" s="78"/>
      <c r="NWD344" s="78"/>
      <c r="NWE344" s="78"/>
      <c r="NWF344" s="78"/>
      <c r="NWG344" s="78"/>
      <c r="NWH344" s="78"/>
      <c r="NWI344" s="78"/>
      <c r="NWJ344" s="78"/>
      <c r="NWK344" s="78"/>
      <c r="NWL344" s="78"/>
      <c r="NWM344" s="78"/>
      <c r="NWN344" s="78"/>
      <c r="NWO344" s="78"/>
      <c r="NWP344" s="78"/>
      <c r="NWQ344" s="78"/>
      <c r="NWR344" s="78"/>
      <c r="NWS344" s="78"/>
      <c r="NWT344" s="78"/>
      <c r="NWU344" s="78"/>
      <c r="NWV344" s="78"/>
      <c r="NWW344" s="78"/>
      <c r="NWX344" s="78"/>
      <c r="NWY344" s="78"/>
      <c r="NWZ344" s="78"/>
      <c r="NXA344" s="78"/>
      <c r="NXB344" s="78"/>
      <c r="NXC344" s="78"/>
      <c r="NXD344" s="78"/>
      <c r="NXE344" s="78"/>
      <c r="NXF344" s="78"/>
      <c r="NXG344" s="78"/>
      <c r="NXH344" s="78"/>
      <c r="NXI344" s="78"/>
      <c r="NXJ344" s="78"/>
      <c r="NXK344" s="78"/>
      <c r="NXL344" s="78"/>
      <c r="NXM344" s="78"/>
      <c r="NXN344" s="78"/>
      <c r="NXO344" s="78"/>
      <c r="NXP344" s="78"/>
      <c r="NXQ344" s="78"/>
      <c r="NXR344" s="78"/>
      <c r="NXS344" s="78"/>
      <c r="NXT344" s="78"/>
      <c r="NXU344" s="78"/>
      <c r="NXV344" s="78"/>
      <c r="NXW344" s="78"/>
      <c r="NXX344" s="78"/>
      <c r="NXY344" s="78"/>
      <c r="NXZ344" s="78"/>
      <c r="NYA344" s="78"/>
      <c r="NYB344" s="78"/>
      <c r="NYC344" s="78"/>
      <c r="NYD344" s="78"/>
      <c r="NYE344" s="78"/>
      <c r="NYF344" s="78"/>
      <c r="NYG344" s="78"/>
      <c r="NYH344" s="78"/>
      <c r="NYI344" s="78"/>
      <c r="NYJ344" s="78"/>
      <c r="NYK344" s="78"/>
      <c r="NYL344" s="78"/>
      <c r="NYM344" s="78"/>
      <c r="NYN344" s="78"/>
      <c r="NYO344" s="78"/>
      <c r="NYP344" s="78"/>
      <c r="NYQ344" s="78"/>
      <c r="NYR344" s="78"/>
      <c r="NYS344" s="78"/>
      <c r="NYT344" s="78"/>
      <c r="NYU344" s="78"/>
      <c r="NYV344" s="78"/>
      <c r="NYW344" s="78"/>
      <c r="NYX344" s="78"/>
      <c r="NYY344" s="78"/>
      <c r="NYZ344" s="78"/>
      <c r="NZA344" s="78"/>
      <c r="NZB344" s="78"/>
      <c r="NZC344" s="78"/>
      <c r="NZD344" s="78"/>
      <c r="NZE344" s="78"/>
      <c r="NZF344" s="78"/>
      <c r="NZG344" s="78"/>
      <c r="NZH344" s="78"/>
      <c r="NZI344" s="78"/>
      <c r="NZJ344" s="78"/>
      <c r="NZK344" s="78"/>
      <c r="NZL344" s="78"/>
      <c r="NZM344" s="78"/>
      <c r="NZN344" s="78"/>
      <c r="NZO344" s="78"/>
      <c r="NZP344" s="78"/>
      <c r="NZQ344" s="78"/>
      <c r="NZR344" s="78"/>
      <c r="NZS344" s="78"/>
      <c r="NZT344" s="78"/>
      <c r="NZU344" s="78"/>
      <c r="NZV344" s="78"/>
      <c r="NZW344" s="78"/>
      <c r="NZX344" s="78"/>
      <c r="NZY344" s="78"/>
      <c r="NZZ344" s="78"/>
      <c r="OAA344" s="78"/>
      <c r="OAB344" s="78"/>
      <c r="OAC344" s="78"/>
      <c r="OAD344" s="78"/>
      <c r="OAE344" s="78"/>
      <c r="OAF344" s="78"/>
      <c r="OAG344" s="78"/>
      <c r="OAH344" s="78"/>
      <c r="OAI344" s="78"/>
      <c r="OAJ344" s="78"/>
      <c r="OAK344" s="78"/>
      <c r="OAL344" s="78"/>
      <c r="OAM344" s="78"/>
      <c r="OAN344" s="78"/>
      <c r="OAO344" s="78"/>
      <c r="OAP344" s="78"/>
      <c r="OAQ344" s="78"/>
      <c r="OAR344" s="78"/>
      <c r="OAS344" s="78"/>
      <c r="OAT344" s="78"/>
      <c r="OAU344" s="78"/>
      <c r="OAV344" s="78"/>
      <c r="OAW344" s="78"/>
      <c r="OAX344" s="78"/>
      <c r="OAY344" s="78"/>
      <c r="OAZ344" s="78"/>
      <c r="OBA344" s="78"/>
      <c r="OBB344" s="78"/>
      <c r="OBC344" s="78"/>
      <c r="OBD344" s="78"/>
      <c r="OBE344" s="78"/>
      <c r="OBF344" s="78"/>
      <c r="OBG344" s="78"/>
      <c r="OBH344" s="78"/>
      <c r="OBI344" s="78"/>
      <c r="OBJ344" s="78"/>
      <c r="OBK344" s="78"/>
      <c r="OBL344" s="78"/>
      <c r="OBM344" s="78"/>
      <c r="OBN344" s="78"/>
      <c r="OBO344" s="78"/>
      <c r="OBP344" s="78"/>
      <c r="OBQ344" s="78"/>
      <c r="OBR344" s="78"/>
      <c r="OBS344" s="78"/>
      <c r="OBT344" s="78"/>
      <c r="OBU344" s="78"/>
      <c r="OBV344" s="78"/>
      <c r="OBW344" s="78"/>
      <c r="OBX344" s="78"/>
      <c r="OBY344" s="78"/>
      <c r="OBZ344" s="78"/>
      <c r="OCA344" s="78"/>
      <c r="OCB344" s="78"/>
      <c r="OCC344" s="78"/>
      <c r="OCD344" s="78"/>
      <c r="OCE344" s="78"/>
      <c r="OCF344" s="78"/>
      <c r="OCG344" s="78"/>
      <c r="OCH344" s="78"/>
      <c r="OCI344" s="78"/>
      <c r="OCJ344" s="78"/>
      <c r="OCK344" s="78"/>
      <c r="OCL344" s="78"/>
      <c r="OCM344" s="78"/>
      <c r="OCN344" s="78"/>
      <c r="OCO344" s="78"/>
      <c r="OCP344" s="78"/>
      <c r="OCQ344" s="78"/>
      <c r="OCR344" s="78"/>
      <c r="OCS344" s="78"/>
      <c r="OCT344" s="78"/>
      <c r="OCU344" s="78"/>
      <c r="OCV344" s="78"/>
      <c r="OCW344" s="78"/>
      <c r="OCX344" s="78"/>
      <c r="OCY344" s="78"/>
      <c r="OCZ344" s="78"/>
      <c r="ODA344" s="78"/>
      <c r="ODB344" s="78"/>
      <c r="ODC344" s="78"/>
      <c r="ODD344" s="78"/>
      <c r="ODE344" s="78"/>
      <c r="ODF344" s="78"/>
      <c r="ODG344" s="78"/>
      <c r="ODH344" s="78"/>
      <c r="ODI344" s="78"/>
      <c r="ODJ344" s="78"/>
      <c r="ODK344" s="78"/>
      <c r="ODL344" s="78"/>
      <c r="ODM344" s="78"/>
      <c r="ODN344" s="78"/>
      <c r="ODO344" s="78"/>
      <c r="ODP344" s="78"/>
      <c r="ODQ344" s="78"/>
      <c r="ODR344" s="78"/>
      <c r="ODS344" s="78"/>
      <c r="ODT344" s="78"/>
      <c r="ODU344" s="78"/>
      <c r="ODV344" s="78"/>
      <c r="ODW344" s="78"/>
      <c r="ODX344" s="78"/>
      <c r="ODY344" s="78"/>
      <c r="ODZ344" s="78"/>
      <c r="OEA344" s="78"/>
      <c r="OEB344" s="78"/>
      <c r="OEC344" s="78"/>
      <c r="OED344" s="78"/>
      <c r="OEE344" s="78"/>
      <c r="OEF344" s="78"/>
      <c r="OEG344" s="78"/>
      <c r="OEH344" s="78"/>
      <c r="OEI344" s="78"/>
      <c r="OEJ344" s="78"/>
      <c r="OEK344" s="78"/>
      <c r="OEL344" s="78"/>
      <c r="OEM344" s="78"/>
      <c r="OEN344" s="78"/>
      <c r="OEO344" s="78"/>
      <c r="OEP344" s="78"/>
      <c r="OEQ344" s="78"/>
      <c r="OER344" s="78"/>
      <c r="OES344" s="78"/>
      <c r="OET344" s="78"/>
      <c r="OEU344" s="78"/>
      <c r="OEV344" s="78"/>
      <c r="OEW344" s="78"/>
      <c r="OEX344" s="78"/>
      <c r="OEY344" s="78"/>
      <c r="OEZ344" s="78"/>
      <c r="OFA344" s="78"/>
      <c r="OFB344" s="78"/>
      <c r="OFC344" s="78"/>
      <c r="OFD344" s="78"/>
      <c r="OFE344" s="78"/>
      <c r="OFF344" s="78"/>
      <c r="OFG344" s="78"/>
      <c r="OFH344" s="78"/>
      <c r="OFI344" s="78"/>
      <c r="OFJ344" s="78"/>
      <c r="OFK344" s="78"/>
      <c r="OFL344" s="78"/>
      <c r="OFM344" s="78"/>
      <c r="OFN344" s="78"/>
      <c r="OFO344" s="78"/>
      <c r="OFP344" s="78"/>
      <c r="OFQ344" s="78"/>
      <c r="OFR344" s="78"/>
      <c r="OFS344" s="78"/>
      <c r="OFT344" s="78"/>
      <c r="OFU344" s="78"/>
      <c r="OFV344" s="78"/>
      <c r="OFW344" s="78"/>
      <c r="OFX344" s="78"/>
      <c r="OFY344" s="78"/>
      <c r="OFZ344" s="78"/>
      <c r="OGA344" s="78"/>
      <c r="OGB344" s="78"/>
      <c r="OGC344" s="78"/>
      <c r="OGD344" s="78"/>
      <c r="OGE344" s="78"/>
      <c r="OGF344" s="78"/>
      <c r="OGG344" s="78"/>
      <c r="OGH344" s="78"/>
      <c r="OGI344" s="78"/>
      <c r="OGJ344" s="78"/>
      <c r="OGK344" s="78"/>
      <c r="OGL344" s="78"/>
      <c r="OGM344" s="78"/>
      <c r="OGN344" s="78"/>
      <c r="OGO344" s="78"/>
      <c r="OGP344" s="78"/>
      <c r="OGQ344" s="78"/>
      <c r="OGR344" s="78"/>
      <c r="OGS344" s="78"/>
      <c r="OGT344" s="78"/>
      <c r="OGU344" s="78"/>
      <c r="OGV344" s="78"/>
      <c r="OGW344" s="78"/>
      <c r="OGX344" s="78"/>
      <c r="OGY344" s="78"/>
      <c r="OGZ344" s="78"/>
      <c r="OHA344" s="78"/>
      <c r="OHB344" s="78"/>
      <c r="OHC344" s="78"/>
      <c r="OHD344" s="78"/>
      <c r="OHE344" s="78"/>
      <c r="OHF344" s="78"/>
      <c r="OHG344" s="78"/>
      <c r="OHH344" s="78"/>
      <c r="OHI344" s="78"/>
      <c r="OHJ344" s="78"/>
      <c r="OHK344" s="78"/>
      <c r="OHL344" s="78"/>
      <c r="OHM344" s="78"/>
      <c r="OHN344" s="78"/>
      <c r="OHO344" s="78"/>
      <c r="OHP344" s="78"/>
      <c r="OHQ344" s="78"/>
      <c r="OHR344" s="78"/>
      <c r="OHS344" s="78"/>
      <c r="OHT344" s="78"/>
      <c r="OHU344" s="78"/>
      <c r="OHV344" s="78"/>
      <c r="OHW344" s="78"/>
      <c r="OHX344" s="78"/>
      <c r="OHY344" s="78"/>
      <c r="OHZ344" s="78"/>
      <c r="OIA344" s="78"/>
      <c r="OIB344" s="78"/>
      <c r="OIC344" s="78"/>
      <c r="OID344" s="78"/>
      <c r="OIE344" s="78"/>
      <c r="OIF344" s="78"/>
      <c r="OIG344" s="78"/>
      <c r="OIH344" s="78"/>
      <c r="OII344" s="78"/>
      <c r="OIJ344" s="78"/>
      <c r="OIK344" s="78"/>
      <c r="OIL344" s="78"/>
      <c r="OIM344" s="78"/>
      <c r="OIN344" s="78"/>
      <c r="OIO344" s="78"/>
      <c r="OIP344" s="78"/>
      <c r="OIQ344" s="78"/>
      <c r="OIR344" s="78"/>
      <c r="OIS344" s="78"/>
      <c r="OIT344" s="78"/>
      <c r="OIU344" s="78"/>
      <c r="OIV344" s="78"/>
      <c r="OIW344" s="78"/>
      <c r="OIX344" s="78"/>
      <c r="OIY344" s="78"/>
      <c r="OIZ344" s="78"/>
      <c r="OJA344" s="78"/>
      <c r="OJB344" s="78"/>
      <c r="OJC344" s="78"/>
      <c r="OJD344" s="78"/>
      <c r="OJE344" s="78"/>
      <c r="OJF344" s="78"/>
      <c r="OJG344" s="78"/>
      <c r="OJH344" s="78"/>
      <c r="OJI344" s="78"/>
      <c r="OJJ344" s="78"/>
      <c r="OJK344" s="78"/>
      <c r="OJL344" s="78"/>
      <c r="OJM344" s="78"/>
      <c r="OJN344" s="78"/>
      <c r="OJO344" s="78"/>
      <c r="OJP344" s="78"/>
      <c r="OJQ344" s="78"/>
      <c r="OJR344" s="78"/>
      <c r="OJS344" s="78"/>
      <c r="OJT344" s="78"/>
      <c r="OJU344" s="78"/>
      <c r="OJV344" s="78"/>
      <c r="OJW344" s="78"/>
      <c r="OJX344" s="78"/>
      <c r="OJY344" s="78"/>
      <c r="OJZ344" s="78"/>
      <c r="OKA344" s="78"/>
      <c r="OKB344" s="78"/>
      <c r="OKC344" s="78"/>
      <c r="OKD344" s="78"/>
      <c r="OKE344" s="78"/>
      <c r="OKF344" s="78"/>
      <c r="OKG344" s="78"/>
      <c r="OKH344" s="78"/>
      <c r="OKI344" s="78"/>
      <c r="OKJ344" s="78"/>
      <c r="OKK344" s="78"/>
      <c r="OKL344" s="78"/>
      <c r="OKM344" s="78"/>
      <c r="OKN344" s="78"/>
      <c r="OKO344" s="78"/>
      <c r="OKP344" s="78"/>
      <c r="OKQ344" s="78"/>
      <c r="OKR344" s="78"/>
      <c r="OKS344" s="78"/>
      <c r="OKT344" s="78"/>
      <c r="OKU344" s="78"/>
      <c r="OKV344" s="78"/>
      <c r="OKW344" s="78"/>
      <c r="OKX344" s="78"/>
      <c r="OKY344" s="78"/>
      <c r="OKZ344" s="78"/>
      <c r="OLA344" s="78"/>
      <c r="OLB344" s="78"/>
      <c r="OLC344" s="78"/>
      <c r="OLD344" s="78"/>
      <c r="OLE344" s="78"/>
      <c r="OLF344" s="78"/>
      <c r="OLG344" s="78"/>
      <c r="OLH344" s="78"/>
      <c r="OLI344" s="78"/>
      <c r="OLJ344" s="78"/>
      <c r="OLK344" s="78"/>
      <c r="OLL344" s="78"/>
      <c r="OLM344" s="78"/>
      <c r="OLN344" s="78"/>
      <c r="OLO344" s="78"/>
      <c r="OLP344" s="78"/>
      <c r="OLQ344" s="78"/>
      <c r="OLR344" s="78"/>
      <c r="OLS344" s="78"/>
      <c r="OLT344" s="78"/>
      <c r="OLU344" s="78"/>
      <c r="OLV344" s="78"/>
      <c r="OLW344" s="78"/>
      <c r="OLX344" s="78"/>
      <c r="OLY344" s="78"/>
      <c r="OLZ344" s="78"/>
      <c r="OMA344" s="78"/>
      <c r="OMB344" s="78"/>
      <c r="OMC344" s="78"/>
      <c r="OMD344" s="78"/>
      <c r="OME344" s="78"/>
      <c r="OMF344" s="78"/>
      <c r="OMG344" s="78"/>
      <c r="OMH344" s="78"/>
      <c r="OMI344" s="78"/>
      <c r="OMJ344" s="78"/>
      <c r="OMK344" s="78"/>
      <c r="OML344" s="78"/>
      <c r="OMM344" s="78"/>
      <c r="OMN344" s="78"/>
      <c r="OMO344" s="78"/>
      <c r="OMP344" s="78"/>
      <c r="OMQ344" s="78"/>
      <c r="OMR344" s="78"/>
      <c r="OMS344" s="78"/>
      <c r="OMT344" s="78"/>
      <c r="OMU344" s="78"/>
      <c r="OMV344" s="78"/>
      <c r="OMW344" s="78"/>
      <c r="OMX344" s="78"/>
      <c r="OMY344" s="78"/>
      <c r="OMZ344" s="78"/>
      <c r="ONA344" s="78"/>
      <c r="ONB344" s="78"/>
      <c r="ONC344" s="78"/>
      <c r="OND344" s="78"/>
      <c r="ONE344" s="78"/>
      <c r="ONF344" s="78"/>
      <c r="ONG344" s="78"/>
      <c r="ONH344" s="78"/>
      <c r="ONI344" s="78"/>
      <c r="ONJ344" s="78"/>
      <c r="ONK344" s="78"/>
      <c r="ONL344" s="78"/>
      <c r="ONM344" s="78"/>
      <c r="ONN344" s="78"/>
      <c r="ONO344" s="78"/>
      <c r="ONP344" s="78"/>
      <c r="ONQ344" s="78"/>
      <c r="ONR344" s="78"/>
      <c r="ONS344" s="78"/>
      <c r="ONT344" s="78"/>
      <c r="ONU344" s="78"/>
      <c r="ONV344" s="78"/>
      <c r="ONW344" s="78"/>
      <c r="ONX344" s="78"/>
      <c r="ONY344" s="78"/>
      <c r="ONZ344" s="78"/>
      <c r="OOA344" s="78"/>
      <c r="OOB344" s="78"/>
      <c r="OOC344" s="78"/>
      <c r="OOD344" s="78"/>
      <c r="OOE344" s="78"/>
      <c r="OOF344" s="78"/>
      <c r="OOG344" s="78"/>
      <c r="OOH344" s="78"/>
      <c r="OOI344" s="78"/>
      <c r="OOJ344" s="78"/>
      <c r="OOK344" s="78"/>
      <c r="OOL344" s="78"/>
      <c r="OOM344" s="78"/>
      <c r="OON344" s="78"/>
      <c r="OOO344" s="78"/>
      <c r="OOP344" s="78"/>
      <c r="OOQ344" s="78"/>
      <c r="OOR344" s="78"/>
      <c r="OOS344" s="78"/>
      <c r="OOT344" s="78"/>
      <c r="OOU344" s="78"/>
      <c r="OOV344" s="78"/>
      <c r="OOW344" s="78"/>
      <c r="OOX344" s="78"/>
      <c r="OOY344" s="78"/>
      <c r="OOZ344" s="78"/>
      <c r="OPA344" s="78"/>
      <c r="OPB344" s="78"/>
      <c r="OPC344" s="78"/>
      <c r="OPD344" s="78"/>
      <c r="OPE344" s="78"/>
      <c r="OPF344" s="78"/>
      <c r="OPG344" s="78"/>
      <c r="OPH344" s="78"/>
      <c r="OPI344" s="78"/>
      <c r="OPJ344" s="78"/>
      <c r="OPK344" s="78"/>
      <c r="OPL344" s="78"/>
      <c r="OPM344" s="78"/>
      <c r="OPN344" s="78"/>
      <c r="OPO344" s="78"/>
      <c r="OPP344" s="78"/>
      <c r="OPQ344" s="78"/>
      <c r="OPR344" s="78"/>
      <c r="OPS344" s="78"/>
      <c r="OPT344" s="78"/>
      <c r="OPU344" s="78"/>
      <c r="OPV344" s="78"/>
      <c r="OPW344" s="78"/>
      <c r="OPX344" s="78"/>
      <c r="OPY344" s="78"/>
      <c r="OPZ344" s="78"/>
      <c r="OQA344" s="78"/>
      <c r="OQB344" s="78"/>
      <c r="OQC344" s="78"/>
      <c r="OQD344" s="78"/>
      <c r="OQE344" s="78"/>
      <c r="OQF344" s="78"/>
      <c r="OQG344" s="78"/>
      <c r="OQH344" s="78"/>
      <c r="OQI344" s="78"/>
      <c r="OQJ344" s="78"/>
      <c r="OQK344" s="78"/>
      <c r="OQL344" s="78"/>
      <c r="OQM344" s="78"/>
      <c r="OQN344" s="78"/>
      <c r="OQO344" s="78"/>
      <c r="OQP344" s="78"/>
      <c r="OQQ344" s="78"/>
      <c r="OQR344" s="78"/>
      <c r="OQS344" s="78"/>
      <c r="OQT344" s="78"/>
      <c r="OQU344" s="78"/>
      <c r="OQV344" s="78"/>
      <c r="OQW344" s="78"/>
      <c r="OQX344" s="78"/>
      <c r="OQY344" s="78"/>
      <c r="OQZ344" s="78"/>
      <c r="ORA344" s="78"/>
      <c r="ORB344" s="78"/>
      <c r="ORC344" s="78"/>
      <c r="ORD344" s="78"/>
      <c r="ORE344" s="78"/>
      <c r="ORF344" s="78"/>
      <c r="ORG344" s="78"/>
      <c r="ORH344" s="78"/>
      <c r="ORI344" s="78"/>
      <c r="ORJ344" s="78"/>
      <c r="ORK344" s="78"/>
      <c r="ORL344" s="78"/>
      <c r="ORM344" s="78"/>
      <c r="ORN344" s="78"/>
      <c r="ORO344" s="78"/>
      <c r="ORP344" s="78"/>
      <c r="ORQ344" s="78"/>
      <c r="ORR344" s="78"/>
      <c r="ORS344" s="78"/>
      <c r="ORT344" s="78"/>
      <c r="ORU344" s="78"/>
      <c r="ORV344" s="78"/>
      <c r="ORW344" s="78"/>
      <c r="ORX344" s="78"/>
      <c r="ORY344" s="78"/>
      <c r="ORZ344" s="78"/>
      <c r="OSA344" s="78"/>
      <c r="OSB344" s="78"/>
      <c r="OSC344" s="78"/>
      <c r="OSD344" s="78"/>
      <c r="OSE344" s="78"/>
      <c r="OSF344" s="78"/>
      <c r="OSG344" s="78"/>
      <c r="OSH344" s="78"/>
      <c r="OSI344" s="78"/>
      <c r="OSJ344" s="78"/>
      <c r="OSK344" s="78"/>
      <c r="OSL344" s="78"/>
      <c r="OSM344" s="78"/>
      <c r="OSN344" s="78"/>
      <c r="OSO344" s="78"/>
      <c r="OSP344" s="78"/>
      <c r="OSQ344" s="78"/>
      <c r="OSR344" s="78"/>
      <c r="OSS344" s="78"/>
      <c r="OST344" s="78"/>
      <c r="OSU344" s="78"/>
      <c r="OSV344" s="78"/>
      <c r="OSW344" s="78"/>
      <c r="OSX344" s="78"/>
      <c r="OSY344" s="78"/>
      <c r="OSZ344" s="78"/>
      <c r="OTA344" s="78"/>
      <c r="OTB344" s="78"/>
      <c r="OTC344" s="78"/>
      <c r="OTD344" s="78"/>
      <c r="OTE344" s="78"/>
      <c r="OTF344" s="78"/>
      <c r="OTG344" s="78"/>
      <c r="OTH344" s="78"/>
      <c r="OTI344" s="78"/>
      <c r="OTJ344" s="78"/>
      <c r="OTK344" s="78"/>
      <c r="OTL344" s="78"/>
      <c r="OTM344" s="78"/>
      <c r="OTN344" s="78"/>
      <c r="OTO344" s="78"/>
      <c r="OTP344" s="78"/>
      <c r="OTQ344" s="78"/>
      <c r="OTR344" s="78"/>
      <c r="OTS344" s="78"/>
      <c r="OTT344" s="78"/>
      <c r="OTU344" s="78"/>
      <c r="OTV344" s="78"/>
      <c r="OTW344" s="78"/>
      <c r="OTX344" s="78"/>
      <c r="OTY344" s="78"/>
      <c r="OTZ344" s="78"/>
      <c r="OUA344" s="78"/>
      <c r="OUB344" s="78"/>
      <c r="OUC344" s="78"/>
      <c r="OUD344" s="78"/>
      <c r="OUE344" s="78"/>
      <c r="OUF344" s="78"/>
      <c r="OUG344" s="78"/>
      <c r="OUH344" s="78"/>
      <c r="OUI344" s="78"/>
      <c r="OUJ344" s="78"/>
      <c r="OUK344" s="78"/>
      <c r="OUL344" s="78"/>
      <c r="OUM344" s="78"/>
      <c r="OUN344" s="78"/>
      <c r="OUO344" s="78"/>
      <c r="OUP344" s="78"/>
      <c r="OUQ344" s="78"/>
      <c r="OUR344" s="78"/>
      <c r="OUS344" s="78"/>
      <c r="OUT344" s="78"/>
      <c r="OUU344" s="78"/>
      <c r="OUV344" s="78"/>
      <c r="OUW344" s="78"/>
      <c r="OUX344" s="78"/>
      <c r="OUY344" s="78"/>
      <c r="OUZ344" s="78"/>
      <c r="OVA344" s="78"/>
      <c r="OVB344" s="78"/>
      <c r="OVC344" s="78"/>
      <c r="OVD344" s="78"/>
      <c r="OVE344" s="78"/>
      <c r="OVF344" s="78"/>
      <c r="OVG344" s="78"/>
      <c r="OVH344" s="78"/>
      <c r="OVI344" s="78"/>
      <c r="OVJ344" s="78"/>
      <c r="OVK344" s="78"/>
      <c r="OVL344" s="78"/>
      <c r="OVM344" s="78"/>
      <c r="OVN344" s="78"/>
      <c r="OVO344" s="78"/>
      <c r="OVP344" s="78"/>
      <c r="OVQ344" s="78"/>
      <c r="OVR344" s="78"/>
      <c r="OVS344" s="78"/>
      <c r="OVT344" s="78"/>
      <c r="OVU344" s="78"/>
      <c r="OVV344" s="78"/>
      <c r="OVW344" s="78"/>
      <c r="OVX344" s="78"/>
      <c r="OVY344" s="78"/>
      <c r="OVZ344" s="78"/>
      <c r="OWA344" s="78"/>
      <c r="OWB344" s="78"/>
      <c r="OWC344" s="78"/>
      <c r="OWD344" s="78"/>
      <c r="OWE344" s="78"/>
      <c r="OWF344" s="78"/>
      <c r="OWG344" s="78"/>
      <c r="OWH344" s="78"/>
      <c r="OWI344" s="78"/>
      <c r="OWJ344" s="78"/>
      <c r="OWK344" s="78"/>
      <c r="OWL344" s="78"/>
      <c r="OWM344" s="78"/>
      <c r="OWN344" s="78"/>
      <c r="OWO344" s="78"/>
      <c r="OWP344" s="78"/>
      <c r="OWQ344" s="78"/>
      <c r="OWR344" s="78"/>
      <c r="OWS344" s="78"/>
      <c r="OWT344" s="78"/>
      <c r="OWU344" s="78"/>
      <c r="OWV344" s="78"/>
      <c r="OWW344" s="78"/>
      <c r="OWX344" s="78"/>
      <c r="OWY344" s="78"/>
      <c r="OWZ344" s="78"/>
      <c r="OXA344" s="78"/>
      <c r="OXB344" s="78"/>
      <c r="OXC344" s="78"/>
      <c r="OXD344" s="78"/>
      <c r="OXE344" s="78"/>
      <c r="OXF344" s="78"/>
      <c r="OXG344" s="78"/>
      <c r="OXH344" s="78"/>
      <c r="OXI344" s="78"/>
      <c r="OXJ344" s="78"/>
      <c r="OXK344" s="78"/>
      <c r="OXL344" s="78"/>
      <c r="OXM344" s="78"/>
      <c r="OXN344" s="78"/>
      <c r="OXO344" s="78"/>
      <c r="OXP344" s="78"/>
      <c r="OXQ344" s="78"/>
      <c r="OXR344" s="78"/>
      <c r="OXS344" s="78"/>
      <c r="OXT344" s="78"/>
      <c r="OXU344" s="78"/>
      <c r="OXV344" s="78"/>
      <c r="OXW344" s="78"/>
      <c r="OXX344" s="78"/>
      <c r="OXY344" s="78"/>
      <c r="OXZ344" s="78"/>
      <c r="OYA344" s="78"/>
      <c r="OYB344" s="78"/>
      <c r="OYC344" s="78"/>
      <c r="OYD344" s="78"/>
      <c r="OYE344" s="78"/>
      <c r="OYF344" s="78"/>
      <c r="OYG344" s="78"/>
      <c r="OYH344" s="78"/>
      <c r="OYI344" s="78"/>
      <c r="OYJ344" s="78"/>
      <c r="OYK344" s="78"/>
      <c r="OYL344" s="78"/>
      <c r="OYM344" s="78"/>
      <c r="OYN344" s="78"/>
      <c r="OYO344" s="78"/>
      <c r="OYP344" s="78"/>
      <c r="OYQ344" s="78"/>
      <c r="OYR344" s="78"/>
      <c r="OYS344" s="78"/>
      <c r="OYT344" s="78"/>
      <c r="OYU344" s="78"/>
      <c r="OYV344" s="78"/>
      <c r="OYW344" s="78"/>
      <c r="OYX344" s="78"/>
      <c r="OYY344" s="78"/>
      <c r="OYZ344" s="78"/>
      <c r="OZA344" s="78"/>
      <c r="OZB344" s="78"/>
      <c r="OZC344" s="78"/>
      <c r="OZD344" s="78"/>
      <c r="OZE344" s="78"/>
      <c r="OZF344" s="78"/>
      <c r="OZG344" s="78"/>
      <c r="OZH344" s="78"/>
      <c r="OZI344" s="78"/>
      <c r="OZJ344" s="78"/>
      <c r="OZK344" s="78"/>
      <c r="OZL344" s="78"/>
      <c r="OZM344" s="78"/>
      <c r="OZN344" s="78"/>
      <c r="OZO344" s="78"/>
      <c r="OZP344" s="78"/>
      <c r="OZQ344" s="78"/>
      <c r="OZR344" s="78"/>
      <c r="OZS344" s="78"/>
      <c r="OZT344" s="78"/>
      <c r="OZU344" s="78"/>
      <c r="OZV344" s="78"/>
      <c r="OZW344" s="78"/>
      <c r="OZX344" s="78"/>
      <c r="OZY344" s="78"/>
      <c r="OZZ344" s="78"/>
      <c r="PAA344" s="78"/>
      <c r="PAB344" s="78"/>
      <c r="PAC344" s="78"/>
      <c r="PAD344" s="78"/>
      <c r="PAE344" s="78"/>
      <c r="PAF344" s="78"/>
      <c r="PAG344" s="78"/>
      <c r="PAH344" s="78"/>
      <c r="PAI344" s="78"/>
      <c r="PAJ344" s="78"/>
      <c r="PAK344" s="78"/>
      <c r="PAL344" s="78"/>
      <c r="PAM344" s="78"/>
      <c r="PAN344" s="78"/>
      <c r="PAO344" s="78"/>
      <c r="PAP344" s="78"/>
      <c r="PAQ344" s="78"/>
      <c r="PAR344" s="78"/>
      <c r="PAS344" s="78"/>
      <c r="PAT344" s="78"/>
      <c r="PAU344" s="78"/>
      <c r="PAV344" s="78"/>
      <c r="PAW344" s="78"/>
      <c r="PAX344" s="78"/>
      <c r="PAY344" s="78"/>
      <c r="PAZ344" s="78"/>
      <c r="PBA344" s="78"/>
      <c r="PBB344" s="78"/>
      <c r="PBC344" s="78"/>
      <c r="PBD344" s="78"/>
      <c r="PBE344" s="78"/>
      <c r="PBF344" s="78"/>
      <c r="PBG344" s="78"/>
      <c r="PBH344" s="78"/>
      <c r="PBI344" s="78"/>
      <c r="PBJ344" s="78"/>
      <c r="PBK344" s="78"/>
      <c r="PBL344" s="78"/>
      <c r="PBM344" s="78"/>
      <c r="PBN344" s="78"/>
      <c r="PBO344" s="78"/>
      <c r="PBP344" s="78"/>
      <c r="PBQ344" s="78"/>
      <c r="PBR344" s="78"/>
      <c r="PBS344" s="78"/>
      <c r="PBT344" s="78"/>
      <c r="PBU344" s="78"/>
      <c r="PBV344" s="78"/>
      <c r="PBW344" s="78"/>
      <c r="PBX344" s="78"/>
      <c r="PBY344" s="78"/>
      <c r="PBZ344" s="78"/>
      <c r="PCA344" s="78"/>
      <c r="PCB344" s="78"/>
      <c r="PCC344" s="78"/>
      <c r="PCD344" s="78"/>
      <c r="PCE344" s="78"/>
      <c r="PCF344" s="78"/>
      <c r="PCG344" s="78"/>
      <c r="PCH344" s="78"/>
      <c r="PCI344" s="78"/>
      <c r="PCJ344" s="78"/>
      <c r="PCK344" s="78"/>
      <c r="PCL344" s="78"/>
      <c r="PCM344" s="78"/>
      <c r="PCN344" s="78"/>
      <c r="PCO344" s="78"/>
      <c r="PCP344" s="78"/>
      <c r="PCQ344" s="78"/>
      <c r="PCR344" s="78"/>
      <c r="PCS344" s="78"/>
      <c r="PCT344" s="78"/>
      <c r="PCU344" s="78"/>
      <c r="PCV344" s="78"/>
      <c r="PCW344" s="78"/>
      <c r="PCX344" s="78"/>
      <c r="PCY344" s="78"/>
      <c r="PCZ344" s="78"/>
      <c r="PDA344" s="78"/>
      <c r="PDB344" s="78"/>
      <c r="PDC344" s="78"/>
      <c r="PDD344" s="78"/>
      <c r="PDE344" s="78"/>
      <c r="PDF344" s="78"/>
      <c r="PDG344" s="78"/>
      <c r="PDH344" s="78"/>
      <c r="PDI344" s="78"/>
      <c r="PDJ344" s="78"/>
      <c r="PDK344" s="78"/>
      <c r="PDL344" s="78"/>
      <c r="PDM344" s="78"/>
      <c r="PDN344" s="78"/>
      <c r="PDO344" s="78"/>
      <c r="PDP344" s="78"/>
      <c r="PDQ344" s="78"/>
      <c r="PDR344" s="78"/>
      <c r="PDS344" s="78"/>
      <c r="PDT344" s="78"/>
      <c r="PDU344" s="78"/>
      <c r="PDV344" s="78"/>
      <c r="PDW344" s="78"/>
      <c r="PDX344" s="78"/>
      <c r="PDY344" s="78"/>
      <c r="PDZ344" s="78"/>
      <c r="PEA344" s="78"/>
      <c r="PEB344" s="78"/>
      <c r="PEC344" s="78"/>
      <c r="PED344" s="78"/>
      <c r="PEE344" s="78"/>
      <c r="PEF344" s="78"/>
      <c r="PEG344" s="78"/>
      <c r="PEH344" s="78"/>
      <c r="PEI344" s="78"/>
      <c r="PEJ344" s="78"/>
      <c r="PEK344" s="78"/>
      <c r="PEL344" s="78"/>
      <c r="PEM344" s="78"/>
      <c r="PEN344" s="78"/>
      <c r="PEO344" s="78"/>
      <c r="PEP344" s="78"/>
      <c r="PEQ344" s="78"/>
      <c r="PER344" s="78"/>
      <c r="PES344" s="78"/>
      <c r="PET344" s="78"/>
      <c r="PEU344" s="78"/>
      <c r="PEV344" s="78"/>
      <c r="PEW344" s="78"/>
      <c r="PEX344" s="78"/>
      <c r="PEY344" s="78"/>
      <c r="PEZ344" s="78"/>
      <c r="PFA344" s="78"/>
      <c r="PFB344" s="78"/>
      <c r="PFC344" s="78"/>
      <c r="PFD344" s="78"/>
      <c r="PFE344" s="78"/>
      <c r="PFF344" s="78"/>
      <c r="PFG344" s="78"/>
      <c r="PFH344" s="78"/>
      <c r="PFI344" s="78"/>
      <c r="PFJ344" s="78"/>
      <c r="PFK344" s="78"/>
      <c r="PFL344" s="78"/>
      <c r="PFM344" s="78"/>
      <c r="PFN344" s="78"/>
      <c r="PFO344" s="78"/>
      <c r="PFP344" s="78"/>
      <c r="PFQ344" s="78"/>
      <c r="PFR344" s="78"/>
      <c r="PFS344" s="78"/>
      <c r="PFT344" s="78"/>
      <c r="PFU344" s="78"/>
      <c r="PFV344" s="78"/>
      <c r="PFW344" s="78"/>
      <c r="PFX344" s="78"/>
      <c r="PFY344" s="78"/>
      <c r="PFZ344" s="78"/>
      <c r="PGA344" s="78"/>
      <c r="PGB344" s="78"/>
      <c r="PGC344" s="78"/>
      <c r="PGD344" s="78"/>
      <c r="PGE344" s="78"/>
      <c r="PGF344" s="78"/>
      <c r="PGG344" s="78"/>
      <c r="PGH344" s="78"/>
      <c r="PGI344" s="78"/>
      <c r="PGJ344" s="78"/>
      <c r="PGK344" s="78"/>
      <c r="PGL344" s="78"/>
      <c r="PGM344" s="78"/>
      <c r="PGN344" s="78"/>
      <c r="PGO344" s="78"/>
      <c r="PGP344" s="78"/>
      <c r="PGQ344" s="78"/>
      <c r="PGR344" s="78"/>
      <c r="PGS344" s="78"/>
      <c r="PGT344" s="78"/>
      <c r="PGU344" s="78"/>
      <c r="PGV344" s="78"/>
      <c r="PGW344" s="78"/>
      <c r="PGX344" s="78"/>
      <c r="PGY344" s="78"/>
      <c r="PGZ344" s="78"/>
      <c r="PHA344" s="78"/>
      <c r="PHB344" s="78"/>
      <c r="PHC344" s="78"/>
      <c r="PHD344" s="78"/>
      <c r="PHE344" s="78"/>
      <c r="PHF344" s="78"/>
      <c r="PHG344" s="78"/>
      <c r="PHH344" s="78"/>
      <c r="PHI344" s="78"/>
      <c r="PHJ344" s="78"/>
      <c r="PHK344" s="78"/>
      <c r="PHL344" s="78"/>
      <c r="PHM344" s="78"/>
      <c r="PHN344" s="78"/>
      <c r="PHO344" s="78"/>
      <c r="PHP344" s="78"/>
      <c r="PHQ344" s="78"/>
      <c r="PHR344" s="78"/>
      <c r="PHS344" s="78"/>
      <c r="PHT344" s="78"/>
      <c r="PHU344" s="78"/>
      <c r="PHV344" s="78"/>
      <c r="PHW344" s="78"/>
      <c r="PHX344" s="78"/>
      <c r="PHY344" s="78"/>
      <c r="PHZ344" s="78"/>
      <c r="PIA344" s="78"/>
      <c r="PIB344" s="78"/>
      <c r="PIC344" s="78"/>
      <c r="PID344" s="78"/>
      <c r="PIE344" s="78"/>
      <c r="PIF344" s="78"/>
      <c r="PIG344" s="78"/>
      <c r="PIH344" s="78"/>
      <c r="PII344" s="78"/>
      <c r="PIJ344" s="78"/>
      <c r="PIK344" s="78"/>
      <c r="PIL344" s="78"/>
      <c r="PIM344" s="78"/>
      <c r="PIN344" s="78"/>
      <c r="PIO344" s="78"/>
      <c r="PIP344" s="78"/>
      <c r="PIQ344" s="78"/>
      <c r="PIR344" s="78"/>
      <c r="PIS344" s="78"/>
      <c r="PIT344" s="78"/>
      <c r="PIU344" s="78"/>
      <c r="PIV344" s="78"/>
      <c r="PIW344" s="78"/>
      <c r="PIX344" s="78"/>
      <c r="PIY344" s="78"/>
      <c r="PIZ344" s="78"/>
      <c r="PJA344" s="78"/>
      <c r="PJB344" s="78"/>
      <c r="PJC344" s="78"/>
      <c r="PJD344" s="78"/>
      <c r="PJE344" s="78"/>
      <c r="PJF344" s="78"/>
      <c r="PJG344" s="78"/>
      <c r="PJH344" s="78"/>
      <c r="PJI344" s="78"/>
      <c r="PJJ344" s="78"/>
      <c r="PJK344" s="78"/>
      <c r="PJL344" s="78"/>
      <c r="PJM344" s="78"/>
      <c r="PJN344" s="78"/>
      <c r="PJO344" s="78"/>
      <c r="PJP344" s="78"/>
      <c r="PJQ344" s="78"/>
      <c r="PJR344" s="78"/>
      <c r="PJS344" s="78"/>
      <c r="PJT344" s="78"/>
      <c r="PJU344" s="78"/>
      <c r="PJV344" s="78"/>
      <c r="PJW344" s="78"/>
      <c r="PJX344" s="78"/>
      <c r="PJY344" s="78"/>
      <c r="PJZ344" s="78"/>
      <c r="PKA344" s="78"/>
      <c r="PKB344" s="78"/>
      <c r="PKC344" s="78"/>
      <c r="PKD344" s="78"/>
      <c r="PKE344" s="78"/>
      <c r="PKF344" s="78"/>
      <c r="PKG344" s="78"/>
      <c r="PKH344" s="78"/>
      <c r="PKI344" s="78"/>
      <c r="PKJ344" s="78"/>
      <c r="PKK344" s="78"/>
      <c r="PKL344" s="78"/>
      <c r="PKM344" s="78"/>
      <c r="PKN344" s="78"/>
      <c r="PKO344" s="78"/>
      <c r="PKP344" s="78"/>
      <c r="PKQ344" s="78"/>
      <c r="PKR344" s="78"/>
      <c r="PKS344" s="78"/>
      <c r="PKT344" s="78"/>
      <c r="PKU344" s="78"/>
      <c r="PKV344" s="78"/>
      <c r="PKW344" s="78"/>
      <c r="PKX344" s="78"/>
      <c r="PKY344" s="78"/>
      <c r="PKZ344" s="78"/>
      <c r="PLA344" s="78"/>
      <c r="PLB344" s="78"/>
      <c r="PLC344" s="78"/>
      <c r="PLD344" s="78"/>
      <c r="PLE344" s="78"/>
      <c r="PLF344" s="78"/>
      <c r="PLG344" s="78"/>
      <c r="PLH344" s="78"/>
      <c r="PLI344" s="78"/>
      <c r="PLJ344" s="78"/>
      <c r="PLK344" s="78"/>
      <c r="PLL344" s="78"/>
      <c r="PLM344" s="78"/>
      <c r="PLN344" s="78"/>
      <c r="PLO344" s="78"/>
      <c r="PLP344" s="78"/>
      <c r="PLQ344" s="78"/>
      <c r="PLR344" s="78"/>
      <c r="PLS344" s="78"/>
      <c r="PLT344" s="78"/>
      <c r="PLU344" s="78"/>
      <c r="PLV344" s="78"/>
      <c r="PLW344" s="78"/>
      <c r="PLX344" s="78"/>
      <c r="PLY344" s="78"/>
      <c r="PLZ344" s="78"/>
      <c r="PMA344" s="78"/>
      <c r="PMB344" s="78"/>
      <c r="PMC344" s="78"/>
      <c r="PMD344" s="78"/>
      <c r="PME344" s="78"/>
      <c r="PMF344" s="78"/>
      <c r="PMG344" s="78"/>
      <c r="PMH344" s="78"/>
      <c r="PMI344" s="78"/>
      <c r="PMJ344" s="78"/>
      <c r="PMK344" s="78"/>
      <c r="PML344" s="78"/>
      <c r="PMM344" s="78"/>
      <c r="PMN344" s="78"/>
      <c r="PMO344" s="78"/>
      <c r="PMP344" s="78"/>
      <c r="PMQ344" s="78"/>
      <c r="PMR344" s="78"/>
      <c r="PMS344" s="78"/>
      <c r="PMT344" s="78"/>
      <c r="PMU344" s="78"/>
      <c r="PMV344" s="78"/>
      <c r="PMW344" s="78"/>
      <c r="PMX344" s="78"/>
      <c r="PMY344" s="78"/>
      <c r="PMZ344" s="78"/>
      <c r="PNA344" s="78"/>
      <c r="PNB344" s="78"/>
      <c r="PNC344" s="78"/>
      <c r="PND344" s="78"/>
      <c r="PNE344" s="78"/>
      <c r="PNF344" s="78"/>
      <c r="PNG344" s="78"/>
      <c r="PNH344" s="78"/>
      <c r="PNI344" s="78"/>
      <c r="PNJ344" s="78"/>
      <c r="PNK344" s="78"/>
      <c r="PNL344" s="78"/>
      <c r="PNM344" s="78"/>
      <c r="PNN344" s="78"/>
      <c r="PNO344" s="78"/>
      <c r="PNP344" s="78"/>
      <c r="PNQ344" s="78"/>
      <c r="PNR344" s="78"/>
      <c r="PNS344" s="78"/>
      <c r="PNT344" s="78"/>
      <c r="PNU344" s="78"/>
      <c r="PNV344" s="78"/>
      <c r="PNW344" s="78"/>
      <c r="PNX344" s="78"/>
      <c r="PNY344" s="78"/>
      <c r="PNZ344" s="78"/>
      <c r="POA344" s="78"/>
      <c r="POB344" s="78"/>
      <c r="POC344" s="78"/>
      <c r="POD344" s="78"/>
      <c r="POE344" s="78"/>
      <c r="POF344" s="78"/>
      <c r="POG344" s="78"/>
      <c r="POH344" s="78"/>
      <c r="POI344" s="78"/>
      <c r="POJ344" s="78"/>
      <c r="POK344" s="78"/>
      <c r="POL344" s="78"/>
      <c r="POM344" s="78"/>
      <c r="PON344" s="78"/>
      <c r="POO344" s="78"/>
      <c r="POP344" s="78"/>
      <c r="POQ344" s="78"/>
      <c r="POR344" s="78"/>
      <c r="POS344" s="78"/>
      <c r="POT344" s="78"/>
      <c r="POU344" s="78"/>
      <c r="POV344" s="78"/>
      <c r="POW344" s="78"/>
      <c r="POX344" s="78"/>
      <c r="POY344" s="78"/>
      <c r="POZ344" s="78"/>
      <c r="PPA344" s="78"/>
      <c r="PPB344" s="78"/>
      <c r="PPC344" s="78"/>
      <c r="PPD344" s="78"/>
      <c r="PPE344" s="78"/>
      <c r="PPF344" s="78"/>
      <c r="PPG344" s="78"/>
      <c r="PPH344" s="78"/>
      <c r="PPI344" s="78"/>
      <c r="PPJ344" s="78"/>
      <c r="PPK344" s="78"/>
      <c r="PPL344" s="78"/>
      <c r="PPM344" s="78"/>
      <c r="PPN344" s="78"/>
      <c r="PPO344" s="78"/>
      <c r="PPP344" s="78"/>
      <c r="PPQ344" s="78"/>
      <c r="PPR344" s="78"/>
      <c r="PPS344" s="78"/>
      <c r="PPT344" s="78"/>
      <c r="PPU344" s="78"/>
      <c r="PPV344" s="78"/>
      <c r="PPW344" s="78"/>
      <c r="PPX344" s="78"/>
      <c r="PPY344" s="78"/>
      <c r="PPZ344" s="78"/>
      <c r="PQA344" s="78"/>
      <c r="PQB344" s="78"/>
      <c r="PQC344" s="78"/>
      <c r="PQD344" s="78"/>
      <c r="PQE344" s="78"/>
      <c r="PQF344" s="78"/>
      <c r="PQG344" s="78"/>
      <c r="PQH344" s="78"/>
      <c r="PQI344" s="78"/>
      <c r="PQJ344" s="78"/>
      <c r="PQK344" s="78"/>
      <c r="PQL344" s="78"/>
      <c r="PQM344" s="78"/>
      <c r="PQN344" s="78"/>
      <c r="PQO344" s="78"/>
      <c r="PQP344" s="78"/>
      <c r="PQQ344" s="78"/>
      <c r="PQR344" s="78"/>
      <c r="PQS344" s="78"/>
      <c r="PQT344" s="78"/>
      <c r="PQU344" s="78"/>
      <c r="PQV344" s="78"/>
      <c r="PQW344" s="78"/>
      <c r="PQX344" s="78"/>
      <c r="PQY344" s="78"/>
      <c r="PQZ344" s="78"/>
      <c r="PRA344" s="78"/>
      <c r="PRB344" s="78"/>
      <c r="PRC344" s="78"/>
      <c r="PRD344" s="78"/>
      <c r="PRE344" s="78"/>
      <c r="PRF344" s="78"/>
      <c r="PRG344" s="78"/>
      <c r="PRH344" s="78"/>
      <c r="PRI344" s="78"/>
      <c r="PRJ344" s="78"/>
      <c r="PRK344" s="78"/>
      <c r="PRL344" s="78"/>
      <c r="PRM344" s="78"/>
      <c r="PRN344" s="78"/>
      <c r="PRO344" s="78"/>
      <c r="PRP344" s="78"/>
      <c r="PRQ344" s="78"/>
      <c r="PRR344" s="78"/>
      <c r="PRS344" s="78"/>
      <c r="PRT344" s="78"/>
      <c r="PRU344" s="78"/>
      <c r="PRV344" s="78"/>
      <c r="PRW344" s="78"/>
      <c r="PRX344" s="78"/>
      <c r="PRY344" s="78"/>
      <c r="PRZ344" s="78"/>
      <c r="PSA344" s="78"/>
      <c r="PSB344" s="78"/>
      <c r="PSC344" s="78"/>
      <c r="PSD344" s="78"/>
      <c r="PSE344" s="78"/>
      <c r="PSF344" s="78"/>
      <c r="PSG344" s="78"/>
      <c r="PSH344" s="78"/>
      <c r="PSI344" s="78"/>
      <c r="PSJ344" s="78"/>
      <c r="PSK344" s="78"/>
      <c r="PSL344" s="78"/>
      <c r="PSM344" s="78"/>
      <c r="PSN344" s="78"/>
      <c r="PSO344" s="78"/>
      <c r="PSP344" s="78"/>
      <c r="PSQ344" s="78"/>
      <c r="PSR344" s="78"/>
      <c r="PSS344" s="78"/>
      <c r="PST344" s="78"/>
      <c r="PSU344" s="78"/>
      <c r="PSV344" s="78"/>
      <c r="PSW344" s="78"/>
      <c r="PSX344" s="78"/>
      <c r="PSY344" s="78"/>
      <c r="PSZ344" s="78"/>
      <c r="PTA344" s="78"/>
      <c r="PTB344" s="78"/>
      <c r="PTC344" s="78"/>
      <c r="PTD344" s="78"/>
      <c r="PTE344" s="78"/>
      <c r="PTF344" s="78"/>
      <c r="PTG344" s="78"/>
      <c r="PTH344" s="78"/>
      <c r="PTI344" s="78"/>
      <c r="PTJ344" s="78"/>
      <c r="PTK344" s="78"/>
      <c r="PTL344" s="78"/>
      <c r="PTM344" s="78"/>
      <c r="PTN344" s="78"/>
      <c r="PTO344" s="78"/>
      <c r="PTP344" s="78"/>
      <c r="PTQ344" s="78"/>
      <c r="PTR344" s="78"/>
      <c r="PTS344" s="78"/>
      <c r="PTT344" s="78"/>
      <c r="PTU344" s="78"/>
      <c r="PTV344" s="78"/>
      <c r="PTW344" s="78"/>
      <c r="PTX344" s="78"/>
      <c r="PTY344" s="78"/>
      <c r="PTZ344" s="78"/>
      <c r="PUA344" s="78"/>
      <c r="PUB344" s="78"/>
      <c r="PUC344" s="78"/>
      <c r="PUD344" s="78"/>
      <c r="PUE344" s="78"/>
      <c r="PUF344" s="78"/>
      <c r="PUG344" s="78"/>
      <c r="PUH344" s="78"/>
      <c r="PUI344" s="78"/>
      <c r="PUJ344" s="78"/>
      <c r="PUK344" s="78"/>
      <c r="PUL344" s="78"/>
      <c r="PUM344" s="78"/>
      <c r="PUN344" s="78"/>
      <c r="PUO344" s="78"/>
      <c r="PUP344" s="78"/>
      <c r="PUQ344" s="78"/>
      <c r="PUR344" s="78"/>
      <c r="PUS344" s="78"/>
      <c r="PUT344" s="78"/>
      <c r="PUU344" s="78"/>
      <c r="PUV344" s="78"/>
      <c r="PUW344" s="78"/>
      <c r="PUX344" s="78"/>
      <c r="PUY344" s="78"/>
      <c r="PUZ344" s="78"/>
      <c r="PVA344" s="78"/>
      <c r="PVB344" s="78"/>
      <c r="PVC344" s="78"/>
      <c r="PVD344" s="78"/>
      <c r="PVE344" s="78"/>
      <c r="PVF344" s="78"/>
      <c r="PVG344" s="78"/>
      <c r="PVH344" s="78"/>
      <c r="PVI344" s="78"/>
      <c r="PVJ344" s="78"/>
      <c r="PVK344" s="78"/>
      <c r="PVL344" s="78"/>
      <c r="PVM344" s="78"/>
      <c r="PVN344" s="78"/>
      <c r="PVO344" s="78"/>
      <c r="PVP344" s="78"/>
      <c r="PVQ344" s="78"/>
      <c r="PVR344" s="78"/>
      <c r="PVS344" s="78"/>
      <c r="PVT344" s="78"/>
      <c r="PVU344" s="78"/>
      <c r="PVV344" s="78"/>
      <c r="PVW344" s="78"/>
      <c r="PVX344" s="78"/>
      <c r="PVY344" s="78"/>
      <c r="PVZ344" s="78"/>
      <c r="PWA344" s="78"/>
      <c r="PWB344" s="78"/>
      <c r="PWC344" s="78"/>
      <c r="PWD344" s="78"/>
      <c r="PWE344" s="78"/>
      <c r="PWF344" s="78"/>
      <c r="PWG344" s="78"/>
      <c r="PWH344" s="78"/>
      <c r="PWI344" s="78"/>
      <c r="PWJ344" s="78"/>
      <c r="PWK344" s="78"/>
      <c r="PWL344" s="78"/>
      <c r="PWM344" s="78"/>
      <c r="PWN344" s="78"/>
      <c r="PWO344" s="78"/>
      <c r="PWP344" s="78"/>
      <c r="PWQ344" s="78"/>
      <c r="PWR344" s="78"/>
      <c r="PWS344" s="78"/>
      <c r="PWT344" s="78"/>
      <c r="PWU344" s="78"/>
      <c r="PWV344" s="78"/>
      <c r="PWW344" s="78"/>
      <c r="PWX344" s="78"/>
      <c r="PWY344" s="78"/>
      <c r="PWZ344" s="78"/>
      <c r="PXA344" s="78"/>
      <c r="PXB344" s="78"/>
      <c r="PXC344" s="78"/>
      <c r="PXD344" s="78"/>
      <c r="PXE344" s="78"/>
      <c r="PXF344" s="78"/>
      <c r="PXG344" s="78"/>
      <c r="PXH344" s="78"/>
      <c r="PXI344" s="78"/>
      <c r="PXJ344" s="78"/>
      <c r="PXK344" s="78"/>
      <c r="PXL344" s="78"/>
      <c r="PXM344" s="78"/>
      <c r="PXN344" s="78"/>
      <c r="PXO344" s="78"/>
      <c r="PXP344" s="78"/>
      <c r="PXQ344" s="78"/>
      <c r="PXR344" s="78"/>
      <c r="PXS344" s="78"/>
      <c r="PXT344" s="78"/>
      <c r="PXU344" s="78"/>
      <c r="PXV344" s="78"/>
      <c r="PXW344" s="78"/>
      <c r="PXX344" s="78"/>
      <c r="PXY344" s="78"/>
      <c r="PXZ344" s="78"/>
      <c r="PYA344" s="78"/>
      <c r="PYB344" s="78"/>
      <c r="PYC344" s="78"/>
      <c r="PYD344" s="78"/>
      <c r="PYE344" s="78"/>
      <c r="PYF344" s="78"/>
      <c r="PYG344" s="78"/>
      <c r="PYH344" s="78"/>
      <c r="PYI344" s="78"/>
      <c r="PYJ344" s="78"/>
      <c r="PYK344" s="78"/>
      <c r="PYL344" s="78"/>
      <c r="PYM344" s="78"/>
      <c r="PYN344" s="78"/>
      <c r="PYO344" s="78"/>
      <c r="PYP344" s="78"/>
      <c r="PYQ344" s="78"/>
      <c r="PYR344" s="78"/>
      <c r="PYS344" s="78"/>
      <c r="PYT344" s="78"/>
      <c r="PYU344" s="78"/>
      <c r="PYV344" s="78"/>
      <c r="PYW344" s="78"/>
      <c r="PYX344" s="78"/>
      <c r="PYY344" s="78"/>
      <c r="PYZ344" s="78"/>
      <c r="PZA344" s="78"/>
      <c r="PZB344" s="78"/>
      <c r="PZC344" s="78"/>
      <c r="PZD344" s="78"/>
      <c r="PZE344" s="78"/>
      <c r="PZF344" s="78"/>
      <c r="PZG344" s="78"/>
      <c r="PZH344" s="78"/>
      <c r="PZI344" s="78"/>
      <c r="PZJ344" s="78"/>
      <c r="PZK344" s="78"/>
      <c r="PZL344" s="78"/>
      <c r="PZM344" s="78"/>
      <c r="PZN344" s="78"/>
      <c r="PZO344" s="78"/>
      <c r="PZP344" s="78"/>
      <c r="PZQ344" s="78"/>
      <c r="PZR344" s="78"/>
      <c r="PZS344" s="78"/>
      <c r="PZT344" s="78"/>
      <c r="PZU344" s="78"/>
      <c r="PZV344" s="78"/>
      <c r="PZW344" s="78"/>
      <c r="PZX344" s="78"/>
      <c r="PZY344" s="78"/>
      <c r="PZZ344" s="78"/>
      <c r="QAA344" s="78"/>
      <c r="QAB344" s="78"/>
      <c r="QAC344" s="78"/>
      <c r="QAD344" s="78"/>
      <c r="QAE344" s="78"/>
      <c r="QAF344" s="78"/>
      <c r="QAG344" s="78"/>
      <c r="QAH344" s="78"/>
      <c r="QAI344" s="78"/>
      <c r="QAJ344" s="78"/>
      <c r="QAK344" s="78"/>
      <c r="QAL344" s="78"/>
      <c r="QAM344" s="78"/>
      <c r="QAN344" s="78"/>
      <c r="QAO344" s="78"/>
      <c r="QAP344" s="78"/>
      <c r="QAQ344" s="78"/>
      <c r="QAR344" s="78"/>
      <c r="QAS344" s="78"/>
      <c r="QAT344" s="78"/>
      <c r="QAU344" s="78"/>
      <c r="QAV344" s="78"/>
      <c r="QAW344" s="78"/>
      <c r="QAX344" s="78"/>
      <c r="QAY344" s="78"/>
      <c r="QAZ344" s="78"/>
      <c r="QBA344" s="78"/>
      <c r="QBB344" s="78"/>
      <c r="QBC344" s="78"/>
      <c r="QBD344" s="78"/>
      <c r="QBE344" s="78"/>
      <c r="QBF344" s="78"/>
      <c r="QBG344" s="78"/>
      <c r="QBH344" s="78"/>
      <c r="QBI344" s="78"/>
      <c r="QBJ344" s="78"/>
      <c r="QBK344" s="78"/>
      <c r="QBL344" s="78"/>
      <c r="QBM344" s="78"/>
      <c r="QBN344" s="78"/>
      <c r="QBO344" s="78"/>
      <c r="QBP344" s="78"/>
      <c r="QBQ344" s="78"/>
      <c r="QBR344" s="78"/>
      <c r="QBS344" s="78"/>
      <c r="QBT344" s="78"/>
      <c r="QBU344" s="78"/>
      <c r="QBV344" s="78"/>
      <c r="QBW344" s="78"/>
      <c r="QBX344" s="78"/>
      <c r="QBY344" s="78"/>
      <c r="QBZ344" s="78"/>
      <c r="QCA344" s="78"/>
      <c r="QCB344" s="78"/>
      <c r="QCC344" s="78"/>
      <c r="QCD344" s="78"/>
      <c r="QCE344" s="78"/>
      <c r="QCF344" s="78"/>
      <c r="QCG344" s="78"/>
      <c r="QCH344" s="78"/>
      <c r="QCI344" s="78"/>
      <c r="QCJ344" s="78"/>
      <c r="QCK344" s="78"/>
      <c r="QCL344" s="78"/>
      <c r="QCM344" s="78"/>
      <c r="QCN344" s="78"/>
      <c r="QCO344" s="78"/>
      <c r="QCP344" s="78"/>
      <c r="QCQ344" s="78"/>
      <c r="QCR344" s="78"/>
      <c r="QCS344" s="78"/>
      <c r="QCT344" s="78"/>
      <c r="QCU344" s="78"/>
      <c r="QCV344" s="78"/>
      <c r="QCW344" s="78"/>
      <c r="QCX344" s="78"/>
      <c r="QCY344" s="78"/>
      <c r="QCZ344" s="78"/>
      <c r="QDA344" s="78"/>
      <c r="QDB344" s="78"/>
      <c r="QDC344" s="78"/>
      <c r="QDD344" s="78"/>
      <c r="QDE344" s="78"/>
      <c r="QDF344" s="78"/>
      <c r="QDG344" s="78"/>
      <c r="QDH344" s="78"/>
      <c r="QDI344" s="78"/>
      <c r="QDJ344" s="78"/>
      <c r="QDK344" s="78"/>
      <c r="QDL344" s="78"/>
      <c r="QDM344" s="78"/>
      <c r="QDN344" s="78"/>
      <c r="QDO344" s="78"/>
      <c r="QDP344" s="78"/>
      <c r="QDQ344" s="78"/>
      <c r="QDR344" s="78"/>
      <c r="QDS344" s="78"/>
      <c r="QDT344" s="78"/>
      <c r="QDU344" s="78"/>
      <c r="QDV344" s="78"/>
      <c r="QDW344" s="78"/>
      <c r="QDX344" s="78"/>
      <c r="QDY344" s="78"/>
      <c r="QDZ344" s="78"/>
      <c r="QEA344" s="78"/>
      <c r="QEB344" s="78"/>
      <c r="QEC344" s="78"/>
      <c r="QED344" s="78"/>
      <c r="QEE344" s="78"/>
      <c r="QEF344" s="78"/>
      <c r="QEG344" s="78"/>
      <c r="QEH344" s="78"/>
      <c r="QEI344" s="78"/>
      <c r="QEJ344" s="78"/>
      <c r="QEK344" s="78"/>
      <c r="QEL344" s="78"/>
      <c r="QEM344" s="78"/>
      <c r="QEN344" s="78"/>
      <c r="QEO344" s="78"/>
      <c r="QEP344" s="78"/>
      <c r="QEQ344" s="78"/>
      <c r="QER344" s="78"/>
      <c r="QES344" s="78"/>
      <c r="QET344" s="78"/>
      <c r="QEU344" s="78"/>
      <c r="QEV344" s="78"/>
      <c r="QEW344" s="78"/>
      <c r="QEX344" s="78"/>
      <c r="QEY344" s="78"/>
      <c r="QEZ344" s="78"/>
      <c r="QFA344" s="78"/>
      <c r="QFB344" s="78"/>
      <c r="QFC344" s="78"/>
      <c r="QFD344" s="78"/>
      <c r="QFE344" s="78"/>
      <c r="QFF344" s="78"/>
      <c r="QFG344" s="78"/>
      <c r="QFH344" s="78"/>
      <c r="QFI344" s="78"/>
      <c r="QFJ344" s="78"/>
      <c r="QFK344" s="78"/>
      <c r="QFL344" s="78"/>
      <c r="QFM344" s="78"/>
      <c r="QFN344" s="78"/>
      <c r="QFO344" s="78"/>
      <c r="QFP344" s="78"/>
      <c r="QFQ344" s="78"/>
      <c r="QFR344" s="78"/>
      <c r="QFS344" s="78"/>
      <c r="QFT344" s="78"/>
      <c r="QFU344" s="78"/>
      <c r="QFV344" s="78"/>
      <c r="QFW344" s="78"/>
      <c r="QFX344" s="78"/>
      <c r="QFY344" s="78"/>
      <c r="QFZ344" s="78"/>
      <c r="QGA344" s="78"/>
      <c r="QGB344" s="78"/>
      <c r="QGC344" s="78"/>
      <c r="QGD344" s="78"/>
      <c r="QGE344" s="78"/>
      <c r="QGF344" s="78"/>
      <c r="QGG344" s="78"/>
      <c r="QGH344" s="78"/>
      <c r="QGI344" s="78"/>
      <c r="QGJ344" s="78"/>
      <c r="QGK344" s="78"/>
      <c r="QGL344" s="78"/>
      <c r="QGM344" s="78"/>
      <c r="QGN344" s="78"/>
      <c r="QGO344" s="78"/>
      <c r="QGP344" s="78"/>
      <c r="QGQ344" s="78"/>
      <c r="QGR344" s="78"/>
      <c r="QGS344" s="78"/>
      <c r="QGT344" s="78"/>
      <c r="QGU344" s="78"/>
      <c r="QGV344" s="78"/>
      <c r="QGW344" s="78"/>
      <c r="QGX344" s="78"/>
      <c r="QGY344" s="78"/>
      <c r="QGZ344" s="78"/>
      <c r="QHA344" s="78"/>
      <c r="QHB344" s="78"/>
      <c r="QHC344" s="78"/>
      <c r="QHD344" s="78"/>
      <c r="QHE344" s="78"/>
      <c r="QHF344" s="78"/>
      <c r="QHG344" s="78"/>
      <c r="QHH344" s="78"/>
      <c r="QHI344" s="78"/>
      <c r="QHJ344" s="78"/>
      <c r="QHK344" s="78"/>
      <c r="QHL344" s="78"/>
      <c r="QHM344" s="78"/>
      <c r="QHN344" s="78"/>
      <c r="QHO344" s="78"/>
      <c r="QHP344" s="78"/>
      <c r="QHQ344" s="78"/>
      <c r="QHR344" s="78"/>
      <c r="QHS344" s="78"/>
      <c r="QHT344" s="78"/>
      <c r="QHU344" s="78"/>
      <c r="QHV344" s="78"/>
      <c r="QHW344" s="78"/>
      <c r="QHX344" s="78"/>
      <c r="QHY344" s="78"/>
      <c r="QHZ344" s="78"/>
      <c r="QIA344" s="78"/>
      <c r="QIB344" s="78"/>
      <c r="QIC344" s="78"/>
      <c r="QID344" s="78"/>
      <c r="QIE344" s="78"/>
      <c r="QIF344" s="78"/>
      <c r="QIG344" s="78"/>
      <c r="QIH344" s="78"/>
      <c r="QII344" s="78"/>
      <c r="QIJ344" s="78"/>
      <c r="QIK344" s="78"/>
      <c r="QIL344" s="78"/>
      <c r="QIM344" s="78"/>
      <c r="QIN344" s="78"/>
      <c r="QIO344" s="78"/>
      <c r="QIP344" s="78"/>
      <c r="QIQ344" s="78"/>
      <c r="QIR344" s="78"/>
      <c r="QIS344" s="78"/>
      <c r="QIT344" s="78"/>
      <c r="QIU344" s="78"/>
      <c r="QIV344" s="78"/>
      <c r="QIW344" s="78"/>
      <c r="QIX344" s="78"/>
      <c r="QIY344" s="78"/>
      <c r="QIZ344" s="78"/>
      <c r="QJA344" s="78"/>
      <c r="QJB344" s="78"/>
      <c r="QJC344" s="78"/>
      <c r="QJD344" s="78"/>
      <c r="QJE344" s="78"/>
      <c r="QJF344" s="78"/>
      <c r="QJG344" s="78"/>
      <c r="QJH344" s="78"/>
      <c r="QJI344" s="78"/>
      <c r="QJJ344" s="78"/>
      <c r="QJK344" s="78"/>
      <c r="QJL344" s="78"/>
      <c r="QJM344" s="78"/>
      <c r="QJN344" s="78"/>
      <c r="QJO344" s="78"/>
      <c r="QJP344" s="78"/>
      <c r="QJQ344" s="78"/>
      <c r="QJR344" s="78"/>
      <c r="QJS344" s="78"/>
      <c r="QJT344" s="78"/>
      <c r="QJU344" s="78"/>
      <c r="QJV344" s="78"/>
      <c r="QJW344" s="78"/>
      <c r="QJX344" s="78"/>
      <c r="QJY344" s="78"/>
      <c r="QJZ344" s="78"/>
      <c r="QKA344" s="78"/>
      <c r="QKB344" s="78"/>
      <c r="QKC344" s="78"/>
      <c r="QKD344" s="78"/>
      <c r="QKE344" s="78"/>
      <c r="QKF344" s="78"/>
      <c r="QKG344" s="78"/>
      <c r="QKH344" s="78"/>
      <c r="QKI344" s="78"/>
      <c r="QKJ344" s="78"/>
      <c r="QKK344" s="78"/>
      <c r="QKL344" s="78"/>
      <c r="QKM344" s="78"/>
      <c r="QKN344" s="78"/>
      <c r="QKO344" s="78"/>
      <c r="QKP344" s="78"/>
      <c r="QKQ344" s="78"/>
      <c r="QKR344" s="78"/>
      <c r="QKS344" s="78"/>
      <c r="QKT344" s="78"/>
      <c r="QKU344" s="78"/>
      <c r="QKV344" s="78"/>
      <c r="QKW344" s="78"/>
      <c r="QKX344" s="78"/>
      <c r="QKY344" s="78"/>
      <c r="QKZ344" s="78"/>
      <c r="QLA344" s="78"/>
      <c r="QLB344" s="78"/>
      <c r="QLC344" s="78"/>
      <c r="QLD344" s="78"/>
      <c r="QLE344" s="78"/>
      <c r="QLF344" s="78"/>
      <c r="QLG344" s="78"/>
      <c r="QLH344" s="78"/>
      <c r="QLI344" s="78"/>
      <c r="QLJ344" s="78"/>
      <c r="QLK344" s="78"/>
      <c r="QLL344" s="78"/>
      <c r="QLM344" s="78"/>
      <c r="QLN344" s="78"/>
      <c r="QLO344" s="78"/>
      <c r="QLP344" s="78"/>
      <c r="QLQ344" s="78"/>
      <c r="QLR344" s="78"/>
      <c r="QLS344" s="78"/>
      <c r="QLT344" s="78"/>
      <c r="QLU344" s="78"/>
      <c r="QLV344" s="78"/>
      <c r="QLW344" s="78"/>
      <c r="QLX344" s="78"/>
      <c r="QLY344" s="78"/>
      <c r="QLZ344" s="78"/>
      <c r="QMA344" s="78"/>
      <c r="QMB344" s="78"/>
      <c r="QMC344" s="78"/>
      <c r="QMD344" s="78"/>
      <c r="QME344" s="78"/>
      <c r="QMF344" s="78"/>
      <c r="QMG344" s="78"/>
      <c r="QMH344" s="78"/>
      <c r="QMI344" s="78"/>
      <c r="QMJ344" s="78"/>
      <c r="QMK344" s="78"/>
      <c r="QML344" s="78"/>
      <c r="QMM344" s="78"/>
      <c r="QMN344" s="78"/>
      <c r="QMO344" s="78"/>
      <c r="QMP344" s="78"/>
      <c r="QMQ344" s="78"/>
      <c r="QMR344" s="78"/>
      <c r="QMS344" s="78"/>
      <c r="QMT344" s="78"/>
      <c r="QMU344" s="78"/>
      <c r="QMV344" s="78"/>
      <c r="QMW344" s="78"/>
      <c r="QMX344" s="78"/>
      <c r="QMY344" s="78"/>
      <c r="QMZ344" s="78"/>
      <c r="QNA344" s="78"/>
      <c r="QNB344" s="78"/>
      <c r="QNC344" s="78"/>
      <c r="QND344" s="78"/>
      <c r="QNE344" s="78"/>
      <c r="QNF344" s="78"/>
      <c r="QNG344" s="78"/>
      <c r="QNH344" s="78"/>
      <c r="QNI344" s="78"/>
      <c r="QNJ344" s="78"/>
      <c r="QNK344" s="78"/>
      <c r="QNL344" s="78"/>
      <c r="QNM344" s="78"/>
      <c r="QNN344" s="78"/>
      <c r="QNO344" s="78"/>
      <c r="QNP344" s="78"/>
      <c r="QNQ344" s="78"/>
      <c r="QNR344" s="78"/>
      <c r="QNS344" s="78"/>
      <c r="QNT344" s="78"/>
      <c r="QNU344" s="78"/>
      <c r="QNV344" s="78"/>
      <c r="QNW344" s="78"/>
      <c r="QNX344" s="78"/>
      <c r="QNY344" s="78"/>
      <c r="QNZ344" s="78"/>
      <c r="QOA344" s="78"/>
      <c r="QOB344" s="78"/>
      <c r="QOC344" s="78"/>
      <c r="QOD344" s="78"/>
      <c r="QOE344" s="78"/>
      <c r="QOF344" s="78"/>
      <c r="QOG344" s="78"/>
      <c r="QOH344" s="78"/>
      <c r="QOI344" s="78"/>
      <c r="QOJ344" s="78"/>
      <c r="QOK344" s="78"/>
      <c r="QOL344" s="78"/>
      <c r="QOM344" s="78"/>
      <c r="QON344" s="78"/>
      <c r="QOO344" s="78"/>
      <c r="QOP344" s="78"/>
      <c r="QOQ344" s="78"/>
      <c r="QOR344" s="78"/>
      <c r="QOS344" s="78"/>
      <c r="QOT344" s="78"/>
      <c r="QOU344" s="78"/>
      <c r="QOV344" s="78"/>
      <c r="QOW344" s="78"/>
      <c r="QOX344" s="78"/>
      <c r="QOY344" s="78"/>
      <c r="QOZ344" s="78"/>
      <c r="QPA344" s="78"/>
      <c r="QPB344" s="78"/>
      <c r="QPC344" s="78"/>
      <c r="QPD344" s="78"/>
      <c r="QPE344" s="78"/>
      <c r="QPF344" s="78"/>
      <c r="QPG344" s="78"/>
      <c r="QPH344" s="78"/>
      <c r="QPI344" s="78"/>
      <c r="QPJ344" s="78"/>
      <c r="QPK344" s="78"/>
      <c r="QPL344" s="78"/>
      <c r="QPM344" s="78"/>
      <c r="QPN344" s="78"/>
      <c r="QPO344" s="78"/>
      <c r="QPP344" s="78"/>
      <c r="QPQ344" s="78"/>
      <c r="QPR344" s="78"/>
      <c r="QPS344" s="78"/>
      <c r="QPT344" s="78"/>
      <c r="QPU344" s="78"/>
      <c r="QPV344" s="78"/>
      <c r="QPW344" s="78"/>
      <c r="QPX344" s="78"/>
      <c r="QPY344" s="78"/>
      <c r="QPZ344" s="78"/>
      <c r="QQA344" s="78"/>
      <c r="QQB344" s="78"/>
      <c r="QQC344" s="78"/>
      <c r="QQD344" s="78"/>
      <c r="QQE344" s="78"/>
      <c r="QQF344" s="78"/>
      <c r="QQG344" s="78"/>
      <c r="QQH344" s="78"/>
      <c r="QQI344" s="78"/>
      <c r="QQJ344" s="78"/>
      <c r="QQK344" s="78"/>
      <c r="QQL344" s="78"/>
      <c r="QQM344" s="78"/>
      <c r="QQN344" s="78"/>
      <c r="QQO344" s="78"/>
      <c r="QQP344" s="78"/>
      <c r="QQQ344" s="78"/>
      <c r="QQR344" s="78"/>
      <c r="QQS344" s="78"/>
      <c r="QQT344" s="78"/>
      <c r="QQU344" s="78"/>
      <c r="QQV344" s="78"/>
      <c r="QQW344" s="78"/>
      <c r="QQX344" s="78"/>
      <c r="QQY344" s="78"/>
      <c r="QQZ344" s="78"/>
      <c r="QRA344" s="78"/>
      <c r="QRB344" s="78"/>
      <c r="QRC344" s="78"/>
      <c r="QRD344" s="78"/>
      <c r="QRE344" s="78"/>
      <c r="QRF344" s="78"/>
      <c r="QRG344" s="78"/>
      <c r="QRH344" s="78"/>
      <c r="QRI344" s="78"/>
      <c r="QRJ344" s="78"/>
      <c r="QRK344" s="78"/>
      <c r="QRL344" s="78"/>
      <c r="QRM344" s="78"/>
      <c r="QRN344" s="78"/>
      <c r="QRO344" s="78"/>
      <c r="QRP344" s="78"/>
      <c r="QRQ344" s="78"/>
      <c r="QRR344" s="78"/>
      <c r="QRS344" s="78"/>
      <c r="QRT344" s="78"/>
      <c r="QRU344" s="78"/>
      <c r="QRV344" s="78"/>
      <c r="QRW344" s="78"/>
      <c r="QRX344" s="78"/>
      <c r="QRY344" s="78"/>
      <c r="QRZ344" s="78"/>
      <c r="QSA344" s="78"/>
      <c r="QSB344" s="78"/>
      <c r="QSC344" s="78"/>
      <c r="QSD344" s="78"/>
      <c r="QSE344" s="78"/>
      <c r="QSF344" s="78"/>
      <c r="QSG344" s="78"/>
      <c r="QSH344" s="78"/>
      <c r="QSI344" s="78"/>
      <c r="QSJ344" s="78"/>
      <c r="QSK344" s="78"/>
      <c r="QSL344" s="78"/>
      <c r="QSM344" s="78"/>
      <c r="QSN344" s="78"/>
      <c r="QSO344" s="78"/>
      <c r="QSP344" s="78"/>
      <c r="QSQ344" s="78"/>
      <c r="QSR344" s="78"/>
      <c r="QSS344" s="78"/>
      <c r="QST344" s="78"/>
      <c r="QSU344" s="78"/>
      <c r="QSV344" s="78"/>
      <c r="QSW344" s="78"/>
      <c r="QSX344" s="78"/>
      <c r="QSY344" s="78"/>
      <c r="QSZ344" s="78"/>
      <c r="QTA344" s="78"/>
      <c r="QTB344" s="78"/>
      <c r="QTC344" s="78"/>
      <c r="QTD344" s="78"/>
      <c r="QTE344" s="78"/>
      <c r="QTF344" s="78"/>
      <c r="QTG344" s="78"/>
      <c r="QTH344" s="78"/>
      <c r="QTI344" s="78"/>
      <c r="QTJ344" s="78"/>
      <c r="QTK344" s="78"/>
      <c r="QTL344" s="78"/>
      <c r="QTM344" s="78"/>
      <c r="QTN344" s="78"/>
      <c r="QTO344" s="78"/>
      <c r="QTP344" s="78"/>
      <c r="QTQ344" s="78"/>
      <c r="QTR344" s="78"/>
      <c r="QTS344" s="78"/>
      <c r="QTT344" s="78"/>
      <c r="QTU344" s="78"/>
      <c r="QTV344" s="78"/>
      <c r="QTW344" s="78"/>
      <c r="QTX344" s="78"/>
      <c r="QTY344" s="78"/>
      <c r="QTZ344" s="78"/>
      <c r="QUA344" s="78"/>
      <c r="QUB344" s="78"/>
      <c r="QUC344" s="78"/>
      <c r="QUD344" s="78"/>
      <c r="QUE344" s="78"/>
      <c r="QUF344" s="78"/>
      <c r="QUG344" s="78"/>
      <c r="QUH344" s="78"/>
      <c r="QUI344" s="78"/>
      <c r="QUJ344" s="78"/>
      <c r="QUK344" s="78"/>
      <c r="QUL344" s="78"/>
      <c r="QUM344" s="78"/>
      <c r="QUN344" s="78"/>
      <c r="QUO344" s="78"/>
      <c r="QUP344" s="78"/>
      <c r="QUQ344" s="78"/>
      <c r="QUR344" s="78"/>
      <c r="QUS344" s="78"/>
      <c r="QUT344" s="78"/>
      <c r="QUU344" s="78"/>
      <c r="QUV344" s="78"/>
      <c r="QUW344" s="78"/>
      <c r="QUX344" s="78"/>
      <c r="QUY344" s="78"/>
      <c r="QUZ344" s="78"/>
      <c r="QVA344" s="78"/>
      <c r="QVB344" s="78"/>
      <c r="QVC344" s="78"/>
      <c r="QVD344" s="78"/>
      <c r="QVE344" s="78"/>
      <c r="QVF344" s="78"/>
      <c r="QVG344" s="78"/>
      <c r="QVH344" s="78"/>
      <c r="QVI344" s="78"/>
      <c r="QVJ344" s="78"/>
      <c r="QVK344" s="78"/>
      <c r="QVL344" s="78"/>
      <c r="QVM344" s="78"/>
      <c r="QVN344" s="78"/>
      <c r="QVO344" s="78"/>
      <c r="QVP344" s="78"/>
      <c r="QVQ344" s="78"/>
      <c r="QVR344" s="78"/>
      <c r="QVS344" s="78"/>
      <c r="QVT344" s="78"/>
      <c r="QVU344" s="78"/>
      <c r="QVV344" s="78"/>
      <c r="QVW344" s="78"/>
      <c r="QVX344" s="78"/>
      <c r="QVY344" s="78"/>
      <c r="QVZ344" s="78"/>
      <c r="QWA344" s="78"/>
      <c r="QWB344" s="78"/>
      <c r="QWC344" s="78"/>
      <c r="QWD344" s="78"/>
      <c r="QWE344" s="78"/>
      <c r="QWF344" s="78"/>
      <c r="QWG344" s="78"/>
      <c r="QWH344" s="78"/>
      <c r="QWI344" s="78"/>
      <c r="QWJ344" s="78"/>
      <c r="QWK344" s="78"/>
      <c r="QWL344" s="78"/>
      <c r="QWM344" s="78"/>
      <c r="QWN344" s="78"/>
      <c r="QWO344" s="78"/>
      <c r="QWP344" s="78"/>
      <c r="QWQ344" s="78"/>
      <c r="QWR344" s="78"/>
      <c r="QWS344" s="78"/>
      <c r="QWT344" s="78"/>
      <c r="QWU344" s="78"/>
      <c r="QWV344" s="78"/>
      <c r="QWW344" s="78"/>
      <c r="QWX344" s="78"/>
      <c r="QWY344" s="78"/>
      <c r="QWZ344" s="78"/>
      <c r="QXA344" s="78"/>
      <c r="QXB344" s="78"/>
      <c r="QXC344" s="78"/>
      <c r="QXD344" s="78"/>
      <c r="QXE344" s="78"/>
      <c r="QXF344" s="78"/>
      <c r="QXG344" s="78"/>
      <c r="QXH344" s="78"/>
      <c r="QXI344" s="78"/>
      <c r="QXJ344" s="78"/>
      <c r="QXK344" s="78"/>
      <c r="QXL344" s="78"/>
      <c r="QXM344" s="78"/>
      <c r="QXN344" s="78"/>
      <c r="QXO344" s="78"/>
      <c r="QXP344" s="78"/>
      <c r="QXQ344" s="78"/>
      <c r="QXR344" s="78"/>
      <c r="QXS344" s="78"/>
      <c r="QXT344" s="78"/>
      <c r="QXU344" s="78"/>
      <c r="QXV344" s="78"/>
      <c r="QXW344" s="78"/>
      <c r="QXX344" s="78"/>
      <c r="QXY344" s="78"/>
      <c r="QXZ344" s="78"/>
      <c r="QYA344" s="78"/>
      <c r="QYB344" s="78"/>
      <c r="QYC344" s="78"/>
      <c r="QYD344" s="78"/>
      <c r="QYE344" s="78"/>
      <c r="QYF344" s="78"/>
      <c r="QYG344" s="78"/>
      <c r="QYH344" s="78"/>
      <c r="QYI344" s="78"/>
      <c r="QYJ344" s="78"/>
      <c r="QYK344" s="78"/>
      <c r="QYL344" s="78"/>
      <c r="QYM344" s="78"/>
      <c r="QYN344" s="78"/>
      <c r="QYO344" s="78"/>
      <c r="QYP344" s="78"/>
      <c r="QYQ344" s="78"/>
      <c r="QYR344" s="78"/>
      <c r="QYS344" s="78"/>
      <c r="QYT344" s="78"/>
      <c r="QYU344" s="78"/>
      <c r="QYV344" s="78"/>
      <c r="QYW344" s="78"/>
      <c r="QYX344" s="78"/>
      <c r="QYY344" s="78"/>
      <c r="QYZ344" s="78"/>
      <c r="QZA344" s="78"/>
      <c r="QZB344" s="78"/>
      <c r="QZC344" s="78"/>
      <c r="QZD344" s="78"/>
      <c r="QZE344" s="78"/>
      <c r="QZF344" s="78"/>
      <c r="QZG344" s="78"/>
      <c r="QZH344" s="78"/>
      <c r="QZI344" s="78"/>
      <c r="QZJ344" s="78"/>
      <c r="QZK344" s="78"/>
      <c r="QZL344" s="78"/>
      <c r="QZM344" s="78"/>
      <c r="QZN344" s="78"/>
      <c r="QZO344" s="78"/>
      <c r="QZP344" s="78"/>
      <c r="QZQ344" s="78"/>
      <c r="QZR344" s="78"/>
      <c r="QZS344" s="78"/>
      <c r="QZT344" s="78"/>
      <c r="QZU344" s="78"/>
      <c r="QZV344" s="78"/>
      <c r="QZW344" s="78"/>
      <c r="QZX344" s="78"/>
      <c r="QZY344" s="78"/>
      <c r="QZZ344" s="78"/>
      <c r="RAA344" s="78"/>
      <c r="RAB344" s="78"/>
      <c r="RAC344" s="78"/>
      <c r="RAD344" s="78"/>
      <c r="RAE344" s="78"/>
      <c r="RAF344" s="78"/>
      <c r="RAG344" s="78"/>
      <c r="RAH344" s="78"/>
      <c r="RAI344" s="78"/>
      <c r="RAJ344" s="78"/>
      <c r="RAK344" s="78"/>
      <c r="RAL344" s="78"/>
      <c r="RAM344" s="78"/>
      <c r="RAN344" s="78"/>
      <c r="RAO344" s="78"/>
      <c r="RAP344" s="78"/>
      <c r="RAQ344" s="78"/>
      <c r="RAR344" s="78"/>
      <c r="RAS344" s="78"/>
      <c r="RAT344" s="78"/>
      <c r="RAU344" s="78"/>
      <c r="RAV344" s="78"/>
      <c r="RAW344" s="78"/>
      <c r="RAX344" s="78"/>
      <c r="RAY344" s="78"/>
      <c r="RAZ344" s="78"/>
      <c r="RBA344" s="78"/>
      <c r="RBB344" s="78"/>
      <c r="RBC344" s="78"/>
      <c r="RBD344" s="78"/>
      <c r="RBE344" s="78"/>
      <c r="RBF344" s="78"/>
      <c r="RBG344" s="78"/>
      <c r="RBH344" s="78"/>
      <c r="RBI344" s="78"/>
      <c r="RBJ344" s="78"/>
      <c r="RBK344" s="78"/>
      <c r="RBL344" s="78"/>
      <c r="RBM344" s="78"/>
      <c r="RBN344" s="78"/>
      <c r="RBO344" s="78"/>
      <c r="RBP344" s="78"/>
      <c r="RBQ344" s="78"/>
      <c r="RBR344" s="78"/>
      <c r="RBS344" s="78"/>
      <c r="RBT344" s="78"/>
      <c r="RBU344" s="78"/>
      <c r="RBV344" s="78"/>
      <c r="RBW344" s="78"/>
      <c r="RBX344" s="78"/>
      <c r="RBY344" s="78"/>
      <c r="RBZ344" s="78"/>
      <c r="RCA344" s="78"/>
      <c r="RCB344" s="78"/>
      <c r="RCC344" s="78"/>
      <c r="RCD344" s="78"/>
      <c r="RCE344" s="78"/>
      <c r="RCF344" s="78"/>
      <c r="RCG344" s="78"/>
      <c r="RCH344" s="78"/>
      <c r="RCI344" s="78"/>
      <c r="RCJ344" s="78"/>
      <c r="RCK344" s="78"/>
      <c r="RCL344" s="78"/>
      <c r="RCM344" s="78"/>
      <c r="RCN344" s="78"/>
      <c r="RCO344" s="78"/>
      <c r="RCP344" s="78"/>
      <c r="RCQ344" s="78"/>
      <c r="RCR344" s="78"/>
      <c r="RCS344" s="78"/>
      <c r="RCT344" s="78"/>
      <c r="RCU344" s="78"/>
      <c r="RCV344" s="78"/>
      <c r="RCW344" s="78"/>
      <c r="RCX344" s="78"/>
      <c r="RCY344" s="78"/>
      <c r="RCZ344" s="78"/>
      <c r="RDA344" s="78"/>
      <c r="RDB344" s="78"/>
      <c r="RDC344" s="78"/>
      <c r="RDD344" s="78"/>
      <c r="RDE344" s="78"/>
      <c r="RDF344" s="78"/>
      <c r="RDG344" s="78"/>
      <c r="RDH344" s="78"/>
      <c r="RDI344" s="78"/>
      <c r="RDJ344" s="78"/>
      <c r="RDK344" s="78"/>
      <c r="RDL344" s="78"/>
      <c r="RDM344" s="78"/>
      <c r="RDN344" s="78"/>
      <c r="RDO344" s="78"/>
      <c r="RDP344" s="78"/>
      <c r="RDQ344" s="78"/>
      <c r="RDR344" s="78"/>
      <c r="RDS344" s="78"/>
      <c r="RDT344" s="78"/>
      <c r="RDU344" s="78"/>
      <c r="RDV344" s="78"/>
      <c r="RDW344" s="78"/>
      <c r="RDX344" s="78"/>
      <c r="RDY344" s="78"/>
      <c r="RDZ344" s="78"/>
      <c r="REA344" s="78"/>
      <c r="REB344" s="78"/>
      <c r="REC344" s="78"/>
      <c r="RED344" s="78"/>
      <c r="REE344" s="78"/>
      <c r="REF344" s="78"/>
      <c r="REG344" s="78"/>
      <c r="REH344" s="78"/>
      <c r="REI344" s="78"/>
      <c r="REJ344" s="78"/>
      <c r="REK344" s="78"/>
      <c r="REL344" s="78"/>
      <c r="REM344" s="78"/>
      <c r="REN344" s="78"/>
      <c r="REO344" s="78"/>
      <c r="REP344" s="78"/>
      <c r="REQ344" s="78"/>
      <c r="RER344" s="78"/>
      <c r="RES344" s="78"/>
      <c r="RET344" s="78"/>
      <c r="REU344" s="78"/>
      <c r="REV344" s="78"/>
      <c r="REW344" s="78"/>
      <c r="REX344" s="78"/>
      <c r="REY344" s="78"/>
      <c r="REZ344" s="78"/>
      <c r="RFA344" s="78"/>
      <c r="RFB344" s="78"/>
      <c r="RFC344" s="78"/>
      <c r="RFD344" s="78"/>
      <c r="RFE344" s="78"/>
      <c r="RFF344" s="78"/>
      <c r="RFG344" s="78"/>
      <c r="RFH344" s="78"/>
      <c r="RFI344" s="78"/>
      <c r="RFJ344" s="78"/>
      <c r="RFK344" s="78"/>
      <c r="RFL344" s="78"/>
      <c r="RFM344" s="78"/>
      <c r="RFN344" s="78"/>
      <c r="RFO344" s="78"/>
      <c r="RFP344" s="78"/>
      <c r="RFQ344" s="78"/>
      <c r="RFR344" s="78"/>
      <c r="RFS344" s="78"/>
      <c r="RFT344" s="78"/>
      <c r="RFU344" s="78"/>
      <c r="RFV344" s="78"/>
      <c r="RFW344" s="78"/>
      <c r="RFX344" s="78"/>
      <c r="RFY344" s="78"/>
      <c r="RFZ344" s="78"/>
      <c r="RGA344" s="78"/>
      <c r="RGB344" s="78"/>
      <c r="RGC344" s="78"/>
      <c r="RGD344" s="78"/>
      <c r="RGE344" s="78"/>
      <c r="RGF344" s="78"/>
      <c r="RGG344" s="78"/>
      <c r="RGH344" s="78"/>
      <c r="RGI344" s="78"/>
      <c r="RGJ344" s="78"/>
      <c r="RGK344" s="78"/>
      <c r="RGL344" s="78"/>
      <c r="RGM344" s="78"/>
      <c r="RGN344" s="78"/>
      <c r="RGO344" s="78"/>
      <c r="RGP344" s="78"/>
      <c r="RGQ344" s="78"/>
      <c r="RGR344" s="78"/>
      <c r="RGS344" s="78"/>
      <c r="RGT344" s="78"/>
      <c r="RGU344" s="78"/>
      <c r="RGV344" s="78"/>
      <c r="RGW344" s="78"/>
      <c r="RGX344" s="78"/>
      <c r="RGY344" s="78"/>
      <c r="RGZ344" s="78"/>
      <c r="RHA344" s="78"/>
      <c r="RHB344" s="78"/>
      <c r="RHC344" s="78"/>
      <c r="RHD344" s="78"/>
      <c r="RHE344" s="78"/>
      <c r="RHF344" s="78"/>
      <c r="RHG344" s="78"/>
      <c r="RHH344" s="78"/>
      <c r="RHI344" s="78"/>
      <c r="RHJ344" s="78"/>
      <c r="RHK344" s="78"/>
      <c r="RHL344" s="78"/>
      <c r="RHM344" s="78"/>
      <c r="RHN344" s="78"/>
      <c r="RHO344" s="78"/>
      <c r="RHP344" s="78"/>
      <c r="RHQ344" s="78"/>
      <c r="RHR344" s="78"/>
      <c r="RHS344" s="78"/>
      <c r="RHT344" s="78"/>
      <c r="RHU344" s="78"/>
      <c r="RHV344" s="78"/>
      <c r="RHW344" s="78"/>
      <c r="RHX344" s="78"/>
      <c r="RHY344" s="78"/>
      <c r="RHZ344" s="78"/>
      <c r="RIA344" s="78"/>
      <c r="RIB344" s="78"/>
      <c r="RIC344" s="78"/>
      <c r="RID344" s="78"/>
      <c r="RIE344" s="78"/>
      <c r="RIF344" s="78"/>
      <c r="RIG344" s="78"/>
      <c r="RIH344" s="78"/>
      <c r="RII344" s="78"/>
      <c r="RIJ344" s="78"/>
      <c r="RIK344" s="78"/>
      <c r="RIL344" s="78"/>
      <c r="RIM344" s="78"/>
      <c r="RIN344" s="78"/>
      <c r="RIO344" s="78"/>
      <c r="RIP344" s="78"/>
      <c r="RIQ344" s="78"/>
      <c r="RIR344" s="78"/>
      <c r="RIS344" s="78"/>
      <c r="RIT344" s="78"/>
      <c r="RIU344" s="78"/>
      <c r="RIV344" s="78"/>
      <c r="RIW344" s="78"/>
      <c r="RIX344" s="78"/>
      <c r="RIY344" s="78"/>
      <c r="RIZ344" s="78"/>
      <c r="RJA344" s="78"/>
      <c r="RJB344" s="78"/>
      <c r="RJC344" s="78"/>
      <c r="RJD344" s="78"/>
      <c r="RJE344" s="78"/>
      <c r="RJF344" s="78"/>
      <c r="RJG344" s="78"/>
      <c r="RJH344" s="78"/>
      <c r="RJI344" s="78"/>
      <c r="RJJ344" s="78"/>
      <c r="RJK344" s="78"/>
      <c r="RJL344" s="78"/>
      <c r="RJM344" s="78"/>
      <c r="RJN344" s="78"/>
      <c r="RJO344" s="78"/>
      <c r="RJP344" s="78"/>
      <c r="RJQ344" s="78"/>
      <c r="RJR344" s="78"/>
      <c r="RJS344" s="78"/>
      <c r="RJT344" s="78"/>
      <c r="RJU344" s="78"/>
      <c r="RJV344" s="78"/>
      <c r="RJW344" s="78"/>
      <c r="RJX344" s="78"/>
      <c r="RJY344" s="78"/>
      <c r="RJZ344" s="78"/>
      <c r="RKA344" s="78"/>
      <c r="RKB344" s="78"/>
      <c r="RKC344" s="78"/>
      <c r="RKD344" s="78"/>
      <c r="RKE344" s="78"/>
      <c r="RKF344" s="78"/>
      <c r="RKG344" s="78"/>
      <c r="RKH344" s="78"/>
      <c r="RKI344" s="78"/>
      <c r="RKJ344" s="78"/>
      <c r="RKK344" s="78"/>
      <c r="RKL344" s="78"/>
      <c r="RKM344" s="78"/>
      <c r="RKN344" s="78"/>
      <c r="RKO344" s="78"/>
      <c r="RKP344" s="78"/>
      <c r="RKQ344" s="78"/>
      <c r="RKR344" s="78"/>
      <c r="RKS344" s="78"/>
      <c r="RKT344" s="78"/>
      <c r="RKU344" s="78"/>
      <c r="RKV344" s="78"/>
      <c r="RKW344" s="78"/>
      <c r="RKX344" s="78"/>
      <c r="RKY344" s="78"/>
      <c r="RKZ344" s="78"/>
      <c r="RLA344" s="78"/>
      <c r="RLB344" s="78"/>
      <c r="RLC344" s="78"/>
      <c r="RLD344" s="78"/>
      <c r="RLE344" s="78"/>
      <c r="RLF344" s="78"/>
      <c r="RLG344" s="78"/>
      <c r="RLH344" s="78"/>
      <c r="RLI344" s="78"/>
      <c r="RLJ344" s="78"/>
      <c r="RLK344" s="78"/>
      <c r="RLL344" s="78"/>
      <c r="RLM344" s="78"/>
      <c r="RLN344" s="78"/>
      <c r="RLO344" s="78"/>
      <c r="RLP344" s="78"/>
      <c r="RLQ344" s="78"/>
      <c r="RLR344" s="78"/>
      <c r="RLS344" s="78"/>
      <c r="RLT344" s="78"/>
      <c r="RLU344" s="78"/>
      <c r="RLV344" s="78"/>
      <c r="RLW344" s="78"/>
      <c r="RLX344" s="78"/>
      <c r="RLY344" s="78"/>
      <c r="RLZ344" s="78"/>
      <c r="RMA344" s="78"/>
      <c r="RMB344" s="78"/>
      <c r="RMC344" s="78"/>
      <c r="RMD344" s="78"/>
      <c r="RME344" s="78"/>
      <c r="RMF344" s="78"/>
      <c r="RMG344" s="78"/>
      <c r="RMH344" s="78"/>
      <c r="RMI344" s="78"/>
      <c r="RMJ344" s="78"/>
      <c r="RMK344" s="78"/>
      <c r="RML344" s="78"/>
      <c r="RMM344" s="78"/>
      <c r="RMN344" s="78"/>
      <c r="RMO344" s="78"/>
      <c r="RMP344" s="78"/>
      <c r="RMQ344" s="78"/>
      <c r="RMR344" s="78"/>
      <c r="RMS344" s="78"/>
      <c r="RMT344" s="78"/>
      <c r="RMU344" s="78"/>
      <c r="RMV344" s="78"/>
      <c r="RMW344" s="78"/>
      <c r="RMX344" s="78"/>
      <c r="RMY344" s="78"/>
      <c r="RMZ344" s="78"/>
      <c r="RNA344" s="78"/>
      <c r="RNB344" s="78"/>
      <c r="RNC344" s="78"/>
      <c r="RND344" s="78"/>
      <c r="RNE344" s="78"/>
      <c r="RNF344" s="78"/>
      <c r="RNG344" s="78"/>
      <c r="RNH344" s="78"/>
      <c r="RNI344" s="78"/>
      <c r="RNJ344" s="78"/>
      <c r="RNK344" s="78"/>
      <c r="RNL344" s="78"/>
      <c r="RNM344" s="78"/>
      <c r="RNN344" s="78"/>
      <c r="RNO344" s="78"/>
      <c r="RNP344" s="78"/>
      <c r="RNQ344" s="78"/>
      <c r="RNR344" s="78"/>
      <c r="RNS344" s="78"/>
      <c r="RNT344" s="78"/>
      <c r="RNU344" s="78"/>
      <c r="RNV344" s="78"/>
      <c r="RNW344" s="78"/>
      <c r="RNX344" s="78"/>
      <c r="RNY344" s="78"/>
      <c r="RNZ344" s="78"/>
      <c r="ROA344" s="78"/>
      <c r="ROB344" s="78"/>
      <c r="ROC344" s="78"/>
      <c r="ROD344" s="78"/>
      <c r="ROE344" s="78"/>
      <c r="ROF344" s="78"/>
      <c r="ROG344" s="78"/>
      <c r="ROH344" s="78"/>
      <c r="ROI344" s="78"/>
      <c r="ROJ344" s="78"/>
      <c r="ROK344" s="78"/>
      <c r="ROL344" s="78"/>
      <c r="ROM344" s="78"/>
      <c r="RON344" s="78"/>
      <c r="ROO344" s="78"/>
      <c r="ROP344" s="78"/>
      <c r="ROQ344" s="78"/>
      <c r="ROR344" s="78"/>
      <c r="ROS344" s="78"/>
      <c r="ROT344" s="78"/>
      <c r="ROU344" s="78"/>
      <c r="ROV344" s="78"/>
      <c r="ROW344" s="78"/>
      <c r="ROX344" s="78"/>
      <c r="ROY344" s="78"/>
      <c r="ROZ344" s="78"/>
      <c r="RPA344" s="78"/>
      <c r="RPB344" s="78"/>
      <c r="RPC344" s="78"/>
      <c r="RPD344" s="78"/>
      <c r="RPE344" s="78"/>
      <c r="RPF344" s="78"/>
      <c r="RPG344" s="78"/>
      <c r="RPH344" s="78"/>
      <c r="RPI344" s="78"/>
      <c r="RPJ344" s="78"/>
      <c r="RPK344" s="78"/>
      <c r="RPL344" s="78"/>
      <c r="RPM344" s="78"/>
      <c r="RPN344" s="78"/>
      <c r="RPO344" s="78"/>
      <c r="RPP344" s="78"/>
      <c r="RPQ344" s="78"/>
      <c r="RPR344" s="78"/>
      <c r="RPS344" s="78"/>
      <c r="RPT344" s="78"/>
      <c r="RPU344" s="78"/>
      <c r="RPV344" s="78"/>
      <c r="RPW344" s="78"/>
      <c r="RPX344" s="78"/>
      <c r="RPY344" s="78"/>
      <c r="RPZ344" s="78"/>
      <c r="RQA344" s="78"/>
      <c r="RQB344" s="78"/>
      <c r="RQC344" s="78"/>
      <c r="RQD344" s="78"/>
      <c r="RQE344" s="78"/>
      <c r="RQF344" s="78"/>
      <c r="RQG344" s="78"/>
      <c r="RQH344" s="78"/>
      <c r="RQI344" s="78"/>
      <c r="RQJ344" s="78"/>
      <c r="RQK344" s="78"/>
      <c r="RQL344" s="78"/>
      <c r="RQM344" s="78"/>
      <c r="RQN344" s="78"/>
      <c r="RQO344" s="78"/>
      <c r="RQP344" s="78"/>
      <c r="RQQ344" s="78"/>
      <c r="RQR344" s="78"/>
      <c r="RQS344" s="78"/>
      <c r="RQT344" s="78"/>
      <c r="RQU344" s="78"/>
      <c r="RQV344" s="78"/>
      <c r="RQW344" s="78"/>
      <c r="RQX344" s="78"/>
      <c r="RQY344" s="78"/>
      <c r="RQZ344" s="78"/>
      <c r="RRA344" s="78"/>
      <c r="RRB344" s="78"/>
      <c r="RRC344" s="78"/>
      <c r="RRD344" s="78"/>
      <c r="RRE344" s="78"/>
      <c r="RRF344" s="78"/>
      <c r="RRG344" s="78"/>
      <c r="RRH344" s="78"/>
      <c r="RRI344" s="78"/>
      <c r="RRJ344" s="78"/>
      <c r="RRK344" s="78"/>
      <c r="RRL344" s="78"/>
      <c r="RRM344" s="78"/>
      <c r="RRN344" s="78"/>
      <c r="RRO344" s="78"/>
      <c r="RRP344" s="78"/>
      <c r="RRQ344" s="78"/>
      <c r="RRR344" s="78"/>
      <c r="RRS344" s="78"/>
      <c r="RRT344" s="78"/>
      <c r="RRU344" s="78"/>
      <c r="RRV344" s="78"/>
      <c r="RRW344" s="78"/>
      <c r="RRX344" s="78"/>
      <c r="RRY344" s="78"/>
      <c r="RRZ344" s="78"/>
      <c r="RSA344" s="78"/>
      <c r="RSB344" s="78"/>
      <c r="RSC344" s="78"/>
      <c r="RSD344" s="78"/>
      <c r="RSE344" s="78"/>
      <c r="RSF344" s="78"/>
      <c r="RSG344" s="78"/>
      <c r="RSH344" s="78"/>
      <c r="RSI344" s="78"/>
      <c r="RSJ344" s="78"/>
      <c r="RSK344" s="78"/>
      <c r="RSL344" s="78"/>
      <c r="RSM344" s="78"/>
      <c r="RSN344" s="78"/>
      <c r="RSO344" s="78"/>
      <c r="RSP344" s="78"/>
      <c r="RSQ344" s="78"/>
      <c r="RSR344" s="78"/>
      <c r="RSS344" s="78"/>
      <c r="RST344" s="78"/>
      <c r="RSU344" s="78"/>
      <c r="RSV344" s="78"/>
      <c r="RSW344" s="78"/>
      <c r="RSX344" s="78"/>
      <c r="RSY344" s="78"/>
      <c r="RSZ344" s="78"/>
      <c r="RTA344" s="78"/>
      <c r="RTB344" s="78"/>
      <c r="RTC344" s="78"/>
      <c r="RTD344" s="78"/>
      <c r="RTE344" s="78"/>
      <c r="RTF344" s="78"/>
      <c r="RTG344" s="78"/>
      <c r="RTH344" s="78"/>
      <c r="RTI344" s="78"/>
      <c r="RTJ344" s="78"/>
      <c r="RTK344" s="78"/>
      <c r="RTL344" s="78"/>
      <c r="RTM344" s="78"/>
      <c r="RTN344" s="78"/>
      <c r="RTO344" s="78"/>
      <c r="RTP344" s="78"/>
      <c r="RTQ344" s="78"/>
      <c r="RTR344" s="78"/>
      <c r="RTS344" s="78"/>
      <c r="RTT344" s="78"/>
      <c r="RTU344" s="78"/>
      <c r="RTV344" s="78"/>
      <c r="RTW344" s="78"/>
      <c r="RTX344" s="78"/>
      <c r="RTY344" s="78"/>
      <c r="RTZ344" s="78"/>
      <c r="RUA344" s="78"/>
      <c r="RUB344" s="78"/>
      <c r="RUC344" s="78"/>
      <c r="RUD344" s="78"/>
      <c r="RUE344" s="78"/>
      <c r="RUF344" s="78"/>
      <c r="RUG344" s="78"/>
      <c r="RUH344" s="78"/>
      <c r="RUI344" s="78"/>
      <c r="RUJ344" s="78"/>
      <c r="RUK344" s="78"/>
      <c r="RUL344" s="78"/>
      <c r="RUM344" s="78"/>
      <c r="RUN344" s="78"/>
      <c r="RUO344" s="78"/>
      <c r="RUP344" s="78"/>
      <c r="RUQ344" s="78"/>
      <c r="RUR344" s="78"/>
      <c r="RUS344" s="78"/>
      <c r="RUT344" s="78"/>
      <c r="RUU344" s="78"/>
      <c r="RUV344" s="78"/>
      <c r="RUW344" s="78"/>
      <c r="RUX344" s="78"/>
      <c r="RUY344" s="78"/>
      <c r="RUZ344" s="78"/>
      <c r="RVA344" s="78"/>
      <c r="RVB344" s="78"/>
      <c r="RVC344" s="78"/>
      <c r="RVD344" s="78"/>
      <c r="RVE344" s="78"/>
      <c r="RVF344" s="78"/>
      <c r="RVG344" s="78"/>
      <c r="RVH344" s="78"/>
      <c r="RVI344" s="78"/>
      <c r="RVJ344" s="78"/>
      <c r="RVK344" s="78"/>
      <c r="RVL344" s="78"/>
      <c r="RVM344" s="78"/>
      <c r="RVN344" s="78"/>
      <c r="RVO344" s="78"/>
      <c r="RVP344" s="78"/>
      <c r="RVQ344" s="78"/>
      <c r="RVR344" s="78"/>
      <c r="RVS344" s="78"/>
      <c r="RVT344" s="78"/>
      <c r="RVU344" s="78"/>
      <c r="RVV344" s="78"/>
      <c r="RVW344" s="78"/>
      <c r="RVX344" s="78"/>
      <c r="RVY344" s="78"/>
      <c r="RVZ344" s="78"/>
      <c r="RWA344" s="78"/>
      <c r="RWB344" s="78"/>
      <c r="RWC344" s="78"/>
      <c r="RWD344" s="78"/>
      <c r="RWE344" s="78"/>
      <c r="RWF344" s="78"/>
      <c r="RWG344" s="78"/>
      <c r="RWH344" s="78"/>
      <c r="RWI344" s="78"/>
      <c r="RWJ344" s="78"/>
      <c r="RWK344" s="78"/>
      <c r="RWL344" s="78"/>
      <c r="RWM344" s="78"/>
      <c r="RWN344" s="78"/>
      <c r="RWO344" s="78"/>
      <c r="RWP344" s="78"/>
      <c r="RWQ344" s="78"/>
      <c r="RWR344" s="78"/>
      <c r="RWS344" s="78"/>
      <c r="RWT344" s="78"/>
      <c r="RWU344" s="78"/>
      <c r="RWV344" s="78"/>
      <c r="RWW344" s="78"/>
      <c r="RWX344" s="78"/>
      <c r="RWY344" s="78"/>
      <c r="RWZ344" s="78"/>
      <c r="RXA344" s="78"/>
      <c r="RXB344" s="78"/>
      <c r="RXC344" s="78"/>
      <c r="RXD344" s="78"/>
      <c r="RXE344" s="78"/>
      <c r="RXF344" s="78"/>
      <c r="RXG344" s="78"/>
      <c r="RXH344" s="78"/>
      <c r="RXI344" s="78"/>
      <c r="RXJ344" s="78"/>
      <c r="RXK344" s="78"/>
      <c r="RXL344" s="78"/>
      <c r="RXM344" s="78"/>
      <c r="RXN344" s="78"/>
      <c r="RXO344" s="78"/>
      <c r="RXP344" s="78"/>
      <c r="RXQ344" s="78"/>
      <c r="RXR344" s="78"/>
      <c r="RXS344" s="78"/>
      <c r="RXT344" s="78"/>
      <c r="RXU344" s="78"/>
      <c r="RXV344" s="78"/>
      <c r="RXW344" s="78"/>
      <c r="RXX344" s="78"/>
      <c r="RXY344" s="78"/>
      <c r="RXZ344" s="78"/>
      <c r="RYA344" s="78"/>
      <c r="RYB344" s="78"/>
      <c r="RYC344" s="78"/>
      <c r="RYD344" s="78"/>
      <c r="RYE344" s="78"/>
      <c r="RYF344" s="78"/>
      <c r="RYG344" s="78"/>
      <c r="RYH344" s="78"/>
      <c r="RYI344" s="78"/>
      <c r="RYJ344" s="78"/>
      <c r="RYK344" s="78"/>
      <c r="RYL344" s="78"/>
      <c r="RYM344" s="78"/>
      <c r="RYN344" s="78"/>
      <c r="RYO344" s="78"/>
      <c r="RYP344" s="78"/>
      <c r="RYQ344" s="78"/>
      <c r="RYR344" s="78"/>
      <c r="RYS344" s="78"/>
      <c r="RYT344" s="78"/>
      <c r="RYU344" s="78"/>
      <c r="RYV344" s="78"/>
      <c r="RYW344" s="78"/>
      <c r="RYX344" s="78"/>
      <c r="RYY344" s="78"/>
      <c r="RYZ344" s="78"/>
      <c r="RZA344" s="78"/>
      <c r="RZB344" s="78"/>
      <c r="RZC344" s="78"/>
      <c r="RZD344" s="78"/>
      <c r="RZE344" s="78"/>
      <c r="RZF344" s="78"/>
      <c r="RZG344" s="78"/>
      <c r="RZH344" s="78"/>
      <c r="RZI344" s="78"/>
      <c r="RZJ344" s="78"/>
      <c r="RZK344" s="78"/>
      <c r="RZL344" s="78"/>
      <c r="RZM344" s="78"/>
      <c r="RZN344" s="78"/>
      <c r="RZO344" s="78"/>
      <c r="RZP344" s="78"/>
      <c r="RZQ344" s="78"/>
      <c r="RZR344" s="78"/>
      <c r="RZS344" s="78"/>
      <c r="RZT344" s="78"/>
      <c r="RZU344" s="78"/>
      <c r="RZV344" s="78"/>
      <c r="RZW344" s="78"/>
      <c r="RZX344" s="78"/>
      <c r="RZY344" s="78"/>
      <c r="RZZ344" s="78"/>
      <c r="SAA344" s="78"/>
      <c r="SAB344" s="78"/>
      <c r="SAC344" s="78"/>
      <c r="SAD344" s="78"/>
      <c r="SAE344" s="78"/>
      <c r="SAF344" s="78"/>
      <c r="SAG344" s="78"/>
      <c r="SAH344" s="78"/>
      <c r="SAI344" s="78"/>
      <c r="SAJ344" s="78"/>
      <c r="SAK344" s="78"/>
      <c r="SAL344" s="78"/>
      <c r="SAM344" s="78"/>
      <c r="SAN344" s="78"/>
      <c r="SAO344" s="78"/>
      <c r="SAP344" s="78"/>
      <c r="SAQ344" s="78"/>
      <c r="SAR344" s="78"/>
      <c r="SAS344" s="78"/>
      <c r="SAT344" s="78"/>
      <c r="SAU344" s="78"/>
      <c r="SAV344" s="78"/>
      <c r="SAW344" s="78"/>
      <c r="SAX344" s="78"/>
      <c r="SAY344" s="78"/>
      <c r="SAZ344" s="78"/>
      <c r="SBA344" s="78"/>
      <c r="SBB344" s="78"/>
      <c r="SBC344" s="78"/>
      <c r="SBD344" s="78"/>
      <c r="SBE344" s="78"/>
      <c r="SBF344" s="78"/>
      <c r="SBG344" s="78"/>
      <c r="SBH344" s="78"/>
      <c r="SBI344" s="78"/>
      <c r="SBJ344" s="78"/>
      <c r="SBK344" s="78"/>
      <c r="SBL344" s="78"/>
      <c r="SBM344" s="78"/>
      <c r="SBN344" s="78"/>
      <c r="SBO344" s="78"/>
      <c r="SBP344" s="78"/>
      <c r="SBQ344" s="78"/>
      <c r="SBR344" s="78"/>
      <c r="SBS344" s="78"/>
      <c r="SBT344" s="78"/>
      <c r="SBU344" s="78"/>
      <c r="SBV344" s="78"/>
      <c r="SBW344" s="78"/>
      <c r="SBX344" s="78"/>
      <c r="SBY344" s="78"/>
      <c r="SBZ344" s="78"/>
      <c r="SCA344" s="78"/>
      <c r="SCB344" s="78"/>
      <c r="SCC344" s="78"/>
      <c r="SCD344" s="78"/>
      <c r="SCE344" s="78"/>
      <c r="SCF344" s="78"/>
      <c r="SCG344" s="78"/>
      <c r="SCH344" s="78"/>
      <c r="SCI344" s="78"/>
      <c r="SCJ344" s="78"/>
      <c r="SCK344" s="78"/>
      <c r="SCL344" s="78"/>
      <c r="SCM344" s="78"/>
      <c r="SCN344" s="78"/>
      <c r="SCO344" s="78"/>
      <c r="SCP344" s="78"/>
      <c r="SCQ344" s="78"/>
      <c r="SCR344" s="78"/>
      <c r="SCS344" s="78"/>
      <c r="SCT344" s="78"/>
      <c r="SCU344" s="78"/>
      <c r="SCV344" s="78"/>
      <c r="SCW344" s="78"/>
      <c r="SCX344" s="78"/>
      <c r="SCY344" s="78"/>
      <c r="SCZ344" s="78"/>
      <c r="SDA344" s="78"/>
      <c r="SDB344" s="78"/>
      <c r="SDC344" s="78"/>
      <c r="SDD344" s="78"/>
      <c r="SDE344" s="78"/>
      <c r="SDF344" s="78"/>
      <c r="SDG344" s="78"/>
      <c r="SDH344" s="78"/>
      <c r="SDI344" s="78"/>
      <c r="SDJ344" s="78"/>
      <c r="SDK344" s="78"/>
      <c r="SDL344" s="78"/>
      <c r="SDM344" s="78"/>
      <c r="SDN344" s="78"/>
      <c r="SDO344" s="78"/>
      <c r="SDP344" s="78"/>
      <c r="SDQ344" s="78"/>
      <c r="SDR344" s="78"/>
      <c r="SDS344" s="78"/>
      <c r="SDT344" s="78"/>
      <c r="SDU344" s="78"/>
      <c r="SDV344" s="78"/>
      <c r="SDW344" s="78"/>
      <c r="SDX344" s="78"/>
      <c r="SDY344" s="78"/>
      <c r="SDZ344" s="78"/>
      <c r="SEA344" s="78"/>
      <c r="SEB344" s="78"/>
      <c r="SEC344" s="78"/>
      <c r="SED344" s="78"/>
      <c r="SEE344" s="78"/>
      <c r="SEF344" s="78"/>
      <c r="SEG344" s="78"/>
      <c r="SEH344" s="78"/>
      <c r="SEI344" s="78"/>
      <c r="SEJ344" s="78"/>
      <c r="SEK344" s="78"/>
      <c r="SEL344" s="78"/>
      <c r="SEM344" s="78"/>
      <c r="SEN344" s="78"/>
      <c r="SEO344" s="78"/>
      <c r="SEP344" s="78"/>
      <c r="SEQ344" s="78"/>
      <c r="SER344" s="78"/>
      <c r="SES344" s="78"/>
      <c r="SET344" s="78"/>
      <c r="SEU344" s="78"/>
      <c r="SEV344" s="78"/>
      <c r="SEW344" s="78"/>
      <c r="SEX344" s="78"/>
      <c r="SEY344" s="78"/>
      <c r="SEZ344" s="78"/>
      <c r="SFA344" s="78"/>
      <c r="SFB344" s="78"/>
      <c r="SFC344" s="78"/>
      <c r="SFD344" s="78"/>
      <c r="SFE344" s="78"/>
      <c r="SFF344" s="78"/>
      <c r="SFG344" s="78"/>
      <c r="SFH344" s="78"/>
      <c r="SFI344" s="78"/>
      <c r="SFJ344" s="78"/>
      <c r="SFK344" s="78"/>
      <c r="SFL344" s="78"/>
      <c r="SFM344" s="78"/>
      <c r="SFN344" s="78"/>
      <c r="SFO344" s="78"/>
      <c r="SFP344" s="78"/>
      <c r="SFQ344" s="78"/>
      <c r="SFR344" s="78"/>
      <c r="SFS344" s="78"/>
      <c r="SFT344" s="78"/>
      <c r="SFU344" s="78"/>
      <c r="SFV344" s="78"/>
      <c r="SFW344" s="78"/>
      <c r="SFX344" s="78"/>
      <c r="SFY344" s="78"/>
      <c r="SFZ344" s="78"/>
      <c r="SGA344" s="78"/>
      <c r="SGB344" s="78"/>
      <c r="SGC344" s="78"/>
      <c r="SGD344" s="78"/>
      <c r="SGE344" s="78"/>
      <c r="SGF344" s="78"/>
      <c r="SGG344" s="78"/>
      <c r="SGH344" s="78"/>
      <c r="SGI344" s="78"/>
      <c r="SGJ344" s="78"/>
      <c r="SGK344" s="78"/>
      <c r="SGL344" s="78"/>
      <c r="SGM344" s="78"/>
      <c r="SGN344" s="78"/>
      <c r="SGO344" s="78"/>
      <c r="SGP344" s="78"/>
      <c r="SGQ344" s="78"/>
      <c r="SGR344" s="78"/>
      <c r="SGS344" s="78"/>
      <c r="SGT344" s="78"/>
      <c r="SGU344" s="78"/>
      <c r="SGV344" s="78"/>
      <c r="SGW344" s="78"/>
      <c r="SGX344" s="78"/>
      <c r="SGY344" s="78"/>
      <c r="SGZ344" s="78"/>
      <c r="SHA344" s="78"/>
      <c r="SHB344" s="78"/>
      <c r="SHC344" s="78"/>
      <c r="SHD344" s="78"/>
      <c r="SHE344" s="78"/>
      <c r="SHF344" s="78"/>
      <c r="SHG344" s="78"/>
      <c r="SHH344" s="78"/>
      <c r="SHI344" s="78"/>
      <c r="SHJ344" s="78"/>
      <c r="SHK344" s="78"/>
      <c r="SHL344" s="78"/>
      <c r="SHM344" s="78"/>
      <c r="SHN344" s="78"/>
      <c r="SHO344" s="78"/>
      <c r="SHP344" s="78"/>
      <c r="SHQ344" s="78"/>
      <c r="SHR344" s="78"/>
      <c r="SHS344" s="78"/>
      <c r="SHT344" s="78"/>
      <c r="SHU344" s="78"/>
      <c r="SHV344" s="78"/>
      <c r="SHW344" s="78"/>
      <c r="SHX344" s="78"/>
      <c r="SHY344" s="78"/>
      <c r="SHZ344" s="78"/>
      <c r="SIA344" s="78"/>
      <c r="SIB344" s="78"/>
      <c r="SIC344" s="78"/>
      <c r="SID344" s="78"/>
      <c r="SIE344" s="78"/>
      <c r="SIF344" s="78"/>
      <c r="SIG344" s="78"/>
      <c r="SIH344" s="78"/>
      <c r="SII344" s="78"/>
      <c r="SIJ344" s="78"/>
      <c r="SIK344" s="78"/>
      <c r="SIL344" s="78"/>
      <c r="SIM344" s="78"/>
      <c r="SIN344" s="78"/>
      <c r="SIO344" s="78"/>
      <c r="SIP344" s="78"/>
      <c r="SIQ344" s="78"/>
      <c r="SIR344" s="78"/>
      <c r="SIS344" s="78"/>
      <c r="SIT344" s="78"/>
      <c r="SIU344" s="78"/>
      <c r="SIV344" s="78"/>
      <c r="SIW344" s="78"/>
      <c r="SIX344" s="78"/>
      <c r="SIY344" s="78"/>
      <c r="SIZ344" s="78"/>
      <c r="SJA344" s="78"/>
      <c r="SJB344" s="78"/>
      <c r="SJC344" s="78"/>
      <c r="SJD344" s="78"/>
      <c r="SJE344" s="78"/>
      <c r="SJF344" s="78"/>
      <c r="SJG344" s="78"/>
      <c r="SJH344" s="78"/>
      <c r="SJI344" s="78"/>
      <c r="SJJ344" s="78"/>
      <c r="SJK344" s="78"/>
      <c r="SJL344" s="78"/>
      <c r="SJM344" s="78"/>
      <c r="SJN344" s="78"/>
      <c r="SJO344" s="78"/>
      <c r="SJP344" s="78"/>
      <c r="SJQ344" s="78"/>
      <c r="SJR344" s="78"/>
      <c r="SJS344" s="78"/>
      <c r="SJT344" s="78"/>
      <c r="SJU344" s="78"/>
      <c r="SJV344" s="78"/>
      <c r="SJW344" s="78"/>
      <c r="SJX344" s="78"/>
      <c r="SJY344" s="78"/>
      <c r="SJZ344" s="78"/>
      <c r="SKA344" s="78"/>
      <c r="SKB344" s="78"/>
      <c r="SKC344" s="78"/>
      <c r="SKD344" s="78"/>
      <c r="SKE344" s="78"/>
      <c r="SKF344" s="78"/>
      <c r="SKG344" s="78"/>
      <c r="SKH344" s="78"/>
      <c r="SKI344" s="78"/>
      <c r="SKJ344" s="78"/>
      <c r="SKK344" s="78"/>
      <c r="SKL344" s="78"/>
      <c r="SKM344" s="78"/>
      <c r="SKN344" s="78"/>
      <c r="SKO344" s="78"/>
      <c r="SKP344" s="78"/>
      <c r="SKQ344" s="78"/>
      <c r="SKR344" s="78"/>
      <c r="SKS344" s="78"/>
      <c r="SKT344" s="78"/>
      <c r="SKU344" s="78"/>
      <c r="SKV344" s="78"/>
      <c r="SKW344" s="78"/>
      <c r="SKX344" s="78"/>
      <c r="SKY344" s="78"/>
      <c r="SKZ344" s="78"/>
      <c r="SLA344" s="78"/>
      <c r="SLB344" s="78"/>
      <c r="SLC344" s="78"/>
      <c r="SLD344" s="78"/>
      <c r="SLE344" s="78"/>
      <c r="SLF344" s="78"/>
      <c r="SLG344" s="78"/>
      <c r="SLH344" s="78"/>
      <c r="SLI344" s="78"/>
      <c r="SLJ344" s="78"/>
      <c r="SLK344" s="78"/>
      <c r="SLL344" s="78"/>
      <c r="SLM344" s="78"/>
      <c r="SLN344" s="78"/>
      <c r="SLO344" s="78"/>
      <c r="SLP344" s="78"/>
      <c r="SLQ344" s="78"/>
      <c r="SLR344" s="78"/>
      <c r="SLS344" s="78"/>
      <c r="SLT344" s="78"/>
      <c r="SLU344" s="78"/>
      <c r="SLV344" s="78"/>
      <c r="SLW344" s="78"/>
      <c r="SLX344" s="78"/>
      <c r="SLY344" s="78"/>
      <c r="SLZ344" s="78"/>
      <c r="SMA344" s="78"/>
      <c r="SMB344" s="78"/>
      <c r="SMC344" s="78"/>
      <c r="SMD344" s="78"/>
      <c r="SME344" s="78"/>
      <c r="SMF344" s="78"/>
      <c r="SMG344" s="78"/>
      <c r="SMH344" s="78"/>
      <c r="SMI344" s="78"/>
      <c r="SMJ344" s="78"/>
      <c r="SMK344" s="78"/>
      <c r="SML344" s="78"/>
      <c r="SMM344" s="78"/>
      <c r="SMN344" s="78"/>
      <c r="SMO344" s="78"/>
      <c r="SMP344" s="78"/>
      <c r="SMQ344" s="78"/>
      <c r="SMR344" s="78"/>
      <c r="SMS344" s="78"/>
      <c r="SMT344" s="78"/>
      <c r="SMU344" s="78"/>
      <c r="SMV344" s="78"/>
      <c r="SMW344" s="78"/>
      <c r="SMX344" s="78"/>
      <c r="SMY344" s="78"/>
      <c r="SMZ344" s="78"/>
      <c r="SNA344" s="78"/>
      <c r="SNB344" s="78"/>
      <c r="SNC344" s="78"/>
      <c r="SND344" s="78"/>
      <c r="SNE344" s="78"/>
      <c r="SNF344" s="78"/>
      <c r="SNG344" s="78"/>
      <c r="SNH344" s="78"/>
      <c r="SNI344" s="78"/>
      <c r="SNJ344" s="78"/>
      <c r="SNK344" s="78"/>
      <c r="SNL344" s="78"/>
      <c r="SNM344" s="78"/>
      <c r="SNN344" s="78"/>
      <c r="SNO344" s="78"/>
      <c r="SNP344" s="78"/>
      <c r="SNQ344" s="78"/>
      <c r="SNR344" s="78"/>
      <c r="SNS344" s="78"/>
      <c r="SNT344" s="78"/>
      <c r="SNU344" s="78"/>
      <c r="SNV344" s="78"/>
      <c r="SNW344" s="78"/>
      <c r="SNX344" s="78"/>
      <c r="SNY344" s="78"/>
      <c r="SNZ344" s="78"/>
      <c r="SOA344" s="78"/>
      <c r="SOB344" s="78"/>
      <c r="SOC344" s="78"/>
      <c r="SOD344" s="78"/>
      <c r="SOE344" s="78"/>
      <c r="SOF344" s="78"/>
      <c r="SOG344" s="78"/>
      <c r="SOH344" s="78"/>
      <c r="SOI344" s="78"/>
      <c r="SOJ344" s="78"/>
      <c r="SOK344" s="78"/>
      <c r="SOL344" s="78"/>
      <c r="SOM344" s="78"/>
      <c r="SON344" s="78"/>
      <c r="SOO344" s="78"/>
      <c r="SOP344" s="78"/>
      <c r="SOQ344" s="78"/>
      <c r="SOR344" s="78"/>
      <c r="SOS344" s="78"/>
      <c r="SOT344" s="78"/>
      <c r="SOU344" s="78"/>
      <c r="SOV344" s="78"/>
      <c r="SOW344" s="78"/>
      <c r="SOX344" s="78"/>
      <c r="SOY344" s="78"/>
      <c r="SOZ344" s="78"/>
      <c r="SPA344" s="78"/>
      <c r="SPB344" s="78"/>
      <c r="SPC344" s="78"/>
      <c r="SPD344" s="78"/>
      <c r="SPE344" s="78"/>
      <c r="SPF344" s="78"/>
      <c r="SPG344" s="78"/>
      <c r="SPH344" s="78"/>
      <c r="SPI344" s="78"/>
      <c r="SPJ344" s="78"/>
      <c r="SPK344" s="78"/>
      <c r="SPL344" s="78"/>
      <c r="SPM344" s="78"/>
      <c r="SPN344" s="78"/>
      <c r="SPO344" s="78"/>
      <c r="SPP344" s="78"/>
      <c r="SPQ344" s="78"/>
      <c r="SPR344" s="78"/>
      <c r="SPS344" s="78"/>
      <c r="SPT344" s="78"/>
      <c r="SPU344" s="78"/>
      <c r="SPV344" s="78"/>
      <c r="SPW344" s="78"/>
      <c r="SPX344" s="78"/>
      <c r="SPY344" s="78"/>
      <c r="SPZ344" s="78"/>
      <c r="SQA344" s="78"/>
      <c r="SQB344" s="78"/>
      <c r="SQC344" s="78"/>
      <c r="SQD344" s="78"/>
      <c r="SQE344" s="78"/>
      <c r="SQF344" s="78"/>
      <c r="SQG344" s="78"/>
      <c r="SQH344" s="78"/>
      <c r="SQI344" s="78"/>
      <c r="SQJ344" s="78"/>
      <c r="SQK344" s="78"/>
      <c r="SQL344" s="78"/>
      <c r="SQM344" s="78"/>
      <c r="SQN344" s="78"/>
      <c r="SQO344" s="78"/>
      <c r="SQP344" s="78"/>
      <c r="SQQ344" s="78"/>
      <c r="SQR344" s="78"/>
      <c r="SQS344" s="78"/>
      <c r="SQT344" s="78"/>
      <c r="SQU344" s="78"/>
      <c r="SQV344" s="78"/>
      <c r="SQW344" s="78"/>
      <c r="SQX344" s="78"/>
      <c r="SQY344" s="78"/>
      <c r="SQZ344" s="78"/>
      <c r="SRA344" s="78"/>
      <c r="SRB344" s="78"/>
      <c r="SRC344" s="78"/>
      <c r="SRD344" s="78"/>
      <c r="SRE344" s="78"/>
      <c r="SRF344" s="78"/>
      <c r="SRG344" s="78"/>
      <c r="SRH344" s="78"/>
      <c r="SRI344" s="78"/>
      <c r="SRJ344" s="78"/>
      <c r="SRK344" s="78"/>
      <c r="SRL344" s="78"/>
      <c r="SRM344" s="78"/>
      <c r="SRN344" s="78"/>
      <c r="SRO344" s="78"/>
      <c r="SRP344" s="78"/>
      <c r="SRQ344" s="78"/>
      <c r="SRR344" s="78"/>
      <c r="SRS344" s="78"/>
      <c r="SRT344" s="78"/>
      <c r="SRU344" s="78"/>
      <c r="SRV344" s="78"/>
      <c r="SRW344" s="78"/>
      <c r="SRX344" s="78"/>
      <c r="SRY344" s="78"/>
      <c r="SRZ344" s="78"/>
      <c r="SSA344" s="78"/>
      <c r="SSB344" s="78"/>
      <c r="SSC344" s="78"/>
      <c r="SSD344" s="78"/>
      <c r="SSE344" s="78"/>
      <c r="SSF344" s="78"/>
      <c r="SSG344" s="78"/>
      <c r="SSH344" s="78"/>
      <c r="SSI344" s="78"/>
      <c r="SSJ344" s="78"/>
      <c r="SSK344" s="78"/>
      <c r="SSL344" s="78"/>
      <c r="SSM344" s="78"/>
      <c r="SSN344" s="78"/>
      <c r="SSO344" s="78"/>
      <c r="SSP344" s="78"/>
      <c r="SSQ344" s="78"/>
      <c r="SSR344" s="78"/>
      <c r="SSS344" s="78"/>
      <c r="SST344" s="78"/>
      <c r="SSU344" s="78"/>
      <c r="SSV344" s="78"/>
      <c r="SSW344" s="78"/>
      <c r="SSX344" s="78"/>
      <c r="SSY344" s="78"/>
      <c r="SSZ344" s="78"/>
      <c r="STA344" s="78"/>
      <c r="STB344" s="78"/>
      <c r="STC344" s="78"/>
      <c r="STD344" s="78"/>
      <c r="STE344" s="78"/>
      <c r="STF344" s="78"/>
      <c r="STG344" s="78"/>
      <c r="STH344" s="78"/>
      <c r="STI344" s="78"/>
      <c r="STJ344" s="78"/>
      <c r="STK344" s="78"/>
      <c r="STL344" s="78"/>
      <c r="STM344" s="78"/>
      <c r="STN344" s="78"/>
      <c r="STO344" s="78"/>
      <c r="STP344" s="78"/>
      <c r="STQ344" s="78"/>
      <c r="STR344" s="78"/>
      <c r="STS344" s="78"/>
      <c r="STT344" s="78"/>
      <c r="STU344" s="78"/>
      <c r="STV344" s="78"/>
      <c r="STW344" s="78"/>
      <c r="STX344" s="78"/>
      <c r="STY344" s="78"/>
      <c r="STZ344" s="78"/>
      <c r="SUA344" s="78"/>
      <c r="SUB344" s="78"/>
      <c r="SUC344" s="78"/>
      <c r="SUD344" s="78"/>
      <c r="SUE344" s="78"/>
      <c r="SUF344" s="78"/>
      <c r="SUG344" s="78"/>
      <c r="SUH344" s="78"/>
      <c r="SUI344" s="78"/>
      <c r="SUJ344" s="78"/>
      <c r="SUK344" s="78"/>
      <c r="SUL344" s="78"/>
      <c r="SUM344" s="78"/>
      <c r="SUN344" s="78"/>
      <c r="SUO344" s="78"/>
      <c r="SUP344" s="78"/>
      <c r="SUQ344" s="78"/>
      <c r="SUR344" s="78"/>
      <c r="SUS344" s="78"/>
      <c r="SUT344" s="78"/>
      <c r="SUU344" s="78"/>
      <c r="SUV344" s="78"/>
      <c r="SUW344" s="78"/>
      <c r="SUX344" s="78"/>
      <c r="SUY344" s="78"/>
      <c r="SUZ344" s="78"/>
      <c r="SVA344" s="78"/>
      <c r="SVB344" s="78"/>
      <c r="SVC344" s="78"/>
      <c r="SVD344" s="78"/>
      <c r="SVE344" s="78"/>
      <c r="SVF344" s="78"/>
      <c r="SVG344" s="78"/>
      <c r="SVH344" s="78"/>
      <c r="SVI344" s="78"/>
      <c r="SVJ344" s="78"/>
      <c r="SVK344" s="78"/>
      <c r="SVL344" s="78"/>
      <c r="SVM344" s="78"/>
      <c r="SVN344" s="78"/>
      <c r="SVO344" s="78"/>
      <c r="SVP344" s="78"/>
      <c r="SVQ344" s="78"/>
      <c r="SVR344" s="78"/>
      <c r="SVS344" s="78"/>
      <c r="SVT344" s="78"/>
      <c r="SVU344" s="78"/>
      <c r="SVV344" s="78"/>
      <c r="SVW344" s="78"/>
      <c r="SVX344" s="78"/>
      <c r="SVY344" s="78"/>
      <c r="SVZ344" s="78"/>
      <c r="SWA344" s="78"/>
      <c r="SWB344" s="78"/>
      <c r="SWC344" s="78"/>
      <c r="SWD344" s="78"/>
      <c r="SWE344" s="78"/>
      <c r="SWF344" s="78"/>
      <c r="SWG344" s="78"/>
      <c r="SWH344" s="78"/>
      <c r="SWI344" s="78"/>
      <c r="SWJ344" s="78"/>
      <c r="SWK344" s="78"/>
      <c r="SWL344" s="78"/>
      <c r="SWM344" s="78"/>
      <c r="SWN344" s="78"/>
      <c r="SWO344" s="78"/>
      <c r="SWP344" s="78"/>
      <c r="SWQ344" s="78"/>
      <c r="SWR344" s="78"/>
      <c r="SWS344" s="78"/>
      <c r="SWT344" s="78"/>
      <c r="SWU344" s="78"/>
      <c r="SWV344" s="78"/>
      <c r="SWW344" s="78"/>
      <c r="SWX344" s="78"/>
      <c r="SWY344" s="78"/>
      <c r="SWZ344" s="78"/>
      <c r="SXA344" s="78"/>
      <c r="SXB344" s="78"/>
      <c r="SXC344" s="78"/>
      <c r="SXD344" s="78"/>
      <c r="SXE344" s="78"/>
      <c r="SXF344" s="78"/>
      <c r="SXG344" s="78"/>
      <c r="SXH344" s="78"/>
      <c r="SXI344" s="78"/>
      <c r="SXJ344" s="78"/>
      <c r="SXK344" s="78"/>
      <c r="SXL344" s="78"/>
      <c r="SXM344" s="78"/>
      <c r="SXN344" s="78"/>
      <c r="SXO344" s="78"/>
      <c r="SXP344" s="78"/>
      <c r="SXQ344" s="78"/>
      <c r="SXR344" s="78"/>
      <c r="SXS344" s="78"/>
      <c r="SXT344" s="78"/>
      <c r="SXU344" s="78"/>
      <c r="SXV344" s="78"/>
      <c r="SXW344" s="78"/>
      <c r="SXX344" s="78"/>
      <c r="SXY344" s="78"/>
      <c r="SXZ344" s="78"/>
      <c r="SYA344" s="78"/>
      <c r="SYB344" s="78"/>
      <c r="SYC344" s="78"/>
      <c r="SYD344" s="78"/>
      <c r="SYE344" s="78"/>
      <c r="SYF344" s="78"/>
      <c r="SYG344" s="78"/>
      <c r="SYH344" s="78"/>
      <c r="SYI344" s="78"/>
      <c r="SYJ344" s="78"/>
      <c r="SYK344" s="78"/>
      <c r="SYL344" s="78"/>
      <c r="SYM344" s="78"/>
      <c r="SYN344" s="78"/>
      <c r="SYO344" s="78"/>
      <c r="SYP344" s="78"/>
      <c r="SYQ344" s="78"/>
      <c r="SYR344" s="78"/>
      <c r="SYS344" s="78"/>
      <c r="SYT344" s="78"/>
      <c r="SYU344" s="78"/>
      <c r="SYV344" s="78"/>
      <c r="SYW344" s="78"/>
      <c r="SYX344" s="78"/>
      <c r="SYY344" s="78"/>
      <c r="SYZ344" s="78"/>
      <c r="SZA344" s="78"/>
      <c r="SZB344" s="78"/>
      <c r="SZC344" s="78"/>
      <c r="SZD344" s="78"/>
      <c r="SZE344" s="78"/>
      <c r="SZF344" s="78"/>
      <c r="SZG344" s="78"/>
      <c r="SZH344" s="78"/>
      <c r="SZI344" s="78"/>
      <c r="SZJ344" s="78"/>
      <c r="SZK344" s="78"/>
      <c r="SZL344" s="78"/>
      <c r="SZM344" s="78"/>
      <c r="SZN344" s="78"/>
      <c r="SZO344" s="78"/>
      <c r="SZP344" s="78"/>
      <c r="SZQ344" s="78"/>
      <c r="SZR344" s="78"/>
      <c r="SZS344" s="78"/>
      <c r="SZT344" s="78"/>
      <c r="SZU344" s="78"/>
      <c r="SZV344" s="78"/>
      <c r="SZW344" s="78"/>
      <c r="SZX344" s="78"/>
      <c r="SZY344" s="78"/>
      <c r="SZZ344" s="78"/>
      <c r="TAA344" s="78"/>
      <c r="TAB344" s="78"/>
      <c r="TAC344" s="78"/>
      <c r="TAD344" s="78"/>
      <c r="TAE344" s="78"/>
      <c r="TAF344" s="78"/>
      <c r="TAG344" s="78"/>
      <c r="TAH344" s="78"/>
      <c r="TAI344" s="78"/>
      <c r="TAJ344" s="78"/>
      <c r="TAK344" s="78"/>
      <c r="TAL344" s="78"/>
      <c r="TAM344" s="78"/>
      <c r="TAN344" s="78"/>
      <c r="TAO344" s="78"/>
      <c r="TAP344" s="78"/>
      <c r="TAQ344" s="78"/>
      <c r="TAR344" s="78"/>
      <c r="TAS344" s="78"/>
      <c r="TAT344" s="78"/>
      <c r="TAU344" s="78"/>
      <c r="TAV344" s="78"/>
      <c r="TAW344" s="78"/>
      <c r="TAX344" s="78"/>
      <c r="TAY344" s="78"/>
      <c r="TAZ344" s="78"/>
      <c r="TBA344" s="78"/>
      <c r="TBB344" s="78"/>
      <c r="TBC344" s="78"/>
      <c r="TBD344" s="78"/>
      <c r="TBE344" s="78"/>
      <c r="TBF344" s="78"/>
      <c r="TBG344" s="78"/>
      <c r="TBH344" s="78"/>
      <c r="TBI344" s="78"/>
      <c r="TBJ344" s="78"/>
      <c r="TBK344" s="78"/>
      <c r="TBL344" s="78"/>
      <c r="TBM344" s="78"/>
      <c r="TBN344" s="78"/>
      <c r="TBO344" s="78"/>
      <c r="TBP344" s="78"/>
      <c r="TBQ344" s="78"/>
      <c r="TBR344" s="78"/>
      <c r="TBS344" s="78"/>
      <c r="TBT344" s="78"/>
      <c r="TBU344" s="78"/>
      <c r="TBV344" s="78"/>
      <c r="TBW344" s="78"/>
      <c r="TBX344" s="78"/>
      <c r="TBY344" s="78"/>
      <c r="TBZ344" s="78"/>
      <c r="TCA344" s="78"/>
      <c r="TCB344" s="78"/>
      <c r="TCC344" s="78"/>
      <c r="TCD344" s="78"/>
      <c r="TCE344" s="78"/>
      <c r="TCF344" s="78"/>
      <c r="TCG344" s="78"/>
      <c r="TCH344" s="78"/>
      <c r="TCI344" s="78"/>
      <c r="TCJ344" s="78"/>
      <c r="TCK344" s="78"/>
      <c r="TCL344" s="78"/>
      <c r="TCM344" s="78"/>
      <c r="TCN344" s="78"/>
      <c r="TCO344" s="78"/>
      <c r="TCP344" s="78"/>
      <c r="TCQ344" s="78"/>
      <c r="TCR344" s="78"/>
      <c r="TCS344" s="78"/>
      <c r="TCT344" s="78"/>
      <c r="TCU344" s="78"/>
      <c r="TCV344" s="78"/>
      <c r="TCW344" s="78"/>
      <c r="TCX344" s="78"/>
      <c r="TCY344" s="78"/>
      <c r="TCZ344" s="78"/>
      <c r="TDA344" s="78"/>
      <c r="TDB344" s="78"/>
      <c r="TDC344" s="78"/>
      <c r="TDD344" s="78"/>
      <c r="TDE344" s="78"/>
      <c r="TDF344" s="78"/>
      <c r="TDG344" s="78"/>
      <c r="TDH344" s="78"/>
      <c r="TDI344" s="78"/>
      <c r="TDJ344" s="78"/>
      <c r="TDK344" s="78"/>
      <c r="TDL344" s="78"/>
      <c r="TDM344" s="78"/>
      <c r="TDN344" s="78"/>
      <c r="TDO344" s="78"/>
      <c r="TDP344" s="78"/>
      <c r="TDQ344" s="78"/>
      <c r="TDR344" s="78"/>
      <c r="TDS344" s="78"/>
      <c r="TDT344" s="78"/>
      <c r="TDU344" s="78"/>
      <c r="TDV344" s="78"/>
      <c r="TDW344" s="78"/>
      <c r="TDX344" s="78"/>
      <c r="TDY344" s="78"/>
      <c r="TDZ344" s="78"/>
      <c r="TEA344" s="78"/>
      <c r="TEB344" s="78"/>
      <c r="TEC344" s="78"/>
      <c r="TED344" s="78"/>
      <c r="TEE344" s="78"/>
      <c r="TEF344" s="78"/>
      <c r="TEG344" s="78"/>
      <c r="TEH344" s="78"/>
      <c r="TEI344" s="78"/>
      <c r="TEJ344" s="78"/>
      <c r="TEK344" s="78"/>
      <c r="TEL344" s="78"/>
      <c r="TEM344" s="78"/>
      <c r="TEN344" s="78"/>
      <c r="TEO344" s="78"/>
      <c r="TEP344" s="78"/>
      <c r="TEQ344" s="78"/>
      <c r="TER344" s="78"/>
      <c r="TES344" s="78"/>
      <c r="TET344" s="78"/>
      <c r="TEU344" s="78"/>
      <c r="TEV344" s="78"/>
      <c r="TEW344" s="78"/>
      <c r="TEX344" s="78"/>
      <c r="TEY344" s="78"/>
      <c r="TEZ344" s="78"/>
      <c r="TFA344" s="78"/>
      <c r="TFB344" s="78"/>
      <c r="TFC344" s="78"/>
      <c r="TFD344" s="78"/>
      <c r="TFE344" s="78"/>
      <c r="TFF344" s="78"/>
      <c r="TFG344" s="78"/>
      <c r="TFH344" s="78"/>
      <c r="TFI344" s="78"/>
      <c r="TFJ344" s="78"/>
      <c r="TFK344" s="78"/>
      <c r="TFL344" s="78"/>
      <c r="TFM344" s="78"/>
      <c r="TFN344" s="78"/>
      <c r="TFO344" s="78"/>
      <c r="TFP344" s="78"/>
      <c r="TFQ344" s="78"/>
      <c r="TFR344" s="78"/>
      <c r="TFS344" s="78"/>
      <c r="TFT344" s="78"/>
      <c r="TFU344" s="78"/>
      <c r="TFV344" s="78"/>
      <c r="TFW344" s="78"/>
      <c r="TFX344" s="78"/>
      <c r="TFY344" s="78"/>
      <c r="TFZ344" s="78"/>
      <c r="TGA344" s="78"/>
      <c r="TGB344" s="78"/>
      <c r="TGC344" s="78"/>
      <c r="TGD344" s="78"/>
      <c r="TGE344" s="78"/>
      <c r="TGF344" s="78"/>
      <c r="TGG344" s="78"/>
      <c r="TGH344" s="78"/>
      <c r="TGI344" s="78"/>
      <c r="TGJ344" s="78"/>
      <c r="TGK344" s="78"/>
      <c r="TGL344" s="78"/>
      <c r="TGM344" s="78"/>
      <c r="TGN344" s="78"/>
      <c r="TGO344" s="78"/>
      <c r="TGP344" s="78"/>
      <c r="TGQ344" s="78"/>
      <c r="TGR344" s="78"/>
      <c r="TGS344" s="78"/>
      <c r="TGT344" s="78"/>
      <c r="TGU344" s="78"/>
      <c r="TGV344" s="78"/>
      <c r="TGW344" s="78"/>
      <c r="TGX344" s="78"/>
      <c r="TGY344" s="78"/>
      <c r="TGZ344" s="78"/>
      <c r="THA344" s="78"/>
      <c r="THB344" s="78"/>
      <c r="THC344" s="78"/>
      <c r="THD344" s="78"/>
      <c r="THE344" s="78"/>
      <c r="THF344" s="78"/>
      <c r="THG344" s="78"/>
      <c r="THH344" s="78"/>
      <c r="THI344" s="78"/>
      <c r="THJ344" s="78"/>
      <c r="THK344" s="78"/>
      <c r="THL344" s="78"/>
      <c r="THM344" s="78"/>
      <c r="THN344" s="78"/>
      <c r="THO344" s="78"/>
      <c r="THP344" s="78"/>
      <c r="THQ344" s="78"/>
      <c r="THR344" s="78"/>
      <c r="THS344" s="78"/>
      <c r="THT344" s="78"/>
      <c r="THU344" s="78"/>
      <c r="THV344" s="78"/>
      <c r="THW344" s="78"/>
      <c r="THX344" s="78"/>
      <c r="THY344" s="78"/>
      <c r="THZ344" s="78"/>
      <c r="TIA344" s="78"/>
      <c r="TIB344" s="78"/>
      <c r="TIC344" s="78"/>
      <c r="TID344" s="78"/>
      <c r="TIE344" s="78"/>
      <c r="TIF344" s="78"/>
      <c r="TIG344" s="78"/>
      <c r="TIH344" s="78"/>
      <c r="TII344" s="78"/>
      <c r="TIJ344" s="78"/>
      <c r="TIK344" s="78"/>
      <c r="TIL344" s="78"/>
      <c r="TIM344" s="78"/>
      <c r="TIN344" s="78"/>
      <c r="TIO344" s="78"/>
      <c r="TIP344" s="78"/>
      <c r="TIQ344" s="78"/>
      <c r="TIR344" s="78"/>
      <c r="TIS344" s="78"/>
      <c r="TIT344" s="78"/>
      <c r="TIU344" s="78"/>
      <c r="TIV344" s="78"/>
      <c r="TIW344" s="78"/>
      <c r="TIX344" s="78"/>
      <c r="TIY344" s="78"/>
      <c r="TIZ344" s="78"/>
      <c r="TJA344" s="78"/>
      <c r="TJB344" s="78"/>
      <c r="TJC344" s="78"/>
      <c r="TJD344" s="78"/>
      <c r="TJE344" s="78"/>
      <c r="TJF344" s="78"/>
      <c r="TJG344" s="78"/>
      <c r="TJH344" s="78"/>
      <c r="TJI344" s="78"/>
      <c r="TJJ344" s="78"/>
      <c r="TJK344" s="78"/>
      <c r="TJL344" s="78"/>
      <c r="TJM344" s="78"/>
      <c r="TJN344" s="78"/>
      <c r="TJO344" s="78"/>
      <c r="TJP344" s="78"/>
      <c r="TJQ344" s="78"/>
      <c r="TJR344" s="78"/>
      <c r="TJS344" s="78"/>
      <c r="TJT344" s="78"/>
      <c r="TJU344" s="78"/>
      <c r="TJV344" s="78"/>
      <c r="TJW344" s="78"/>
      <c r="TJX344" s="78"/>
      <c r="TJY344" s="78"/>
      <c r="TJZ344" s="78"/>
      <c r="TKA344" s="78"/>
      <c r="TKB344" s="78"/>
      <c r="TKC344" s="78"/>
      <c r="TKD344" s="78"/>
      <c r="TKE344" s="78"/>
      <c r="TKF344" s="78"/>
      <c r="TKG344" s="78"/>
      <c r="TKH344" s="78"/>
      <c r="TKI344" s="78"/>
      <c r="TKJ344" s="78"/>
      <c r="TKK344" s="78"/>
      <c r="TKL344" s="78"/>
      <c r="TKM344" s="78"/>
      <c r="TKN344" s="78"/>
      <c r="TKO344" s="78"/>
      <c r="TKP344" s="78"/>
      <c r="TKQ344" s="78"/>
      <c r="TKR344" s="78"/>
      <c r="TKS344" s="78"/>
      <c r="TKT344" s="78"/>
      <c r="TKU344" s="78"/>
      <c r="TKV344" s="78"/>
      <c r="TKW344" s="78"/>
      <c r="TKX344" s="78"/>
      <c r="TKY344" s="78"/>
      <c r="TKZ344" s="78"/>
      <c r="TLA344" s="78"/>
      <c r="TLB344" s="78"/>
      <c r="TLC344" s="78"/>
      <c r="TLD344" s="78"/>
      <c r="TLE344" s="78"/>
      <c r="TLF344" s="78"/>
      <c r="TLG344" s="78"/>
      <c r="TLH344" s="78"/>
      <c r="TLI344" s="78"/>
      <c r="TLJ344" s="78"/>
      <c r="TLK344" s="78"/>
      <c r="TLL344" s="78"/>
      <c r="TLM344" s="78"/>
      <c r="TLN344" s="78"/>
      <c r="TLO344" s="78"/>
      <c r="TLP344" s="78"/>
      <c r="TLQ344" s="78"/>
      <c r="TLR344" s="78"/>
      <c r="TLS344" s="78"/>
      <c r="TLT344" s="78"/>
      <c r="TLU344" s="78"/>
      <c r="TLV344" s="78"/>
      <c r="TLW344" s="78"/>
      <c r="TLX344" s="78"/>
      <c r="TLY344" s="78"/>
      <c r="TLZ344" s="78"/>
      <c r="TMA344" s="78"/>
      <c r="TMB344" s="78"/>
      <c r="TMC344" s="78"/>
      <c r="TMD344" s="78"/>
      <c r="TME344" s="78"/>
      <c r="TMF344" s="78"/>
      <c r="TMG344" s="78"/>
      <c r="TMH344" s="78"/>
      <c r="TMI344" s="78"/>
      <c r="TMJ344" s="78"/>
      <c r="TMK344" s="78"/>
      <c r="TML344" s="78"/>
      <c r="TMM344" s="78"/>
      <c r="TMN344" s="78"/>
      <c r="TMO344" s="78"/>
      <c r="TMP344" s="78"/>
      <c r="TMQ344" s="78"/>
      <c r="TMR344" s="78"/>
      <c r="TMS344" s="78"/>
      <c r="TMT344" s="78"/>
      <c r="TMU344" s="78"/>
      <c r="TMV344" s="78"/>
      <c r="TMW344" s="78"/>
      <c r="TMX344" s="78"/>
      <c r="TMY344" s="78"/>
      <c r="TMZ344" s="78"/>
      <c r="TNA344" s="78"/>
      <c r="TNB344" s="78"/>
      <c r="TNC344" s="78"/>
      <c r="TND344" s="78"/>
      <c r="TNE344" s="78"/>
      <c r="TNF344" s="78"/>
      <c r="TNG344" s="78"/>
      <c r="TNH344" s="78"/>
      <c r="TNI344" s="78"/>
      <c r="TNJ344" s="78"/>
      <c r="TNK344" s="78"/>
      <c r="TNL344" s="78"/>
      <c r="TNM344" s="78"/>
      <c r="TNN344" s="78"/>
      <c r="TNO344" s="78"/>
      <c r="TNP344" s="78"/>
      <c r="TNQ344" s="78"/>
      <c r="TNR344" s="78"/>
      <c r="TNS344" s="78"/>
      <c r="TNT344" s="78"/>
      <c r="TNU344" s="78"/>
      <c r="TNV344" s="78"/>
      <c r="TNW344" s="78"/>
      <c r="TNX344" s="78"/>
      <c r="TNY344" s="78"/>
      <c r="TNZ344" s="78"/>
      <c r="TOA344" s="78"/>
      <c r="TOB344" s="78"/>
      <c r="TOC344" s="78"/>
      <c r="TOD344" s="78"/>
      <c r="TOE344" s="78"/>
      <c r="TOF344" s="78"/>
      <c r="TOG344" s="78"/>
      <c r="TOH344" s="78"/>
      <c r="TOI344" s="78"/>
      <c r="TOJ344" s="78"/>
      <c r="TOK344" s="78"/>
      <c r="TOL344" s="78"/>
      <c r="TOM344" s="78"/>
      <c r="TON344" s="78"/>
      <c r="TOO344" s="78"/>
      <c r="TOP344" s="78"/>
      <c r="TOQ344" s="78"/>
      <c r="TOR344" s="78"/>
      <c r="TOS344" s="78"/>
      <c r="TOT344" s="78"/>
      <c r="TOU344" s="78"/>
      <c r="TOV344" s="78"/>
      <c r="TOW344" s="78"/>
      <c r="TOX344" s="78"/>
      <c r="TOY344" s="78"/>
      <c r="TOZ344" s="78"/>
      <c r="TPA344" s="78"/>
      <c r="TPB344" s="78"/>
      <c r="TPC344" s="78"/>
      <c r="TPD344" s="78"/>
      <c r="TPE344" s="78"/>
      <c r="TPF344" s="78"/>
      <c r="TPG344" s="78"/>
      <c r="TPH344" s="78"/>
      <c r="TPI344" s="78"/>
      <c r="TPJ344" s="78"/>
      <c r="TPK344" s="78"/>
      <c r="TPL344" s="78"/>
      <c r="TPM344" s="78"/>
      <c r="TPN344" s="78"/>
      <c r="TPO344" s="78"/>
      <c r="TPP344" s="78"/>
      <c r="TPQ344" s="78"/>
      <c r="TPR344" s="78"/>
      <c r="TPS344" s="78"/>
      <c r="TPT344" s="78"/>
      <c r="TPU344" s="78"/>
      <c r="TPV344" s="78"/>
      <c r="TPW344" s="78"/>
      <c r="TPX344" s="78"/>
      <c r="TPY344" s="78"/>
      <c r="TPZ344" s="78"/>
      <c r="TQA344" s="78"/>
      <c r="TQB344" s="78"/>
      <c r="TQC344" s="78"/>
      <c r="TQD344" s="78"/>
      <c r="TQE344" s="78"/>
      <c r="TQF344" s="78"/>
      <c r="TQG344" s="78"/>
      <c r="TQH344" s="78"/>
      <c r="TQI344" s="78"/>
      <c r="TQJ344" s="78"/>
      <c r="TQK344" s="78"/>
      <c r="TQL344" s="78"/>
      <c r="TQM344" s="78"/>
      <c r="TQN344" s="78"/>
      <c r="TQO344" s="78"/>
      <c r="TQP344" s="78"/>
      <c r="TQQ344" s="78"/>
      <c r="TQR344" s="78"/>
      <c r="TQS344" s="78"/>
      <c r="TQT344" s="78"/>
      <c r="TQU344" s="78"/>
      <c r="TQV344" s="78"/>
      <c r="TQW344" s="78"/>
      <c r="TQX344" s="78"/>
      <c r="TQY344" s="78"/>
      <c r="TQZ344" s="78"/>
      <c r="TRA344" s="78"/>
      <c r="TRB344" s="78"/>
      <c r="TRC344" s="78"/>
      <c r="TRD344" s="78"/>
      <c r="TRE344" s="78"/>
      <c r="TRF344" s="78"/>
      <c r="TRG344" s="78"/>
      <c r="TRH344" s="78"/>
      <c r="TRI344" s="78"/>
      <c r="TRJ344" s="78"/>
      <c r="TRK344" s="78"/>
      <c r="TRL344" s="78"/>
      <c r="TRM344" s="78"/>
      <c r="TRN344" s="78"/>
      <c r="TRO344" s="78"/>
      <c r="TRP344" s="78"/>
      <c r="TRQ344" s="78"/>
      <c r="TRR344" s="78"/>
      <c r="TRS344" s="78"/>
      <c r="TRT344" s="78"/>
      <c r="TRU344" s="78"/>
      <c r="TRV344" s="78"/>
      <c r="TRW344" s="78"/>
      <c r="TRX344" s="78"/>
      <c r="TRY344" s="78"/>
      <c r="TRZ344" s="78"/>
      <c r="TSA344" s="78"/>
      <c r="TSB344" s="78"/>
      <c r="TSC344" s="78"/>
      <c r="TSD344" s="78"/>
      <c r="TSE344" s="78"/>
      <c r="TSF344" s="78"/>
      <c r="TSG344" s="78"/>
      <c r="TSH344" s="78"/>
      <c r="TSI344" s="78"/>
      <c r="TSJ344" s="78"/>
      <c r="TSK344" s="78"/>
      <c r="TSL344" s="78"/>
      <c r="TSM344" s="78"/>
      <c r="TSN344" s="78"/>
      <c r="TSO344" s="78"/>
      <c r="TSP344" s="78"/>
      <c r="TSQ344" s="78"/>
      <c r="TSR344" s="78"/>
      <c r="TSS344" s="78"/>
      <c r="TST344" s="78"/>
      <c r="TSU344" s="78"/>
      <c r="TSV344" s="78"/>
      <c r="TSW344" s="78"/>
      <c r="TSX344" s="78"/>
      <c r="TSY344" s="78"/>
      <c r="TSZ344" s="78"/>
      <c r="TTA344" s="78"/>
      <c r="TTB344" s="78"/>
      <c r="TTC344" s="78"/>
      <c r="TTD344" s="78"/>
      <c r="TTE344" s="78"/>
      <c r="TTF344" s="78"/>
      <c r="TTG344" s="78"/>
      <c r="TTH344" s="78"/>
      <c r="TTI344" s="78"/>
      <c r="TTJ344" s="78"/>
      <c r="TTK344" s="78"/>
      <c r="TTL344" s="78"/>
      <c r="TTM344" s="78"/>
      <c r="TTN344" s="78"/>
      <c r="TTO344" s="78"/>
      <c r="TTP344" s="78"/>
      <c r="TTQ344" s="78"/>
      <c r="TTR344" s="78"/>
      <c r="TTS344" s="78"/>
      <c r="TTT344" s="78"/>
      <c r="TTU344" s="78"/>
      <c r="TTV344" s="78"/>
      <c r="TTW344" s="78"/>
      <c r="TTX344" s="78"/>
      <c r="TTY344" s="78"/>
      <c r="TTZ344" s="78"/>
      <c r="TUA344" s="78"/>
      <c r="TUB344" s="78"/>
      <c r="TUC344" s="78"/>
      <c r="TUD344" s="78"/>
      <c r="TUE344" s="78"/>
      <c r="TUF344" s="78"/>
      <c r="TUG344" s="78"/>
      <c r="TUH344" s="78"/>
      <c r="TUI344" s="78"/>
      <c r="TUJ344" s="78"/>
      <c r="TUK344" s="78"/>
      <c r="TUL344" s="78"/>
      <c r="TUM344" s="78"/>
      <c r="TUN344" s="78"/>
      <c r="TUO344" s="78"/>
      <c r="TUP344" s="78"/>
      <c r="TUQ344" s="78"/>
      <c r="TUR344" s="78"/>
      <c r="TUS344" s="78"/>
      <c r="TUT344" s="78"/>
      <c r="TUU344" s="78"/>
      <c r="TUV344" s="78"/>
      <c r="TUW344" s="78"/>
      <c r="TUX344" s="78"/>
      <c r="TUY344" s="78"/>
      <c r="TUZ344" s="78"/>
      <c r="TVA344" s="78"/>
      <c r="TVB344" s="78"/>
      <c r="TVC344" s="78"/>
      <c r="TVD344" s="78"/>
      <c r="TVE344" s="78"/>
      <c r="TVF344" s="78"/>
      <c r="TVG344" s="78"/>
      <c r="TVH344" s="78"/>
      <c r="TVI344" s="78"/>
      <c r="TVJ344" s="78"/>
      <c r="TVK344" s="78"/>
      <c r="TVL344" s="78"/>
      <c r="TVM344" s="78"/>
      <c r="TVN344" s="78"/>
      <c r="TVO344" s="78"/>
      <c r="TVP344" s="78"/>
      <c r="TVQ344" s="78"/>
      <c r="TVR344" s="78"/>
      <c r="TVS344" s="78"/>
      <c r="TVT344" s="78"/>
      <c r="TVU344" s="78"/>
      <c r="TVV344" s="78"/>
      <c r="TVW344" s="78"/>
      <c r="TVX344" s="78"/>
      <c r="TVY344" s="78"/>
      <c r="TVZ344" s="78"/>
      <c r="TWA344" s="78"/>
      <c r="TWB344" s="78"/>
      <c r="TWC344" s="78"/>
      <c r="TWD344" s="78"/>
      <c r="TWE344" s="78"/>
      <c r="TWF344" s="78"/>
      <c r="TWG344" s="78"/>
      <c r="TWH344" s="78"/>
      <c r="TWI344" s="78"/>
      <c r="TWJ344" s="78"/>
      <c r="TWK344" s="78"/>
      <c r="TWL344" s="78"/>
      <c r="TWM344" s="78"/>
      <c r="TWN344" s="78"/>
      <c r="TWO344" s="78"/>
      <c r="TWP344" s="78"/>
      <c r="TWQ344" s="78"/>
      <c r="TWR344" s="78"/>
      <c r="TWS344" s="78"/>
      <c r="TWT344" s="78"/>
      <c r="TWU344" s="78"/>
      <c r="TWV344" s="78"/>
      <c r="TWW344" s="78"/>
      <c r="TWX344" s="78"/>
      <c r="TWY344" s="78"/>
      <c r="TWZ344" s="78"/>
      <c r="TXA344" s="78"/>
      <c r="TXB344" s="78"/>
      <c r="TXC344" s="78"/>
      <c r="TXD344" s="78"/>
      <c r="TXE344" s="78"/>
      <c r="TXF344" s="78"/>
      <c r="TXG344" s="78"/>
      <c r="TXH344" s="78"/>
      <c r="TXI344" s="78"/>
      <c r="TXJ344" s="78"/>
      <c r="TXK344" s="78"/>
      <c r="TXL344" s="78"/>
      <c r="TXM344" s="78"/>
      <c r="TXN344" s="78"/>
      <c r="TXO344" s="78"/>
      <c r="TXP344" s="78"/>
      <c r="TXQ344" s="78"/>
      <c r="TXR344" s="78"/>
      <c r="TXS344" s="78"/>
      <c r="TXT344" s="78"/>
      <c r="TXU344" s="78"/>
      <c r="TXV344" s="78"/>
      <c r="TXW344" s="78"/>
      <c r="TXX344" s="78"/>
      <c r="TXY344" s="78"/>
      <c r="TXZ344" s="78"/>
      <c r="TYA344" s="78"/>
      <c r="TYB344" s="78"/>
      <c r="TYC344" s="78"/>
      <c r="TYD344" s="78"/>
      <c r="TYE344" s="78"/>
      <c r="TYF344" s="78"/>
      <c r="TYG344" s="78"/>
      <c r="TYH344" s="78"/>
      <c r="TYI344" s="78"/>
      <c r="TYJ344" s="78"/>
      <c r="TYK344" s="78"/>
      <c r="TYL344" s="78"/>
      <c r="TYM344" s="78"/>
      <c r="TYN344" s="78"/>
      <c r="TYO344" s="78"/>
      <c r="TYP344" s="78"/>
      <c r="TYQ344" s="78"/>
      <c r="TYR344" s="78"/>
      <c r="TYS344" s="78"/>
      <c r="TYT344" s="78"/>
      <c r="TYU344" s="78"/>
      <c r="TYV344" s="78"/>
      <c r="TYW344" s="78"/>
      <c r="TYX344" s="78"/>
      <c r="TYY344" s="78"/>
      <c r="TYZ344" s="78"/>
      <c r="TZA344" s="78"/>
      <c r="TZB344" s="78"/>
      <c r="TZC344" s="78"/>
      <c r="TZD344" s="78"/>
      <c r="TZE344" s="78"/>
      <c r="TZF344" s="78"/>
      <c r="TZG344" s="78"/>
      <c r="TZH344" s="78"/>
      <c r="TZI344" s="78"/>
      <c r="TZJ344" s="78"/>
      <c r="TZK344" s="78"/>
      <c r="TZL344" s="78"/>
      <c r="TZM344" s="78"/>
      <c r="TZN344" s="78"/>
      <c r="TZO344" s="78"/>
      <c r="TZP344" s="78"/>
      <c r="TZQ344" s="78"/>
      <c r="TZR344" s="78"/>
      <c r="TZS344" s="78"/>
      <c r="TZT344" s="78"/>
      <c r="TZU344" s="78"/>
      <c r="TZV344" s="78"/>
      <c r="TZW344" s="78"/>
      <c r="TZX344" s="78"/>
      <c r="TZY344" s="78"/>
      <c r="TZZ344" s="78"/>
      <c r="UAA344" s="78"/>
      <c r="UAB344" s="78"/>
      <c r="UAC344" s="78"/>
      <c r="UAD344" s="78"/>
      <c r="UAE344" s="78"/>
      <c r="UAF344" s="78"/>
      <c r="UAG344" s="78"/>
      <c r="UAH344" s="78"/>
      <c r="UAI344" s="78"/>
      <c r="UAJ344" s="78"/>
      <c r="UAK344" s="78"/>
      <c r="UAL344" s="78"/>
      <c r="UAM344" s="78"/>
      <c r="UAN344" s="78"/>
      <c r="UAO344" s="78"/>
      <c r="UAP344" s="78"/>
      <c r="UAQ344" s="78"/>
      <c r="UAR344" s="78"/>
      <c r="UAS344" s="78"/>
      <c r="UAT344" s="78"/>
      <c r="UAU344" s="78"/>
      <c r="UAV344" s="78"/>
      <c r="UAW344" s="78"/>
      <c r="UAX344" s="78"/>
      <c r="UAY344" s="78"/>
      <c r="UAZ344" s="78"/>
      <c r="UBA344" s="78"/>
      <c r="UBB344" s="78"/>
      <c r="UBC344" s="78"/>
      <c r="UBD344" s="78"/>
      <c r="UBE344" s="78"/>
      <c r="UBF344" s="78"/>
      <c r="UBG344" s="78"/>
      <c r="UBH344" s="78"/>
      <c r="UBI344" s="78"/>
      <c r="UBJ344" s="78"/>
      <c r="UBK344" s="78"/>
      <c r="UBL344" s="78"/>
      <c r="UBM344" s="78"/>
      <c r="UBN344" s="78"/>
      <c r="UBO344" s="78"/>
      <c r="UBP344" s="78"/>
      <c r="UBQ344" s="78"/>
      <c r="UBR344" s="78"/>
      <c r="UBS344" s="78"/>
      <c r="UBT344" s="78"/>
      <c r="UBU344" s="78"/>
      <c r="UBV344" s="78"/>
      <c r="UBW344" s="78"/>
      <c r="UBX344" s="78"/>
      <c r="UBY344" s="78"/>
      <c r="UBZ344" s="78"/>
      <c r="UCA344" s="78"/>
      <c r="UCB344" s="78"/>
      <c r="UCC344" s="78"/>
      <c r="UCD344" s="78"/>
      <c r="UCE344" s="78"/>
      <c r="UCF344" s="78"/>
      <c r="UCG344" s="78"/>
      <c r="UCH344" s="78"/>
      <c r="UCI344" s="78"/>
      <c r="UCJ344" s="78"/>
      <c r="UCK344" s="78"/>
      <c r="UCL344" s="78"/>
      <c r="UCM344" s="78"/>
      <c r="UCN344" s="78"/>
      <c r="UCO344" s="78"/>
      <c r="UCP344" s="78"/>
      <c r="UCQ344" s="78"/>
      <c r="UCR344" s="78"/>
      <c r="UCS344" s="78"/>
      <c r="UCT344" s="78"/>
      <c r="UCU344" s="78"/>
      <c r="UCV344" s="78"/>
      <c r="UCW344" s="78"/>
      <c r="UCX344" s="78"/>
      <c r="UCY344" s="78"/>
      <c r="UCZ344" s="78"/>
      <c r="UDA344" s="78"/>
      <c r="UDB344" s="78"/>
      <c r="UDC344" s="78"/>
      <c r="UDD344" s="78"/>
      <c r="UDE344" s="78"/>
      <c r="UDF344" s="78"/>
      <c r="UDG344" s="78"/>
      <c r="UDH344" s="78"/>
      <c r="UDI344" s="78"/>
      <c r="UDJ344" s="78"/>
      <c r="UDK344" s="78"/>
      <c r="UDL344" s="78"/>
      <c r="UDM344" s="78"/>
      <c r="UDN344" s="78"/>
      <c r="UDO344" s="78"/>
      <c r="UDP344" s="78"/>
      <c r="UDQ344" s="78"/>
      <c r="UDR344" s="78"/>
      <c r="UDS344" s="78"/>
      <c r="UDT344" s="78"/>
      <c r="UDU344" s="78"/>
      <c r="UDV344" s="78"/>
      <c r="UDW344" s="78"/>
      <c r="UDX344" s="78"/>
      <c r="UDY344" s="78"/>
      <c r="UDZ344" s="78"/>
      <c r="UEA344" s="78"/>
      <c r="UEB344" s="78"/>
      <c r="UEC344" s="78"/>
      <c r="UED344" s="78"/>
      <c r="UEE344" s="78"/>
      <c r="UEF344" s="78"/>
      <c r="UEG344" s="78"/>
      <c r="UEH344" s="78"/>
      <c r="UEI344" s="78"/>
      <c r="UEJ344" s="78"/>
      <c r="UEK344" s="78"/>
      <c r="UEL344" s="78"/>
      <c r="UEM344" s="78"/>
      <c r="UEN344" s="78"/>
      <c r="UEO344" s="78"/>
      <c r="UEP344" s="78"/>
      <c r="UEQ344" s="78"/>
      <c r="UER344" s="78"/>
      <c r="UES344" s="78"/>
      <c r="UET344" s="78"/>
      <c r="UEU344" s="78"/>
      <c r="UEV344" s="78"/>
      <c r="UEW344" s="78"/>
      <c r="UEX344" s="78"/>
      <c r="UEY344" s="78"/>
      <c r="UEZ344" s="78"/>
      <c r="UFA344" s="78"/>
      <c r="UFB344" s="78"/>
      <c r="UFC344" s="78"/>
      <c r="UFD344" s="78"/>
      <c r="UFE344" s="78"/>
      <c r="UFF344" s="78"/>
      <c r="UFG344" s="78"/>
      <c r="UFH344" s="78"/>
      <c r="UFI344" s="78"/>
      <c r="UFJ344" s="78"/>
      <c r="UFK344" s="78"/>
      <c r="UFL344" s="78"/>
      <c r="UFM344" s="78"/>
      <c r="UFN344" s="78"/>
      <c r="UFO344" s="78"/>
      <c r="UFP344" s="78"/>
      <c r="UFQ344" s="78"/>
      <c r="UFR344" s="78"/>
      <c r="UFS344" s="78"/>
      <c r="UFT344" s="78"/>
      <c r="UFU344" s="78"/>
      <c r="UFV344" s="78"/>
      <c r="UFW344" s="78"/>
      <c r="UFX344" s="78"/>
      <c r="UFY344" s="78"/>
      <c r="UFZ344" s="78"/>
      <c r="UGA344" s="78"/>
      <c r="UGB344" s="78"/>
      <c r="UGC344" s="78"/>
      <c r="UGD344" s="78"/>
      <c r="UGE344" s="78"/>
      <c r="UGF344" s="78"/>
      <c r="UGG344" s="78"/>
      <c r="UGH344" s="78"/>
      <c r="UGI344" s="78"/>
      <c r="UGJ344" s="78"/>
      <c r="UGK344" s="78"/>
      <c r="UGL344" s="78"/>
      <c r="UGM344" s="78"/>
      <c r="UGN344" s="78"/>
      <c r="UGO344" s="78"/>
      <c r="UGP344" s="78"/>
      <c r="UGQ344" s="78"/>
      <c r="UGR344" s="78"/>
      <c r="UGS344" s="78"/>
      <c r="UGT344" s="78"/>
      <c r="UGU344" s="78"/>
      <c r="UGV344" s="78"/>
      <c r="UGW344" s="78"/>
      <c r="UGX344" s="78"/>
      <c r="UGY344" s="78"/>
      <c r="UGZ344" s="78"/>
      <c r="UHA344" s="78"/>
      <c r="UHB344" s="78"/>
      <c r="UHC344" s="78"/>
      <c r="UHD344" s="78"/>
      <c r="UHE344" s="78"/>
      <c r="UHF344" s="78"/>
      <c r="UHG344" s="78"/>
      <c r="UHH344" s="78"/>
      <c r="UHI344" s="78"/>
      <c r="UHJ344" s="78"/>
      <c r="UHK344" s="78"/>
      <c r="UHL344" s="78"/>
      <c r="UHM344" s="78"/>
      <c r="UHN344" s="78"/>
      <c r="UHO344" s="78"/>
      <c r="UHP344" s="78"/>
      <c r="UHQ344" s="78"/>
      <c r="UHR344" s="78"/>
      <c r="UHS344" s="78"/>
      <c r="UHT344" s="78"/>
      <c r="UHU344" s="78"/>
      <c r="UHV344" s="78"/>
      <c r="UHW344" s="78"/>
      <c r="UHX344" s="78"/>
      <c r="UHY344" s="78"/>
      <c r="UHZ344" s="78"/>
      <c r="UIA344" s="78"/>
      <c r="UIB344" s="78"/>
      <c r="UIC344" s="78"/>
      <c r="UID344" s="78"/>
      <c r="UIE344" s="78"/>
      <c r="UIF344" s="78"/>
      <c r="UIG344" s="78"/>
      <c r="UIH344" s="78"/>
      <c r="UII344" s="78"/>
      <c r="UIJ344" s="78"/>
      <c r="UIK344" s="78"/>
      <c r="UIL344" s="78"/>
      <c r="UIM344" s="78"/>
      <c r="UIN344" s="78"/>
      <c r="UIO344" s="78"/>
      <c r="UIP344" s="78"/>
      <c r="UIQ344" s="78"/>
      <c r="UIR344" s="78"/>
      <c r="UIS344" s="78"/>
      <c r="UIT344" s="78"/>
      <c r="UIU344" s="78"/>
      <c r="UIV344" s="78"/>
      <c r="UIW344" s="78"/>
      <c r="UIX344" s="78"/>
      <c r="UIY344" s="78"/>
      <c r="UIZ344" s="78"/>
      <c r="UJA344" s="78"/>
      <c r="UJB344" s="78"/>
      <c r="UJC344" s="78"/>
      <c r="UJD344" s="78"/>
      <c r="UJE344" s="78"/>
      <c r="UJF344" s="78"/>
      <c r="UJG344" s="78"/>
      <c r="UJH344" s="78"/>
      <c r="UJI344" s="78"/>
      <c r="UJJ344" s="78"/>
      <c r="UJK344" s="78"/>
      <c r="UJL344" s="78"/>
      <c r="UJM344" s="78"/>
      <c r="UJN344" s="78"/>
      <c r="UJO344" s="78"/>
      <c r="UJP344" s="78"/>
      <c r="UJQ344" s="78"/>
      <c r="UJR344" s="78"/>
      <c r="UJS344" s="78"/>
      <c r="UJT344" s="78"/>
      <c r="UJU344" s="78"/>
      <c r="UJV344" s="78"/>
      <c r="UJW344" s="78"/>
      <c r="UJX344" s="78"/>
      <c r="UJY344" s="78"/>
      <c r="UJZ344" s="78"/>
      <c r="UKA344" s="78"/>
      <c r="UKB344" s="78"/>
      <c r="UKC344" s="78"/>
      <c r="UKD344" s="78"/>
      <c r="UKE344" s="78"/>
      <c r="UKF344" s="78"/>
      <c r="UKG344" s="78"/>
      <c r="UKH344" s="78"/>
      <c r="UKI344" s="78"/>
      <c r="UKJ344" s="78"/>
      <c r="UKK344" s="78"/>
      <c r="UKL344" s="78"/>
      <c r="UKM344" s="78"/>
      <c r="UKN344" s="78"/>
      <c r="UKO344" s="78"/>
      <c r="UKP344" s="78"/>
      <c r="UKQ344" s="78"/>
      <c r="UKR344" s="78"/>
      <c r="UKS344" s="78"/>
      <c r="UKT344" s="78"/>
      <c r="UKU344" s="78"/>
      <c r="UKV344" s="78"/>
      <c r="UKW344" s="78"/>
      <c r="UKX344" s="78"/>
      <c r="UKY344" s="78"/>
      <c r="UKZ344" s="78"/>
      <c r="ULA344" s="78"/>
      <c r="ULB344" s="78"/>
      <c r="ULC344" s="78"/>
      <c r="ULD344" s="78"/>
      <c r="ULE344" s="78"/>
      <c r="ULF344" s="78"/>
      <c r="ULG344" s="78"/>
      <c r="ULH344" s="78"/>
      <c r="ULI344" s="78"/>
      <c r="ULJ344" s="78"/>
      <c r="ULK344" s="78"/>
      <c r="ULL344" s="78"/>
      <c r="ULM344" s="78"/>
      <c r="ULN344" s="78"/>
      <c r="ULO344" s="78"/>
      <c r="ULP344" s="78"/>
      <c r="ULQ344" s="78"/>
      <c r="ULR344" s="78"/>
      <c r="ULS344" s="78"/>
      <c r="ULT344" s="78"/>
      <c r="ULU344" s="78"/>
      <c r="ULV344" s="78"/>
      <c r="ULW344" s="78"/>
      <c r="ULX344" s="78"/>
      <c r="ULY344" s="78"/>
      <c r="ULZ344" s="78"/>
      <c r="UMA344" s="78"/>
      <c r="UMB344" s="78"/>
      <c r="UMC344" s="78"/>
      <c r="UMD344" s="78"/>
      <c r="UME344" s="78"/>
      <c r="UMF344" s="78"/>
      <c r="UMG344" s="78"/>
      <c r="UMH344" s="78"/>
      <c r="UMI344" s="78"/>
      <c r="UMJ344" s="78"/>
      <c r="UMK344" s="78"/>
      <c r="UML344" s="78"/>
      <c r="UMM344" s="78"/>
      <c r="UMN344" s="78"/>
      <c r="UMO344" s="78"/>
      <c r="UMP344" s="78"/>
      <c r="UMQ344" s="78"/>
      <c r="UMR344" s="78"/>
      <c r="UMS344" s="78"/>
      <c r="UMT344" s="78"/>
      <c r="UMU344" s="78"/>
      <c r="UMV344" s="78"/>
      <c r="UMW344" s="78"/>
      <c r="UMX344" s="78"/>
      <c r="UMY344" s="78"/>
      <c r="UMZ344" s="78"/>
      <c r="UNA344" s="78"/>
      <c r="UNB344" s="78"/>
      <c r="UNC344" s="78"/>
      <c r="UND344" s="78"/>
      <c r="UNE344" s="78"/>
      <c r="UNF344" s="78"/>
      <c r="UNG344" s="78"/>
      <c r="UNH344" s="78"/>
      <c r="UNI344" s="78"/>
      <c r="UNJ344" s="78"/>
      <c r="UNK344" s="78"/>
      <c r="UNL344" s="78"/>
      <c r="UNM344" s="78"/>
      <c r="UNN344" s="78"/>
      <c r="UNO344" s="78"/>
      <c r="UNP344" s="78"/>
      <c r="UNQ344" s="78"/>
      <c r="UNR344" s="78"/>
      <c r="UNS344" s="78"/>
      <c r="UNT344" s="78"/>
      <c r="UNU344" s="78"/>
      <c r="UNV344" s="78"/>
      <c r="UNW344" s="78"/>
      <c r="UNX344" s="78"/>
      <c r="UNY344" s="78"/>
      <c r="UNZ344" s="78"/>
      <c r="UOA344" s="78"/>
      <c r="UOB344" s="78"/>
      <c r="UOC344" s="78"/>
      <c r="UOD344" s="78"/>
      <c r="UOE344" s="78"/>
      <c r="UOF344" s="78"/>
      <c r="UOG344" s="78"/>
      <c r="UOH344" s="78"/>
      <c r="UOI344" s="78"/>
      <c r="UOJ344" s="78"/>
      <c r="UOK344" s="78"/>
      <c r="UOL344" s="78"/>
      <c r="UOM344" s="78"/>
      <c r="UON344" s="78"/>
      <c r="UOO344" s="78"/>
      <c r="UOP344" s="78"/>
      <c r="UOQ344" s="78"/>
      <c r="UOR344" s="78"/>
      <c r="UOS344" s="78"/>
      <c r="UOT344" s="78"/>
      <c r="UOU344" s="78"/>
      <c r="UOV344" s="78"/>
      <c r="UOW344" s="78"/>
      <c r="UOX344" s="78"/>
      <c r="UOY344" s="78"/>
      <c r="UOZ344" s="78"/>
      <c r="UPA344" s="78"/>
      <c r="UPB344" s="78"/>
      <c r="UPC344" s="78"/>
      <c r="UPD344" s="78"/>
      <c r="UPE344" s="78"/>
      <c r="UPF344" s="78"/>
      <c r="UPG344" s="78"/>
      <c r="UPH344" s="78"/>
      <c r="UPI344" s="78"/>
      <c r="UPJ344" s="78"/>
      <c r="UPK344" s="78"/>
      <c r="UPL344" s="78"/>
      <c r="UPM344" s="78"/>
      <c r="UPN344" s="78"/>
      <c r="UPO344" s="78"/>
      <c r="UPP344" s="78"/>
      <c r="UPQ344" s="78"/>
      <c r="UPR344" s="78"/>
      <c r="UPS344" s="78"/>
      <c r="UPT344" s="78"/>
      <c r="UPU344" s="78"/>
      <c r="UPV344" s="78"/>
      <c r="UPW344" s="78"/>
      <c r="UPX344" s="78"/>
      <c r="UPY344" s="78"/>
      <c r="UPZ344" s="78"/>
      <c r="UQA344" s="78"/>
      <c r="UQB344" s="78"/>
      <c r="UQC344" s="78"/>
      <c r="UQD344" s="78"/>
      <c r="UQE344" s="78"/>
      <c r="UQF344" s="78"/>
      <c r="UQG344" s="78"/>
      <c r="UQH344" s="78"/>
      <c r="UQI344" s="78"/>
      <c r="UQJ344" s="78"/>
      <c r="UQK344" s="78"/>
      <c r="UQL344" s="78"/>
      <c r="UQM344" s="78"/>
      <c r="UQN344" s="78"/>
      <c r="UQO344" s="78"/>
      <c r="UQP344" s="78"/>
      <c r="UQQ344" s="78"/>
      <c r="UQR344" s="78"/>
      <c r="UQS344" s="78"/>
      <c r="UQT344" s="78"/>
      <c r="UQU344" s="78"/>
      <c r="UQV344" s="78"/>
      <c r="UQW344" s="78"/>
      <c r="UQX344" s="78"/>
      <c r="UQY344" s="78"/>
      <c r="UQZ344" s="78"/>
      <c r="URA344" s="78"/>
      <c r="URB344" s="78"/>
      <c r="URC344" s="78"/>
      <c r="URD344" s="78"/>
      <c r="URE344" s="78"/>
      <c r="URF344" s="78"/>
      <c r="URG344" s="78"/>
      <c r="URH344" s="78"/>
      <c r="URI344" s="78"/>
      <c r="URJ344" s="78"/>
      <c r="URK344" s="78"/>
      <c r="URL344" s="78"/>
      <c r="URM344" s="78"/>
      <c r="URN344" s="78"/>
      <c r="URO344" s="78"/>
      <c r="URP344" s="78"/>
      <c r="URQ344" s="78"/>
      <c r="URR344" s="78"/>
      <c r="URS344" s="78"/>
      <c r="URT344" s="78"/>
      <c r="URU344" s="78"/>
      <c r="URV344" s="78"/>
      <c r="URW344" s="78"/>
      <c r="URX344" s="78"/>
      <c r="URY344" s="78"/>
      <c r="URZ344" s="78"/>
      <c r="USA344" s="78"/>
      <c r="USB344" s="78"/>
      <c r="USC344" s="78"/>
      <c r="USD344" s="78"/>
      <c r="USE344" s="78"/>
      <c r="USF344" s="78"/>
      <c r="USG344" s="78"/>
      <c r="USH344" s="78"/>
      <c r="USI344" s="78"/>
      <c r="USJ344" s="78"/>
      <c r="USK344" s="78"/>
      <c r="USL344" s="78"/>
      <c r="USM344" s="78"/>
      <c r="USN344" s="78"/>
      <c r="USO344" s="78"/>
      <c r="USP344" s="78"/>
      <c r="USQ344" s="78"/>
      <c r="USR344" s="78"/>
      <c r="USS344" s="78"/>
      <c r="UST344" s="78"/>
      <c r="USU344" s="78"/>
      <c r="USV344" s="78"/>
      <c r="USW344" s="78"/>
      <c r="USX344" s="78"/>
      <c r="USY344" s="78"/>
      <c r="USZ344" s="78"/>
      <c r="UTA344" s="78"/>
      <c r="UTB344" s="78"/>
      <c r="UTC344" s="78"/>
      <c r="UTD344" s="78"/>
      <c r="UTE344" s="78"/>
      <c r="UTF344" s="78"/>
      <c r="UTG344" s="78"/>
      <c r="UTH344" s="78"/>
      <c r="UTI344" s="78"/>
      <c r="UTJ344" s="78"/>
      <c r="UTK344" s="78"/>
      <c r="UTL344" s="78"/>
      <c r="UTM344" s="78"/>
      <c r="UTN344" s="78"/>
      <c r="UTO344" s="78"/>
      <c r="UTP344" s="78"/>
      <c r="UTQ344" s="78"/>
      <c r="UTR344" s="78"/>
      <c r="UTS344" s="78"/>
      <c r="UTT344" s="78"/>
      <c r="UTU344" s="78"/>
      <c r="UTV344" s="78"/>
      <c r="UTW344" s="78"/>
      <c r="UTX344" s="78"/>
      <c r="UTY344" s="78"/>
      <c r="UTZ344" s="78"/>
      <c r="UUA344" s="78"/>
      <c r="UUB344" s="78"/>
      <c r="UUC344" s="78"/>
      <c r="UUD344" s="78"/>
      <c r="UUE344" s="78"/>
      <c r="UUF344" s="78"/>
      <c r="UUG344" s="78"/>
      <c r="UUH344" s="78"/>
      <c r="UUI344" s="78"/>
      <c r="UUJ344" s="78"/>
      <c r="UUK344" s="78"/>
      <c r="UUL344" s="78"/>
      <c r="UUM344" s="78"/>
      <c r="UUN344" s="78"/>
      <c r="UUO344" s="78"/>
      <c r="UUP344" s="78"/>
      <c r="UUQ344" s="78"/>
      <c r="UUR344" s="78"/>
      <c r="UUS344" s="78"/>
      <c r="UUT344" s="78"/>
      <c r="UUU344" s="78"/>
      <c r="UUV344" s="78"/>
      <c r="UUW344" s="78"/>
      <c r="UUX344" s="78"/>
      <c r="UUY344" s="78"/>
      <c r="UUZ344" s="78"/>
      <c r="UVA344" s="78"/>
      <c r="UVB344" s="78"/>
      <c r="UVC344" s="78"/>
      <c r="UVD344" s="78"/>
      <c r="UVE344" s="78"/>
      <c r="UVF344" s="78"/>
      <c r="UVG344" s="78"/>
      <c r="UVH344" s="78"/>
      <c r="UVI344" s="78"/>
      <c r="UVJ344" s="78"/>
      <c r="UVK344" s="78"/>
      <c r="UVL344" s="78"/>
      <c r="UVM344" s="78"/>
      <c r="UVN344" s="78"/>
      <c r="UVO344" s="78"/>
      <c r="UVP344" s="78"/>
      <c r="UVQ344" s="78"/>
      <c r="UVR344" s="78"/>
      <c r="UVS344" s="78"/>
      <c r="UVT344" s="78"/>
      <c r="UVU344" s="78"/>
      <c r="UVV344" s="78"/>
      <c r="UVW344" s="78"/>
      <c r="UVX344" s="78"/>
      <c r="UVY344" s="78"/>
      <c r="UVZ344" s="78"/>
      <c r="UWA344" s="78"/>
      <c r="UWB344" s="78"/>
      <c r="UWC344" s="78"/>
      <c r="UWD344" s="78"/>
      <c r="UWE344" s="78"/>
      <c r="UWF344" s="78"/>
      <c r="UWG344" s="78"/>
      <c r="UWH344" s="78"/>
      <c r="UWI344" s="78"/>
      <c r="UWJ344" s="78"/>
      <c r="UWK344" s="78"/>
      <c r="UWL344" s="78"/>
      <c r="UWM344" s="78"/>
      <c r="UWN344" s="78"/>
      <c r="UWO344" s="78"/>
      <c r="UWP344" s="78"/>
      <c r="UWQ344" s="78"/>
      <c r="UWR344" s="78"/>
      <c r="UWS344" s="78"/>
      <c r="UWT344" s="78"/>
      <c r="UWU344" s="78"/>
      <c r="UWV344" s="78"/>
      <c r="UWW344" s="78"/>
      <c r="UWX344" s="78"/>
      <c r="UWY344" s="78"/>
      <c r="UWZ344" s="78"/>
      <c r="UXA344" s="78"/>
      <c r="UXB344" s="78"/>
      <c r="UXC344" s="78"/>
      <c r="UXD344" s="78"/>
      <c r="UXE344" s="78"/>
      <c r="UXF344" s="78"/>
      <c r="UXG344" s="78"/>
      <c r="UXH344" s="78"/>
      <c r="UXI344" s="78"/>
      <c r="UXJ344" s="78"/>
      <c r="UXK344" s="78"/>
      <c r="UXL344" s="78"/>
      <c r="UXM344" s="78"/>
      <c r="UXN344" s="78"/>
      <c r="UXO344" s="78"/>
      <c r="UXP344" s="78"/>
      <c r="UXQ344" s="78"/>
      <c r="UXR344" s="78"/>
      <c r="UXS344" s="78"/>
      <c r="UXT344" s="78"/>
      <c r="UXU344" s="78"/>
      <c r="UXV344" s="78"/>
      <c r="UXW344" s="78"/>
      <c r="UXX344" s="78"/>
      <c r="UXY344" s="78"/>
      <c r="UXZ344" s="78"/>
      <c r="UYA344" s="78"/>
      <c r="UYB344" s="78"/>
      <c r="UYC344" s="78"/>
      <c r="UYD344" s="78"/>
      <c r="UYE344" s="78"/>
      <c r="UYF344" s="78"/>
      <c r="UYG344" s="78"/>
      <c r="UYH344" s="78"/>
      <c r="UYI344" s="78"/>
      <c r="UYJ344" s="78"/>
      <c r="UYK344" s="78"/>
      <c r="UYL344" s="78"/>
      <c r="UYM344" s="78"/>
      <c r="UYN344" s="78"/>
      <c r="UYO344" s="78"/>
      <c r="UYP344" s="78"/>
      <c r="UYQ344" s="78"/>
      <c r="UYR344" s="78"/>
      <c r="UYS344" s="78"/>
      <c r="UYT344" s="78"/>
      <c r="UYU344" s="78"/>
      <c r="UYV344" s="78"/>
      <c r="UYW344" s="78"/>
      <c r="UYX344" s="78"/>
      <c r="UYY344" s="78"/>
      <c r="UYZ344" s="78"/>
      <c r="UZA344" s="78"/>
      <c r="UZB344" s="78"/>
      <c r="UZC344" s="78"/>
      <c r="UZD344" s="78"/>
      <c r="UZE344" s="78"/>
      <c r="UZF344" s="78"/>
      <c r="UZG344" s="78"/>
      <c r="UZH344" s="78"/>
      <c r="UZI344" s="78"/>
      <c r="UZJ344" s="78"/>
      <c r="UZK344" s="78"/>
      <c r="UZL344" s="78"/>
      <c r="UZM344" s="78"/>
      <c r="UZN344" s="78"/>
      <c r="UZO344" s="78"/>
      <c r="UZP344" s="78"/>
      <c r="UZQ344" s="78"/>
      <c r="UZR344" s="78"/>
      <c r="UZS344" s="78"/>
      <c r="UZT344" s="78"/>
      <c r="UZU344" s="78"/>
      <c r="UZV344" s="78"/>
      <c r="UZW344" s="78"/>
      <c r="UZX344" s="78"/>
      <c r="UZY344" s="78"/>
      <c r="UZZ344" s="78"/>
      <c r="VAA344" s="78"/>
      <c r="VAB344" s="78"/>
      <c r="VAC344" s="78"/>
      <c r="VAD344" s="78"/>
      <c r="VAE344" s="78"/>
      <c r="VAF344" s="78"/>
      <c r="VAG344" s="78"/>
      <c r="VAH344" s="78"/>
      <c r="VAI344" s="78"/>
      <c r="VAJ344" s="78"/>
      <c r="VAK344" s="78"/>
      <c r="VAL344" s="78"/>
      <c r="VAM344" s="78"/>
      <c r="VAN344" s="78"/>
      <c r="VAO344" s="78"/>
      <c r="VAP344" s="78"/>
      <c r="VAQ344" s="78"/>
      <c r="VAR344" s="78"/>
      <c r="VAS344" s="78"/>
      <c r="VAT344" s="78"/>
      <c r="VAU344" s="78"/>
      <c r="VAV344" s="78"/>
      <c r="VAW344" s="78"/>
      <c r="VAX344" s="78"/>
      <c r="VAY344" s="78"/>
      <c r="VAZ344" s="78"/>
      <c r="VBA344" s="78"/>
      <c r="VBB344" s="78"/>
      <c r="VBC344" s="78"/>
      <c r="VBD344" s="78"/>
      <c r="VBE344" s="78"/>
      <c r="VBF344" s="78"/>
      <c r="VBG344" s="78"/>
      <c r="VBH344" s="78"/>
      <c r="VBI344" s="78"/>
      <c r="VBJ344" s="78"/>
      <c r="VBK344" s="78"/>
      <c r="VBL344" s="78"/>
      <c r="VBM344" s="78"/>
      <c r="VBN344" s="78"/>
      <c r="VBO344" s="78"/>
      <c r="VBP344" s="78"/>
      <c r="VBQ344" s="78"/>
      <c r="VBR344" s="78"/>
      <c r="VBS344" s="78"/>
      <c r="VBT344" s="78"/>
      <c r="VBU344" s="78"/>
      <c r="VBV344" s="78"/>
      <c r="VBW344" s="78"/>
      <c r="VBX344" s="78"/>
      <c r="VBY344" s="78"/>
      <c r="VBZ344" s="78"/>
      <c r="VCA344" s="78"/>
      <c r="VCB344" s="78"/>
      <c r="VCC344" s="78"/>
      <c r="VCD344" s="78"/>
      <c r="VCE344" s="78"/>
      <c r="VCF344" s="78"/>
      <c r="VCG344" s="78"/>
      <c r="VCH344" s="78"/>
      <c r="VCI344" s="78"/>
      <c r="VCJ344" s="78"/>
      <c r="VCK344" s="78"/>
      <c r="VCL344" s="78"/>
      <c r="VCM344" s="78"/>
      <c r="VCN344" s="78"/>
      <c r="VCO344" s="78"/>
      <c r="VCP344" s="78"/>
      <c r="VCQ344" s="78"/>
      <c r="VCR344" s="78"/>
      <c r="VCS344" s="78"/>
      <c r="VCT344" s="78"/>
      <c r="VCU344" s="78"/>
      <c r="VCV344" s="78"/>
      <c r="VCW344" s="78"/>
      <c r="VCX344" s="78"/>
      <c r="VCY344" s="78"/>
      <c r="VCZ344" s="78"/>
      <c r="VDA344" s="78"/>
      <c r="VDB344" s="78"/>
      <c r="VDC344" s="78"/>
      <c r="VDD344" s="78"/>
      <c r="VDE344" s="78"/>
      <c r="VDF344" s="78"/>
      <c r="VDG344" s="78"/>
      <c r="VDH344" s="78"/>
      <c r="VDI344" s="78"/>
      <c r="VDJ344" s="78"/>
      <c r="VDK344" s="78"/>
      <c r="VDL344" s="78"/>
      <c r="VDM344" s="78"/>
      <c r="VDN344" s="78"/>
      <c r="VDO344" s="78"/>
      <c r="VDP344" s="78"/>
      <c r="VDQ344" s="78"/>
      <c r="VDR344" s="78"/>
      <c r="VDS344" s="78"/>
      <c r="VDT344" s="78"/>
      <c r="VDU344" s="78"/>
      <c r="VDV344" s="78"/>
      <c r="VDW344" s="78"/>
      <c r="VDX344" s="78"/>
      <c r="VDY344" s="78"/>
      <c r="VDZ344" s="78"/>
      <c r="VEA344" s="78"/>
      <c r="VEB344" s="78"/>
      <c r="VEC344" s="78"/>
      <c r="VED344" s="78"/>
      <c r="VEE344" s="78"/>
      <c r="VEF344" s="78"/>
      <c r="VEG344" s="78"/>
      <c r="VEH344" s="78"/>
      <c r="VEI344" s="78"/>
      <c r="VEJ344" s="78"/>
      <c r="VEK344" s="78"/>
      <c r="VEL344" s="78"/>
      <c r="VEM344" s="78"/>
      <c r="VEN344" s="78"/>
      <c r="VEO344" s="78"/>
      <c r="VEP344" s="78"/>
      <c r="VEQ344" s="78"/>
      <c r="VER344" s="78"/>
      <c r="VES344" s="78"/>
      <c r="VET344" s="78"/>
      <c r="VEU344" s="78"/>
      <c r="VEV344" s="78"/>
      <c r="VEW344" s="78"/>
      <c r="VEX344" s="78"/>
      <c r="VEY344" s="78"/>
      <c r="VEZ344" s="78"/>
      <c r="VFA344" s="78"/>
      <c r="VFB344" s="78"/>
      <c r="VFC344" s="78"/>
      <c r="VFD344" s="78"/>
      <c r="VFE344" s="78"/>
      <c r="VFF344" s="78"/>
      <c r="VFG344" s="78"/>
      <c r="VFH344" s="78"/>
      <c r="VFI344" s="78"/>
      <c r="VFJ344" s="78"/>
      <c r="VFK344" s="78"/>
      <c r="VFL344" s="78"/>
      <c r="VFM344" s="78"/>
      <c r="VFN344" s="78"/>
      <c r="VFO344" s="78"/>
      <c r="VFP344" s="78"/>
      <c r="VFQ344" s="78"/>
      <c r="VFR344" s="78"/>
      <c r="VFS344" s="78"/>
      <c r="VFT344" s="78"/>
      <c r="VFU344" s="78"/>
      <c r="VFV344" s="78"/>
      <c r="VFW344" s="78"/>
      <c r="VFX344" s="78"/>
      <c r="VFY344" s="78"/>
      <c r="VFZ344" s="78"/>
      <c r="VGA344" s="78"/>
      <c r="VGB344" s="78"/>
      <c r="VGC344" s="78"/>
      <c r="VGD344" s="78"/>
      <c r="VGE344" s="78"/>
      <c r="VGF344" s="78"/>
      <c r="VGG344" s="78"/>
      <c r="VGH344" s="78"/>
      <c r="VGI344" s="78"/>
      <c r="VGJ344" s="78"/>
      <c r="VGK344" s="78"/>
      <c r="VGL344" s="78"/>
      <c r="VGM344" s="78"/>
      <c r="VGN344" s="78"/>
      <c r="VGO344" s="78"/>
      <c r="VGP344" s="78"/>
      <c r="VGQ344" s="78"/>
      <c r="VGR344" s="78"/>
      <c r="VGS344" s="78"/>
      <c r="VGT344" s="78"/>
      <c r="VGU344" s="78"/>
      <c r="VGV344" s="78"/>
      <c r="VGW344" s="78"/>
      <c r="VGX344" s="78"/>
      <c r="VGY344" s="78"/>
      <c r="VGZ344" s="78"/>
      <c r="VHA344" s="78"/>
      <c r="VHB344" s="78"/>
      <c r="VHC344" s="78"/>
      <c r="VHD344" s="78"/>
      <c r="VHE344" s="78"/>
      <c r="VHF344" s="78"/>
      <c r="VHG344" s="78"/>
      <c r="VHH344" s="78"/>
      <c r="VHI344" s="78"/>
      <c r="VHJ344" s="78"/>
      <c r="VHK344" s="78"/>
      <c r="VHL344" s="78"/>
      <c r="VHM344" s="78"/>
      <c r="VHN344" s="78"/>
      <c r="VHO344" s="78"/>
      <c r="VHP344" s="78"/>
      <c r="VHQ344" s="78"/>
      <c r="VHR344" s="78"/>
      <c r="VHS344" s="78"/>
      <c r="VHT344" s="78"/>
      <c r="VHU344" s="78"/>
      <c r="VHV344" s="78"/>
      <c r="VHW344" s="78"/>
      <c r="VHX344" s="78"/>
      <c r="VHY344" s="78"/>
      <c r="VHZ344" s="78"/>
      <c r="VIA344" s="78"/>
      <c r="VIB344" s="78"/>
      <c r="VIC344" s="78"/>
      <c r="VID344" s="78"/>
      <c r="VIE344" s="78"/>
      <c r="VIF344" s="78"/>
      <c r="VIG344" s="78"/>
      <c r="VIH344" s="78"/>
      <c r="VII344" s="78"/>
      <c r="VIJ344" s="78"/>
      <c r="VIK344" s="78"/>
      <c r="VIL344" s="78"/>
      <c r="VIM344" s="78"/>
      <c r="VIN344" s="78"/>
      <c r="VIO344" s="78"/>
      <c r="VIP344" s="78"/>
      <c r="VIQ344" s="78"/>
      <c r="VIR344" s="78"/>
      <c r="VIS344" s="78"/>
      <c r="VIT344" s="78"/>
      <c r="VIU344" s="78"/>
      <c r="VIV344" s="78"/>
      <c r="VIW344" s="78"/>
      <c r="VIX344" s="78"/>
      <c r="VIY344" s="78"/>
      <c r="VIZ344" s="78"/>
      <c r="VJA344" s="78"/>
      <c r="VJB344" s="78"/>
      <c r="VJC344" s="78"/>
      <c r="VJD344" s="78"/>
      <c r="VJE344" s="78"/>
      <c r="VJF344" s="78"/>
      <c r="VJG344" s="78"/>
      <c r="VJH344" s="78"/>
      <c r="VJI344" s="78"/>
      <c r="VJJ344" s="78"/>
      <c r="VJK344" s="78"/>
      <c r="VJL344" s="78"/>
      <c r="VJM344" s="78"/>
      <c r="VJN344" s="78"/>
      <c r="VJO344" s="78"/>
      <c r="VJP344" s="78"/>
      <c r="VJQ344" s="78"/>
      <c r="VJR344" s="78"/>
      <c r="VJS344" s="78"/>
      <c r="VJT344" s="78"/>
      <c r="VJU344" s="78"/>
      <c r="VJV344" s="78"/>
      <c r="VJW344" s="78"/>
      <c r="VJX344" s="78"/>
      <c r="VJY344" s="78"/>
      <c r="VJZ344" s="78"/>
      <c r="VKA344" s="78"/>
      <c r="VKB344" s="78"/>
      <c r="VKC344" s="78"/>
      <c r="VKD344" s="78"/>
      <c r="VKE344" s="78"/>
      <c r="VKF344" s="78"/>
      <c r="VKG344" s="78"/>
      <c r="VKH344" s="78"/>
      <c r="VKI344" s="78"/>
      <c r="VKJ344" s="78"/>
      <c r="VKK344" s="78"/>
      <c r="VKL344" s="78"/>
      <c r="VKM344" s="78"/>
      <c r="VKN344" s="78"/>
      <c r="VKO344" s="78"/>
      <c r="VKP344" s="78"/>
      <c r="VKQ344" s="78"/>
      <c r="VKR344" s="78"/>
      <c r="VKS344" s="78"/>
      <c r="VKT344" s="78"/>
      <c r="VKU344" s="78"/>
      <c r="VKV344" s="78"/>
      <c r="VKW344" s="78"/>
      <c r="VKX344" s="78"/>
      <c r="VKY344" s="78"/>
      <c r="VKZ344" s="78"/>
      <c r="VLA344" s="78"/>
      <c r="VLB344" s="78"/>
      <c r="VLC344" s="78"/>
      <c r="VLD344" s="78"/>
      <c r="VLE344" s="78"/>
      <c r="VLF344" s="78"/>
      <c r="VLG344" s="78"/>
      <c r="VLH344" s="78"/>
      <c r="VLI344" s="78"/>
      <c r="VLJ344" s="78"/>
      <c r="VLK344" s="78"/>
      <c r="VLL344" s="78"/>
      <c r="VLM344" s="78"/>
      <c r="VLN344" s="78"/>
      <c r="VLO344" s="78"/>
      <c r="VLP344" s="78"/>
      <c r="VLQ344" s="78"/>
      <c r="VLR344" s="78"/>
      <c r="VLS344" s="78"/>
      <c r="VLT344" s="78"/>
      <c r="VLU344" s="78"/>
      <c r="VLV344" s="78"/>
      <c r="VLW344" s="78"/>
      <c r="VLX344" s="78"/>
      <c r="VLY344" s="78"/>
      <c r="VLZ344" s="78"/>
      <c r="VMA344" s="78"/>
      <c r="VMB344" s="78"/>
      <c r="VMC344" s="78"/>
      <c r="VMD344" s="78"/>
      <c r="VME344" s="78"/>
      <c r="VMF344" s="78"/>
      <c r="VMG344" s="78"/>
      <c r="VMH344" s="78"/>
      <c r="VMI344" s="78"/>
      <c r="VMJ344" s="78"/>
      <c r="VMK344" s="78"/>
      <c r="VML344" s="78"/>
      <c r="VMM344" s="78"/>
      <c r="VMN344" s="78"/>
      <c r="VMO344" s="78"/>
      <c r="VMP344" s="78"/>
      <c r="VMQ344" s="78"/>
      <c r="VMR344" s="78"/>
      <c r="VMS344" s="78"/>
      <c r="VMT344" s="78"/>
      <c r="VMU344" s="78"/>
      <c r="VMV344" s="78"/>
      <c r="VMW344" s="78"/>
      <c r="VMX344" s="78"/>
      <c r="VMY344" s="78"/>
      <c r="VMZ344" s="78"/>
      <c r="VNA344" s="78"/>
      <c r="VNB344" s="78"/>
      <c r="VNC344" s="78"/>
      <c r="VND344" s="78"/>
      <c r="VNE344" s="78"/>
      <c r="VNF344" s="78"/>
      <c r="VNG344" s="78"/>
      <c r="VNH344" s="78"/>
      <c r="VNI344" s="78"/>
      <c r="VNJ344" s="78"/>
      <c r="VNK344" s="78"/>
      <c r="VNL344" s="78"/>
      <c r="VNM344" s="78"/>
      <c r="VNN344" s="78"/>
      <c r="VNO344" s="78"/>
      <c r="VNP344" s="78"/>
      <c r="VNQ344" s="78"/>
      <c r="VNR344" s="78"/>
      <c r="VNS344" s="78"/>
      <c r="VNT344" s="78"/>
      <c r="VNU344" s="78"/>
      <c r="VNV344" s="78"/>
      <c r="VNW344" s="78"/>
      <c r="VNX344" s="78"/>
      <c r="VNY344" s="78"/>
      <c r="VNZ344" s="78"/>
      <c r="VOA344" s="78"/>
      <c r="VOB344" s="78"/>
      <c r="VOC344" s="78"/>
      <c r="VOD344" s="78"/>
      <c r="VOE344" s="78"/>
      <c r="VOF344" s="78"/>
      <c r="VOG344" s="78"/>
      <c r="VOH344" s="78"/>
      <c r="VOI344" s="78"/>
      <c r="VOJ344" s="78"/>
      <c r="VOK344" s="78"/>
      <c r="VOL344" s="78"/>
      <c r="VOM344" s="78"/>
      <c r="VON344" s="78"/>
      <c r="VOO344" s="78"/>
      <c r="VOP344" s="78"/>
      <c r="VOQ344" s="78"/>
      <c r="VOR344" s="78"/>
      <c r="VOS344" s="78"/>
      <c r="VOT344" s="78"/>
      <c r="VOU344" s="78"/>
      <c r="VOV344" s="78"/>
      <c r="VOW344" s="78"/>
      <c r="VOX344" s="78"/>
      <c r="VOY344" s="78"/>
      <c r="VOZ344" s="78"/>
      <c r="VPA344" s="78"/>
      <c r="VPB344" s="78"/>
      <c r="VPC344" s="78"/>
      <c r="VPD344" s="78"/>
      <c r="VPE344" s="78"/>
      <c r="VPF344" s="78"/>
      <c r="VPG344" s="78"/>
      <c r="VPH344" s="78"/>
      <c r="VPI344" s="78"/>
      <c r="VPJ344" s="78"/>
      <c r="VPK344" s="78"/>
      <c r="VPL344" s="78"/>
      <c r="VPM344" s="78"/>
      <c r="VPN344" s="78"/>
      <c r="VPO344" s="78"/>
      <c r="VPP344" s="78"/>
      <c r="VPQ344" s="78"/>
      <c r="VPR344" s="78"/>
      <c r="VPS344" s="78"/>
      <c r="VPT344" s="78"/>
      <c r="VPU344" s="78"/>
      <c r="VPV344" s="78"/>
      <c r="VPW344" s="78"/>
      <c r="VPX344" s="78"/>
      <c r="VPY344" s="78"/>
      <c r="VPZ344" s="78"/>
      <c r="VQA344" s="78"/>
      <c r="VQB344" s="78"/>
      <c r="VQC344" s="78"/>
      <c r="VQD344" s="78"/>
      <c r="VQE344" s="78"/>
      <c r="VQF344" s="78"/>
      <c r="VQG344" s="78"/>
      <c r="VQH344" s="78"/>
      <c r="VQI344" s="78"/>
      <c r="VQJ344" s="78"/>
      <c r="VQK344" s="78"/>
      <c r="VQL344" s="78"/>
      <c r="VQM344" s="78"/>
      <c r="VQN344" s="78"/>
      <c r="VQO344" s="78"/>
      <c r="VQP344" s="78"/>
      <c r="VQQ344" s="78"/>
      <c r="VQR344" s="78"/>
      <c r="VQS344" s="78"/>
      <c r="VQT344" s="78"/>
      <c r="VQU344" s="78"/>
      <c r="VQV344" s="78"/>
      <c r="VQW344" s="78"/>
      <c r="VQX344" s="78"/>
      <c r="VQY344" s="78"/>
      <c r="VQZ344" s="78"/>
      <c r="VRA344" s="78"/>
      <c r="VRB344" s="78"/>
      <c r="VRC344" s="78"/>
      <c r="VRD344" s="78"/>
      <c r="VRE344" s="78"/>
      <c r="VRF344" s="78"/>
      <c r="VRG344" s="78"/>
      <c r="VRH344" s="78"/>
      <c r="VRI344" s="78"/>
      <c r="VRJ344" s="78"/>
      <c r="VRK344" s="78"/>
      <c r="VRL344" s="78"/>
      <c r="VRM344" s="78"/>
      <c r="VRN344" s="78"/>
      <c r="VRO344" s="78"/>
      <c r="VRP344" s="78"/>
      <c r="VRQ344" s="78"/>
      <c r="VRR344" s="78"/>
      <c r="VRS344" s="78"/>
      <c r="VRT344" s="78"/>
      <c r="VRU344" s="78"/>
      <c r="VRV344" s="78"/>
      <c r="VRW344" s="78"/>
      <c r="VRX344" s="78"/>
      <c r="VRY344" s="78"/>
      <c r="VRZ344" s="78"/>
      <c r="VSA344" s="78"/>
      <c r="VSB344" s="78"/>
      <c r="VSC344" s="78"/>
      <c r="VSD344" s="78"/>
      <c r="VSE344" s="78"/>
      <c r="VSF344" s="78"/>
      <c r="VSG344" s="78"/>
      <c r="VSH344" s="78"/>
      <c r="VSI344" s="78"/>
      <c r="VSJ344" s="78"/>
      <c r="VSK344" s="78"/>
      <c r="VSL344" s="78"/>
      <c r="VSM344" s="78"/>
      <c r="VSN344" s="78"/>
      <c r="VSO344" s="78"/>
      <c r="VSP344" s="78"/>
      <c r="VSQ344" s="78"/>
      <c r="VSR344" s="78"/>
      <c r="VSS344" s="78"/>
      <c r="VST344" s="78"/>
      <c r="VSU344" s="78"/>
      <c r="VSV344" s="78"/>
      <c r="VSW344" s="78"/>
      <c r="VSX344" s="78"/>
      <c r="VSY344" s="78"/>
      <c r="VSZ344" s="78"/>
      <c r="VTA344" s="78"/>
      <c r="VTB344" s="78"/>
      <c r="VTC344" s="78"/>
      <c r="VTD344" s="78"/>
      <c r="VTE344" s="78"/>
      <c r="VTF344" s="78"/>
      <c r="VTG344" s="78"/>
      <c r="VTH344" s="78"/>
      <c r="VTI344" s="78"/>
      <c r="VTJ344" s="78"/>
      <c r="VTK344" s="78"/>
      <c r="VTL344" s="78"/>
      <c r="VTM344" s="78"/>
      <c r="VTN344" s="78"/>
      <c r="VTO344" s="78"/>
      <c r="VTP344" s="78"/>
      <c r="VTQ344" s="78"/>
      <c r="VTR344" s="78"/>
      <c r="VTS344" s="78"/>
      <c r="VTT344" s="78"/>
      <c r="VTU344" s="78"/>
      <c r="VTV344" s="78"/>
      <c r="VTW344" s="78"/>
      <c r="VTX344" s="78"/>
      <c r="VTY344" s="78"/>
      <c r="VTZ344" s="78"/>
      <c r="VUA344" s="78"/>
      <c r="VUB344" s="78"/>
      <c r="VUC344" s="78"/>
      <c r="VUD344" s="78"/>
      <c r="VUE344" s="78"/>
      <c r="VUF344" s="78"/>
      <c r="VUG344" s="78"/>
      <c r="VUH344" s="78"/>
      <c r="VUI344" s="78"/>
      <c r="VUJ344" s="78"/>
      <c r="VUK344" s="78"/>
      <c r="VUL344" s="78"/>
      <c r="VUM344" s="78"/>
      <c r="VUN344" s="78"/>
      <c r="VUO344" s="78"/>
      <c r="VUP344" s="78"/>
      <c r="VUQ344" s="78"/>
      <c r="VUR344" s="78"/>
      <c r="VUS344" s="78"/>
      <c r="VUT344" s="78"/>
      <c r="VUU344" s="78"/>
      <c r="VUV344" s="78"/>
      <c r="VUW344" s="78"/>
      <c r="VUX344" s="78"/>
      <c r="VUY344" s="78"/>
      <c r="VUZ344" s="78"/>
      <c r="VVA344" s="78"/>
      <c r="VVB344" s="78"/>
      <c r="VVC344" s="78"/>
      <c r="VVD344" s="78"/>
      <c r="VVE344" s="78"/>
      <c r="VVF344" s="78"/>
      <c r="VVG344" s="78"/>
      <c r="VVH344" s="78"/>
      <c r="VVI344" s="78"/>
      <c r="VVJ344" s="78"/>
      <c r="VVK344" s="78"/>
      <c r="VVL344" s="78"/>
      <c r="VVM344" s="78"/>
      <c r="VVN344" s="78"/>
      <c r="VVO344" s="78"/>
      <c r="VVP344" s="78"/>
      <c r="VVQ344" s="78"/>
      <c r="VVR344" s="78"/>
      <c r="VVS344" s="78"/>
      <c r="VVT344" s="78"/>
      <c r="VVU344" s="78"/>
      <c r="VVV344" s="78"/>
      <c r="VVW344" s="78"/>
      <c r="VVX344" s="78"/>
      <c r="VVY344" s="78"/>
      <c r="VVZ344" s="78"/>
      <c r="VWA344" s="78"/>
      <c r="VWB344" s="78"/>
      <c r="VWC344" s="78"/>
      <c r="VWD344" s="78"/>
      <c r="VWE344" s="78"/>
      <c r="VWF344" s="78"/>
      <c r="VWG344" s="78"/>
      <c r="VWH344" s="78"/>
      <c r="VWI344" s="78"/>
      <c r="VWJ344" s="78"/>
      <c r="VWK344" s="78"/>
      <c r="VWL344" s="78"/>
      <c r="VWM344" s="78"/>
      <c r="VWN344" s="78"/>
      <c r="VWO344" s="78"/>
      <c r="VWP344" s="78"/>
      <c r="VWQ344" s="78"/>
      <c r="VWR344" s="78"/>
      <c r="VWS344" s="78"/>
      <c r="VWT344" s="78"/>
      <c r="VWU344" s="78"/>
      <c r="VWV344" s="78"/>
      <c r="VWW344" s="78"/>
      <c r="VWX344" s="78"/>
      <c r="VWY344" s="78"/>
      <c r="VWZ344" s="78"/>
      <c r="VXA344" s="78"/>
      <c r="VXB344" s="78"/>
      <c r="VXC344" s="78"/>
      <c r="VXD344" s="78"/>
      <c r="VXE344" s="78"/>
      <c r="VXF344" s="78"/>
      <c r="VXG344" s="78"/>
      <c r="VXH344" s="78"/>
      <c r="VXI344" s="78"/>
      <c r="VXJ344" s="78"/>
      <c r="VXK344" s="78"/>
      <c r="VXL344" s="78"/>
      <c r="VXM344" s="78"/>
      <c r="VXN344" s="78"/>
      <c r="VXO344" s="78"/>
      <c r="VXP344" s="78"/>
      <c r="VXQ344" s="78"/>
      <c r="VXR344" s="78"/>
      <c r="VXS344" s="78"/>
      <c r="VXT344" s="78"/>
      <c r="VXU344" s="78"/>
      <c r="VXV344" s="78"/>
      <c r="VXW344" s="78"/>
      <c r="VXX344" s="78"/>
      <c r="VXY344" s="78"/>
      <c r="VXZ344" s="78"/>
      <c r="VYA344" s="78"/>
      <c r="VYB344" s="78"/>
      <c r="VYC344" s="78"/>
      <c r="VYD344" s="78"/>
      <c r="VYE344" s="78"/>
      <c r="VYF344" s="78"/>
      <c r="VYG344" s="78"/>
      <c r="VYH344" s="78"/>
      <c r="VYI344" s="78"/>
      <c r="VYJ344" s="78"/>
      <c r="VYK344" s="78"/>
      <c r="VYL344" s="78"/>
      <c r="VYM344" s="78"/>
      <c r="VYN344" s="78"/>
      <c r="VYO344" s="78"/>
      <c r="VYP344" s="78"/>
      <c r="VYQ344" s="78"/>
      <c r="VYR344" s="78"/>
      <c r="VYS344" s="78"/>
      <c r="VYT344" s="78"/>
      <c r="VYU344" s="78"/>
      <c r="VYV344" s="78"/>
      <c r="VYW344" s="78"/>
      <c r="VYX344" s="78"/>
      <c r="VYY344" s="78"/>
      <c r="VYZ344" s="78"/>
      <c r="VZA344" s="78"/>
      <c r="VZB344" s="78"/>
      <c r="VZC344" s="78"/>
      <c r="VZD344" s="78"/>
      <c r="VZE344" s="78"/>
      <c r="VZF344" s="78"/>
      <c r="VZG344" s="78"/>
      <c r="VZH344" s="78"/>
      <c r="VZI344" s="78"/>
      <c r="VZJ344" s="78"/>
      <c r="VZK344" s="78"/>
      <c r="VZL344" s="78"/>
      <c r="VZM344" s="78"/>
      <c r="VZN344" s="78"/>
      <c r="VZO344" s="78"/>
      <c r="VZP344" s="78"/>
      <c r="VZQ344" s="78"/>
      <c r="VZR344" s="78"/>
      <c r="VZS344" s="78"/>
      <c r="VZT344" s="78"/>
      <c r="VZU344" s="78"/>
      <c r="VZV344" s="78"/>
      <c r="VZW344" s="78"/>
      <c r="VZX344" s="78"/>
      <c r="VZY344" s="78"/>
      <c r="VZZ344" s="78"/>
      <c r="WAA344" s="78"/>
      <c r="WAB344" s="78"/>
      <c r="WAC344" s="78"/>
      <c r="WAD344" s="78"/>
      <c r="WAE344" s="78"/>
      <c r="WAF344" s="78"/>
      <c r="WAG344" s="78"/>
      <c r="WAH344" s="78"/>
      <c r="WAI344" s="78"/>
      <c r="WAJ344" s="78"/>
      <c r="WAK344" s="78"/>
      <c r="WAL344" s="78"/>
      <c r="WAM344" s="78"/>
      <c r="WAN344" s="78"/>
      <c r="WAO344" s="78"/>
      <c r="WAP344" s="78"/>
      <c r="WAQ344" s="78"/>
      <c r="WAR344" s="78"/>
      <c r="WAS344" s="78"/>
      <c r="WAT344" s="78"/>
      <c r="WAU344" s="78"/>
      <c r="WAV344" s="78"/>
      <c r="WAW344" s="78"/>
      <c r="WAX344" s="78"/>
      <c r="WAY344" s="78"/>
      <c r="WAZ344" s="78"/>
      <c r="WBA344" s="78"/>
      <c r="WBB344" s="78"/>
      <c r="WBC344" s="78"/>
      <c r="WBD344" s="78"/>
      <c r="WBE344" s="78"/>
      <c r="WBF344" s="78"/>
      <c r="WBG344" s="78"/>
      <c r="WBH344" s="78"/>
      <c r="WBI344" s="78"/>
      <c r="WBJ344" s="78"/>
      <c r="WBK344" s="78"/>
      <c r="WBL344" s="78"/>
      <c r="WBM344" s="78"/>
      <c r="WBN344" s="78"/>
      <c r="WBO344" s="78"/>
      <c r="WBP344" s="78"/>
      <c r="WBQ344" s="78"/>
      <c r="WBR344" s="78"/>
      <c r="WBS344" s="78"/>
      <c r="WBT344" s="78"/>
      <c r="WBU344" s="78"/>
      <c r="WBV344" s="78"/>
      <c r="WBW344" s="78"/>
      <c r="WBX344" s="78"/>
      <c r="WBY344" s="78"/>
      <c r="WBZ344" s="78"/>
      <c r="WCA344" s="78"/>
      <c r="WCB344" s="78"/>
      <c r="WCC344" s="78"/>
      <c r="WCD344" s="78"/>
      <c r="WCE344" s="78"/>
      <c r="WCF344" s="78"/>
      <c r="WCG344" s="78"/>
      <c r="WCH344" s="78"/>
      <c r="WCI344" s="78"/>
      <c r="WCJ344" s="78"/>
      <c r="WCK344" s="78"/>
      <c r="WCL344" s="78"/>
      <c r="WCM344" s="78"/>
      <c r="WCN344" s="78"/>
      <c r="WCO344" s="78"/>
      <c r="WCP344" s="78"/>
      <c r="WCQ344" s="78"/>
      <c r="WCR344" s="78"/>
      <c r="WCS344" s="78"/>
      <c r="WCT344" s="78"/>
      <c r="WCU344" s="78"/>
      <c r="WCV344" s="78"/>
      <c r="WCW344" s="78"/>
      <c r="WCX344" s="78"/>
      <c r="WCY344" s="78"/>
      <c r="WCZ344" s="78"/>
      <c r="WDA344" s="78"/>
      <c r="WDB344" s="78"/>
      <c r="WDC344" s="78"/>
      <c r="WDD344" s="78"/>
      <c r="WDE344" s="78"/>
      <c r="WDF344" s="78"/>
      <c r="WDG344" s="78"/>
      <c r="WDH344" s="78"/>
      <c r="WDI344" s="78"/>
      <c r="WDJ344" s="78"/>
      <c r="WDK344" s="78"/>
      <c r="WDL344" s="78"/>
      <c r="WDM344" s="78"/>
      <c r="WDN344" s="78"/>
      <c r="WDO344" s="78"/>
      <c r="WDP344" s="78"/>
      <c r="WDQ344" s="78"/>
      <c r="WDR344" s="78"/>
      <c r="WDS344" s="78"/>
      <c r="WDT344" s="78"/>
      <c r="WDU344" s="78"/>
      <c r="WDV344" s="78"/>
      <c r="WDW344" s="78"/>
      <c r="WDX344" s="78"/>
      <c r="WDY344" s="78"/>
      <c r="WDZ344" s="78"/>
      <c r="WEA344" s="78"/>
      <c r="WEB344" s="78"/>
      <c r="WEC344" s="78"/>
      <c r="WED344" s="78"/>
      <c r="WEE344" s="78"/>
      <c r="WEF344" s="78"/>
      <c r="WEG344" s="78"/>
      <c r="WEH344" s="78"/>
      <c r="WEI344" s="78"/>
      <c r="WEJ344" s="78"/>
      <c r="WEK344" s="78"/>
      <c r="WEL344" s="78"/>
      <c r="WEM344" s="78"/>
      <c r="WEN344" s="78"/>
      <c r="WEO344" s="78"/>
      <c r="WEP344" s="78"/>
      <c r="WEQ344" s="78"/>
      <c r="WER344" s="78"/>
      <c r="WES344" s="78"/>
      <c r="WET344" s="78"/>
      <c r="WEU344" s="78"/>
      <c r="WEV344" s="78"/>
      <c r="WEW344" s="78"/>
      <c r="WEX344" s="78"/>
      <c r="WEY344" s="78"/>
      <c r="WEZ344" s="78"/>
      <c r="WFA344" s="78"/>
      <c r="WFB344" s="78"/>
      <c r="WFC344" s="78"/>
      <c r="WFD344" s="78"/>
      <c r="WFE344" s="78"/>
      <c r="WFF344" s="78"/>
      <c r="WFG344" s="78"/>
      <c r="WFH344" s="78"/>
      <c r="WFI344" s="78"/>
      <c r="WFJ344" s="78"/>
      <c r="WFK344" s="78"/>
      <c r="WFL344" s="78"/>
      <c r="WFM344" s="78"/>
      <c r="WFN344" s="78"/>
      <c r="WFO344" s="78"/>
      <c r="WFP344" s="78"/>
      <c r="WFQ344" s="78"/>
      <c r="WFR344" s="78"/>
      <c r="WFS344" s="78"/>
      <c r="WFT344" s="78"/>
      <c r="WFU344" s="78"/>
      <c r="WFV344" s="78"/>
      <c r="WFW344" s="78"/>
      <c r="WFX344" s="78"/>
      <c r="WFY344" s="78"/>
      <c r="WFZ344" s="78"/>
      <c r="WGA344" s="78"/>
      <c r="WGB344" s="78"/>
      <c r="WGC344" s="78"/>
      <c r="WGD344" s="78"/>
      <c r="WGE344" s="78"/>
      <c r="WGF344" s="78"/>
      <c r="WGG344" s="78"/>
      <c r="WGH344" s="78"/>
      <c r="WGI344" s="78"/>
      <c r="WGJ344" s="78"/>
      <c r="WGK344" s="78"/>
      <c r="WGL344" s="78"/>
      <c r="WGM344" s="78"/>
      <c r="WGN344" s="78"/>
      <c r="WGO344" s="78"/>
      <c r="WGP344" s="78"/>
      <c r="WGQ344" s="78"/>
      <c r="WGR344" s="78"/>
      <c r="WGS344" s="78"/>
      <c r="WGT344" s="78"/>
      <c r="WGU344" s="78"/>
      <c r="WGV344" s="78"/>
      <c r="WGW344" s="78"/>
      <c r="WGX344" s="78"/>
      <c r="WGY344" s="78"/>
      <c r="WGZ344" s="78"/>
      <c r="WHA344" s="78"/>
      <c r="WHB344" s="78"/>
      <c r="WHC344" s="78"/>
      <c r="WHD344" s="78"/>
      <c r="WHE344" s="78"/>
      <c r="WHF344" s="78"/>
      <c r="WHG344" s="78"/>
      <c r="WHH344" s="78"/>
      <c r="WHI344" s="78"/>
      <c r="WHJ344" s="78"/>
      <c r="WHK344" s="78"/>
      <c r="WHL344" s="78"/>
      <c r="WHM344" s="78"/>
      <c r="WHN344" s="78"/>
      <c r="WHO344" s="78"/>
      <c r="WHP344" s="78"/>
      <c r="WHQ344" s="78"/>
      <c r="WHR344" s="78"/>
      <c r="WHS344" s="78"/>
      <c r="WHT344" s="78"/>
      <c r="WHU344" s="78"/>
      <c r="WHV344" s="78"/>
      <c r="WHW344" s="78"/>
      <c r="WHX344" s="78"/>
      <c r="WHY344" s="78"/>
      <c r="WHZ344" s="78"/>
      <c r="WIA344" s="78"/>
      <c r="WIB344" s="78"/>
      <c r="WIC344" s="78"/>
      <c r="WID344" s="78"/>
      <c r="WIE344" s="78"/>
      <c r="WIF344" s="78"/>
      <c r="WIG344" s="78"/>
      <c r="WIH344" s="78"/>
      <c r="WII344" s="78"/>
      <c r="WIJ344" s="78"/>
      <c r="WIK344" s="78"/>
      <c r="WIL344" s="78"/>
      <c r="WIM344" s="78"/>
      <c r="WIN344" s="78"/>
      <c r="WIO344" s="78"/>
      <c r="WIP344" s="78"/>
      <c r="WIQ344" s="78"/>
      <c r="WIR344" s="78"/>
      <c r="WIS344" s="78"/>
      <c r="WIT344" s="78"/>
      <c r="WIU344" s="78"/>
      <c r="WIV344" s="78"/>
      <c r="WIW344" s="78"/>
      <c r="WIX344" s="78"/>
      <c r="WIY344" s="78"/>
      <c r="WIZ344" s="78"/>
      <c r="WJA344" s="78"/>
      <c r="WJB344" s="78"/>
      <c r="WJC344" s="78"/>
      <c r="WJD344" s="78"/>
      <c r="WJE344" s="78"/>
      <c r="WJF344" s="78"/>
      <c r="WJG344" s="78"/>
      <c r="WJH344" s="78"/>
      <c r="WJI344" s="78"/>
      <c r="WJJ344" s="78"/>
      <c r="WJK344" s="78"/>
      <c r="WJL344" s="78"/>
      <c r="WJM344" s="78"/>
      <c r="WJN344" s="78"/>
      <c r="WJO344" s="78"/>
      <c r="WJP344" s="78"/>
      <c r="WJQ344" s="78"/>
      <c r="WJR344" s="78"/>
      <c r="WJS344" s="78"/>
      <c r="WJT344" s="78"/>
      <c r="WJU344" s="78"/>
      <c r="WJV344" s="78"/>
      <c r="WJW344" s="78"/>
      <c r="WJX344" s="78"/>
      <c r="WJY344" s="78"/>
      <c r="WJZ344" s="78"/>
      <c r="WKA344" s="78"/>
      <c r="WKB344" s="78"/>
      <c r="WKC344" s="78"/>
      <c r="WKD344" s="78"/>
      <c r="WKE344" s="78"/>
      <c r="WKF344" s="78"/>
      <c r="WKG344" s="78"/>
      <c r="WKH344" s="78"/>
      <c r="WKI344" s="78"/>
      <c r="WKJ344" s="78"/>
      <c r="WKK344" s="78"/>
      <c r="WKL344" s="78"/>
      <c r="WKM344" s="78"/>
      <c r="WKN344" s="78"/>
      <c r="WKO344" s="78"/>
      <c r="WKP344" s="78"/>
      <c r="WKQ344" s="78"/>
      <c r="WKR344" s="78"/>
      <c r="WKS344" s="78"/>
      <c r="WKT344" s="78"/>
      <c r="WKU344" s="78"/>
      <c r="WKV344" s="78"/>
      <c r="WKW344" s="78"/>
      <c r="WKX344" s="78"/>
      <c r="WKY344" s="78"/>
      <c r="WKZ344" s="78"/>
      <c r="WLA344" s="78"/>
      <c r="WLB344" s="78"/>
      <c r="WLC344" s="78"/>
      <c r="WLD344" s="78"/>
      <c r="WLE344" s="78"/>
      <c r="WLF344" s="78"/>
      <c r="WLG344" s="78"/>
      <c r="WLH344" s="78"/>
      <c r="WLI344" s="78"/>
      <c r="WLJ344" s="78"/>
      <c r="WLK344" s="78"/>
      <c r="WLL344" s="78"/>
      <c r="WLM344" s="78"/>
      <c r="WLN344" s="78"/>
      <c r="WLO344" s="78"/>
      <c r="WLP344" s="78"/>
      <c r="WLQ344" s="78"/>
      <c r="WLR344" s="78"/>
      <c r="WLS344" s="78"/>
      <c r="WLT344" s="78"/>
      <c r="WLU344" s="78"/>
      <c r="WLV344" s="78"/>
      <c r="WLW344" s="78"/>
      <c r="WLX344" s="78"/>
      <c r="WLY344" s="78"/>
      <c r="WLZ344" s="78"/>
      <c r="WMA344" s="78"/>
      <c r="WMB344" s="78"/>
      <c r="WMC344" s="78"/>
      <c r="WMD344" s="78"/>
      <c r="WME344" s="78"/>
      <c r="WMF344" s="78"/>
      <c r="WMG344" s="78"/>
      <c r="WMH344" s="78"/>
      <c r="WMI344" s="78"/>
      <c r="WMJ344" s="78"/>
      <c r="WMK344" s="78"/>
      <c r="WML344" s="78"/>
      <c r="WMM344" s="78"/>
      <c r="WMN344" s="78"/>
      <c r="WMO344" s="78"/>
      <c r="WMP344" s="78"/>
      <c r="WMQ344" s="78"/>
      <c r="WMR344" s="78"/>
      <c r="WMS344" s="78"/>
      <c r="WMT344" s="78"/>
      <c r="WMU344" s="78"/>
      <c r="WMV344" s="78"/>
      <c r="WMW344" s="78"/>
      <c r="WMX344" s="78"/>
      <c r="WMY344" s="78"/>
      <c r="WMZ344" s="78"/>
      <c r="WNA344" s="78"/>
      <c r="WNB344" s="78"/>
      <c r="WNC344" s="78"/>
      <c r="WND344" s="78"/>
      <c r="WNE344" s="78"/>
      <c r="WNF344" s="78"/>
      <c r="WNG344" s="78"/>
      <c r="WNH344" s="78"/>
      <c r="WNI344" s="78"/>
      <c r="WNJ344" s="78"/>
      <c r="WNK344" s="78"/>
      <c r="WNL344" s="78"/>
      <c r="WNM344" s="78"/>
      <c r="WNN344" s="78"/>
      <c r="WNO344" s="78"/>
      <c r="WNP344" s="78"/>
      <c r="WNQ344" s="78"/>
      <c r="WNR344" s="78"/>
      <c r="WNS344" s="78"/>
      <c r="WNT344" s="78"/>
      <c r="WNU344" s="78"/>
      <c r="WNV344" s="78"/>
      <c r="WNW344" s="78"/>
      <c r="WNX344" s="78"/>
      <c r="WNY344" s="78"/>
      <c r="WNZ344" s="78"/>
      <c r="WOA344" s="78"/>
      <c r="WOB344" s="78"/>
      <c r="WOC344" s="78"/>
      <c r="WOD344" s="78"/>
      <c r="WOE344" s="78"/>
      <c r="WOF344" s="78"/>
      <c r="WOG344" s="78"/>
      <c r="WOH344" s="78"/>
      <c r="WOI344" s="78"/>
      <c r="WOJ344" s="78"/>
      <c r="WOK344" s="78"/>
      <c r="WOL344" s="78"/>
      <c r="WOM344" s="78"/>
      <c r="WON344" s="78"/>
      <c r="WOO344" s="78"/>
      <c r="WOP344" s="78"/>
      <c r="WOQ344" s="78"/>
      <c r="WOR344" s="78"/>
      <c r="WOS344" s="78"/>
      <c r="WOT344" s="78"/>
      <c r="WOU344" s="78"/>
      <c r="WOV344" s="78"/>
      <c r="WOW344" s="78"/>
      <c r="WOX344" s="78"/>
      <c r="WOY344" s="78"/>
      <c r="WOZ344" s="78"/>
      <c r="WPA344" s="78"/>
      <c r="WPB344" s="78"/>
      <c r="WPC344" s="78"/>
      <c r="WPD344" s="78"/>
      <c r="WPE344" s="78"/>
      <c r="WPF344" s="78"/>
      <c r="WPG344" s="78"/>
      <c r="WPH344" s="78"/>
      <c r="WPI344" s="78"/>
      <c r="WPJ344" s="78"/>
      <c r="WPK344" s="78"/>
      <c r="WPL344" s="78"/>
      <c r="WPM344" s="78"/>
      <c r="WPN344" s="78"/>
      <c r="WPO344" s="78"/>
      <c r="WPP344" s="78"/>
      <c r="WPQ344" s="78"/>
      <c r="WPR344" s="78"/>
      <c r="WPS344" s="78"/>
      <c r="WPT344" s="78"/>
      <c r="WPU344" s="78"/>
      <c r="WPV344" s="78"/>
      <c r="WPW344" s="78"/>
      <c r="WPX344" s="78"/>
      <c r="WPY344" s="78"/>
      <c r="WPZ344" s="78"/>
      <c r="WQA344" s="78"/>
      <c r="WQB344" s="78"/>
      <c r="WQC344" s="78"/>
      <c r="WQD344" s="78"/>
      <c r="WQE344" s="78"/>
      <c r="WQF344" s="78"/>
      <c r="WQG344" s="78"/>
      <c r="WQH344" s="78"/>
      <c r="WQI344" s="78"/>
      <c r="WQJ344" s="78"/>
      <c r="WQK344" s="78"/>
      <c r="WQL344" s="78"/>
      <c r="WQM344" s="78"/>
      <c r="WQN344" s="78"/>
      <c r="WQO344" s="78"/>
      <c r="WQP344" s="78"/>
      <c r="WQQ344" s="78"/>
      <c r="WQR344" s="78"/>
      <c r="WQS344" s="78"/>
      <c r="WQT344" s="78"/>
      <c r="WQU344" s="78"/>
      <c r="WQV344" s="78"/>
      <c r="WQW344" s="78"/>
      <c r="WQX344" s="78"/>
      <c r="WQY344" s="78"/>
      <c r="WQZ344" s="78"/>
      <c r="WRA344" s="78"/>
      <c r="WRB344" s="78"/>
      <c r="WRC344" s="78"/>
      <c r="WRD344" s="78"/>
      <c r="WRE344" s="78"/>
      <c r="WRF344" s="78"/>
      <c r="WRG344" s="78"/>
      <c r="WRH344" s="78"/>
      <c r="WRI344" s="78"/>
      <c r="WRJ344" s="78"/>
      <c r="WRK344" s="78"/>
      <c r="WRL344" s="78"/>
      <c r="WRM344" s="78"/>
      <c r="WRN344" s="78"/>
      <c r="WRO344" s="78"/>
      <c r="WRP344" s="78"/>
      <c r="WRQ344" s="78"/>
      <c r="WRR344" s="78"/>
      <c r="WRS344" s="78"/>
      <c r="WRT344" s="78"/>
      <c r="WRU344" s="78"/>
      <c r="WRV344" s="78"/>
      <c r="WRW344" s="78"/>
      <c r="WRX344" s="78"/>
      <c r="WRY344" s="78"/>
      <c r="WRZ344" s="78"/>
      <c r="WSA344" s="78"/>
      <c r="WSB344" s="78"/>
      <c r="WSC344" s="78"/>
      <c r="WSD344" s="78"/>
      <c r="WSE344" s="78"/>
      <c r="WSF344" s="78"/>
      <c r="WSG344" s="78"/>
      <c r="WSH344" s="78"/>
      <c r="WSI344" s="78"/>
      <c r="WSJ344" s="78"/>
      <c r="WSK344" s="78"/>
      <c r="WSL344" s="78"/>
      <c r="WSM344" s="78"/>
      <c r="WSN344" s="78"/>
      <c r="WSO344" s="78"/>
      <c r="WSP344" s="78"/>
      <c r="WSQ344" s="78"/>
      <c r="WSR344" s="78"/>
      <c r="WSS344" s="78"/>
      <c r="WST344" s="78"/>
      <c r="WSU344" s="78"/>
      <c r="WSV344" s="78"/>
      <c r="WSW344" s="78"/>
      <c r="WSX344" s="78"/>
      <c r="WSY344" s="78"/>
      <c r="WSZ344" s="78"/>
      <c r="WTA344" s="78"/>
      <c r="WTB344" s="78"/>
      <c r="WTC344" s="78"/>
      <c r="WTD344" s="78"/>
      <c r="WTE344" s="78"/>
      <c r="WTF344" s="78"/>
      <c r="WTG344" s="78"/>
      <c r="WTH344" s="78"/>
      <c r="WTI344" s="78"/>
      <c r="WTJ344" s="78"/>
      <c r="WTK344" s="78"/>
      <c r="WTL344" s="78"/>
      <c r="WTM344" s="78"/>
      <c r="WTN344" s="78"/>
      <c r="WTO344" s="78"/>
      <c r="WTP344" s="78"/>
      <c r="WTQ344" s="78"/>
      <c r="WTR344" s="78"/>
      <c r="WTS344" s="78"/>
      <c r="WTT344" s="78"/>
      <c r="WTU344" s="78"/>
      <c r="WTV344" s="78"/>
      <c r="WTW344" s="78"/>
      <c r="WTX344" s="78"/>
      <c r="WTY344" s="78"/>
      <c r="WTZ344" s="78"/>
      <c r="WUA344" s="78"/>
      <c r="WUB344" s="78"/>
      <c r="WUC344" s="78"/>
      <c r="WUD344" s="78"/>
      <c r="WUE344" s="78"/>
      <c r="WUF344" s="78"/>
      <c r="WUG344" s="78"/>
      <c r="WUH344" s="78"/>
      <c r="WUI344" s="78"/>
      <c r="WUJ344" s="78"/>
      <c r="WUK344" s="78"/>
      <c r="WUL344" s="78"/>
      <c r="WUM344" s="78"/>
      <c r="WUN344" s="78"/>
      <c r="WUO344" s="78"/>
      <c r="WUP344" s="78"/>
      <c r="WUQ344" s="78"/>
      <c r="WUR344" s="78"/>
      <c r="WUS344" s="78"/>
      <c r="WUT344" s="78"/>
      <c r="WUU344" s="78"/>
      <c r="WUV344" s="78"/>
      <c r="WUW344" s="78"/>
      <c r="WUX344" s="78"/>
      <c r="WUY344" s="78"/>
      <c r="WUZ344" s="78"/>
      <c r="WVA344" s="78"/>
      <c r="WVB344" s="78"/>
      <c r="WVC344" s="78"/>
      <c r="WVD344" s="78"/>
      <c r="WVE344" s="78"/>
      <c r="WVF344" s="78"/>
      <c r="WVG344" s="78"/>
      <c r="WVH344" s="78"/>
      <c r="WVI344" s="78"/>
      <c r="WVJ344" s="78"/>
      <c r="WVK344" s="78"/>
      <c r="WVL344" s="78"/>
      <c r="WVM344" s="78"/>
      <c r="WVN344" s="78"/>
      <c r="WVO344" s="78"/>
      <c r="WVP344" s="78"/>
      <c r="WVQ344" s="78"/>
      <c r="WVR344" s="78"/>
      <c r="WVS344" s="78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 t="e">
        <f>(#REF!-#REF!)/#REF!*100</f>
        <v>#REF!</v>
      </c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baseColWidth="10" defaultColWidth="11.44140625" defaultRowHeight="15" customHeight="1"/>
  <cols>
    <col min="1" max="1" width="11.44140625" style="171"/>
    <col min="2" max="4" width="10.6640625" style="170" customWidth="1"/>
    <col min="5" max="10" width="10.6640625" style="171" customWidth="1"/>
    <col min="11" max="14" width="10.6640625" style="172" customWidth="1"/>
    <col min="15" max="16384" width="11.441406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7" t="s">
        <v>5</v>
      </c>
      <c r="C8" s="557"/>
      <c r="D8" s="557"/>
      <c r="E8" s="557"/>
      <c r="F8" s="557"/>
      <c r="G8" s="557"/>
      <c r="H8" s="557"/>
      <c r="I8" s="557"/>
      <c r="J8" s="557"/>
      <c r="K8" s="557"/>
      <c r="L8" s="557"/>
      <c r="M8" s="557"/>
      <c r="N8" s="557"/>
    </row>
    <row r="9" spans="1:15" ht="20.100000000000001" customHeight="1">
      <c r="A9" s="174"/>
      <c r="B9" s="558" t="s">
        <v>462</v>
      </c>
      <c r="C9" s="560" t="s">
        <v>463</v>
      </c>
      <c r="D9" s="566" t="s">
        <v>464</v>
      </c>
      <c r="E9" s="568" t="s">
        <v>4</v>
      </c>
      <c r="F9" s="569"/>
      <c r="G9" s="569"/>
      <c r="H9" s="570"/>
      <c r="I9" s="562" t="s">
        <v>327</v>
      </c>
      <c r="J9" s="563"/>
      <c r="K9" s="564" t="s">
        <v>336</v>
      </c>
      <c r="L9" s="565"/>
      <c r="M9" s="565"/>
      <c r="N9" s="565"/>
    </row>
    <row r="10" spans="1:15" ht="28.5" customHeight="1">
      <c r="A10" s="178"/>
      <c r="B10" s="559"/>
      <c r="C10" s="561"/>
      <c r="D10" s="567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mensual'!$A$6:$A$8965,IPC_anual!$A73,'IPC mensual'!H$6:H$8965)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mensual'!$A$6:$A$8965,IPC_anual!$A74,'IPC mensual'!H$6:H$8965)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mensual'!$A$6:$A$8965,IPC_anual!$A75,'IPC mensual'!H$6:H$8965)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mensual'!$A$6:$A$8965,IPC_anual!$A76,'IPC mensual'!H$6:H$8965)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mensual'!$A$6:$A$8965,IPC_anual!$A77,'IPC mensual'!H$6:H$8965)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mensual'!$A$6:$A$8965,IPC_anual!$A78,'IPC mensual'!H$6:H$8965)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mensual'!$A$6:$A$8965,IPC_anual!$A79,'IPC mensual'!H$6:H$8965)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mensual'!$A$6:$A$8965,IPC_anual!$A80,'IPC mensual'!H$6:H$8965)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mensual'!$A$6:$A$8965,IPC_anual!$A81,'IPC mensual'!H$6:H$8965)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mensual'!$A$6:$A$8965,IPC_anual!$A82,'IPC mensual'!H$6:H$8965)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mensual'!$A$6:$A$8965,IPC_anual!$A83,'IPC mensual'!H$6:H$8965)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mensual'!$A$6:$A$8965,IPC_anual!$A84,'IPC mensual'!H$6:H$8965)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mensual'!$A$6:$A$8965,IPC_anual!$A85,'IPC mensual'!H$6:H$8965)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mensual'!$A$6:$A$8965,IPC_anual!$A86,'IPC mensual'!H$6:H$8965)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mensual'!$A$6:$A$8965,IPC_anual!$A87,'IPC mensual'!H$6:H$8965)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mensual'!$A$6:$A$8965,IPC_anual!$A88,'IPC mensual'!H$6:H$8965)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mensual'!$A$6:$A$8965,IPC_anual!$A89,'IPC mensual'!H$6:H$8965)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mensual'!$A$6:$A$8965,IPC_anual!$A90,'IPC mensual'!H$6:H$8965)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mensual'!$A$6:$A$8965,IPC_anual!$A91,'IPC mensual'!H$6:H$8965)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mensual'!$A$6:$A$8965,IPC_anual!$A92,'IPC mensual'!H$6:H$8965)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mensual'!$A$6:$A$8965,IPC_anual!$A93,'IPC mensual'!H$6:H$8965)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mensual'!$A$6:$A$8965,IPC_anual!$A94,'IPC mensual'!H$6:H$8965)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mensual'!$A$6:$A$8965,IPC_anual!$A95,'IPC mensual'!H$6:H$8965)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mensual'!$A$6:$A$8965,IPC_anual!$A96,'IPC mensual'!H$6:H$8965)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mensual'!$A$6:$A$8965,IPC_anual!$A97,'IPC mensual'!H$6:H$8965)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mensual'!$A$6:$A$8965,IPC_anual!$A98,'IPC mensual'!H$6:H$8965)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mensual'!$A$6:$A$8965,IPC_anual!$A99,'IPC mensual'!H$6:H$8965)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mensual'!$A$6:$A$8965,IPC_anual!$A100,'IPC mensual'!H$6:H$8965)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mensual'!$A$6:$A$8965,IPC_anual!$A101,'IPC mensual'!H$6:H$8965)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mensual'!$A$6:$A$8965,IPC_anual!$A102,'IPC mensual'!H$6:H$8965)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mensual'!$A$6:$A$8965,IPC_anual!$A103,'IPC mensual'!H$6:H$8965)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mensual'!$A$6:$A$8965,IPC_anual!$A104,'IPC mensual'!H$6:H$8965)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mensual'!$A$6:$A$8965,IPC_anual!$A105,'IPC mensual'!H$6:H$8965)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mensual'!$A$6:$A$8965,IPC_anual!$A106,'IPC mensual'!H$6:H$8965)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mensual'!$A$6:$A$8965,IPC_anual!$A107,'IPC mensual'!H$6:H$8965)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mensual'!$A$6:$A$8965,IPC_anual!$A108,'IPC mensual'!H$6:H$8965)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mensual'!$A$6:$A$8965,IPC_anual!$A109,'IPC mensual'!H$6:H$8965)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mensual'!$A$6:$A$8965,IPC_anual!$A110,'IPC mensual'!H$6:H$8965)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mensual'!$A$6:$A$8965,IPC_anual!$A111,'IPC mensual'!H$6:H$8965)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mensual'!$A$6:$A$8965,IPC_anual!$A112,'IPC mensual'!H$6:H$8965)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mensual'!$A$6:$A$8965,IPC_anual!$A113,'IPC mensual'!H$6:H$8965)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mensual'!$A$6:$A$8965,IPC_anual!$A114,'IPC mensual'!H$6:H$8965)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mensual'!$A$6:$A$8965,IPC_anual!$A115,'IPC mensual'!H$6:H$8965)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mensual'!$A$6:$A$8965,IPC_anual!$A116,'IPC mensual'!H$6:H$8965)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mensual'!$A$6:$A$8965,IPC_anual!$A117,'IPC mensual'!H$6:H$8965)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mensual'!$A$6:$A$8965,IPC_anual!$A118,'IPC mensual'!H$6:H$8965)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mensual'!$A$6:$A$8965,IPC_anual!$A119,'IPC mensual'!H$6:H$8965)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mensual'!$A$6:$A$8965,IPC_anual!$A120,'IPC mensual'!H$6:H$8965)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mensual'!$A$6:$A$8965,IPC_anual!$A121,'IPC mensual'!H$6:H$8965)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mensual'!$A$6:$A$8965,IPC_anual!$A122,'IPC mensual'!H$6:H$8965)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mensual'!$A$6:$A$8965,IPC_anual!$A123,'IPC mensual'!H$6:H$8965)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mensual'!$A$6:$A$8965,IPC_anual!$A124,'IPC mensual'!H$6:H$8965)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mensual'!$A$6:$A$8965,IPC_anual!$A125,'IPC mensual'!H$6:H$8965)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mensual'!$A$6:$A$8965,IPC_anual!$A126,'IPC mensual'!H$6:H$8965)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mensual'!$A$6:$A$8965,IPC_anual!$A127,'IPC mensual'!H$6:H$8965)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mensual'!$A$6:$A$8965,IPC_anual!$A128,'IPC mensual'!H$6:H$8965)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mensual'!$A$6:$A$8965,IPC_anual!$A129,'IPC mensual'!H$6:H$8965)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mensual'!$A$6:$A$8965,IPC_anual!$A130,'IPC mensual'!H$6:H$8965)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mensual'!$A$6:$A$8965,IPC_anual!$A131,'IPC mensual'!H$6:H$8965)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mensual'!$A$6:$A$8965,IPC_anual!$A132,'IPC mensual'!H$6:H$8965)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mensual'!$A$6:$A$8965,IPC_anual!$A133,'IPC mensual'!H$6:H$8965)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mensual'!$A$6:$A$8965,IPC_anual!$A134,'IPC mensual'!H$6:H$8965)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mensual'!$A$6:$A$8965,IPC_anual!$A135,'IPC mensual'!H$6:H$8965)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mensual'!$A$6:$A$8965,IPC_anual!$A136,'IPC mensual'!H$6:H$8965)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mensual'!O$6:O$8965))/12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mensual'!$A$6:$A$8965,IPC_anual!$A137,'IPC mensual'!H$6:H$8965)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mensual'!O$6:O$8965))/12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mensual'!$A$6:$A$8965,IPC_anual!$A138,'IPC mensual'!H$6:H$8965)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mensual'!O$6:O$8965))/12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mensual'!$A$6:$A$8965,IPC_anual!$A139,'IPC mensual'!H$6:H$8965)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mensual'!O$6:O$8965))/12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mensual'!$A$6:$A$8965,IPC_anual!$A140,'IPC mensual'!H$6:H$8965)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mensual'!O$6:O$8965))/12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mensual'!$A$6:$A$8965,IPC_anual!$A141,'IPC mensual'!H$6:H$8965)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mensual'!O$6:O$8965))/12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mensual'!$A$6:$A$8965,IPC_anual!$A142,'IPC mensual'!H$6:H$8965)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mensual'!O$6:O$8965))/12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mensual'!$A$6:$A$8965,IPC_anual!$A143,'IPC mensual'!H$6:H$8965)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mensual'!O$6:O$8965))/12</f>
        <v>490.73416666666668</v>
      </c>
      <c r="J143" s="200">
        <f>(SUMIF('IPC mensual'!$A$6:$A$881,IPC_anual!$A143,'IPC mensual'!P$6:P$8965))/12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mensual'!$A$6:$A$8965,IPC_anual!$A144,'IPC mensual'!H$6:H$8965)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mensual'!O$6:O$8965))/12</f>
        <v>700.20833333333337</v>
      </c>
      <c r="J144" s="200">
        <f>(SUMIF('IPC mensual'!$A$6:$A$881,IPC_anual!$A144,'IPC mensual'!P$6:P$8965))/12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mensual'!$A$6:$A$8965,IPC_anual!$A145,'IPC mensual'!H$6:H$8965)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mensual'!$A$6:$A$8965,IPC_anual!$A145,'IPC mensual'!O$6:O$8965))/12</f>
        <v>886.24166666666679</v>
      </c>
      <c r="J145" s="200">
        <f>(SUMIF('IPC mensual'!$A$6:$A$8965,IPC_anual!$A145,'IPC mensual'!P$6:P$8965))/12</f>
        <v>241.87916666666669</v>
      </c>
      <c r="K145" s="199"/>
      <c r="L145" s="192">
        <f>(SUMIF('IPC mensual'!$A$6:$A$8965,IPC_anual!$A145,'IPC mensual'!R$6:R$8965))/12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mensual'!$A$6:$A$8965,IPC_anual!$A146,'IPC mensual'!H$6:H$8965)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mensual'!$A$6:$A$8965,IPC_anual!$A146,'IPC mensual'!O$6:O$8965))/12</f>
        <v>1231.4191666666666</v>
      </c>
      <c r="J146" s="200">
        <f>(SUMIF('IPC mensual'!$A$6:$A$8965,IPC_anual!$A146,'IPC mensual'!P$6:P$8965))/12</f>
        <v>341.99166666666662</v>
      </c>
      <c r="K146" s="199"/>
      <c r="L146" s="192">
        <f>(SUMIF('IPC mensual'!$A$6:$A$8965,IPC_anual!$A146,'IPC mensual'!R$6:R$8965))/12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mensual'!$A$6:$A$8965,IPC_anual!$A147,'IPC mensual'!H$6:H$8965)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mensual'!$A$6:$A$10050,IPC_anual!$A147,'IPC mensual'!M$6:M$10050)/12</f>
        <v>112.98507499999999</v>
      </c>
      <c r="H147" s="471">
        <f>SUMIF('IPC mensual'!$A$6:$A$10050,IPC_anual!$A147,'IPC mensual'!N$6:N$10050)/12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mensual'!$A$6:$A$8965,IPC_anual!$A148,'IPC mensual'!H$6:H$8965)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mensual'!$A$6:$A$10050,IPC_anual!$A148,'IPC mensual'!M$6:M$10050)/12</f>
        <v>151.56981666666667</v>
      </c>
      <c r="H148" s="471">
        <f>SUMIF('IPC mensual'!$A$6:$A$10050,IPC_anual!$A148,'IPC mensual'!N$6:N$10050)/12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mensual'!$A$6:$A$8965,IPC_anual!$A149,'IPC mensual'!H$6:H$8965)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mensual'!$A$6:$A$10050,IPC_anual!$A149,'IPC mensual'!M$6:M$10050)/12</f>
        <v>231.60509166666665</v>
      </c>
      <c r="H149" s="471">
        <f>SUMIF('IPC mensual'!$A$6:$A$10050,IPC_anual!$A149,'IPC mensual'!N$6:N$10050)/12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mensual'!$A$6:$A$8965,IPC_anual!$A150,'IPC mensual'!H$6:H$8965)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mensual'!$A$6:$A$10050,IPC_anual!$A150,'IPC mensual'!M$6:M$10050)/12</f>
        <v>325.36435833333326</v>
      </c>
      <c r="H150" s="471">
        <f>SUMIF('IPC mensual'!$A$6:$A$10050,IPC_anual!$A150,'IPC mensual'!N$6:N$10050)/12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mensual'!$A$6:$A$8965,IPC_anual!$A151,'IPC mensual'!H$6:H$8965)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mensual'!$A$6:$A$10050,IPC_anual!$A151,'IPC mensual'!M$6:M$10050)/12</f>
        <v>478.61505833333337</v>
      </c>
      <c r="H151" s="471">
        <f>SUMIF('IPC mensual'!$A$6:$A$10050,IPC_anual!$A151,'IPC mensual'!N$6:N$10050)/12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mensual'!$A$6:$A$8965,IPC_anual!$A152,'IPC mensual'!H$6:H$8965)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mensual'!$A$6:$A$10050,IPC_anual!$A152,'IPC mensual'!M$6:M$10050)/12</f>
        <v>828.60368333333338</v>
      </c>
      <c r="H152" s="471">
        <f>SUMIF('IPC mensual'!$A$6:$A$10050,IPC_anual!$A152,'IPC mensual'!N$6:N$10050)/12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mensual'!$A$6:$A$8965,IPC_anual!$A153,'IPC mensual'!H$6:H$8965)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mensual'!$A$6:$A$10050,IPC_anual!$A153,'IPC mensual'!M$6:M$10050)/12</f>
        <v>1939.3004666666666</v>
      </c>
      <c r="H153" s="471">
        <f>SUMIF('IPC mensual'!$A$6:$A$10050,IPC_anual!$A153,'IPC mensual'!N$6:N$10050)/12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baseColWidth="10" defaultRowHeight="10.199999999999999"/>
  <cols>
    <col min="1" max="1" width="5.33203125" style="61" bestFit="1" customWidth="1"/>
    <col min="2" max="2" width="4.5546875" style="61" bestFit="1" customWidth="1"/>
    <col min="3" max="3" width="16.88671875" style="61" bestFit="1" customWidth="1"/>
    <col min="4" max="4" width="16.109375" style="61" customWidth="1"/>
    <col min="5" max="5" width="15.5546875" style="61" customWidth="1"/>
    <col min="6" max="6" width="16" style="61" customWidth="1"/>
    <col min="7" max="12" width="17.5546875" style="61" bestFit="1" customWidth="1"/>
    <col min="13" max="13" width="12.5546875" style="61" bestFit="1" customWidth="1"/>
    <col min="14" max="256" width="11.44140625" style="61"/>
    <col min="257" max="257" width="5.33203125" style="61" bestFit="1" customWidth="1"/>
    <col min="258" max="258" width="4.5546875" style="61" bestFit="1" customWidth="1"/>
    <col min="259" max="259" width="16.88671875" style="61" bestFit="1" customWidth="1"/>
    <col min="260" max="260" width="16.109375" style="61" customWidth="1"/>
    <col min="261" max="261" width="15.5546875" style="61" customWidth="1"/>
    <col min="262" max="262" width="16" style="61" customWidth="1"/>
    <col min="263" max="268" width="17.5546875" style="61" bestFit="1" customWidth="1"/>
    <col min="269" max="269" width="12.5546875" style="61" bestFit="1" customWidth="1"/>
    <col min="270" max="512" width="11.44140625" style="61"/>
    <col min="513" max="513" width="5.33203125" style="61" bestFit="1" customWidth="1"/>
    <col min="514" max="514" width="4.5546875" style="61" bestFit="1" customWidth="1"/>
    <col min="515" max="515" width="16.88671875" style="61" bestFit="1" customWidth="1"/>
    <col min="516" max="516" width="16.109375" style="61" customWidth="1"/>
    <col min="517" max="517" width="15.5546875" style="61" customWidth="1"/>
    <col min="518" max="518" width="16" style="61" customWidth="1"/>
    <col min="519" max="524" width="17.5546875" style="61" bestFit="1" customWidth="1"/>
    <col min="525" max="525" width="12.5546875" style="61" bestFit="1" customWidth="1"/>
    <col min="526" max="768" width="11.44140625" style="61"/>
    <col min="769" max="769" width="5.33203125" style="61" bestFit="1" customWidth="1"/>
    <col min="770" max="770" width="4.5546875" style="61" bestFit="1" customWidth="1"/>
    <col min="771" max="771" width="16.88671875" style="61" bestFit="1" customWidth="1"/>
    <col min="772" max="772" width="16.109375" style="61" customWidth="1"/>
    <col min="773" max="773" width="15.5546875" style="61" customWidth="1"/>
    <col min="774" max="774" width="16" style="61" customWidth="1"/>
    <col min="775" max="780" width="17.5546875" style="61" bestFit="1" customWidth="1"/>
    <col min="781" max="781" width="12.5546875" style="61" bestFit="1" customWidth="1"/>
    <col min="782" max="1024" width="11.44140625" style="61"/>
    <col min="1025" max="1025" width="5.33203125" style="61" bestFit="1" customWidth="1"/>
    <col min="1026" max="1026" width="4.5546875" style="61" bestFit="1" customWidth="1"/>
    <col min="1027" max="1027" width="16.88671875" style="61" bestFit="1" customWidth="1"/>
    <col min="1028" max="1028" width="16.109375" style="61" customWidth="1"/>
    <col min="1029" max="1029" width="15.5546875" style="61" customWidth="1"/>
    <col min="1030" max="1030" width="16" style="61" customWidth="1"/>
    <col min="1031" max="1036" width="17.5546875" style="61" bestFit="1" customWidth="1"/>
    <col min="1037" max="1037" width="12.5546875" style="61" bestFit="1" customWidth="1"/>
    <col min="1038" max="1280" width="11.44140625" style="61"/>
    <col min="1281" max="1281" width="5.33203125" style="61" bestFit="1" customWidth="1"/>
    <col min="1282" max="1282" width="4.5546875" style="61" bestFit="1" customWidth="1"/>
    <col min="1283" max="1283" width="16.88671875" style="61" bestFit="1" customWidth="1"/>
    <col min="1284" max="1284" width="16.109375" style="61" customWidth="1"/>
    <col min="1285" max="1285" width="15.5546875" style="61" customWidth="1"/>
    <col min="1286" max="1286" width="16" style="61" customWidth="1"/>
    <col min="1287" max="1292" width="17.5546875" style="61" bestFit="1" customWidth="1"/>
    <col min="1293" max="1293" width="12.5546875" style="61" bestFit="1" customWidth="1"/>
    <col min="1294" max="1536" width="11.44140625" style="61"/>
    <col min="1537" max="1537" width="5.33203125" style="61" bestFit="1" customWidth="1"/>
    <col min="1538" max="1538" width="4.5546875" style="61" bestFit="1" customWidth="1"/>
    <col min="1539" max="1539" width="16.88671875" style="61" bestFit="1" customWidth="1"/>
    <col min="1540" max="1540" width="16.109375" style="61" customWidth="1"/>
    <col min="1541" max="1541" width="15.5546875" style="61" customWidth="1"/>
    <col min="1542" max="1542" width="16" style="61" customWidth="1"/>
    <col min="1543" max="1548" width="17.5546875" style="61" bestFit="1" customWidth="1"/>
    <col min="1549" max="1549" width="12.5546875" style="61" bestFit="1" customWidth="1"/>
    <col min="1550" max="1792" width="11.44140625" style="61"/>
    <col min="1793" max="1793" width="5.33203125" style="61" bestFit="1" customWidth="1"/>
    <col min="1794" max="1794" width="4.5546875" style="61" bestFit="1" customWidth="1"/>
    <col min="1795" max="1795" width="16.88671875" style="61" bestFit="1" customWidth="1"/>
    <col min="1796" max="1796" width="16.109375" style="61" customWidth="1"/>
    <col min="1797" max="1797" width="15.5546875" style="61" customWidth="1"/>
    <col min="1798" max="1798" width="16" style="61" customWidth="1"/>
    <col min="1799" max="1804" width="17.5546875" style="61" bestFit="1" customWidth="1"/>
    <col min="1805" max="1805" width="12.5546875" style="61" bestFit="1" customWidth="1"/>
    <col min="1806" max="2048" width="11.44140625" style="61"/>
    <col min="2049" max="2049" width="5.33203125" style="61" bestFit="1" customWidth="1"/>
    <col min="2050" max="2050" width="4.5546875" style="61" bestFit="1" customWidth="1"/>
    <col min="2051" max="2051" width="16.88671875" style="61" bestFit="1" customWidth="1"/>
    <col min="2052" max="2052" width="16.109375" style="61" customWidth="1"/>
    <col min="2053" max="2053" width="15.5546875" style="61" customWidth="1"/>
    <col min="2054" max="2054" width="16" style="61" customWidth="1"/>
    <col min="2055" max="2060" width="17.5546875" style="61" bestFit="1" customWidth="1"/>
    <col min="2061" max="2061" width="12.5546875" style="61" bestFit="1" customWidth="1"/>
    <col min="2062" max="2304" width="11.44140625" style="61"/>
    <col min="2305" max="2305" width="5.33203125" style="61" bestFit="1" customWidth="1"/>
    <col min="2306" max="2306" width="4.5546875" style="61" bestFit="1" customWidth="1"/>
    <col min="2307" max="2307" width="16.88671875" style="61" bestFit="1" customWidth="1"/>
    <col min="2308" max="2308" width="16.109375" style="61" customWidth="1"/>
    <col min="2309" max="2309" width="15.5546875" style="61" customWidth="1"/>
    <col min="2310" max="2310" width="16" style="61" customWidth="1"/>
    <col min="2311" max="2316" width="17.5546875" style="61" bestFit="1" customWidth="1"/>
    <col min="2317" max="2317" width="12.5546875" style="61" bestFit="1" customWidth="1"/>
    <col min="2318" max="2560" width="11.44140625" style="61"/>
    <col min="2561" max="2561" width="5.33203125" style="61" bestFit="1" customWidth="1"/>
    <col min="2562" max="2562" width="4.5546875" style="61" bestFit="1" customWidth="1"/>
    <col min="2563" max="2563" width="16.88671875" style="61" bestFit="1" customWidth="1"/>
    <col min="2564" max="2564" width="16.109375" style="61" customWidth="1"/>
    <col min="2565" max="2565" width="15.5546875" style="61" customWidth="1"/>
    <col min="2566" max="2566" width="16" style="61" customWidth="1"/>
    <col min="2567" max="2572" width="17.5546875" style="61" bestFit="1" customWidth="1"/>
    <col min="2573" max="2573" width="12.5546875" style="61" bestFit="1" customWidth="1"/>
    <col min="2574" max="2816" width="11.44140625" style="61"/>
    <col min="2817" max="2817" width="5.33203125" style="61" bestFit="1" customWidth="1"/>
    <col min="2818" max="2818" width="4.5546875" style="61" bestFit="1" customWidth="1"/>
    <col min="2819" max="2819" width="16.88671875" style="61" bestFit="1" customWidth="1"/>
    <col min="2820" max="2820" width="16.109375" style="61" customWidth="1"/>
    <col min="2821" max="2821" width="15.5546875" style="61" customWidth="1"/>
    <col min="2822" max="2822" width="16" style="61" customWidth="1"/>
    <col min="2823" max="2828" width="17.5546875" style="61" bestFit="1" customWidth="1"/>
    <col min="2829" max="2829" width="12.5546875" style="61" bestFit="1" customWidth="1"/>
    <col min="2830" max="3072" width="11.44140625" style="61"/>
    <col min="3073" max="3073" width="5.33203125" style="61" bestFit="1" customWidth="1"/>
    <col min="3074" max="3074" width="4.5546875" style="61" bestFit="1" customWidth="1"/>
    <col min="3075" max="3075" width="16.88671875" style="61" bestFit="1" customWidth="1"/>
    <col min="3076" max="3076" width="16.109375" style="61" customWidth="1"/>
    <col min="3077" max="3077" width="15.5546875" style="61" customWidth="1"/>
    <col min="3078" max="3078" width="16" style="61" customWidth="1"/>
    <col min="3079" max="3084" width="17.5546875" style="61" bestFit="1" customWidth="1"/>
    <col min="3085" max="3085" width="12.5546875" style="61" bestFit="1" customWidth="1"/>
    <col min="3086" max="3328" width="11.44140625" style="61"/>
    <col min="3329" max="3329" width="5.33203125" style="61" bestFit="1" customWidth="1"/>
    <col min="3330" max="3330" width="4.5546875" style="61" bestFit="1" customWidth="1"/>
    <col min="3331" max="3331" width="16.88671875" style="61" bestFit="1" customWidth="1"/>
    <col min="3332" max="3332" width="16.109375" style="61" customWidth="1"/>
    <col min="3333" max="3333" width="15.5546875" style="61" customWidth="1"/>
    <col min="3334" max="3334" width="16" style="61" customWidth="1"/>
    <col min="3335" max="3340" width="17.5546875" style="61" bestFit="1" customWidth="1"/>
    <col min="3341" max="3341" width="12.5546875" style="61" bestFit="1" customWidth="1"/>
    <col min="3342" max="3584" width="11.44140625" style="61"/>
    <col min="3585" max="3585" width="5.33203125" style="61" bestFit="1" customWidth="1"/>
    <col min="3586" max="3586" width="4.5546875" style="61" bestFit="1" customWidth="1"/>
    <col min="3587" max="3587" width="16.88671875" style="61" bestFit="1" customWidth="1"/>
    <col min="3588" max="3588" width="16.109375" style="61" customWidth="1"/>
    <col min="3589" max="3589" width="15.5546875" style="61" customWidth="1"/>
    <col min="3590" max="3590" width="16" style="61" customWidth="1"/>
    <col min="3591" max="3596" width="17.5546875" style="61" bestFit="1" customWidth="1"/>
    <col min="3597" max="3597" width="12.5546875" style="61" bestFit="1" customWidth="1"/>
    <col min="3598" max="3840" width="11.44140625" style="61"/>
    <col min="3841" max="3841" width="5.33203125" style="61" bestFit="1" customWidth="1"/>
    <col min="3842" max="3842" width="4.5546875" style="61" bestFit="1" customWidth="1"/>
    <col min="3843" max="3843" width="16.88671875" style="61" bestFit="1" customWidth="1"/>
    <col min="3844" max="3844" width="16.109375" style="61" customWidth="1"/>
    <col min="3845" max="3845" width="15.5546875" style="61" customWidth="1"/>
    <col min="3846" max="3846" width="16" style="61" customWidth="1"/>
    <col min="3847" max="3852" width="17.5546875" style="61" bestFit="1" customWidth="1"/>
    <col min="3853" max="3853" width="12.5546875" style="61" bestFit="1" customWidth="1"/>
    <col min="3854" max="4096" width="11.44140625" style="61"/>
    <col min="4097" max="4097" width="5.33203125" style="61" bestFit="1" customWidth="1"/>
    <col min="4098" max="4098" width="4.5546875" style="61" bestFit="1" customWidth="1"/>
    <col min="4099" max="4099" width="16.88671875" style="61" bestFit="1" customWidth="1"/>
    <col min="4100" max="4100" width="16.109375" style="61" customWidth="1"/>
    <col min="4101" max="4101" width="15.5546875" style="61" customWidth="1"/>
    <col min="4102" max="4102" width="16" style="61" customWidth="1"/>
    <col min="4103" max="4108" width="17.5546875" style="61" bestFit="1" customWidth="1"/>
    <col min="4109" max="4109" width="12.5546875" style="61" bestFit="1" customWidth="1"/>
    <col min="4110" max="4352" width="11.44140625" style="61"/>
    <col min="4353" max="4353" width="5.33203125" style="61" bestFit="1" customWidth="1"/>
    <col min="4354" max="4354" width="4.5546875" style="61" bestFit="1" customWidth="1"/>
    <col min="4355" max="4355" width="16.88671875" style="61" bestFit="1" customWidth="1"/>
    <col min="4356" max="4356" width="16.109375" style="61" customWidth="1"/>
    <col min="4357" max="4357" width="15.5546875" style="61" customWidth="1"/>
    <col min="4358" max="4358" width="16" style="61" customWidth="1"/>
    <col min="4359" max="4364" width="17.5546875" style="61" bestFit="1" customWidth="1"/>
    <col min="4365" max="4365" width="12.5546875" style="61" bestFit="1" customWidth="1"/>
    <col min="4366" max="4608" width="11.44140625" style="61"/>
    <col min="4609" max="4609" width="5.33203125" style="61" bestFit="1" customWidth="1"/>
    <col min="4610" max="4610" width="4.5546875" style="61" bestFit="1" customWidth="1"/>
    <col min="4611" max="4611" width="16.88671875" style="61" bestFit="1" customWidth="1"/>
    <col min="4612" max="4612" width="16.109375" style="61" customWidth="1"/>
    <col min="4613" max="4613" width="15.5546875" style="61" customWidth="1"/>
    <col min="4614" max="4614" width="16" style="61" customWidth="1"/>
    <col min="4615" max="4620" width="17.5546875" style="61" bestFit="1" customWidth="1"/>
    <col min="4621" max="4621" width="12.5546875" style="61" bestFit="1" customWidth="1"/>
    <col min="4622" max="4864" width="11.44140625" style="61"/>
    <col min="4865" max="4865" width="5.33203125" style="61" bestFit="1" customWidth="1"/>
    <col min="4866" max="4866" width="4.5546875" style="61" bestFit="1" customWidth="1"/>
    <col min="4867" max="4867" width="16.88671875" style="61" bestFit="1" customWidth="1"/>
    <col min="4868" max="4868" width="16.109375" style="61" customWidth="1"/>
    <col min="4869" max="4869" width="15.5546875" style="61" customWidth="1"/>
    <col min="4870" max="4870" width="16" style="61" customWidth="1"/>
    <col min="4871" max="4876" width="17.5546875" style="61" bestFit="1" customWidth="1"/>
    <col min="4877" max="4877" width="12.5546875" style="61" bestFit="1" customWidth="1"/>
    <col min="4878" max="5120" width="11.44140625" style="61"/>
    <col min="5121" max="5121" width="5.33203125" style="61" bestFit="1" customWidth="1"/>
    <col min="5122" max="5122" width="4.5546875" style="61" bestFit="1" customWidth="1"/>
    <col min="5123" max="5123" width="16.88671875" style="61" bestFit="1" customWidth="1"/>
    <col min="5124" max="5124" width="16.109375" style="61" customWidth="1"/>
    <col min="5125" max="5125" width="15.5546875" style="61" customWidth="1"/>
    <col min="5126" max="5126" width="16" style="61" customWidth="1"/>
    <col min="5127" max="5132" width="17.5546875" style="61" bestFit="1" customWidth="1"/>
    <col min="5133" max="5133" width="12.5546875" style="61" bestFit="1" customWidth="1"/>
    <col min="5134" max="5376" width="11.44140625" style="61"/>
    <col min="5377" max="5377" width="5.33203125" style="61" bestFit="1" customWidth="1"/>
    <col min="5378" max="5378" width="4.5546875" style="61" bestFit="1" customWidth="1"/>
    <col min="5379" max="5379" width="16.88671875" style="61" bestFit="1" customWidth="1"/>
    <col min="5380" max="5380" width="16.109375" style="61" customWidth="1"/>
    <col min="5381" max="5381" width="15.5546875" style="61" customWidth="1"/>
    <col min="5382" max="5382" width="16" style="61" customWidth="1"/>
    <col min="5383" max="5388" width="17.5546875" style="61" bestFit="1" customWidth="1"/>
    <col min="5389" max="5389" width="12.5546875" style="61" bestFit="1" customWidth="1"/>
    <col min="5390" max="5632" width="11.44140625" style="61"/>
    <col min="5633" max="5633" width="5.33203125" style="61" bestFit="1" customWidth="1"/>
    <col min="5634" max="5634" width="4.5546875" style="61" bestFit="1" customWidth="1"/>
    <col min="5635" max="5635" width="16.88671875" style="61" bestFit="1" customWidth="1"/>
    <col min="5636" max="5636" width="16.109375" style="61" customWidth="1"/>
    <col min="5637" max="5637" width="15.5546875" style="61" customWidth="1"/>
    <col min="5638" max="5638" width="16" style="61" customWidth="1"/>
    <col min="5639" max="5644" width="17.5546875" style="61" bestFit="1" customWidth="1"/>
    <col min="5645" max="5645" width="12.5546875" style="61" bestFit="1" customWidth="1"/>
    <col min="5646" max="5888" width="11.44140625" style="61"/>
    <col min="5889" max="5889" width="5.33203125" style="61" bestFit="1" customWidth="1"/>
    <col min="5890" max="5890" width="4.5546875" style="61" bestFit="1" customWidth="1"/>
    <col min="5891" max="5891" width="16.88671875" style="61" bestFit="1" customWidth="1"/>
    <col min="5892" max="5892" width="16.109375" style="61" customWidth="1"/>
    <col min="5893" max="5893" width="15.5546875" style="61" customWidth="1"/>
    <col min="5894" max="5894" width="16" style="61" customWidth="1"/>
    <col min="5895" max="5900" width="17.5546875" style="61" bestFit="1" customWidth="1"/>
    <col min="5901" max="5901" width="12.5546875" style="61" bestFit="1" customWidth="1"/>
    <col min="5902" max="6144" width="11.44140625" style="61"/>
    <col min="6145" max="6145" width="5.33203125" style="61" bestFit="1" customWidth="1"/>
    <col min="6146" max="6146" width="4.5546875" style="61" bestFit="1" customWidth="1"/>
    <col min="6147" max="6147" width="16.88671875" style="61" bestFit="1" customWidth="1"/>
    <col min="6148" max="6148" width="16.109375" style="61" customWidth="1"/>
    <col min="6149" max="6149" width="15.5546875" style="61" customWidth="1"/>
    <col min="6150" max="6150" width="16" style="61" customWidth="1"/>
    <col min="6151" max="6156" width="17.5546875" style="61" bestFit="1" customWidth="1"/>
    <col min="6157" max="6157" width="12.5546875" style="61" bestFit="1" customWidth="1"/>
    <col min="6158" max="6400" width="11.44140625" style="61"/>
    <col min="6401" max="6401" width="5.33203125" style="61" bestFit="1" customWidth="1"/>
    <col min="6402" max="6402" width="4.5546875" style="61" bestFit="1" customWidth="1"/>
    <col min="6403" max="6403" width="16.88671875" style="61" bestFit="1" customWidth="1"/>
    <col min="6404" max="6404" width="16.109375" style="61" customWidth="1"/>
    <col min="6405" max="6405" width="15.5546875" style="61" customWidth="1"/>
    <col min="6406" max="6406" width="16" style="61" customWidth="1"/>
    <col min="6407" max="6412" width="17.5546875" style="61" bestFit="1" customWidth="1"/>
    <col min="6413" max="6413" width="12.5546875" style="61" bestFit="1" customWidth="1"/>
    <col min="6414" max="6656" width="11.44140625" style="61"/>
    <col min="6657" max="6657" width="5.33203125" style="61" bestFit="1" customWidth="1"/>
    <col min="6658" max="6658" width="4.5546875" style="61" bestFit="1" customWidth="1"/>
    <col min="6659" max="6659" width="16.88671875" style="61" bestFit="1" customWidth="1"/>
    <col min="6660" max="6660" width="16.109375" style="61" customWidth="1"/>
    <col min="6661" max="6661" width="15.5546875" style="61" customWidth="1"/>
    <col min="6662" max="6662" width="16" style="61" customWidth="1"/>
    <col min="6663" max="6668" width="17.5546875" style="61" bestFit="1" customWidth="1"/>
    <col min="6669" max="6669" width="12.5546875" style="61" bestFit="1" customWidth="1"/>
    <col min="6670" max="6912" width="11.44140625" style="61"/>
    <col min="6913" max="6913" width="5.33203125" style="61" bestFit="1" customWidth="1"/>
    <col min="6914" max="6914" width="4.5546875" style="61" bestFit="1" customWidth="1"/>
    <col min="6915" max="6915" width="16.88671875" style="61" bestFit="1" customWidth="1"/>
    <col min="6916" max="6916" width="16.109375" style="61" customWidth="1"/>
    <col min="6917" max="6917" width="15.5546875" style="61" customWidth="1"/>
    <col min="6918" max="6918" width="16" style="61" customWidth="1"/>
    <col min="6919" max="6924" width="17.5546875" style="61" bestFit="1" customWidth="1"/>
    <col min="6925" max="6925" width="12.5546875" style="61" bestFit="1" customWidth="1"/>
    <col min="6926" max="7168" width="11.44140625" style="61"/>
    <col min="7169" max="7169" width="5.33203125" style="61" bestFit="1" customWidth="1"/>
    <col min="7170" max="7170" width="4.5546875" style="61" bestFit="1" customWidth="1"/>
    <col min="7171" max="7171" width="16.88671875" style="61" bestFit="1" customWidth="1"/>
    <col min="7172" max="7172" width="16.109375" style="61" customWidth="1"/>
    <col min="7173" max="7173" width="15.5546875" style="61" customWidth="1"/>
    <col min="7174" max="7174" width="16" style="61" customWidth="1"/>
    <col min="7175" max="7180" width="17.5546875" style="61" bestFit="1" customWidth="1"/>
    <col min="7181" max="7181" width="12.5546875" style="61" bestFit="1" customWidth="1"/>
    <col min="7182" max="7424" width="11.44140625" style="61"/>
    <col min="7425" max="7425" width="5.33203125" style="61" bestFit="1" customWidth="1"/>
    <col min="7426" max="7426" width="4.5546875" style="61" bestFit="1" customWidth="1"/>
    <col min="7427" max="7427" width="16.88671875" style="61" bestFit="1" customWidth="1"/>
    <col min="7428" max="7428" width="16.109375" style="61" customWidth="1"/>
    <col min="7429" max="7429" width="15.5546875" style="61" customWidth="1"/>
    <col min="7430" max="7430" width="16" style="61" customWidth="1"/>
    <col min="7431" max="7436" width="17.5546875" style="61" bestFit="1" customWidth="1"/>
    <col min="7437" max="7437" width="12.5546875" style="61" bestFit="1" customWidth="1"/>
    <col min="7438" max="7680" width="11.44140625" style="61"/>
    <col min="7681" max="7681" width="5.33203125" style="61" bestFit="1" customWidth="1"/>
    <col min="7682" max="7682" width="4.5546875" style="61" bestFit="1" customWidth="1"/>
    <col min="7683" max="7683" width="16.88671875" style="61" bestFit="1" customWidth="1"/>
    <col min="7684" max="7684" width="16.109375" style="61" customWidth="1"/>
    <col min="7685" max="7685" width="15.5546875" style="61" customWidth="1"/>
    <col min="7686" max="7686" width="16" style="61" customWidth="1"/>
    <col min="7687" max="7692" width="17.5546875" style="61" bestFit="1" customWidth="1"/>
    <col min="7693" max="7693" width="12.5546875" style="61" bestFit="1" customWidth="1"/>
    <col min="7694" max="7936" width="11.44140625" style="61"/>
    <col min="7937" max="7937" width="5.33203125" style="61" bestFit="1" customWidth="1"/>
    <col min="7938" max="7938" width="4.5546875" style="61" bestFit="1" customWidth="1"/>
    <col min="7939" max="7939" width="16.88671875" style="61" bestFit="1" customWidth="1"/>
    <col min="7940" max="7940" width="16.109375" style="61" customWidth="1"/>
    <col min="7941" max="7941" width="15.5546875" style="61" customWidth="1"/>
    <col min="7942" max="7942" width="16" style="61" customWidth="1"/>
    <col min="7943" max="7948" width="17.5546875" style="61" bestFit="1" customWidth="1"/>
    <col min="7949" max="7949" width="12.5546875" style="61" bestFit="1" customWidth="1"/>
    <col min="7950" max="8192" width="11.44140625" style="61"/>
    <col min="8193" max="8193" width="5.33203125" style="61" bestFit="1" customWidth="1"/>
    <col min="8194" max="8194" width="4.5546875" style="61" bestFit="1" customWidth="1"/>
    <col min="8195" max="8195" width="16.88671875" style="61" bestFit="1" customWidth="1"/>
    <col min="8196" max="8196" width="16.109375" style="61" customWidth="1"/>
    <col min="8197" max="8197" width="15.5546875" style="61" customWidth="1"/>
    <col min="8198" max="8198" width="16" style="61" customWidth="1"/>
    <col min="8199" max="8204" width="17.5546875" style="61" bestFit="1" customWidth="1"/>
    <col min="8205" max="8205" width="12.5546875" style="61" bestFit="1" customWidth="1"/>
    <col min="8206" max="8448" width="11.44140625" style="61"/>
    <col min="8449" max="8449" width="5.33203125" style="61" bestFit="1" customWidth="1"/>
    <col min="8450" max="8450" width="4.5546875" style="61" bestFit="1" customWidth="1"/>
    <col min="8451" max="8451" width="16.88671875" style="61" bestFit="1" customWidth="1"/>
    <col min="8452" max="8452" width="16.109375" style="61" customWidth="1"/>
    <col min="8453" max="8453" width="15.5546875" style="61" customWidth="1"/>
    <col min="8454" max="8454" width="16" style="61" customWidth="1"/>
    <col min="8455" max="8460" width="17.5546875" style="61" bestFit="1" customWidth="1"/>
    <col min="8461" max="8461" width="12.5546875" style="61" bestFit="1" customWidth="1"/>
    <col min="8462" max="8704" width="11.44140625" style="61"/>
    <col min="8705" max="8705" width="5.33203125" style="61" bestFit="1" customWidth="1"/>
    <col min="8706" max="8706" width="4.5546875" style="61" bestFit="1" customWidth="1"/>
    <col min="8707" max="8707" width="16.88671875" style="61" bestFit="1" customWidth="1"/>
    <col min="8708" max="8708" width="16.109375" style="61" customWidth="1"/>
    <col min="8709" max="8709" width="15.5546875" style="61" customWidth="1"/>
    <col min="8710" max="8710" width="16" style="61" customWidth="1"/>
    <col min="8711" max="8716" width="17.5546875" style="61" bestFit="1" customWidth="1"/>
    <col min="8717" max="8717" width="12.5546875" style="61" bestFit="1" customWidth="1"/>
    <col min="8718" max="8960" width="11.44140625" style="61"/>
    <col min="8961" max="8961" width="5.33203125" style="61" bestFit="1" customWidth="1"/>
    <col min="8962" max="8962" width="4.5546875" style="61" bestFit="1" customWidth="1"/>
    <col min="8963" max="8963" width="16.88671875" style="61" bestFit="1" customWidth="1"/>
    <col min="8964" max="8964" width="16.109375" style="61" customWidth="1"/>
    <col min="8965" max="8965" width="15.5546875" style="61" customWidth="1"/>
    <col min="8966" max="8966" width="16" style="61" customWidth="1"/>
    <col min="8967" max="8972" width="17.5546875" style="61" bestFit="1" customWidth="1"/>
    <col min="8973" max="8973" width="12.5546875" style="61" bestFit="1" customWidth="1"/>
    <col min="8974" max="9216" width="11.44140625" style="61"/>
    <col min="9217" max="9217" width="5.33203125" style="61" bestFit="1" customWidth="1"/>
    <col min="9218" max="9218" width="4.5546875" style="61" bestFit="1" customWidth="1"/>
    <col min="9219" max="9219" width="16.88671875" style="61" bestFit="1" customWidth="1"/>
    <col min="9220" max="9220" width="16.109375" style="61" customWidth="1"/>
    <col min="9221" max="9221" width="15.5546875" style="61" customWidth="1"/>
    <col min="9222" max="9222" width="16" style="61" customWidth="1"/>
    <col min="9223" max="9228" width="17.5546875" style="61" bestFit="1" customWidth="1"/>
    <col min="9229" max="9229" width="12.5546875" style="61" bestFit="1" customWidth="1"/>
    <col min="9230" max="9472" width="11.44140625" style="61"/>
    <col min="9473" max="9473" width="5.33203125" style="61" bestFit="1" customWidth="1"/>
    <col min="9474" max="9474" width="4.5546875" style="61" bestFit="1" customWidth="1"/>
    <col min="9475" max="9475" width="16.88671875" style="61" bestFit="1" customWidth="1"/>
    <col min="9476" max="9476" width="16.109375" style="61" customWidth="1"/>
    <col min="9477" max="9477" width="15.5546875" style="61" customWidth="1"/>
    <col min="9478" max="9478" width="16" style="61" customWidth="1"/>
    <col min="9479" max="9484" width="17.5546875" style="61" bestFit="1" customWidth="1"/>
    <col min="9485" max="9485" width="12.5546875" style="61" bestFit="1" customWidth="1"/>
    <col min="9486" max="9728" width="11.44140625" style="61"/>
    <col min="9729" max="9729" width="5.33203125" style="61" bestFit="1" customWidth="1"/>
    <col min="9730" max="9730" width="4.5546875" style="61" bestFit="1" customWidth="1"/>
    <col min="9731" max="9731" width="16.88671875" style="61" bestFit="1" customWidth="1"/>
    <col min="9732" max="9732" width="16.109375" style="61" customWidth="1"/>
    <col min="9733" max="9733" width="15.5546875" style="61" customWidth="1"/>
    <col min="9734" max="9734" width="16" style="61" customWidth="1"/>
    <col min="9735" max="9740" width="17.5546875" style="61" bestFit="1" customWidth="1"/>
    <col min="9741" max="9741" width="12.5546875" style="61" bestFit="1" customWidth="1"/>
    <col min="9742" max="9984" width="11.44140625" style="61"/>
    <col min="9985" max="9985" width="5.33203125" style="61" bestFit="1" customWidth="1"/>
    <col min="9986" max="9986" width="4.5546875" style="61" bestFit="1" customWidth="1"/>
    <col min="9987" max="9987" width="16.88671875" style="61" bestFit="1" customWidth="1"/>
    <col min="9988" max="9988" width="16.109375" style="61" customWidth="1"/>
    <col min="9989" max="9989" width="15.5546875" style="61" customWidth="1"/>
    <col min="9990" max="9990" width="16" style="61" customWidth="1"/>
    <col min="9991" max="9996" width="17.5546875" style="61" bestFit="1" customWidth="1"/>
    <col min="9997" max="9997" width="12.5546875" style="61" bestFit="1" customWidth="1"/>
    <col min="9998" max="10240" width="11.44140625" style="61"/>
    <col min="10241" max="10241" width="5.33203125" style="61" bestFit="1" customWidth="1"/>
    <col min="10242" max="10242" width="4.5546875" style="61" bestFit="1" customWidth="1"/>
    <col min="10243" max="10243" width="16.88671875" style="61" bestFit="1" customWidth="1"/>
    <col min="10244" max="10244" width="16.109375" style="61" customWidth="1"/>
    <col min="10245" max="10245" width="15.5546875" style="61" customWidth="1"/>
    <col min="10246" max="10246" width="16" style="61" customWidth="1"/>
    <col min="10247" max="10252" width="17.5546875" style="61" bestFit="1" customWidth="1"/>
    <col min="10253" max="10253" width="12.5546875" style="61" bestFit="1" customWidth="1"/>
    <col min="10254" max="10496" width="11.44140625" style="61"/>
    <col min="10497" max="10497" width="5.33203125" style="61" bestFit="1" customWidth="1"/>
    <col min="10498" max="10498" width="4.5546875" style="61" bestFit="1" customWidth="1"/>
    <col min="10499" max="10499" width="16.88671875" style="61" bestFit="1" customWidth="1"/>
    <col min="10500" max="10500" width="16.109375" style="61" customWidth="1"/>
    <col min="10501" max="10501" width="15.5546875" style="61" customWidth="1"/>
    <col min="10502" max="10502" width="16" style="61" customWidth="1"/>
    <col min="10503" max="10508" width="17.5546875" style="61" bestFit="1" customWidth="1"/>
    <col min="10509" max="10509" width="12.5546875" style="61" bestFit="1" customWidth="1"/>
    <col min="10510" max="10752" width="11.44140625" style="61"/>
    <col min="10753" max="10753" width="5.33203125" style="61" bestFit="1" customWidth="1"/>
    <col min="10754" max="10754" width="4.5546875" style="61" bestFit="1" customWidth="1"/>
    <col min="10755" max="10755" width="16.88671875" style="61" bestFit="1" customWidth="1"/>
    <col min="10756" max="10756" width="16.109375" style="61" customWidth="1"/>
    <col min="10757" max="10757" width="15.5546875" style="61" customWidth="1"/>
    <col min="10758" max="10758" width="16" style="61" customWidth="1"/>
    <col min="10759" max="10764" width="17.5546875" style="61" bestFit="1" customWidth="1"/>
    <col min="10765" max="10765" width="12.5546875" style="61" bestFit="1" customWidth="1"/>
    <col min="10766" max="11008" width="11.44140625" style="61"/>
    <col min="11009" max="11009" width="5.33203125" style="61" bestFit="1" customWidth="1"/>
    <col min="11010" max="11010" width="4.5546875" style="61" bestFit="1" customWidth="1"/>
    <col min="11011" max="11011" width="16.88671875" style="61" bestFit="1" customWidth="1"/>
    <col min="11012" max="11012" width="16.109375" style="61" customWidth="1"/>
    <col min="11013" max="11013" width="15.5546875" style="61" customWidth="1"/>
    <col min="11014" max="11014" width="16" style="61" customWidth="1"/>
    <col min="11015" max="11020" width="17.5546875" style="61" bestFit="1" customWidth="1"/>
    <col min="11021" max="11021" width="12.5546875" style="61" bestFit="1" customWidth="1"/>
    <col min="11022" max="11264" width="11.44140625" style="61"/>
    <col min="11265" max="11265" width="5.33203125" style="61" bestFit="1" customWidth="1"/>
    <col min="11266" max="11266" width="4.5546875" style="61" bestFit="1" customWidth="1"/>
    <col min="11267" max="11267" width="16.88671875" style="61" bestFit="1" customWidth="1"/>
    <col min="11268" max="11268" width="16.109375" style="61" customWidth="1"/>
    <col min="11269" max="11269" width="15.5546875" style="61" customWidth="1"/>
    <col min="11270" max="11270" width="16" style="61" customWidth="1"/>
    <col min="11271" max="11276" width="17.5546875" style="61" bestFit="1" customWidth="1"/>
    <col min="11277" max="11277" width="12.5546875" style="61" bestFit="1" customWidth="1"/>
    <col min="11278" max="11520" width="11.44140625" style="61"/>
    <col min="11521" max="11521" width="5.33203125" style="61" bestFit="1" customWidth="1"/>
    <col min="11522" max="11522" width="4.5546875" style="61" bestFit="1" customWidth="1"/>
    <col min="11523" max="11523" width="16.88671875" style="61" bestFit="1" customWidth="1"/>
    <col min="11524" max="11524" width="16.109375" style="61" customWidth="1"/>
    <col min="11525" max="11525" width="15.5546875" style="61" customWidth="1"/>
    <col min="11526" max="11526" width="16" style="61" customWidth="1"/>
    <col min="11527" max="11532" width="17.5546875" style="61" bestFit="1" customWidth="1"/>
    <col min="11533" max="11533" width="12.5546875" style="61" bestFit="1" customWidth="1"/>
    <col min="11534" max="11776" width="11.44140625" style="61"/>
    <col min="11777" max="11777" width="5.33203125" style="61" bestFit="1" customWidth="1"/>
    <col min="11778" max="11778" width="4.5546875" style="61" bestFit="1" customWidth="1"/>
    <col min="11779" max="11779" width="16.88671875" style="61" bestFit="1" customWidth="1"/>
    <col min="11780" max="11780" width="16.109375" style="61" customWidth="1"/>
    <col min="11781" max="11781" width="15.5546875" style="61" customWidth="1"/>
    <col min="11782" max="11782" width="16" style="61" customWidth="1"/>
    <col min="11783" max="11788" width="17.5546875" style="61" bestFit="1" customWidth="1"/>
    <col min="11789" max="11789" width="12.5546875" style="61" bestFit="1" customWidth="1"/>
    <col min="11790" max="12032" width="11.44140625" style="61"/>
    <col min="12033" max="12033" width="5.33203125" style="61" bestFit="1" customWidth="1"/>
    <col min="12034" max="12034" width="4.5546875" style="61" bestFit="1" customWidth="1"/>
    <col min="12035" max="12035" width="16.88671875" style="61" bestFit="1" customWidth="1"/>
    <col min="12036" max="12036" width="16.109375" style="61" customWidth="1"/>
    <col min="12037" max="12037" width="15.5546875" style="61" customWidth="1"/>
    <col min="12038" max="12038" width="16" style="61" customWidth="1"/>
    <col min="12039" max="12044" width="17.5546875" style="61" bestFit="1" customWidth="1"/>
    <col min="12045" max="12045" width="12.5546875" style="61" bestFit="1" customWidth="1"/>
    <col min="12046" max="12288" width="11.44140625" style="61"/>
    <col min="12289" max="12289" width="5.33203125" style="61" bestFit="1" customWidth="1"/>
    <col min="12290" max="12290" width="4.5546875" style="61" bestFit="1" customWidth="1"/>
    <col min="12291" max="12291" width="16.88671875" style="61" bestFit="1" customWidth="1"/>
    <col min="12292" max="12292" width="16.109375" style="61" customWidth="1"/>
    <col min="12293" max="12293" width="15.5546875" style="61" customWidth="1"/>
    <col min="12294" max="12294" width="16" style="61" customWidth="1"/>
    <col min="12295" max="12300" width="17.5546875" style="61" bestFit="1" customWidth="1"/>
    <col min="12301" max="12301" width="12.5546875" style="61" bestFit="1" customWidth="1"/>
    <col min="12302" max="12544" width="11.44140625" style="61"/>
    <col min="12545" max="12545" width="5.33203125" style="61" bestFit="1" customWidth="1"/>
    <col min="12546" max="12546" width="4.5546875" style="61" bestFit="1" customWidth="1"/>
    <col min="12547" max="12547" width="16.88671875" style="61" bestFit="1" customWidth="1"/>
    <col min="12548" max="12548" width="16.109375" style="61" customWidth="1"/>
    <col min="12549" max="12549" width="15.5546875" style="61" customWidth="1"/>
    <col min="12550" max="12550" width="16" style="61" customWidth="1"/>
    <col min="12551" max="12556" width="17.5546875" style="61" bestFit="1" customWidth="1"/>
    <col min="12557" max="12557" width="12.5546875" style="61" bestFit="1" customWidth="1"/>
    <col min="12558" max="12800" width="11.44140625" style="61"/>
    <col min="12801" max="12801" width="5.33203125" style="61" bestFit="1" customWidth="1"/>
    <col min="12802" max="12802" width="4.5546875" style="61" bestFit="1" customWidth="1"/>
    <col min="12803" max="12803" width="16.88671875" style="61" bestFit="1" customWidth="1"/>
    <col min="12804" max="12804" width="16.109375" style="61" customWidth="1"/>
    <col min="12805" max="12805" width="15.5546875" style="61" customWidth="1"/>
    <col min="12806" max="12806" width="16" style="61" customWidth="1"/>
    <col min="12807" max="12812" width="17.5546875" style="61" bestFit="1" customWidth="1"/>
    <col min="12813" max="12813" width="12.5546875" style="61" bestFit="1" customWidth="1"/>
    <col min="12814" max="13056" width="11.44140625" style="61"/>
    <col min="13057" max="13057" width="5.33203125" style="61" bestFit="1" customWidth="1"/>
    <col min="13058" max="13058" width="4.5546875" style="61" bestFit="1" customWidth="1"/>
    <col min="13059" max="13059" width="16.88671875" style="61" bestFit="1" customWidth="1"/>
    <col min="13060" max="13060" width="16.109375" style="61" customWidth="1"/>
    <col min="13061" max="13061" width="15.5546875" style="61" customWidth="1"/>
    <col min="13062" max="13062" width="16" style="61" customWidth="1"/>
    <col min="13063" max="13068" width="17.5546875" style="61" bestFit="1" customWidth="1"/>
    <col min="13069" max="13069" width="12.5546875" style="61" bestFit="1" customWidth="1"/>
    <col min="13070" max="13312" width="11.44140625" style="61"/>
    <col min="13313" max="13313" width="5.33203125" style="61" bestFit="1" customWidth="1"/>
    <col min="13314" max="13314" width="4.5546875" style="61" bestFit="1" customWidth="1"/>
    <col min="13315" max="13315" width="16.88671875" style="61" bestFit="1" customWidth="1"/>
    <col min="13316" max="13316" width="16.109375" style="61" customWidth="1"/>
    <col min="13317" max="13317" width="15.5546875" style="61" customWidth="1"/>
    <col min="13318" max="13318" width="16" style="61" customWidth="1"/>
    <col min="13319" max="13324" width="17.5546875" style="61" bestFit="1" customWidth="1"/>
    <col min="13325" max="13325" width="12.5546875" style="61" bestFit="1" customWidth="1"/>
    <col min="13326" max="13568" width="11.44140625" style="61"/>
    <col min="13569" max="13569" width="5.33203125" style="61" bestFit="1" customWidth="1"/>
    <col min="13570" max="13570" width="4.5546875" style="61" bestFit="1" customWidth="1"/>
    <col min="13571" max="13571" width="16.88671875" style="61" bestFit="1" customWidth="1"/>
    <col min="13572" max="13572" width="16.109375" style="61" customWidth="1"/>
    <col min="13573" max="13573" width="15.5546875" style="61" customWidth="1"/>
    <col min="13574" max="13574" width="16" style="61" customWidth="1"/>
    <col min="13575" max="13580" width="17.5546875" style="61" bestFit="1" customWidth="1"/>
    <col min="13581" max="13581" width="12.5546875" style="61" bestFit="1" customWidth="1"/>
    <col min="13582" max="13824" width="11.44140625" style="61"/>
    <col min="13825" max="13825" width="5.33203125" style="61" bestFit="1" customWidth="1"/>
    <col min="13826" max="13826" width="4.5546875" style="61" bestFit="1" customWidth="1"/>
    <col min="13827" max="13827" width="16.88671875" style="61" bestFit="1" customWidth="1"/>
    <col min="13828" max="13828" width="16.109375" style="61" customWidth="1"/>
    <col min="13829" max="13829" width="15.5546875" style="61" customWidth="1"/>
    <col min="13830" max="13830" width="16" style="61" customWidth="1"/>
    <col min="13831" max="13836" width="17.5546875" style="61" bestFit="1" customWidth="1"/>
    <col min="13837" max="13837" width="12.5546875" style="61" bestFit="1" customWidth="1"/>
    <col min="13838" max="14080" width="11.44140625" style="61"/>
    <col min="14081" max="14081" width="5.33203125" style="61" bestFit="1" customWidth="1"/>
    <col min="14082" max="14082" width="4.5546875" style="61" bestFit="1" customWidth="1"/>
    <col min="14083" max="14083" width="16.88671875" style="61" bestFit="1" customWidth="1"/>
    <col min="14084" max="14084" width="16.109375" style="61" customWidth="1"/>
    <col min="14085" max="14085" width="15.5546875" style="61" customWidth="1"/>
    <col min="14086" max="14086" width="16" style="61" customWidth="1"/>
    <col min="14087" max="14092" width="17.5546875" style="61" bestFit="1" customWidth="1"/>
    <col min="14093" max="14093" width="12.5546875" style="61" bestFit="1" customWidth="1"/>
    <col min="14094" max="14336" width="11.44140625" style="61"/>
    <col min="14337" max="14337" width="5.33203125" style="61" bestFit="1" customWidth="1"/>
    <col min="14338" max="14338" width="4.5546875" style="61" bestFit="1" customWidth="1"/>
    <col min="14339" max="14339" width="16.88671875" style="61" bestFit="1" customWidth="1"/>
    <col min="14340" max="14340" width="16.109375" style="61" customWidth="1"/>
    <col min="14341" max="14341" width="15.5546875" style="61" customWidth="1"/>
    <col min="14342" max="14342" width="16" style="61" customWidth="1"/>
    <col min="14343" max="14348" width="17.5546875" style="61" bestFit="1" customWidth="1"/>
    <col min="14349" max="14349" width="12.5546875" style="61" bestFit="1" customWidth="1"/>
    <col min="14350" max="14592" width="11.44140625" style="61"/>
    <col min="14593" max="14593" width="5.33203125" style="61" bestFit="1" customWidth="1"/>
    <col min="14594" max="14594" width="4.5546875" style="61" bestFit="1" customWidth="1"/>
    <col min="14595" max="14595" width="16.88671875" style="61" bestFit="1" customWidth="1"/>
    <col min="14596" max="14596" width="16.109375" style="61" customWidth="1"/>
    <col min="14597" max="14597" width="15.5546875" style="61" customWidth="1"/>
    <col min="14598" max="14598" width="16" style="61" customWidth="1"/>
    <col min="14599" max="14604" width="17.5546875" style="61" bestFit="1" customWidth="1"/>
    <col min="14605" max="14605" width="12.5546875" style="61" bestFit="1" customWidth="1"/>
    <col min="14606" max="14848" width="11.44140625" style="61"/>
    <col min="14849" max="14849" width="5.33203125" style="61" bestFit="1" customWidth="1"/>
    <col min="14850" max="14850" width="4.5546875" style="61" bestFit="1" customWidth="1"/>
    <col min="14851" max="14851" width="16.88671875" style="61" bestFit="1" customWidth="1"/>
    <col min="14852" max="14852" width="16.109375" style="61" customWidth="1"/>
    <col min="14853" max="14853" width="15.5546875" style="61" customWidth="1"/>
    <col min="14854" max="14854" width="16" style="61" customWidth="1"/>
    <col min="14855" max="14860" width="17.5546875" style="61" bestFit="1" customWidth="1"/>
    <col min="14861" max="14861" width="12.5546875" style="61" bestFit="1" customWidth="1"/>
    <col min="14862" max="15104" width="11.44140625" style="61"/>
    <col min="15105" max="15105" width="5.33203125" style="61" bestFit="1" customWidth="1"/>
    <col min="15106" max="15106" width="4.5546875" style="61" bestFit="1" customWidth="1"/>
    <col min="15107" max="15107" width="16.88671875" style="61" bestFit="1" customWidth="1"/>
    <col min="15108" max="15108" width="16.109375" style="61" customWidth="1"/>
    <col min="15109" max="15109" width="15.5546875" style="61" customWidth="1"/>
    <col min="15110" max="15110" width="16" style="61" customWidth="1"/>
    <col min="15111" max="15116" width="17.5546875" style="61" bestFit="1" customWidth="1"/>
    <col min="15117" max="15117" width="12.5546875" style="61" bestFit="1" customWidth="1"/>
    <col min="15118" max="15360" width="11.44140625" style="61"/>
    <col min="15361" max="15361" width="5.33203125" style="61" bestFit="1" customWidth="1"/>
    <col min="15362" max="15362" width="4.5546875" style="61" bestFit="1" customWidth="1"/>
    <col min="15363" max="15363" width="16.88671875" style="61" bestFit="1" customWidth="1"/>
    <col min="15364" max="15364" width="16.109375" style="61" customWidth="1"/>
    <col min="15365" max="15365" width="15.5546875" style="61" customWidth="1"/>
    <col min="15366" max="15366" width="16" style="61" customWidth="1"/>
    <col min="15367" max="15372" width="17.5546875" style="61" bestFit="1" customWidth="1"/>
    <col min="15373" max="15373" width="12.5546875" style="61" bestFit="1" customWidth="1"/>
    <col min="15374" max="15616" width="11.44140625" style="61"/>
    <col min="15617" max="15617" width="5.33203125" style="61" bestFit="1" customWidth="1"/>
    <col min="15618" max="15618" width="4.5546875" style="61" bestFit="1" customWidth="1"/>
    <col min="15619" max="15619" width="16.88671875" style="61" bestFit="1" customWidth="1"/>
    <col min="15620" max="15620" width="16.109375" style="61" customWidth="1"/>
    <col min="15621" max="15621" width="15.5546875" style="61" customWidth="1"/>
    <col min="15622" max="15622" width="16" style="61" customWidth="1"/>
    <col min="15623" max="15628" width="17.5546875" style="61" bestFit="1" customWidth="1"/>
    <col min="15629" max="15629" width="12.5546875" style="61" bestFit="1" customWidth="1"/>
    <col min="15630" max="15872" width="11.44140625" style="61"/>
    <col min="15873" max="15873" width="5.33203125" style="61" bestFit="1" customWidth="1"/>
    <col min="15874" max="15874" width="4.5546875" style="61" bestFit="1" customWidth="1"/>
    <col min="15875" max="15875" width="16.88671875" style="61" bestFit="1" customWidth="1"/>
    <col min="15876" max="15876" width="16.109375" style="61" customWidth="1"/>
    <col min="15877" max="15877" width="15.5546875" style="61" customWidth="1"/>
    <col min="15878" max="15878" width="16" style="61" customWidth="1"/>
    <col min="15879" max="15884" width="17.5546875" style="61" bestFit="1" customWidth="1"/>
    <col min="15885" max="15885" width="12.5546875" style="61" bestFit="1" customWidth="1"/>
    <col min="15886" max="16128" width="11.44140625" style="61"/>
    <col min="16129" max="16129" width="5.33203125" style="61" bestFit="1" customWidth="1"/>
    <col min="16130" max="16130" width="4.5546875" style="61" bestFit="1" customWidth="1"/>
    <col min="16131" max="16131" width="16.88671875" style="61" bestFit="1" customWidth="1"/>
    <col min="16132" max="16132" width="16.109375" style="61" customWidth="1"/>
    <col min="16133" max="16133" width="15.5546875" style="61" customWidth="1"/>
    <col min="16134" max="16134" width="16" style="61" customWidth="1"/>
    <col min="16135" max="16140" width="17.5546875" style="61" bestFit="1" customWidth="1"/>
    <col min="16141" max="16141" width="12.5546875" style="61" bestFit="1" customWidth="1"/>
    <col min="16142" max="16384" width="11.441406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20.399999999999999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3.2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3.2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3.2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3.2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3.2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3.2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3.2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3.2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3.2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3.2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3.2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3.2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3.2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3.2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3.2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3.2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4.4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3.2">
      <c r="A859" s="71" t="s">
        <v>72</v>
      </c>
      <c r="D859" s="72"/>
    </row>
    <row r="860" spans="1:12" ht="13.2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3.2">
      <c r="C862" s="72"/>
      <c r="D862" s="72"/>
      <c r="E862" s="72"/>
    </row>
    <row r="863" spans="1:12" ht="13.2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3.2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3.2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3.2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3.2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3.2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3.2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3.2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3.2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baseColWidth="10" defaultRowHeight="10.199999999999999"/>
  <cols>
    <col min="1" max="1" width="5.33203125" style="92" bestFit="1" customWidth="1"/>
    <col min="2" max="2" width="4.5546875" style="92" bestFit="1" customWidth="1"/>
    <col min="3" max="3" width="16.88671875" style="92" bestFit="1" customWidth="1"/>
    <col min="4" max="4" width="16.109375" style="92" customWidth="1"/>
    <col min="5" max="5" width="15.5546875" style="92" customWidth="1"/>
    <col min="6" max="6" width="16" style="92" customWidth="1"/>
    <col min="7" max="12" width="17.5546875" style="92" bestFit="1" customWidth="1"/>
    <col min="13" max="13" width="12.5546875" style="92" bestFit="1" customWidth="1"/>
    <col min="14" max="256" width="11.44140625" style="92"/>
    <col min="257" max="257" width="5.33203125" style="92" bestFit="1" customWidth="1"/>
    <col min="258" max="258" width="4.5546875" style="92" bestFit="1" customWidth="1"/>
    <col min="259" max="259" width="16.88671875" style="92" bestFit="1" customWidth="1"/>
    <col min="260" max="260" width="16.109375" style="92" customWidth="1"/>
    <col min="261" max="261" width="15.5546875" style="92" customWidth="1"/>
    <col min="262" max="262" width="16" style="92" customWidth="1"/>
    <col min="263" max="268" width="17.5546875" style="92" bestFit="1" customWidth="1"/>
    <col min="269" max="269" width="12.5546875" style="92" bestFit="1" customWidth="1"/>
    <col min="270" max="512" width="11.44140625" style="92"/>
    <col min="513" max="513" width="5.33203125" style="92" bestFit="1" customWidth="1"/>
    <col min="514" max="514" width="4.5546875" style="92" bestFit="1" customWidth="1"/>
    <col min="515" max="515" width="16.88671875" style="92" bestFit="1" customWidth="1"/>
    <col min="516" max="516" width="16.109375" style="92" customWidth="1"/>
    <col min="517" max="517" width="15.5546875" style="92" customWidth="1"/>
    <col min="518" max="518" width="16" style="92" customWidth="1"/>
    <col min="519" max="524" width="17.5546875" style="92" bestFit="1" customWidth="1"/>
    <col min="525" max="525" width="12.5546875" style="92" bestFit="1" customWidth="1"/>
    <col min="526" max="768" width="11.44140625" style="92"/>
    <col min="769" max="769" width="5.33203125" style="92" bestFit="1" customWidth="1"/>
    <col min="770" max="770" width="4.5546875" style="92" bestFit="1" customWidth="1"/>
    <col min="771" max="771" width="16.88671875" style="92" bestFit="1" customWidth="1"/>
    <col min="772" max="772" width="16.109375" style="92" customWidth="1"/>
    <col min="773" max="773" width="15.5546875" style="92" customWidth="1"/>
    <col min="774" max="774" width="16" style="92" customWidth="1"/>
    <col min="775" max="780" width="17.5546875" style="92" bestFit="1" customWidth="1"/>
    <col min="781" max="781" width="12.5546875" style="92" bestFit="1" customWidth="1"/>
    <col min="782" max="1024" width="11.44140625" style="92"/>
    <col min="1025" max="1025" width="5.33203125" style="92" bestFit="1" customWidth="1"/>
    <col min="1026" max="1026" width="4.5546875" style="92" bestFit="1" customWidth="1"/>
    <col min="1027" max="1027" width="16.88671875" style="92" bestFit="1" customWidth="1"/>
    <col min="1028" max="1028" width="16.109375" style="92" customWidth="1"/>
    <col min="1029" max="1029" width="15.5546875" style="92" customWidth="1"/>
    <col min="1030" max="1030" width="16" style="92" customWidth="1"/>
    <col min="1031" max="1036" width="17.5546875" style="92" bestFit="1" customWidth="1"/>
    <col min="1037" max="1037" width="12.5546875" style="92" bestFit="1" customWidth="1"/>
    <col min="1038" max="1280" width="11.44140625" style="92"/>
    <col min="1281" max="1281" width="5.33203125" style="92" bestFit="1" customWidth="1"/>
    <col min="1282" max="1282" width="4.5546875" style="92" bestFit="1" customWidth="1"/>
    <col min="1283" max="1283" width="16.88671875" style="92" bestFit="1" customWidth="1"/>
    <col min="1284" max="1284" width="16.109375" style="92" customWidth="1"/>
    <col min="1285" max="1285" width="15.5546875" style="92" customWidth="1"/>
    <col min="1286" max="1286" width="16" style="92" customWidth="1"/>
    <col min="1287" max="1292" width="17.5546875" style="92" bestFit="1" customWidth="1"/>
    <col min="1293" max="1293" width="12.5546875" style="92" bestFit="1" customWidth="1"/>
    <col min="1294" max="1536" width="11.44140625" style="92"/>
    <col min="1537" max="1537" width="5.33203125" style="92" bestFit="1" customWidth="1"/>
    <col min="1538" max="1538" width="4.5546875" style="92" bestFit="1" customWidth="1"/>
    <col min="1539" max="1539" width="16.88671875" style="92" bestFit="1" customWidth="1"/>
    <col min="1540" max="1540" width="16.109375" style="92" customWidth="1"/>
    <col min="1541" max="1541" width="15.5546875" style="92" customWidth="1"/>
    <col min="1542" max="1542" width="16" style="92" customWidth="1"/>
    <col min="1543" max="1548" width="17.5546875" style="92" bestFit="1" customWidth="1"/>
    <col min="1549" max="1549" width="12.5546875" style="92" bestFit="1" customWidth="1"/>
    <col min="1550" max="1792" width="11.44140625" style="92"/>
    <col min="1793" max="1793" width="5.33203125" style="92" bestFit="1" customWidth="1"/>
    <col min="1794" max="1794" width="4.5546875" style="92" bestFit="1" customWidth="1"/>
    <col min="1795" max="1795" width="16.88671875" style="92" bestFit="1" customWidth="1"/>
    <col min="1796" max="1796" width="16.109375" style="92" customWidth="1"/>
    <col min="1797" max="1797" width="15.5546875" style="92" customWidth="1"/>
    <col min="1798" max="1798" width="16" style="92" customWidth="1"/>
    <col min="1799" max="1804" width="17.5546875" style="92" bestFit="1" customWidth="1"/>
    <col min="1805" max="1805" width="12.5546875" style="92" bestFit="1" customWidth="1"/>
    <col min="1806" max="2048" width="11.44140625" style="92"/>
    <col min="2049" max="2049" width="5.33203125" style="92" bestFit="1" customWidth="1"/>
    <col min="2050" max="2050" width="4.5546875" style="92" bestFit="1" customWidth="1"/>
    <col min="2051" max="2051" width="16.88671875" style="92" bestFit="1" customWidth="1"/>
    <col min="2052" max="2052" width="16.109375" style="92" customWidth="1"/>
    <col min="2053" max="2053" width="15.5546875" style="92" customWidth="1"/>
    <col min="2054" max="2054" width="16" style="92" customWidth="1"/>
    <col min="2055" max="2060" width="17.5546875" style="92" bestFit="1" customWidth="1"/>
    <col min="2061" max="2061" width="12.5546875" style="92" bestFit="1" customWidth="1"/>
    <col min="2062" max="2304" width="11.44140625" style="92"/>
    <col min="2305" max="2305" width="5.33203125" style="92" bestFit="1" customWidth="1"/>
    <col min="2306" max="2306" width="4.5546875" style="92" bestFit="1" customWidth="1"/>
    <col min="2307" max="2307" width="16.88671875" style="92" bestFit="1" customWidth="1"/>
    <col min="2308" max="2308" width="16.109375" style="92" customWidth="1"/>
    <col min="2309" max="2309" width="15.5546875" style="92" customWidth="1"/>
    <col min="2310" max="2310" width="16" style="92" customWidth="1"/>
    <col min="2311" max="2316" width="17.5546875" style="92" bestFit="1" customWidth="1"/>
    <col min="2317" max="2317" width="12.5546875" style="92" bestFit="1" customWidth="1"/>
    <col min="2318" max="2560" width="11.44140625" style="92"/>
    <col min="2561" max="2561" width="5.33203125" style="92" bestFit="1" customWidth="1"/>
    <col min="2562" max="2562" width="4.5546875" style="92" bestFit="1" customWidth="1"/>
    <col min="2563" max="2563" width="16.88671875" style="92" bestFit="1" customWidth="1"/>
    <col min="2564" max="2564" width="16.109375" style="92" customWidth="1"/>
    <col min="2565" max="2565" width="15.5546875" style="92" customWidth="1"/>
    <col min="2566" max="2566" width="16" style="92" customWidth="1"/>
    <col min="2567" max="2572" width="17.5546875" style="92" bestFit="1" customWidth="1"/>
    <col min="2573" max="2573" width="12.5546875" style="92" bestFit="1" customWidth="1"/>
    <col min="2574" max="2816" width="11.44140625" style="92"/>
    <col min="2817" max="2817" width="5.33203125" style="92" bestFit="1" customWidth="1"/>
    <col min="2818" max="2818" width="4.5546875" style="92" bestFit="1" customWidth="1"/>
    <col min="2819" max="2819" width="16.88671875" style="92" bestFit="1" customWidth="1"/>
    <col min="2820" max="2820" width="16.109375" style="92" customWidth="1"/>
    <col min="2821" max="2821" width="15.5546875" style="92" customWidth="1"/>
    <col min="2822" max="2822" width="16" style="92" customWidth="1"/>
    <col min="2823" max="2828" width="17.5546875" style="92" bestFit="1" customWidth="1"/>
    <col min="2829" max="2829" width="12.5546875" style="92" bestFit="1" customWidth="1"/>
    <col min="2830" max="3072" width="11.44140625" style="92"/>
    <col min="3073" max="3073" width="5.33203125" style="92" bestFit="1" customWidth="1"/>
    <col min="3074" max="3074" width="4.5546875" style="92" bestFit="1" customWidth="1"/>
    <col min="3075" max="3075" width="16.88671875" style="92" bestFit="1" customWidth="1"/>
    <col min="3076" max="3076" width="16.109375" style="92" customWidth="1"/>
    <col min="3077" max="3077" width="15.5546875" style="92" customWidth="1"/>
    <col min="3078" max="3078" width="16" style="92" customWidth="1"/>
    <col min="3079" max="3084" width="17.5546875" style="92" bestFit="1" customWidth="1"/>
    <col min="3085" max="3085" width="12.5546875" style="92" bestFit="1" customWidth="1"/>
    <col min="3086" max="3328" width="11.44140625" style="92"/>
    <col min="3329" max="3329" width="5.33203125" style="92" bestFit="1" customWidth="1"/>
    <col min="3330" max="3330" width="4.5546875" style="92" bestFit="1" customWidth="1"/>
    <col min="3331" max="3331" width="16.88671875" style="92" bestFit="1" customWidth="1"/>
    <col min="3332" max="3332" width="16.109375" style="92" customWidth="1"/>
    <col min="3333" max="3333" width="15.5546875" style="92" customWidth="1"/>
    <col min="3334" max="3334" width="16" style="92" customWidth="1"/>
    <col min="3335" max="3340" width="17.5546875" style="92" bestFit="1" customWidth="1"/>
    <col min="3341" max="3341" width="12.5546875" style="92" bestFit="1" customWidth="1"/>
    <col min="3342" max="3584" width="11.44140625" style="92"/>
    <col min="3585" max="3585" width="5.33203125" style="92" bestFit="1" customWidth="1"/>
    <col min="3586" max="3586" width="4.5546875" style="92" bestFit="1" customWidth="1"/>
    <col min="3587" max="3587" width="16.88671875" style="92" bestFit="1" customWidth="1"/>
    <col min="3588" max="3588" width="16.109375" style="92" customWidth="1"/>
    <col min="3589" max="3589" width="15.5546875" style="92" customWidth="1"/>
    <col min="3590" max="3590" width="16" style="92" customWidth="1"/>
    <col min="3591" max="3596" width="17.5546875" style="92" bestFit="1" customWidth="1"/>
    <col min="3597" max="3597" width="12.5546875" style="92" bestFit="1" customWidth="1"/>
    <col min="3598" max="3840" width="11.44140625" style="92"/>
    <col min="3841" max="3841" width="5.33203125" style="92" bestFit="1" customWidth="1"/>
    <col min="3842" max="3842" width="4.5546875" style="92" bestFit="1" customWidth="1"/>
    <col min="3843" max="3843" width="16.88671875" style="92" bestFit="1" customWidth="1"/>
    <col min="3844" max="3844" width="16.109375" style="92" customWidth="1"/>
    <col min="3845" max="3845" width="15.5546875" style="92" customWidth="1"/>
    <col min="3846" max="3846" width="16" style="92" customWidth="1"/>
    <col min="3847" max="3852" width="17.5546875" style="92" bestFit="1" customWidth="1"/>
    <col min="3853" max="3853" width="12.5546875" style="92" bestFit="1" customWidth="1"/>
    <col min="3854" max="4096" width="11.44140625" style="92"/>
    <col min="4097" max="4097" width="5.33203125" style="92" bestFit="1" customWidth="1"/>
    <col min="4098" max="4098" width="4.5546875" style="92" bestFit="1" customWidth="1"/>
    <col min="4099" max="4099" width="16.88671875" style="92" bestFit="1" customWidth="1"/>
    <col min="4100" max="4100" width="16.109375" style="92" customWidth="1"/>
    <col min="4101" max="4101" width="15.5546875" style="92" customWidth="1"/>
    <col min="4102" max="4102" width="16" style="92" customWidth="1"/>
    <col min="4103" max="4108" width="17.5546875" style="92" bestFit="1" customWidth="1"/>
    <col min="4109" max="4109" width="12.5546875" style="92" bestFit="1" customWidth="1"/>
    <col min="4110" max="4352" width="11.44140625" style="92"/>
    <col min="4353" max="4353" width="5.33203125" style="92" bestFit="1" customWidth="1"/>
    <col min="4354" max="4354" width="4.5546875" style="92" bestFit="1" customWidth="1"/>
    <col min="4355" max="4355" width="16.88671875" style="92" bestFit="1" customWidth="1"/>
    <col min="4356" max="4356" width="16.109375" style="92" customWidth="1"/>
    <col min="4357" max="4357" width="15.5546875" style="92" customWidth="1"/>
    <col min="4358" max="4358" width="16" style="92" customWidth="1"/>
    <col min="4359" max="4364" width="17.5546875" style="92" bestFit="1" customWidth="1"/>
    <col min="4365" max="4365" width="12.5546875" style="92" bestFit="1" customWidth="1"/>
    <col min="4366" max="4608" width="11.44140625" style="92"/>
    <col min="4609" max="4609" width="5.33203125" style="92" bestFit="1" customWidth="1"/>
    <col min="4610" max="4610" width="4.5546875" style="92" bestFit="1" customWidth="1"/>
    <col min="4611" max="4611" width="16.88671875" style="92" bestFit="1" customWidth="1"/>
    <col min="4612" max="4612" width="16.109375" style="92" customWidth="1"/>
    <col min="4613" max="4613" width="15.5546875" style="92" customWidth="1"/>
    <col min="4614" max="4614" width="16" style="92" customWidth="1"/>
    <col min="4615" max="4620" width="17.5546875" style="92" bestFit="1" customWidth="1"/>
    <col min="4621" max="4621" width="12.5546875" style="92" bestFit="1" customWidth="1"/>
    <col min="4622" max="4864" width="11.44140625" style="92"/>
    <col min="4865" max="4865" width="5.33203125" style="92" bestFit="1" customWidth="1"/>
    <col min="4866" max="4866" width="4.5546875" style="92" bestFit="1" customWidth="1"/>
    <col min="4867" max="4867" width="16.88671875" style="92" bestFit="1" customWidth="1"/>
    <col min="4868" max="4868" width="16.109375" style="92" customWidth="1"/>
    <col min="4869" max="4869" width="15.5546875" style="92" customWidth="1"/>
    <col min="4870" max="4870" width="16" style="92" customWidth="1"/>
    <col min="4871" max="4876" width="17.5546875" style="92" bestFit="1" customWidth="1"/>
    <col min="4877" max="4877" width="12.5546875" style="92" bestFit="1" customWidth="1"/>
    <col min="4878" max="5120" width="11.44140625" style="92"/>
    <col min="5121" max="5121" width="5.33203125" style="92" bestFit="1" customWidth="1"/>
    <col min="5122" max="5122" width="4.5546875" style="92" bestFit="1" customWidth="1"/>
    <col min="5123" max="5123" width="16.88671875" style="92" bestFit="1" customWidth="1"/>
    <col min="5124" max="5124" width="16.109375" style="92" customWidth="1"/>
    <col min="5125" max="5125" width="15.5546875" style="92" customWidth="1"/>
    <col min="5126" max="5126" width="16" style="92" customWidth="1"/>
    <col min="5127" max="5132" width="17.5546875" style="92" bestFit="1" customWidth="1"/>
    <col min="5133" max="5133" width="12.5546875" style="92" bestFit="1" customWidth="1"/>
    <col min="5134" max="5376" width="11.44140625" style="92"/>
    <col min="5377" max="5377" width="5.33203125" style="92" bestFit="1" customWidth="1"/>
    <col min="5378" max="5378" width="4.5546875" style="92" bestFit="1" customWidth="1"/>
    <col min="5379" max="5379" width="16.88671875" style="92" bestFit="1" customWidth="1"/>
    <col min="5380" max="5380" width="16.109375" style="92" customWidth="1"/>
    <col min="5381" max="5381" width="15.5546875" style="92" customWidth="1"/>
    <col min="5382" max="5382" width="16" style="92" customWidth="1"/>
    <col min="5383" max="5388" width="17.5546875" style="92" bestFit="1" customWidth="1"/>
    <col min="5389" max="5389" width="12.5546875" style="92" bestFit="1" customWidth="1"/>
    <col min="5390" max="5632" width="11.44140625" style="92"/>
    <col min="5633" max="5633" width="5.33203125" style="92" bestFit="1" customWidth="1"/>
    <col min="5634" max="5634" width="4.5546875" style="92" bestFit="1" customWidth="1"/>
    <col min="5635" max="5635" width="16.88671875" style="92" bestFit="1" customWidth="1"/>
    <col min="5636" max="5636" width="16.109375" style="92" customWidth="1"/>
    <col min="5637" max="5637" width="15.5546875" style="92" customWidth="1"/>
    <col min="5638" max="5638" width="16" style="92" customWidth="1"/>
    <col min="5639" max="5644" width="17.5546875" style="92" bestFit="1" customWidth="1"/>
    <col min="5645" max="5645" width="12.5546875" style="92" bestFit="1" customWidth="1"/>
    <col min="5646" max="5888" width="11.44140625" style="92"/>
    <col min="5889" max="5889" width="5.33203125" style="92" bestFit="1" customWidth="1"/>
    <col min="5890" max="5890" width="4.5546875" style="92" bestFit="1" customWidth="1"/>
    <col min="5891" max="5891" width="16.88671875" style="92" bestFit="1" customWidth="1"/>
    <col min="5892" max="5892" width="16.109375" style="92" customWidth="1"/>
    <col min="5893" max="5893" width="15.5546875" style="92" customWidth="1"/>
    <col min="5894" max="5894" width="16" style="92" customWidth="1"/>
    <col min="5895" max="5900" width="17.5546875" style="92" bestFit="1" customWidth="1"/>
    <col min="5901" max="5901" width="12.5546875" style="92" bestFit="1" customWidth="1"/>
    <col min="5902" max="6144" width="11.44140625" style="92"/>
    <col min="6145" max="6145" width="5.33203125" style="92" bestFit="1" customWidth="1"/>
    <col min="6146" max="6146" width="4.5546875" style="92" bestFit="1" customWidth="1"/>
    <col min="6147" max="6147" width="16.88671875" style="92" bestFit="1" customWidth="1"/>
    <col min="6148" max="6148" width="16.109375" style="92" customWidth="1"/>
    <col min="6149" max="6149" width="15.5546875" style="92" customWidth="1"/>
    <col min="6150" max="6150" width="16" style="92" customWidth="1"/>
    <col min="6151" max="6156" width="17.5546875" style="92" bestFit="1" customWidth="1"/>
    <col min="6157" max="6157" width="12.5546875" style="92" bestFit="1" customWidth="1"/>
    <col min="6158" max="6400" width="11.44140625" style="92"/>
    <col min="6401" max="6401" width="5.33203125" style="92" bestFit="1" customWidth="1"/>
    <col min="6402" max="6402" width="4.5546875" style="92" bestFit="1" customWidth="1"/>
    <col min="6403" max="6403" width="16.88671875" style="92" bestFit="1" customWidth="1"/>
    <col min="6404" max="6404" width="16.109375" style="92" customWidth="1"/>
    <col min="6405" max="6405" width="15.5546875" style="92" customWidth="1"/>
    <col min="6406" max="6406" width="16" style="92" customWidth="1"/>
    <col min="6407" max="6412" width="17.5546875" style="92" bestFit="1" customWidth="1"/>
    <col min="6413" max="6413" width="12.5546875" style="92" bestFit="1" customWidth="1"/>
    <col min="6414" max="6656" width="11.44140625" style="92"/>
    <col min="6657" max="6657" width="5.33203125" style="92" bestFit="1" customWidth="1"/>
    <col min="6658" max="6658" width="4.5546875" style="92" bestFit="1" customWidth="1"/>
    <col min="6659" max="6659" width="16.88671875" style="92" bestFit="1" customWidth="1"/>
    <col min="6660" max="6660" width="16.109375" style="92" customWidth="1"/>
    <col min="6661" max="6661" width="15.5546875" style="92" customWidth="1"/>
    <col min="6662" max="6662" width="16" style="92" customWidth="1"/>
    <col min="6663" max="6668" width="17.5546875" style="92" bestFit="1" customWidth="1"/>
    <col min="6669" max="6669" width="12.5546875" style="92" bestFit="1" customWidth="1"/>
    <col min="6670" max="6912" width="11.44140625" style="92"/>
    <col min="6913" max="6913" width="5.33203125" style="92" bestFit="1" customWidth="1"/>
    <col min="6914" max="6914" width="4.5546875" style="92" bestFit="1" customWidth="1"/>
    <col min="6915" max="6915" width="16.88671875" style="92" bestFit="1" customWidth="1"/>
    <col min="6916" max="6916" width="16.109375" style="92" customWidth="1"/>
    <col min="6917" max="6917" width="15.5546875" style="92" customWidth="1"/>
    <col min="6918" max="6918" width="16" style="92" customWidth="1"/>
    <col min="6919" max="6924" width="17.5546875" style="92" bestFit="1" customWidth="1"/>
    <col min="6925" max="6925" width="12.5546875" style="92" bestFit="1" customWidth="1"/>
    <col min="6926" max="7168" width="11.44140625" style="92"/>
    <col min="7169" max="7169" width="5.33203125" style="92" bestFit="1" customWidth="1"/>
    <col min="7170" max="7170" width="4.5546875" style="92" bestFit="1" customWidth="1"/>
    <col min="7171" max="7171" width="16.88671875" style="92" bestFit="1" customWidth="1"/>
    <col min="7172" max="7172" width="16.109375" style="92" customWidth="1"/>
    <col min="7173" max="7173" width="15.5546875" style="92" customWidth="1"/>
    <col min="7174" max="7174" width="16" style="92" customWidth="1"/>
    <col min="7175" max="7180" width="17.5546875" style="92" bestFit="1" customWidth="1"/>
    <col min="7181" max="7181" width="12.5546875" style="92" bestFit="1" customWidth="1"/>
    <col min="7182" max="7424" width="11.44140625" style="92"/>
    <col min="7425" max="7425" width="5.33203125" style="92" bestFit="1" customWidth="1"/>
    <col min="7426" max="7426" width="4.5546875" style="92" bestFit="1" customWidth="1"/>
    <col min="7427" max="7427" width="16.88671875" style="92" bestFit="1" customWidth="1"/>
    <col min="7428" max="7428" width="16.109375" style="92" customWidth="1"/>
    <col min="7429" max="7429" width="15.5546875" style="92" customWidth="1"/>
    <col min="7430" max="7430" width="16" style="92" customWidth="1"/>
    <col min="7431" max="7436" width="17.5546875" style="92" bestFit="1" customWidth="1"/>
    <col min="7437" max="7437" width="12.5546875" style="92" bestFit="1" customWidth="1"/>
    <col min="7438" max="7680" width="11.44140625" style="92"/>
    <col min="7681" max="7681" width="5.33203125" style="92" bestFit="1" customWidth="1"/>
    <col min="7682" max="7682" width="4.5546875" style="92" bestFit="1" customWidth="1"/>
    <col min="7683" max="7683" width="16.88671875" style="92" bestFit="1" customWidth="1"/>
    <col min="7684" max="7684" width="16.109375" style="92" customWidth="1"/>
    <col min="7685" max="7685" width="15.5546875" style="92" customWidth="1"/>
    <col min="7686" max="7686" width="16" style="92" customWidth="1"/>
    <col min="7687" max="7692" width="17.5546875" style="92" bestFit="1" customWidth="1"/>
    <col min="7693" max="7693" width="12.5546875" style="92" bestFit="1" customWidth="1"/>
    <col min="7694" max="7936" width="11.44140625" style="92"/>
    <col min="7937" max="7937" width="5.33203125" style="92" bestFit="1" customWidth="1"/>
    <col min="7938" max="7938" width="4.5546875" style="92" bestFit="1" customWidth="1"/>
    <col min="7939" max="7939" width="16.88671875" style="92" bestFit="1" customWidth="1"/>
    <col min="7940" max="7940" width="16.109375" style="92" customWidth="1"/>
    <col min="7941" max="7941" width="15.5546875" style="92" customWidth="1"/>
    <col min="7942" max="7942" width="16" style="92" customWidth="1"/>
    <col min="7943" max="7948" width="17.5546875" style="92" bestFit="1" customWidth="1"/>
    <col min="7949" max="7949" width="12.5546875" style="92" bestFit="1" customWidth="1"/>
    <col min="7950" max="8192" width="11.44140625" style="92"/>
    <col min="8193" max="8193" width="5.33203125" style="92" bestFit="1" customWidth="1"/>
    <col min="8194" max="8194" width="4.5546875" style="92" bestFit="1" customWidth="1"/>
    <col min="8195" max="8195" width="16.88671875" style="92" bestFit="1" customWidth="1"/>
    <col min="8196" max="8196" width="16.109375" style="92" customWidth="1"/>
    <col min="8197" max="8197" width="15.5546875" style="92" customWidth="1"/>
    <col min="8198" max="8198" width="16" style="92" customWidth="1"/>
    <col min="8199" max="8204" width="17.5546875" style="92" bestFit="1" customWidth="1"/>
    <col min="8205" max="8205" width="12.5546875" style="92" bestFit="1" customWidth="1"/>
    <col min="8206" max="8448" width="11.44140625" style="92"/>
    <col min="8449" max="8449" width="5.33203125" style="92" bestFit="1" customWidth="1"/>
    <col min="8450" max="8450" width="4.5546875" style="92" bestFit="1" customWidth="1"/>
    <col min="8451" max="8451" width="16.88671875" style="92" bestFit="1" customWidth="1"/>
    <col min="8452" max="8452" width="16.109375" style="92" customWidth="1"/>
    <col min="8453" max="8453" width="15.5546875" style="92" customWidth="1"/>
    <col min="8454" max="8454" width="16" style="92" customWidth="1"/>
    <col min="8455" max="8460" width="17.5546875" style="92" bestFit="1" customWidth="1"/>
    <col min="8461" max="8461" width="12.5546875" style="92" bestFit="1" customWidth="1"/>
    <col min="8462" max="8704" width="11.44140625" style="92"/>
    <col min="8705" max="8705" width="5.33203125" style="92" bestFit="1" customWidth="1"/>
    <col min="8706" max="8706" width="4.5546875" style="92" bestFit="1" customWidth="1"/>
    <col min="8707" max="8707" width="16.88671875" style="92" bestFit="1" customWidth="1"/>
    <col min="8708" max="8708" width="16.109375" style="92" customWidth="1"/>
    <col min="8709" max="8709" width="15.5546875" style="92" customWidth="1"/>
    <col min="8710" max="8710" width="16" style="92" customWidth="1"/>
    <col min="8711" max="8716" width="17.5546875" style="92" bestFit="1" customWidth="1"/>
    <col min="8717" max="8717" width="12.5546875" style="92" bestFit="1" customWidth="1"/>
    <col min="8718" max="8960" width="11.44140625" style="92"/>
    <col min="8961" max="8961" width="5.33203125" style="92" bestFit="1" customWidth="1"/>
    <col min="8962" max="8962" width="4.5546875" style="92" bestFit="1" customWidth="1"/>
    <col min="8963" max="8963" width="16.88671875" style="92" bestFit="1" customWidth="1"/>
    <col min="8964" max="8964" width="16.109375" style="92" customWidth="1"/>
    <col min="8965" max="8965" width="15.5546875" style="92" customWidth="1"/>
    <col min="8966" max="8966" width="16" style="92" customWidth="1"/>
    <col min="8967" max="8972" width="17.5546875" style="92" bestFit="1" customWidth="1"/>
    <col min="8973" max="8973" width="12.5546875" style="92" bestFit="1" customWidth="1"/>
    <col min="8974" max="9216" width="11.44140625" style="92"/>
    <col min="9217" max="9217" width="5.33203125" style="92" bestFit="1" customWidth="1"/>
    <col min="9218" max="9218" width="4.5546875" style="92" bestFit="1" customWidth="1"/>
    <col min="9219" max="9219" width="16.88671875" style="92" bestFit="1" customWidth="1"/>
    <col min="9220" max="9220" width="16.109375" style="92" customWidth="1"/>
    <col min="9221" max="9221" width="15.5546875" style="92" customWidth="1"/>
    <col min="9222" max="9222" width="16" style="92" customWidth="1"/>
    <col min="9223" max="9228" width="17.5546875" style="92" bestFit="1" customWidth="1"/>
    <col min="9229" max="9229" width="12.5546875" style="92" bestFit="1" customWidth="1"/>
    <col min="9230" max="9472" width="11.44140625" style="92"/>
    <col min="9473" max="9473" width="5.33203125" style="92" bestFit="1" customWidth="1"/>
    <col min="9474" max="9474" width="4.5546875" style="92" bestFit="1" customWidth="1"/>
    <col min="9475" max="9475" width="16.88671875" style="92" bestFit="1" customWidth="1"/>
    <col min="9476" max="9476" width="16.109375" style="92" customWidth="1"/>
    <col min="9477" max="9477" width="15.5546875" style="92" customWidth="1"/>
    <col min="9478" max="9478" width="16" style="92" customWidth="1"/>
    <col min="9479" max="9484" width="17.5546875" style="92" bestFit="1" customWidth="1"/>
    <col min="9485" max="9485" width="12.5546875" style="92" bestFit="1" customWidth="1"/>
    <col min="9486" max="9728" width="11.44140625" style="92"/>
    <col min="9729" max="9729" width="5.33203125" style="92" bestFit="1" customWidth="1"/>
    <col min="9730" max="9730" width="4.5546875" style="92" bestFit="1" customWidth="1"/>
    <col min="9731" max="9731" width="16.88671875" style="92" bestFit="1" customWidth="1"/>
    <col min="9732" max="9732" width="16.109375" style="92" customWidth="1"/>
    <col min="9733" max="9733" width="15.5546875" style="92" customWidth="1"/>
    <col min="9734" max="9734" width="16" style="92" customWidth="1"/>
    <col min="9735" max="9740" width="17.5546875" style="92" bestFit="1" customWidth="1"/>
    <col min="9741" max="9741" width="12.5546875" style="92" bestFit="1" customWidth="1"/>
    <col min="9742" max="9984" width="11.44140625" style="92"/>
    <col min="9985" max="9985" width="5.33203125" style="92" bestFit="1" customWidth="1"/>
    <col min="9986" max="9986" width="4.5546875" style="92" bestFit="1" customWidth="1"/>
    <col min="9987" max="9987" width="16.88671875" style="92" bestFit="1" customWidth="1"/>
    <col min="9988" max="9988" width="16.109375" style="92" customWidth="1"/>
    <col min="9989" max="9989" width="15.5546875" style="92" customWidth="1"/>
    <col min="9990" max="9990" width="16" style="92" customWidth="1"/>
    <col min="9991" max="9996" width="17.5546875" style="92" bestFit="1" customWidth="1"/>
    <col min="9997" max="9997" width="12.5546875" style="92" bestFit="1" customWidth="1"/>
    <col min="9998" max="10240" width="11.44140625" style="92"/>
    <col min="10241" max="10241" width="5.33203125" style="92" bestFit="1" customWidth="1"/>
    <col min="10242" max="10242" width="4.5546875" style="92" bestFit="1" customWidth="1"/>
    <col min="10243" max="10243" width="16.88671875" style="92" bestFit="1" customWidth="1"/>
    <col min="10244" max="10244" width="16.109375" style="92" customWidth="1"/>
    <col min="10245" max="10245" width="15.5546875" style="92" customWidth="1"/>
    <col min="10246" max="10246" width="16" style="92" customWidth="1"/>
    <col min="10247" max="10252" width="17.5546875" style="92" bestFit="1" customWidth="1"/>
    <col min="10253" max="10253" width="12.5546875" style="92" bestFit="1" customWidth="1"/>
    <col min="10254" max="10496" width="11.44140625" style="92"/>
    <col min="10497" max="10497" width="5.33203125" style="92" bestFit="1" customWidth="1"/>
    <col min="10498" max="10498" width="4.5546875" style="92" bestFit="1" customWidth="1"/>
    <col min="10499" max="10499" width="16.88671875" style="92" bestFit="1" customWidth="1"/>
    <col min="10500" max="10500" width="16.109375" style="92" customWidth="1"/>
    <col min="10501" max="10501" width="15.5546875" style="92" customWidth="1"/>
    <col min="10502" max="10502" width="16" style="92" customWidth="1"/>
    <col min="10503" max="10508" width="17.5546875" style="92" bestFit="1" customWidth="1"/>
    <col min="10509" max="10509" width="12.5546875" style="92" bestFit="1" customWidth="1"/>
    <col min="10510" max="10752" width="11.44140625" style="92"/>
    <col min="10753" max="10753" width="5.33203125" style="92" bestFit="1" customWidth="1"/>
    <col min="10754" max="10754" width="4.5546875" style="92" bestFit="1" customWidth="1"/>
    <col min="10755" max="10755" width="16.88671875" style="92" bestFit="1" customWidth="1"/>
    <col min="10756" max="10756" width="16.109375" style="92" customWidth="1"/>
    <col min="10757" max="10757" width="15.5546875" style="92" customWidth="1"/>
    <col min="10758" max="10758" width="16" style="92" customWidth="1"/>
    <col min="10759" max="10764" width="17.5546875" style="92" bestFit="1" customWidth="1"/>
    <col min="10765" max="10765" width="12.5546875" style="92" bestFit="1" customWidth="1"/>
    <col min="10766" max="11008" width="11.44140625" style="92"/>
    <col min="11009" max="11009" width="5.33203125" style="92" bestFit="1" customWidth="1"/>
    <col min="11010" max="11010" width="4.5546875" style="92" bestFit="1" customWidth="1"/>
    <col min="11011" max="11011" width="16.88671875" style="92" bestFit="1" customWidth="1"/>
    <col min="11012" max="11012" width="16.109375" style="92" customWidth="1"/>
    <col min="11013" max="11013" width="15.5546875" style="92" customWidth="1"/>
    <col min="11014" max="11014" width="16" style="92" customWidth="1"/>
    <col min="11015" max="11020" width="17.5546875" style="92" bestFit="1" customWidth="1"/>
    <col min="11021" max="11021" width="12.5546875" style="92" bestFit="1" customWidth="1"/>
    <col min="11022" max="11264" width="11.44140625" style="92"/>
    <col min="11265" max="11265" width="5.33203125" style="92" bestFit="1" customWidth="1"/>
    <col min="11266" max="11266" width="4.5546875" style="92" bestFit="1" customWidth="1"/>
    <col min="11267" max="11267" width="16.88671875" style="92" bestFit="1" customWidth="1"/>
    <col min="11268" max="11268" width="16.109375" style="92" customWidth="1"/>
    <col min="11269" max="11269" width="15.5546875" style="92" customWidth="1"/>
    <col min="11270" max="11270" width="16" style="92" customWidth="1"/>
    <col min="11271" max="11276" width="17.5546875" style="92" bestFit="1" customWidth="1"/>
    <col min="11277" max="11277" width="12.5546875" style="92" bestFit="1" customWidth="1"/>
    <col min="11278" max="11520" width="11.44140625" style="92"/>
    <col min="11521" max="11521" width="5.33203125" style="92" bestFit="1" customWidth="1"/>
    <col min="11522" max="11522" width="4.5546875" style="92" bestFit="1" customWidth="1"/>
    <col min="11523" max="11523" width="16.88671875" style="92" bestFit="1" customWidth="1"/>
    <col min="11524" max="11524" width="16.109375" style="92" customWidth="1"/>
    <col min="11525" max="11525" width="15.5546875" style="92" customWidth="1"/>
    <col min="11526" max="11526" width="16" style="92" customWidth="1"/>
    <col min="11527" max="11532" width="17.5546875" style="92" bestFit="1" customWidth="1"/>
    <col min="11533" max="11533" width="12.5546875" style="92" bestFit="1" customWidth="1"/>
    <col min="11534" max="11776" width="11.44140625" style="92"/>
    <col min="11777" max="11777" width="5.33203125" style="92" bestFit="1" customWidth="1"/>
    <col min="11778" max="11778" width="4.5546875" style="92" bestFit="1" customWidth="1"/>
    <col min="11779" max="11779" width="16.88671875" style="92" bestFit="1" customWidth="1"/>
    <col min="11780" max="11780" width="16.109375" style="92" customWidth="1"/>
    <col min="11781" max="11781" width="15.5546875" style="92" customWidth="1"/>
    <col min="11782" max="11782" width="16" style="92" customWidth="1"/>
    <col min="11783" max="11788" width="17.5546875" style="92" bestFit="1" customWidth="1"/>
    <col min="11789" max="11789" width="12.5546875" style="92" bestFit="1" customWidth="1"/>
    <col min="11790" max="12032" width="11.44140625" style="92"/>
    <col min="12033" max="12033" width="5.33203125" style="92" bestFit="1" customWidth="1"/>
    <col min="12034" max="12034" width="4.5546875" style="92" bestFit="1" customWidth="1"/>
    <col min="12035" max="12035" width="16.88671875" style="92" bestFit="1" customWidth="1"/>
    <col min="12036" max="12036" width="16.109375" style="92" customWidth="1"/>
    <col min="12037" max="12037" width="15.5546875" style="92" customWidth="1"/>
    <col min="12038" max="12038" width="16" style="92" customWidth="1"/>
    <col min="12039" max="12044" width="17.5546875" style="92" bestFit="1" customWidth="1"/>
    <col min="12045" max="12045" width="12.5546875" style="92" bestFit="1" customWidth="1"/>
    <col min="12046" max="12288" width="11.44140625" style="92"/>
    <col min="12289" max="12289" width="5.33203125" style="92" bestFit="1" customWidth="1"/>
    <col min="12290" max="12290" width="4.5546875" style="92" bestFit="1" customWidth="1"/>
    <col min="12291" max="12291" width="16.88671875" style="92" bestFit="1" customWidth="1"/>
    <col min="12292" max="12292" width="16.109375" style="92" customWidth="1"/>
    <col min="12293" max="12293" width="15.5546875" style="92" customWidth="1"/>
    <col min="12294" max="12294" width="16" style="92" customWidth="1"/>
    <col min="12295" max="12300" width="17.5546875" style="92" bestFit="1" customWidth="1"/>
    <col min="12301" max="12301" width="12.5546875" style="92" bestFit="1" customWidth="1"/>
    <col min="12302" max="12544" width="11.44140625" style="92"/>
    <col min="12545" max="12545" width="5.33203125" style="92" bestFit="1" customWidth="1"/>
    <col min="12546" max="12546" width="4.5546875" style="92" bestFit="1" customWidth="1"/>
    <col min="12547" max="12547" width="16.88671875" style="92" bestFit="1" customWidth="1"/>
    <col min="12548" max="12548" width="16.109375" style="92" customWidth="1"/>
    <col min="12549" max="12549" width="15.5546875" style="92" customWidth="1"/>
    <col min="12550" max="12550" width="16" style="92" customWidth="1"/>
    <col min="12551" max="12556" width="17.5546875" style="92" bestFit="1" customWidth="1"/>
    <col min="12557" max="12557" width="12.5546875" style="92" bestFit="1" customWidth="1"/>
    <col min="12558" max="12800" width="11.44140625" style="92"/>
    <col min="12801" max="12801" width="5.33203125" style="92" bestFit="1" customWidth="1"/>
    <col min="12802" max="12802" width="4.5546875" style="92" bestFit="1" customWidth="1"/>
    <col min="12803" max="12803" width="16.88671875" style="92" bestFit="1" customWidth="1"/>
    <col min="12804" max="12804" width="16.109375" style="92" customWidth="1"/>
    <col min="12805" max="12805" width="15.5546875" style="92" customWidth="1"/>
    <col min="12806" max="12806" width="16" style="92" customWidth="1"/>
    <col min="12807" max="12812" width="17.5546875" style="92" bestFit="1" customWidth="1"/>
    <col min="12813" max="12813" width="12.5546875" style="92" bestFit="1" customWidth="1"/>
    <col min="12814" max="13056" width="11.44140625" style="92"/>
    <col min="13057" max="13057" width="5.33203125" style="92" bestFit="1" customWidth="1"/>
    <col min="13058" max="13058" width="4.5546875" style="92" bestFit="1" customWidth="1"/>
    <col min="13059" max="13059" width="16.88671875" style="92" bestFit="1" customWidth="1"/>
    <col min="13060" max="13060" width="16.109375" style="92" customWidth="1"/>
    <col min="13061" max="13061" width="15.5546875" style="92" customWidth="1"/>
    <col min="13062" max="13062" width="16" style="92" customWidth="1"/>
    <col min="13063" max="13068" width="17.5546875" style="92" bestFit="1" customWidth="1"/>
    <col min="13069" max="13069" width="12.5546875" style="92" bestFit="1" customWidth="1"/>
    <col min="13070" max="13312" width="11.44140625" style="92"/>
    <col min="13313" max="13313" width="5.33203125" style="92" bestFit="1" customWidth="1"/>
    <col min="13314" max="13314" width="4.5546875" style="92" bestFit="1" customWidth="1"/>
    <col min="13315" max="13315" width="16.88671875" style="92" bestFit="1" customWidth="1"/>
    <col min="13316" max="13316" width="16.109375" style="92" customWidth="1"/>
    <col min="13317" max="13317" width="15.5546875" style="92" customWidth="1"/>
    <col min="13318" max="13318" width="16" style="92" customWidth="1"/>
    <col min="13319" max="13324" width="17.5546875" style="92" bestFit="1" customWidth="1"/>
    <col min="13325" max="13325" width="12.5546875" style="92" bestFit="1" customWidth="1"/>
    <col min="13326" max="13568" width="11.44140625" style="92"/>
    <col min="13569" max="13569" width="5.33203125" style="92" bestFit="1" customWidth="1"/>
    <col min="13570" max="13570" width="4.5546875" style="92" bestFit="1" customWidth="1"/>
    <col min="13571" max="13571" width="16.88671875" style="92" bestFit="1" customWidth="1"/>
    <col min="13572" max="13572" width="16.109375" style="92" customWidth="1"/>
    <col min="13573" max="13573" width="15.5546875" style="92" customWidth="1"/>
    <col min="13574" max="13574" width="16" style="92" customWidth="1"/>
    <col min="13575" max="13580" width="17.5546875" style="92" bestFit="1" customWidth="1"/>
    <col min="13581" max="13581" width="12.5546875" style="92" bestFit="1" customWidth="1"/>
    <col min="13582" max="13824" width="11.44140625" style="92"/>
    <col min="13825" max="13825" width="5.33203125" style="92" bestFit="1" customWidth="1"/>
    <col min="13826" max="13826" width="4.5546875" style="92" bestFit="1" customWidth="1"/>
    <col min="13827" max="13827" width="16.88671875" style="92" bestFit="1" customWidth="1"/>
    <col min="13828" max="13828" width="16.109375" style="92" customWidth="1"/>
    <col min="13829" max="13829" width="15.5546875" style="92" customWidth="1"/>
    <col min="13830" max="13830" width="16" style="92" customWidth="1"/>
    <col min="13831" max="13836" width="17.5546875" style="92" bestFit="1" customWidth="1"/>
    <col min="13837" max="13837" width="12.5546875" style="92" bestFit="1" customWidth="1"/>
    <col min="13838" max="14080" width="11.44140625" style="92"/>
    <col min="14081" max="14081" width="5.33203125" style="92" bestFit="1" customWidth="1"/>
    <col min="14082" max="14082" width="4.5546875" style="92" bestFit="1" customWidth="1"/>
    <col min="14083" max="14083" width="16.88671875" style="92" bestFit="1" customWidth="1"/>
    <col min="14084" max="14084" width="16.109375" style="92" customWidth="1"/>
    <col min="14085" max="14085" width="15.5546875" style="92" customWidth="1"/>
    <col min="14086" max="14086" width="16" style="92" customWidth="1"/>
    <col min="14087" max="14092" width="17.5546875" style="92" bestFit="1" customWidth="1"/>
    <col min="14093" max="14093" width="12.5546875" style="92" bestFit="1" customWidth="1"/>
    <col min="14094" max="14336" width="11.44140625" style="92"/>
    <col min="14337" max="14337" width="5.33203125" style="92" bestFit="1" customWidth="1"/>
    <col min="14338" max="14338" width="4.5546875" style="92" bestFit="1" customWidth="1"/>
    <col min="14339" max="14339" width="16.88671875" style="92" bestFit="1" customWidth="1"/>
    <col min="14340" max="14340" width="16.109375" style="92" customWidth="1"/>
    <col min="14341" max="14341" width="15.5546875" style="92" customWidth="1"/>
    <col min="14342" max="14342" width="16" style="92" customWidth="1"/>
    <col min="14343" max="14348" width="17.5546875" style="92" bestFit="1" customWidth="1"/>
    <col min="14349" max="14349" width="12.5546875" style="92" bestFit="1" customWidth="1"/>
    <col min="14350" max="14592" width="11.44140625" style="92"/>
    <col min="14593" max="14593" width="5.33203125" style="92" bestFit="1" customWidth="1"/>
    <col min="14594" max="14594" width="4.5546875" style="92" bestFit="1" customWidth="1"/>
    <col min="14595" max="14595" width="16.88671875" style="92" bestFit="1" customWidth="1"/>
    <col min="14596" max="14596" width="16.109375" style="92" customWidth="1"/>
    <col min="14597" max="14597" width="15.5546875" style="92" customWidth="1"/>
    <col min="14598" max="14598" width="16" style="92" customWidth="1"/>
    <col min="14599" max="14604" width="17.5546875" style="92" bestFit="1" customWidth="1"/>
    <col min="14605" max="14605" width="12.5546875" style="92" bestFit="1" customWidth="1"/>
    <col min="14606" max="14848" width="11.44140625" style="92"/>
    <col min="14849" max="14849" width="5.33203125" style="92" bestFit="1" customWidth="1"/>
    <col min="14850" max="14850" width="4.5546875" style="92" bestFit="1" customWidth="1"/>
    <col min="14851" max="14851" width="16.88671875" style="92" bestFit="1" customWidth="1"/>
    <col min="14852" max="14852" width="16.109375" style="92" customWidth="1"/>
    <col min="14853" max="14853" width="15.5546875" style="92" customWidth="1"/>
    <col min="14854" max="14854" width="16" style="92" customWidth="1"/>
    <col min="14855" max="14860" width="17.5546875" style="92" bestFit="1" customWidth="1"/>
    <col min="14861" max="14861" width="12.5546875" style="92" bestFit="1" customWidth="1"/>
    <col min="14862" max="15104" width="11.44140625" style="92"/>
    <col min="15105" max="15105" width="5.33203125" style="92" bestFit="1" customWidth="1"/>
    <col min="15106" max="15106" width="4.5546875" style="92" bestFit="1" customWidth="1"/>
    <col min="15107" max="15107" width="16.88671875" style="92" bestFit="1" customWidth="1"/>
    <col min="15108" max="15108" width="16.109375" style="92" customWidth="1"/>
    <col min="15109" max="15109" width="15.5546875" style="92" customWidth="1"/>
    <col min="15110" max="15110" width="16" style="92" customWidth="1"/>
    <col min="15111" max="15116" width="17.5546875" style="92" bestFit="1" customWidth="1"/>
    <col min="15117" max="15117" width="12.5546875" style="92" bestFit="1" customWidth="1"/>
    <col min="15118" max="15360" width="11.44140625" style="92"/>
    <col min="15361" max="15361" width="5.33203125" style="92" bestFit="1" customWidth="1"/>
    <col min="15362" max="15362" width="4.5546875" style="92" bestFit="1" customWidth="1"/>
    <col min="15363" max="15363" width="16.88671875" style="92" bestFit="1" customWidth="1"/>
    <col min="15364" max="15364" width="16.109375" style="92" customWidth="1"/>
    <col min="15365" max="15365" width="15.5546875" style="92" customWidth="1"/>
    <col min="15366" max="15366" width="16" style="92" customWidth="1"/>
    <col min="15367" max="15372" width="17.5546875" style="92" bestFit="1" customWidth="1"/>
    <col min="15373" max="15373" width="12.5546875" style="92" bestFit="1" customWidth="1"/>
    <col min="15374" max="15616" width="11.44140625" style="92"/>
    <col min="15617" max="15617" width="5.33203125" style="92" bestFit="1" customWidth="1"/>
    <col min="15618" max="15618" width="4.5546875" style="92" bestFit="1" customWidth="1"/>
    <col min="15619" max="15619" width="16.88671875" style="92" bestFit="1" customWidth="1"/>
    <col min="15620" max="15620" width="16.109375" style="92" customWidth="1"/>
    <col min="15621" max="15621" width="15.5546875" style="92" customWidth="1"/>
    <col min="15622" max="15622" width="16" style="92" customWidth="1"/>
    <col min="15623" max="15628" width="17.5546875" style="92" bestFit="1" customWidth="1"/>
    <col min="15629" max="15629" width="12.5546875" style="92" bestFit="1" customWidth="1"/>
    <col min="15630" max="15872" width="11.44140625" style="92"/>
    <col min="15873" max="15873" width="5.33203125" style="92" bestFit="1" customWidth="1"/>
    <col min="15874" max="15874" width="4.5546875" style="92" bestFit="1" customWidth="1"/>
    <col min="15875" max="15875" width="16.88671875" style="92" bestFit="1" customWidth="1"/>
    <col min="15876" max="15876" width="16.109375" style="92" customWidth="1"/>
    <col min="15877" max="15877" width="15.5546875" style="92" customWidth="1"/>
    <col min="15878" max="15878" width="16" style="92" customWidth="1"/>
    <col min="15879" max="15884" width="17.5546875" style="92" bestFit="1" customWidth="1"/>
    <col min="15885" max="15885" width="12.5546875" style="92" bestFit="1" customWidth="1"/>
    <col min="15886" max="16128" width="11.44140625" style="92"/>
    <col min="16129" max="16129" width="5.33203125" style="92" bestFit="1" customWidth="1"/>
    <col min="16130" max="16130" width="4.5546875" style="92" bestFit="1" customWidth="1"/>
    <col min="16131" max="16131" width="16.88671875" style="92" bestFit="1" customWidth="1"/>
    <col min="16132" max="16132" width="16.109375" style="92" customWidth="1"/>
    <col min="16133" max="16133" width="15.5546875" style="92" customWidth="1"/>
    <col min="16134" max="16134" width="16" style="92" customWidth="1"/>
    <col min="16135" max="16140" width="17.5546875" style="92" bestFit="1" customWidth="1"/>
    <col min="16141" max="16141" width="12.5546875" style="92" bestFit="1" customWidth="1"/>
    <col min="16142" max="16384" width="11.44140625" style="92"/>
  </cols>
  <sheetData>
    <row r="1" spans="1:12" ht="13.2">
      <c r="A1" s="571" t="s">
        <v>208</v>
      </c>
      <c r="B1" s="572"/>
      <c r="C1" s="572"/>
      <c r="D1" s="572"/>
      <c r="E1" s="572"/>
      <c r="F1" s="572"/>
    </row>
    <row r="2" spans="1:12" ht="13.2">
      <c r="A2" s="571" t="s">
        <v>209</v>
      </c>
      <c r="B2" s="572"/>
      <c r="C2" s="572"/>
      <c r="D2" s="572"/>
    </row>
    <row r="3" spans="1:12" ht="13.2">
      <c r="A3" s="571" t="s">
        <v>210</v>
      </c>
      <c r="B3" s="572"/>
      <c r="C3" s="572"/>
      <c r="D3" s="572"/>
      <c r="E3" s="572"/>
      <c r="F3" s="572"/>
    </row>
    <row r="5" spans="1:12" ht="20.399999999999999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3.2">
      <c r="A27" s="573" t="s">
        <v>220</v>
      </c>
      <c r="B27" s="572"/>
      <c r="C27" s="572"/>
      <c r="D27" s="98"/>
    </row>
    <row r="28" spans="1:12" ht="13.2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3.2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3.2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3.2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3.2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3.2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3.2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3.2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3.2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3.2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3.2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3.2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3.2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3.2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3.2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3.2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3.2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3.2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3.2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3.2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3.2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3.2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3.2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3.2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3.2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3.2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3.2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3.2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3.2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3.2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3.2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3.2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3.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3.2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3.2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3.2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3.2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3.2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3.2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3.2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3.2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I271"/>
  <sheetViews>
    <sheetView showGridLines="0" workbookViewId="0">
      <pane xSplit="1" ySplit="10" topLeftCell="BT11" activePane="bottomRight" state="frozen"/>
      <selection pane="topRight" activeCell="B1" sqref="B1"/>
      <selection pane="bottomLeft" activeCell="A11" sqref="A11"/>
      <selection pane="bottomRight" activeCell="CI10" sqref="CI10"/>
    </sheetView>
  </sheetViews>
  <sheetFormatPr baseColWidth="10" defaultRowHeight="11.4"/>
  <cols>
    <col min="1" max="1" width="38.33203125" style="334" customWidth="1"/>
    <col min="2" max="18" width="6.6640625" style="334" customWidth="1"/>
    <col min="19" max="19" width="7.6640625" style="334" customWidth="1"/>
    <col min="20" max="51" width="6.6640625" style="334" customWidth="1"/>
    <col min="52" max="53" width="6.33203125" style="334" customWidth="1"/>
    <col min="54" max="54" width="7.44140625" style="334" customWidth="1"/>
    <col min="55" max="57" width="8" style="334" customWidth="1"/>
    <col min="58" max="58" width="7.44140625" style="334" customWidth="1"/>
    <col min="59" max="60" width="9.6640625" style="334"/>
    <col min="61" max="61" width="7.33203125" style="334" customWidth="1"/>
    <col min="62" max="87" width="8" style="334" customWidth="1"/>
    <col min="88" max="256" width="11.44140625" style="334"/>
    <col min="257" max="257" width="38.33203125" style="334" customWidth="1"/>
    <col min="258" max="274" width="6.6640625" style="334" customWidth="1"/>
    <col min="275" max="275" width="7.6640625" style="334" customWidth="1"/>
    <col min="276" max="292" width="6.6640625" style="334" customWidth="1"/>
    <col min="293" max="512" width="11.44140625" style="334"/>
    <col min="513" max="513" width="38.33203125" style="334" customWidth="1"/>
    <col min="514" max="530" width="6.6640625" style="334" customWidth="1"/>
    <col min="531" max="531" width="7.6640625" style="334" customWidth="1"/>
    <col min="532" max="548" width="6.6640625" style="334" customWidth="1"/>
    <col min="549" max="768" width="11.44140625" style="334"/>
    <col min="769" max="769" width="38.33203125" style="334" customWidth="1"/>
    <col min="770" max="786" width="6.6640625" style="334" customWidth="1"/>
    <col min="787" max="787" width="7.6640625" style="334" customWidth="1"/>
    <col min="788" max="804" width="6.6640625" style="334" customWidth="1"/>
    <col min="805" max="1024" width="11.44140625" style="334"/>
    <col min="1025" max="1025" width="38.33203125" style="334" customWidth="1"/>
    <col min="1026" max="1042" width="6.6640625" style="334" customWidth="1"/>
    <col min="1043" max="1043" width="7.6640625" style="334" customWidth="1"/>
    <col min="1044" max="1060" width="6.6640625" style="334" customWidth="1"/>
    <col min="1061" max="1280" width="11.44140625" style="334"/>
    <col min="1281" max="1281" width="38.33203125" style="334" customWidth="1"/>
    <col min="1282" max="1298" width="6.6640625" style="334" customWidth="1"/>
    <col min="1299" max="1299" width="7.6640625" style="334" customWidth="1"/>
    <col min="1300" max="1316" width="6.6640625" style="334" customWidth="1"/>
    <col min="1317" max="1536" width="11.44140625" style="334"/>
    <col min="1537" max="1537" width="38.33203125" style="334" customWidth="1"/>
    <col min="1538" max="1554" width="6.6640625" style="334" customWidth="1"/>
    <col min="1555" max="1555" width="7.6640625" style="334" customWidth="1"/>
    <col min="1556" max="1572" width="6.6640625" style="334" customWidth="1"/>
    <col min="1573" max="1792" width="11.44140625" style="334"/>
    <col min="1793" max="1793" width="38.33203125" style="334" customWidth="1"/>
    <col min="1794" max="1810" width="6.6640625" style="334" customWidth="1"/>
    <col min="1811" max="1811" width="7.6640625" style="334" customWidth="1"/>
    <col min="1812" max="1828" width="6.6640625" style="334" customWidth="1"/>
    <col min="1829" max="2048" width="11.44140625" style="334"/>
    <col min="2049" max="2049" width="38.33203125" style="334" customWidth="1"/>
    <col min="2050" max="2066" width="6.6640625" style="334" customWidth="1"/>
    <col min="2067" max="2067" width="7.6640625" style="334" customWidth="1"/>
    <col min="2068" max="2084" width="6.6640625" style="334" customWidth="1"/>
    <col min="2085" max="2304" width="11.44140625" style="334"/>
    <col min="2305" max="2305" width="38.33203125" style="334" customWidth="1"/>
    <col min="2306" max="2322" width="6.6640625" style="334" customWidth="1"/>
    <col min="2323" max="2323" width="7.6640625" style="334" customWidth="1"/>
    <col min="2324" max="2340" width="6.6640625" style="334" customWidth="1"/>
    <col min="2341" max="2560" width="11.44140625" style="334"/>
    <col min="2561" max="2561" width="38.33203125" style="334" customWidth="1"/>
    <col min="2562" max="2578" width="6.6640625" style="334" customWidth="1"/>
    <col min="2579" max="2579" width="7.6640625" style="334" customWidth="1"/>
    <col min="2580" max="2596" width="6.6640625" style="334" customWidth="1"/>
    <col min="2597" max="2816" width="11.44140625" style="334"/>
    <col min="2817" max="2817" width="38.33203125" style="334" customWidth="1"/>
    <col min="2818" max="2834" width="6.6640625" style="334" customWidth="1"/>
    <col min="2835" max="2835" width="7.6640625" style="334" customWidth="1"/>
    <col min="2836" max="2852" width="6.6640625" style="334" customWidth="1"/>
    <col min="2853" max="3072" width="11.44140625" style="334"/>
    <col min="3073" max="3073" width="38.33203125" style="334" customWidth="1"/>
    <col min="3074" max="3090" width="6.6640625" style="334" customWidth="1"/>
    <col min="3091" max="3091" width="7.6640625" style="334" customWidth="1"/>
    <col min="3092" max="3108" width="6.6640625" style="334" customWidth="1"/>
    <col min="3109" max="3328" width="11.44140625" style="334"/>
    <col min="3329" max="3329" width="38.33203125" style="334" customWidth="1"/>
    <col min="3330" max="3346" width="6.6640625" style="334" customWidth="1"/>
    <col min="3347" max="3347" width="7.6640625" style="334" customWidth="1"/>
    <col min="3348" max="3364" width="6.6640625" style="334" customWidth="1"/>
    <col min="3365" max="3584" width="11.44140625" style="334"/>
    <col min="3585" max="3585" width="38.33203125" style="334" customWidth="1"/>
    <col min="3586" max="3602" width="6.6640625" style="334" customWidth="1"/>
    <col min="3603" max="3603" width="7.6640625" style="334" customWidth="1"/>
    <col min="3604" max="3620" width="6.6640625" style="334" customWidth="1"/>
    <col min="3621" max="3840" width="11.44140625" style="334"/>
    <col min="3841" max="3841" width="38.33203125" style="334" customWidth="1"/>
    <col min="3842" max="3858" width="6.6640625" style="334" customWidth="1"/>
    <col min="3859" max="3859" width="7.6640625" style="334" customWidth="1"/>
    <col min="3860" max="3876" width="6.6640625" style="334" customWidth="1"/>
    <col min="3877" max="4096" width="11.44140625" style="334"/>
    <col min="4097" max="4097" width="38.33203125" style="334" customWidth="1"/>
    <col min="4098" max="4114" width="6.6640625" style="334" customWidth="1"/>
    <col min="4115" max="4115" width="7.6640625" style="334" customWidth="1"/>
    <col min="4116" max="4132" width="6.6640625" style="334" customWidth="1"/>
    <col min="4133" max="4352" width="11.44140625" style="334"/>
    <col min="4353" max="4353" width="38.33203125" style="334" customWidth="1"/>
    <col min="4354" max="4370" width="6.6640625" style="334" customWidth="1"/>
    <col min="4371" max="4371" width="7.6640625" style="334" customWidth="1"/>
    <col min="4372" max="4388" width="6.6640625" style="334" customWidth="1"/>
    <col min="4389" max="4608" width="11.44140625" style="334"/>
    <col min="4609" max="4609" width="38.33203125" style="334" customWidth="1"/>
    <col min="4610" max="4626" width="6.6640625" style="334" customWidth="1"/>
    <col min="4627" max="4627" width="7.6640625" style="334" customWidth="1"/>
    <col min="4628" max="4644" width="6.6640625" style="334" customWidth="1"/>
    <col min="4645" max="4864" width="11.44140625" style="334"/>
    <col min="4865" max="4865" width="38.33203125" style="334" customWidth="1"/>
    <col min="4866" max="4882" width="6.6640625" style="334" customWidth="1"/>
    <col min="4883" max="4883" width="7.6640625" style="334" customWidth="1"/>
    <col min="4884" max="4900" width="6.6640625" style="334" customWidth="1"/>
    <col min="4901" max="5120" width="11.44140625" style="334"/>
    <col min="5121" max="5121" width="38.33203125" style="334" customWidth="1"/>
    <col min="5122" max="5138" width="6.6640625" style="334" customWidth="1"/>
    <col min="5139" max="5139" width="7.6640625" style="334" customWidth="1"/>
    <col min="5140" max="5156" width="6.6640625" style="334" customWidth="1"/>
    <col min="5157" max="5376" width="11.44140625" style="334"/>
    <col min="5377" max="5377" width="38.33203125" style="334" customWidth="1"/>
    <col min="5378" max="5394" width="6.6640625" style="334" customWidth="1"/>
    <col min="5395" max="5395" width="7.6640625" style="334" customWidth="1"/>
    <col min="5396" max="5412" width="6.6640625" style="334" customWidth="1"/>
    <col min="5413" max="5632" width="11.44140625" style="334"/>
    <col min="5633" max="5633" width="38.33203125" style="334" customWidth="1"/>
    <col min="5634" max="5650" width="6.6640625" style="334" customWidth="1"/>
    <col min="5651" max="5651" width="7.6640625" style="334" customWidth="1"/>
    <col min="5652" max="5668" width="6.6640625" style="334" customWidth="1"/>
    <col min="5669" max="5888" width="11.44140625" style="334"/>
    <col min="5889" max="5889" width="38.33203125" style="334" customWidth="1"/>
    <col min="5890" max="5906" width="6.6640625" style="334" customWidth="1"/>
    <col min="5907" max="5907" width="7.6640625" style="334" customWidth="1"/>
    <col min="5908" max="5924" width="6.6640625" style="334" customWidth="1"/>
    <col min="5925" max="6144" width="11.44140625" style="334"/>
    <col min="6145" max="6145" width="38.33203125" style="334" customWidth="1"/>
    <col min="6146" max="6162" width="6.6640625" style="334" customWidth="1"/>
    <col min="6163" max="6163" width="7.6640625" style="334" customWidth="1"/>
    <col min="6164" max="6180" width="6.6640625" style="334" customWidth="1"/>
    <col min="6181" max="6400" width="11.44140625" style="334"/>
    <col min="6401" max="6401" width="38.33203125" style="334" customWidth="1"/>
    <col min="6402" max="6418" width="6.6640625" style="334" customWidth="1"/>
    <col min="6419" max="6419" width="7.6640625" style="334" customWidth="1"/>
    <col min="6420" max="6436" width="6.6640625" style="334" customWidth="1"/>
    <col min="6437" max="6656" width="11.44140625" style="334"/>
    <col min="6657" max="6657" width="38.33203125" style="334" customWidth="1"/>
    <col min="6658" max="6674" width="6.6640625" style="334" customWidth="1"/>
    <col min="6675" max="6675" width="7.6640625" style="334" customWidth="1"/>
    <col min="6676" max="6692" width="6.6640625" style="334" customWidth="1"/>
    <col min="6693" max="6912" width="11.44140625" style="334"/>
    <col min="6913" max="6913" width="38.33203125" style="334" customWidth="1"/>
    <col min="6914" max="6930" width="6.6640625" style="334" customWidth="1"/>
    <col min="6931" max="6931" width="7.6640625" style="334" customWidth="1"/>
    <col min="6932" max="6948" width="6.6640625" style="334" customWidth="1"/>
    <col min="6949" max="7168" width="11.44140625" style="334"/>
    <col min="7169" max="7169" width="38.33203125" style="334" customWidth="1"/>
    <col min="7170" max="7186" width="6.6640625" style="334" customWidth="1"/>
    <col min="7187" max="7187" width="7.6640625" style="334" customWidth="1"/>
    <col min="7188" max="7204" width="6.6640625" style="334" customWidth="1"/>
    <col min="7205" max="7424" width="11.44140625" style="334"/>
    <col min="7425" max="7425" width="38.33203125" style="334" customWidth="1"/>
    <col min="7426" max="7442" width="6.6640625" style="334" customWidth="1"/>
    <col min="7443" max="7443" width="7.6640625" style="334" customWidth="1"/>
    <col min="7444" max="7460" width="6.6640625" style="334" customWidth="1"/>
    <col min="7461" max="7680" width="11.44140625" style="334"/>
    <col min="7681" max="7681" width="38.33203125" style="334" customWidth="1"/>
    <col min="7682" max="7698" width="6.6640625" style="334" customWidth="1"/>
    <col min="7699" max="7699" width="7.6640625" style="334" customWidth="1"/>
    <col min="7700" max="7716" width="6.6640625" style="334" customWidth="1"/>
    <col min="7717" max="7936" width="11.44140625" style="334"/>
    <col min="7937" max="7937" width="38.33203125" style="334" customWidth="1"/>
    <col min="7938" max="7954" width="6.6640625" style="334" customWidth="1"/>
    <col min="7955" max="7955" width="7.6640625" style="334" customWidth="1"/>
    <col min="7956" max="7972" width="6.6640625" style="334" customWidth="1"/>
    <col min="7973" max="8192" width="11.44140625" style="334"/>
    <col min="8193" max="8193" width="38.33203125" style="334" customWidth="1"/>
    <col min="8194" max="8210" width="6.6640625" style="334" customWidth="1"/>
    <col min="8211" max="8211" width="7.6640625" style="334" customWidth="1"/>
    <col min="8212" max="8228" width="6.6640625" style="334" customWidth="1"/>
    <col min="8229" max="8448" width="11.44140625" style="334"/>
    <col min="8449" max="8449" width="38.33203125" style="334" customWidth="1"/>
    <col min="8450" max="8466" width="6.6640625" style="334" customWidth="1"/>
    <col min="8467" max="8467" width="7.6640625" style="334" customWidth="1"/>
    <col min="8468" max="8484" width="6.6640625" style="334" customWidth="1"/>
    <col min="8485" max="8704" width="11.44140625" style="334"/>
    <col min="8705" max="8705" width="38.33203125" style="334" customWidth="1"/>
    <col min="8706" max="8722" width="6.6640625" style="334" customWidth="1"/>
    <col min="8723" max="8723" width="7.6640625" style="334" customWidth="1"/>
    <col min="8724" max="8740" width="6.6640625" style="334" customWidth="1"/>
    <col min="8741" max="8960" width="11.44140625" style="334"/>
    <col min="8961" max="8961" width="38.33203125" style="334" customWidth="1"/>
    <col min="8962" max="8978" width="6.6640625" style="334" customWidth="1"/>
    <col min="8979" max="8979" width="7.6640625" style="334" customWidth="1"/>
    <col min="8980" max="8996" width="6.6640625" style="334" customWidth="1"/>
    <col min="8997" max="9216" width="11.44140625" style="334"/>
    <col min="9217" max="9217" width="38.33203125" style="334" customWidth="1"/>
    <col min="9218" max="9234" width="6.6640625" style="334" customWidth="1"/>
    <col min="9235" max="9235" width="7.6640625" style="334" customWidth="1"/>
    <col min="9236" max="9252" width="6.6640625" style="334" customWidth="1"/>
    <col min="9253" max="9472" width="11.44140625" style="334"/>
    <col min="9473" max="9473" width="38.33203125" style="334" customWidth="1"/>
    <col min="9474" max="9490" width="6.6640625" style="334" customWidth="1"/>
    <col min="9491" max="9491" width="7.6640625" style="334" customWidth="1"/>
    <col min="9492" max="9508" width="6.6640625" style="334" customWidth="1"/>
    <col min="9509" max="9728" width="11.44140625" style="334"/>
    <col min="9729" max="9729" width="38.33203125" style="334" customWidth="1"/>
    <col min="9730" max="9746" width="6.6640625" style="334" customWidth="1"/>
    <col min="9747" max="9747" width="7.6640625" style="334" customWidth="1"/>
    <col min="9748" max="9764" width="6.6640625" style="334" customWidth="1"/>
    <col min="9765" max="9984" width="11.44140625" style="334"/>
    <col min="9985" max="9985" width="38.33203125" style="334" customWidth="1"/>
    <col min="9986" max="10002" width="6.6640625" style="334" customWidth="1"/>
    <col min="10003" max="10003" width="7.6640625" style="334" customWidth="1"/>
    <col min="10004" max="10020" width="6.6640625" style="334" customWidth="1"/>
    <col min="10021" max="10240" width="11.44140625" style="334"/>
    <col min="10241" max="10241" width="38.33203125" style="334" customWidth="1"/>
    <col min="10242" max="10258" width="6.6640625" style="334" customWidth="1"/>
    <col min="10259" max="10259" width="7.6640625" style="334" customWidth="1"/>
    <col min="10260" max="10276" width="6.6640625" style="334" customWidth="1"/>
    <col min="10277" max="10496" width="11.44140625" style="334"/>
    <col min="10497" max="10497" width="38.33203125" style="334" customWidth="1"/>
    <col min="10498" max="10514" width="6.6640625" style="334" customWidth="1"/>
    <col min="10515" max="10515" width="7.6640625" style="334" customWidth="1"/>
    <col min="10516" max="10532" width="6.6640625" style="334" customWidth="1"/>
    <col min="10533" max="10752" width="11.44140625" style="334"/>
    <col min="10753" max="10753" width="38.33203125" style="334" customWidth="1"/>
    <col min="10754" max="10770" width="6.6640625" style="334" customWidth="1"/>
    <col min="10771" max="10771" width="7.6640625" style="334" customWidth="1"/>
    <col min="10772" max="10788" width="6.6640625" style="334" customWidth="1"/>
    <col min="10789" max="11008" width="11.44140625" style="334"/>
    <col min="11009" max="11009" width="38.33203125" style="334" customWidth="1"/>
    <col min="11010" max="11026" width="6.6640625" style="334" customWidth="1"/>
    <col min="11027" max="11027" width="7.6640625" style="334" customWidth="1"/>
    <col min="11028" max="11044" width="6.6640625" style="334" customWidth="1"/>
    <col min="11045" max="11264" width="11.44140625" style="334"/>
    <col min="11265" max="11265" width="38.33203125" style="334" customWidth="1"/>
    <col min="11266" max="11282" width="6.6640625" style="334" customWidth="1"/>
    <col min="11283" max="11283" width="7.6640625" style="334" customWidth="1"/>
    <col min="11284" max="11300" width="6.6640625" style="334" customWidth="1"/>
    <col min="11301" max="11520" width="11.44140625" style="334"/>
    <col min="11521" max="11521" width="38.33203125" style="334" customWidth="1"/>
    <col min="11522" max="11538" width="6.6640625" style="334" customWidth="1"/>
    <col min="11539" max="11539" width="7.6640625" style="334" customWidth="1"/>
    <col min="11540" max="11556" width="6.6640625" style="334" customWidth="1"/>
    <col min="11557" max="11776" width="11.44140625" style="334"/>
    <col min="11777" max="11777" width="38.33203125" style="334" customWidth="1"/>
    <col min="11778" max="11794" width="6.6640625" style="334" customWidth="1"/>
    <col min="11795" max="11795" width="7.6640625" style="334" customWidth="1"/>
    <col min="11796" max="11812" width="6.6640625" style="334" customWidth="1"/>
    <col min="11813" max="12032" width="11.44140625" style="334"/>
    <col min="12033" max="12033" width="38.33203125" style="334" customWidth="1"/>
    <col min="12034" max="12050" width="6.6640625" style="334" customWidth="1"/>
    <col min="12051" max="12051" width="7.6640625" style="334" customWidth="1"/>
    <col min="12052" max="12068" width="6.6640625" style="334" customWidth="1"/>
    <col min="12069" max="12288" width="11.44140625" style="334"/>
    <col min="12289" max="12289" width="38.33203125" style="334" customWidth="1"/>
    <col min="12290" max="12306" width="6.6640625" style="334" customWidth="1"/>
    <col min="12307" max="12307" width="7.6640625" style="334" customWidth="1"/>
    <col min="12308" max="12324" width="6.6640625" style="334" customWidth="1"/>
    <col min="12325" max="12544" width="11.44140625" style="334"/>
    <col min="12545" max="12545" width="38.33203125" style="334" customWidth="1"/>
    <col min="12546" max="12562" width="6.6640625" style="334" customWidth="1"/>
    <col min="12563" max="12563" width="7.6640625" style="334" customWidth="1"/>
    <col min="12564" max="12580" width="6.6640625" style="334" customWidth="1"/>
    <col min="12581" max="12800" width="11.44140625" style="334"/>
    <col min="12801" max="12801" width="38.33203125" style="334" customWidth="1"/>
    <col min="12802" max="12818" width="6.6640625" style="334" customWidth="1"/>
    <col min="12819" max="12819" width="7.6640625" style="334" customWidth="1"/>
    <col min="12820" max="12836" width="6.6640625" style="334" customWidth="1"/>
    <col min="12837" max="13056" width="11.44140625" style="334"/>
    <col min="13057" max="13057" width="38.33203125" style="334" customWidth="1"/>
    <col min="13058" max="13074" width="6.6640625" style="334" customWidth="1"/>
    <col min="13075" max="13075" width="7.6640625" style="334" customWidth="1"/>
    <col min="13076" max="13092" width="6.6640625" style="334" customWidth="1"/>
    <col min="13093" max="13312" width="11.44140625" style="334"/>
    <col min="13313" max="13313" width="38.33203125" style="334" customWidth="1"/>
    <col min="13314" max="13330" width="6.6640625" style="334" customWidth="1"/>
    <col min="13331" max="13331" width="7.6640625" style="334" customWidth="1"/>
    <col min="13332" max="13348" width="6.6640625" style="334" customWidth="1"/>
    <col min="13349" max="13568" width="11.44140625" style="334"/>
    <col min="13569" max="13569" width="38.33203125" style="334" customWidth="1"/>
    <col min="13570" max="13586" width="6.6640625" style="334" customWidth="1"/>
    <col min="13587" max="13587" width="7.6640625" style="334" customWidth="1"/>
    <col min="13588" max="13604" width="6.6640625" style="334" customWidth="1"/>
    <col min="13605" max="13824" width="11.44140625" style="334"/>
    <col min="13825" max="13825" width="38.33203125" style="334" customWidth="1"/>
    <col min="13826" max="13842" width="6.6640625" style="334" customWidth="1"/>
    <col min="13843" max="13843" width="7.6640625" style="334" customWidth="1"/>
    <col min="13844" max="13860" width="6.6640625" style="334" customWidth="1"/>
    <col min="13861" max="14080" width="11.44140625" style="334"/>
    <col min="14081" max="14081" width="38.33203125" style="334" customWidth="1"/>
    <col min="14082" max="14098" width="6.6640625" style="334" customWidth="1"/>
    <col min="14099" max="14099" width="7.6640625" style="334" customWidth="1"/>
    <col min="14100" max="14116" width="6.6640625" style="334" customWidth="1"/>
    <col min="14117" max="14336" width="11.44140625" style="334"/>
    <col min="14337" max="14337" width="38.33203125" style="334" customWidth="1"/>
    <col min="14338" max="14354" width="6.6640625" style="334" customWidth="1"/>
    <col min="14355" max="14355" width="7.6640625" style="334" customWidth="1"/>
    <col min="14356" max="14372" width="6.6640625" style="334" customWidth="1"/>
    <col min="14373" max="14592" width="11.44140625" style="334"/>
    <col min="14593" max="14593" width="38.33203125" style="334" customWidth="1"/>
    <col min="14594" max="14610" width="6.6640625" style="334" customWidth="1"/>
    <col min="14611" max="14611" width="7.6640625" style="334" customWidth="1"/>
    <col min="14612" max="14628" width="6.6640625" style="334" customWidth="1"/>
    <col min="14629" max="14848" width="11.44140625" style="334"/>
    <col min="14849" max="14849" width="38.33203125" style="334" customWidth="1"/>
    <col min="14850" max="14866" width="6.6640625" style="334" customWidth="1"/>
    <col min="14867" max="14867" width="7.6640625" style="334" customWidth="1"/>
    <col min="14868" max="14884" width="6.6640625" style="334" customWidth="1"/>
    <col min="14885" max="15104" width="11.44140625" style="334"/>
    <col min="15105" max="15105" width="38.33203125" style="334" customWidth="1"/>
    <col min="15106" max="15122" width="6.6640625" style="334" customWidth="1"/>
    <col min="15123" max="15123" width="7.6640625" style="334" customWidth="1"/>
    <col min="15124" max="15140" width="6.6640625" style="334" customWidth="1"/>
    <col min="15141" max="15360" width="11.44140625" style="334"/>
    <col min="15361" max="15361" width="38.33203125" style="334" customWidth="1"/>
    <col min="15362" max="15378" width="6.6640625" style="334" customWidth="1"/>
    <col min="15379" max="15379" width="7.6640625" style="334" customWidth="1"/>
    <col min="15380" max="15396" width="6.6640625" style="334" customWidth="1"/>
    <col min="15397" max="15616" width="11.44140625" style="334"/>
    <col min="15617" max="15617" width="38.33203125" style="334" customWidth="1"/>
    <col min="15618" max="15634" width="6.6640625" style="334" customWidth="1"/>
    <col min="15635" max="15635" width="7.6640625" style="334" customWidth="1"/>
    <col min="15636" max="15652" width="6.6640625" style="334" customWidth="1"/>
    <col min="15653" max="15872" width="11.44140625" style="334"/>
    <col min="15873" max="15873" width="38.33203125" style="334" customWidth="1"/>
    <col min="15874" max="15890" width="6.6640625" style="334" customWidth="1"/>
    <col min="15891" max="15891" width="7.6640625" style="334" customWidth="1"/>
    <col min="15892" max="15908" width="6.6640625" style="334" customWidth="1"/>
    <col min="15909" max="16128" width="11.44140625" style="334"/>
    <col min="16129" max="16129" width="38.33203125" style="334" customWidth="1"/>
    <col min="16130" max="16146" width="6.6640625" style="334" customWidth="1"/>
    <col min="16147" max="16147" width="7.6640625" style="334" customWidth="1"/>
    <col min="16148" max="16164" width="6.6640625" style="334" customWidth="1"/>
    <col min="16165" max="16384" width="11.44140625" style="334"/>
  </cols>
  <sheetData>
    <row r="1" spans="1:87" ht="14.4">
      <c r="A1" s="574" t="s">
        <v>448</v>
      </c>
      <c r="B1" s="574"/>
      <c r="C1" s="574"/>
      <c r="D1" s="575"/>
      <c r="E1" s="575"/>
    </row>
    <row r="2" spans="1:87">
      <c r="A2" s="334" t="s">
        <v>359</v>
      </c>
    </row>
    <row r="3" spans="1:87" ht="12">
      <c r="A3" s="446"/>
    </row>
    <row r="4" spans="1:87" ht="14.4">
      <c r="A4" s="576" t="s">
        <v>449</v>
      </c>
      <c r="B4" s="575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/>
      <c r="R4"/>
    </row>
    <row r="6" spans="1:87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</row>
    <row r="7" spans="1:87" s="336" customFormat="1" ht="10.199999999999999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87" s="336" customFormat="1" ht="10.199999999999999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87" s="336" customFormat="1" ht="10.199999999999999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87" s="336" customFormat="1" ht="10.199999999999999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</row>
    <row r="11" spans="1:87" s="336" customFormat="1" ht="10.199999999999999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</row>
    <row r="12" spans="1:87" s="336" customFormat="1" ht="10.199999999999999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</row>
    <row r="13" spans="1:87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</row>
    <row r="14" spans="1:87" s="336" customFormat="1" ht="10.199999999999999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</row>
    <row r="15" spans="1:87" s="336" customFormat="1" ht="10.199999999999999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</row>
    <row r="16" spans="1:87" s="336" customFormat="1" ht="10.199999999999999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</row>
    <row r="17" spans="1:87" s="336" customFormat="1" ht="10.199999999999999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</row>
    <row r="18" spans="1:87" s="336" customFormat="1" ht="10.199999999999999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</row>
    <row r="19" spans="1:87" s="336" customFormat="1" ht="10.199999999999999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</row>
    <row r="20" spans="1:87" s="336" customFormat="1" ht="10.199999999999999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</row>
    <row r="21" spans="1:87" s="336" customFormat="1" ht="10.199999999999999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</row>
    <row r="22" spans="1:87" s="336" customFormat="1" ht="10.199999999999999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</row>
    <row r="23" spans="1:87" s="336" customFormat="1" ht="14.4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</row>
    <row r="24" spans="1:87" s="336" customFormat="1" ht="14.4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</row>
    <row r="25" spans="1:87" s="336" customFormat="1" ht="10.199999999999999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</row>
    <row r="26" spans="1:87" s="336" customFormat="1" ht="10.199999999999999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</row>
    <row r="27" spans="1:87" s="336" customFormat="1" ht="10.199999999999999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</row>
    <row r="28" spans="1:87" s="336" customFormat="1" ht="10.199999999999999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</row>
    <row r="29" spans="1:87" s="336" customFormat="1" ht="10.199999999999999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</row>
    <row r="30" spans="1:87" s="336" customFormat="1" ht="10.199999999999999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</row>
    <row r="31" spans="1:87" s="336" customFormat="1" ht="10.199999999999999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</row>
    <row r="32" spans="1:87" s="336" customFormat="1" ht="14.4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</row>
    <row r="33" spans="1:87" s="336" customFormat="1" ht="14.4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</row>
    <row r="34" spans="1:87" s="336" customFormat="1" ht="14.4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</row>
    <row r="35" spans="1:87" s="336" customFormat="1" ht="14.4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</row>
    <row r="36" spans="1:87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</row>
    <row r="37" spans="1:87" s="336" customFormat="1" ht="14.4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</row>
    <row r="38" spans="1:87" s="336" customFormat="1" ht="14.4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</row>
    <row r="39" spans="1:87" s="336" customFormat="1" ht="14.4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</row>
    <row r="40" spans="1:87" s="336" customFormat="1" ht="10.199999999999999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</row>
    <row r="41" spans="1:87" s="336" customFormat="1" ht="10.199999999999999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</row>
    <row r="42" spans="1:87" s="336" customFormat="1" ht="10.199999999999999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</row>
    <row r="43" spans="1:87" s="336" customFormat="1" ht="10.199999999999999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</row>
    <row r="44" spans="1:87" s="336" customFormat="1" ht="10.199999999999999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</row>
    <row r="45" spans="1:87" s="336" customFormat="1" ht="10.199999999999999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</row>
    <row r="46" spans="1:87" s="336" customFormat="1" ht="10.199999999999999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</row>
    <row r="47" spans="1:87" s="336" customFormat="1" ht="10.199999999999999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</row>
    <row r="48" spans="1:87" s="336" customFormat="1" ht="10.199999999999999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</row>
    <row r="49" spans="1:87" s="336" customFormat="1" ht="10.199999999999999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</row>
    <row r="50" spans="1:87" s="336" customFormat="1" ht="10.199999999999999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</row>
    <row r="51" spans="1:87" s="336" customFormat="1" ht="10.199999999999999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</row>
    <row r="52" spans="1:87" s="336" customFormat="1" ht="10.199999999999999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</row>
    <row r="53" spans="1:87" s="336" customFormat="1" ht="14.4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</row>
    <row r="54" spans="1:87" s="336" customFormat="1" ht="14.4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</row>
    <row r="55" spans="1:87" s="336" customFormat="1" ht="10.199999999999999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</row>
    <row r="56" spans="1:87" s="336" customFormat="1" ht="10.199999999999999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</row>
    <row r="57" spans="1:87" s="336" customFormat="1" ht="10.199999999999999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</row>
    <row r="58" spans="1:87" s="336" customFormat="1" ht="10.199999999999999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</row>
    <row r="59" spans="1:87" s="336" customFormat="1" ht="10.199999999999999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</row>
    <row r="60" spans="1:87" s="336" customFormat="1" ht="10.199999999999999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</row>
    <row r="61" spans="1:87" s="336" customFormat="1" ht="10.199999999999999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</row>
    <row r="62" spans="1:87" s="336" customFormat="1" ht="14.4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</row>
    <row r="63" spans="1:87" s="336" customFormat="1" ht="14.4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</row>
    <row r="64" spans="1:87" s="336" customFormat="1" ht="14.4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</row>
    <row r="65" spans="1:87" s="336" customFormat="1" ht="14.4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</row>
    <row r="66" spans="1:87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</row>
    <row r="67" spans="1:87" s="336" customFormat="1" ht="14.4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</row>
    <row r="68" spans="1:87" s="336" customFormat="1" ht="14.4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</row>
    <row r="69" spans="1:87" s="336" customFormat="1" ht="14.4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</row>
    <row r="70" spans="1:87" s="336" customFormat="1" ht="10.199999999999999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</row>
    <row r="71" spans="1:87" s="336" customFormat="1" ht="10.199999999999999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</row>
    <row r="72" spans="1:87" s="336" customFormat="1" ht="10.199999999999999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</row>
    <row r="73" spans="1:87" s="336" customFormat="1" ht="10.199999999999999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</row>
    <row r="74" spans="1:87" s="336" customFormat="1" ht="10.199999999999999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</row>
    <row r="75" spans="1:87" s="336" customFormat="1" ht="10.199999999999999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</row>
    <row r="76" spans="1:87" s="336" customFormat="1" ht="10.199999999999999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</row>
    <row r="77" spans="1:87" s="336" customFormat="1" ht="10.199999999999999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</row>
    <row r="78" spans="1:87" s="336" customFormat="1" ht="10.199999999999999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</row>
    <row r="79" spans="1:87" s="336" customFormat="1" ht="10.199999999999999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</row>
    <row r="80" spans="1:87" s="336" customFormat="1" ht="10.199999999999999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</row>
    <row r="81" spans="1:87" s="336" customFormat="1" ht="10.199999999999999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</row>
    <row r="82" spans="1:87" s="336" customFormat="1" ht="10.199999999999999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</row>
    <row r="83" spans="1:87" s="336" customFormat="1" ht="10.199999999999999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</row>
    <row r="84" spans="1:87" s="336" customFormat="1" ht="10.199999999999999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</row>
    <row r="85" spans="1:87" s="336" customFormat="1" ht="10.199999999999999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</row>
    <row r="86" spans="1:87" s="336" customFormat="1" ht="10.199999999999999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</row>
    <row r="87" spans="1:87" s="336" customFormat="1" ht="10.199999999999999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</row>
    <row r="88" spans="1:87" s="336" customFormat="1" ht="10.199999999999999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</row>
    <row r="89" spans="1:87" s="336" customFormat="1" ht="10.199999999999999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</row>
    <row r="90" spans="1:87" s="336" customFormat="1" ht="10.199999999999999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</row>
    <row r="91" spans="1:87" s="336" customFormat="1" ht="10.199999999999999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</row>
    <row r="92" spans="1:87" s="336" customFormat="1" ht="14.4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</row>
    <row r="93" spans="1:87" s="336" customFormat="1" ht="14.4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</row>
    <row r="94" spans="1:87" s="336" customFormat="1" ht="14.4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</row>
    <row r="95" spans="1:87" s="336" customFormat="1" ht="14.4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</row>
    <row r="96" spans="1:87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</row>
    <row r="97" spans="1:87" s="336" customFormat="1" ht="14.4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</row>
    <row r="98" spans="1:87" s="336" customFormat="1" ht="14.4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</row>
    <row r="99" spans="1:87" s="336" customFormat="1" ht="14.4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</row>
    <row r="100" spans="1:87" s="336" customFormat="1" ht="10.199999999999999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</row>
    <row r="101" spans="1:87" s="336" customFormat="1" ht="10.199999999999999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</row>
    <row r="102" spans="1:87" s="336" customFormat="1" ht="10.199999999999999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</row>
    <row r="103" spans="1:87" s="336" customFormat="1" ht="10.199999999999999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</row>
    <row r="104" spans="1:87" s="336" customFormat="1" ht="10.199999999999999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</row>
    <row r="105" spans="1:87" s="336" customFormat="1" ht="10.199999999999999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</row>
    <row r="106" spans="1:87" s="336" customFormat="1" ht="10.199999999999999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</row>
    <row r="107" spans="1:87" s="336" customFormat="1" ht="10.199999999999999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</row>
    <row r="108" spans="1:87" s="336" customFormat="1" ht="10.199999999999999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</row>
    <row r="109" spans="1:87" s="336" customFormat="1" ht="10.199999999999999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</row>
    <row r="110" spans="1:87" s="336" customFormat="1" ht="10.199999999999999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</row>
    <row r="111" spans="1:87" s="336" customFormat="1" ht="10.199999999999999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</row>
    <row r="112" spans="1:87" s="336" customFormat="1" ht="10.199999999999999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</row>
    <row r="113" spans="1:87" s="336" customFormat="1" ht="10.199999999999999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</row>
    <row r="114" spans="1:87" s="336" customFormat="1" ht="10.199999999999999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</row>
    <row r="115" spans="1:87" s="336" customFormat="1" ht="10.199999999999999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</row>
    <row r="116" spans="1:87" s="336" customFormat="1" ht="10.199999999999999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</row>
    <row r="117" spans="1:87" s="336" customFormat="1" ht="10.199999999999999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</row>
    <row r="118" spans="1:87" s="336" customFormat="1" ht="10.199999999999999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</row>
    <row r="119" spans="1:87" s="336" customFormat="1" ht="10.199999999999999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</row>
    <row r="120" spans="1:87" s="336" customFormat="1" ht="10.199999999999999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</row>
    <row r="121" spans="1:87" s="336" customFormat="1" ht="10.199999999999999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</row>
    <row r="122" spans="1:87" s="336" customFormat="1" ht="14.4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</row>
    <row r="123" spans="1:87" s="336" customFormat="1" ht="14.4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</row>
    <row r="124" spans="1:87" s="336" customFormat="1" ht="14.4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</row>
    <row r="125" spans="1:87" s="336" customFormat="1" ht="14.4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</row>
    <row r="126" spans="1:87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</row>
    <row r="127" spans="1:87" s="336" customFormat="1" ht="14.4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</row>
    <row r="128" spans="1:87" s="336" customFormat="1" ht="14.4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</row>
    <row r="129" spans="1:87" s="336" customFormat="1" ht="14.4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</row>
    <row r="130" spans="1:87" s="336" customFormat="1" ht="10.199999999999999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</row>
    <row r="131" spans="1:87" s="336" customFormat="1" ht="10.199999999999999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</row>
    <row r="132" spans="1:87" s="336" customFormat="1" ht="10.199999999999999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</row>
    <row r="133" spans="1:87" s="336" customFormat="1" ht="10.199999999999999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</row>
    <row r="134" spans="1:87" s="336" customFormat="1" ht="10.199999999999999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</row>
    <row r="135" spans="1:87" s="336" customFormat="1" ht="10.199999999999999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</row>
    <row r="136" spans="1:87" s="336" customFormat="1" ht="10.199999999999999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</row>
    <row r="137" spans="1:87" s="336" customFormat="1" ht="10.199999999999999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</row>
    <row r="138" spans="1:87" s="336" customFormat="1" ht="10.199999999999999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</row>
    <row r="139" spans="1:87" s="336" customFormat="1" ht="10.199999999999999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</row>
    <row r="140" spans="1:87" s="336" customFormat="1" ht="10.199999999999999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</row>
    <row r="141" spans="1:87" s="336" customFormat="1" ht="10.199999999999999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</row>
    <row r="142" spans="1:87" s="336" customFormat="1" ht="10.199999999999999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</row>
    <row r="143" spans="1:87" s="336" customFormat="1" ht="10.199999999999999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</row>
    <row r="144" spans="1:87" s="336" customFormat="1" ht="10.199999999999999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</row>
    <row r="145" spans="1:87" s="336" customFormat="1" ht="10.199999999999999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</row>
    <row r="146" spans="1:87" s="336" customFormat="1" ht="10.199999999999999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</row>
    <row r="147" spans="1:87" s="336" customFormat="1" ht="10.199999999999999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</row>
    <row r="148" spans="1:87" s="336" customFormat="1" ht="10.199999999999999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</row>
    <row r="149" spans="1:87" s="336" customFormat="1" ht="10.199999999999999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</row>
    <row r="150" spans="1:87" s="336" customFormat="1" ht="10.199999999999999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</row>
    <row r="151" spans="1:87" s="336" customFormat="1" ht="10.199999999999999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</row>
    <row r="152" spans="1:87" s="336" customFormat="1" ht="14.4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</row>
    <row r="153" spans="1:87" s="336" customFormat="1" ht="14.4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</row>
    <row r="154" spans="1:87" s="336" customFormat="1" ht="14.4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</row>
    <row r="155" spans="1:87" s="336" customFormat="1" ht="14.4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</row>
    <row r="156" spans="1:87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</row>
    <row r="157" spans="1:87" s="336" customFormat="1" ht="14.4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</row>
    <row r="158" spans="1:87" s="336" customFormat="1" ht="14.4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</row>
    <row r="159" spans="1:87" s="336" customFormat="1" ht="14.4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</row>
    <row r="160" spans="1:87" s="336" customFormat="1" ht="10.199999999999999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</row>
    <row r="161" spans="1:87" s="336" customFormat="1" ht="10.199999999999999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</row>
    <row r="162" spans="1:87" s="336" customFormat="1" ht="10.199999999999999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</row>
    <row r="163" spans="1:87" s="336" customFormat="1" ht="10.199999999999999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</row>
    <row r="164" spans="1:87" s="336" customFormat="1" ht="10.199999999999999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</row>
    <row r="165" spans="1:87" s="336" customFormat="1" ht="10.199999999999999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</row>
    <row r="166" spans="1:87" s="336" customFormat="1" ht="10.199999999999999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</row>
    <row r="167" spans="1:87" s="336" customFormat="1" ht="10.199999999999999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</row>
    <row r="168" spans="1:87" s="336" customFormat="1" ht="10.199999999999999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</row>
    <row r="169" spans="1:87" s="336" customFormat="1" ht="10.199999999999999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</row>
    <row r="170" spans="1:87" s="336" customFormat="1" ht="10.199999999999999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</row>
    <row r="171" spans="1:87" s="336" customFormat="1" ht="10.199999999999999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</row>
    <row r="172" spans="1:87" s="336" customFormat="1" ht="10.199999999999999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</row>
    <row r="173" spans="1:87" s="336" customFormat="1" ht="10.199999999999999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</row>
    <row r="174" spans="1:87" s="336" customFormat="1" ht="10.199999999999999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</row>
    <row r="175" spans="1:87" s="336" customFormat="1" ht="10.199999999999999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</row>
    <row r="176" spans="1:87" s="336" customFormat="1" ht="10.199999999999999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</row>
    <row r="177" spans="1:87" s="336" customFormat="1" ht="10.199999999999999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</row>
    <row r="178" spans="1:87" s="336" customFormat="1" ht="10.199999999999999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</row>
    <row r="179" spans="1:87" s="336" customFormat="1" ht="10.199999999999999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</row>
    <row r="180" spans="1:87" s="336" customFormat="1" ht="10.199999999999999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</row>
    <row r="181" spans="1:87" s="336" customFormat="1" ht="10.199999999999999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</row>
    <row r="182" spans="1:87" s="336" customFormat="1" ht="14.4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</row>
    <row r="183" spans="1:87" s="336" customFormat="1" ht="14.4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</row>
    <row r="184" spans="1:87" s="336" customFormat="1" ht="14.4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</row>
    <row r="185" spans="1:87" s="336" customFormat="1" ht="14.4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</row>
    <row r="186" spans="1:87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</row>
    <row r="187" spans="1:87" s="336" customFormat="1" ht="14.4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</row>
    <row r="188" spans="1:87" s="336" customFormat="1" ht="14.4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</row>
    <row r="189" spans="1:87" s="336" customFormat="1" ht="14.4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</row>
    <row r="190" spans="1:87" s="336" customFormat="1" ht="10.199999999999999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</row>
    <row r="191" spans="1:87" s="336" customFormat="1" ht="10.199999999999999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</row>
    <row r="192" spans="1:87" s="336" customFormat="1" ht="10.199999999999999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</row>
    <row r="193" spans="1:87" s="336" customFormat="1" ht="10.199999999999999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</row>
    <row r="194" spans="1:87" s="336" customFormat="1" ht="10.199999999999999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</row>
    <row r="195" spans="1:87" s="336" customFormat="1" ht="10.199999999999999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</row>
    <row r="196" spans="1:87" s="336" customFormat="1" ht="10.199999999999999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</row>
    <row r="197" spans="1:87" s="336" customFormat="1" ht="10.199999999999999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</row>
    <row r="198" spans="1:87" s="336" customFormat="1" ht="10.199999999999999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</row>
    <row r="199" spans="1:87" s="336" customFormat="1" ht="10.199999999999999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</row>
    <row r="200" spans="1:87" s="336" customFormat="1" ht="10.199999999999999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</row>
    <row r="201" spans="1:87" s="336" customFormat="1" ht="10.199999999999999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</row>
    <row r="202" spans="1:87" s="336" customFormat="1" ht="10.199999999999999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</row>
    <row r="203" spans="1:87" s="336" customFormat="1" ht="10.199999999999999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</row>
    <row r="204" spans="1:87" s="336" customFormat="1" ht="10.199999999999999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</row>
    <row r="205" spans="1:87" s="336" customFormat="1" ht="10.199999999999999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</row>
    <row r="206" spans="1:87" s="336" customFormat="1" ht="10.199999999999999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</row>
    <row r="207" spans="1:87" s="336" customFormat="1" ht="10.199999999999999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</row>
    <row r="208" spans="1:87" s="336" customFormat="1" ht="10.199999999999999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</row>
    <row r="209" spans="1:87" s="336" customFormat="1" ht="10.199999999999999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</row>
    <row r="210" spans="1:87" s="336" customFormat="1" ht="10.199999999999999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</row>
    <row r="211" spans="1:87" s="336" customFormat="1" ht="10.199999999999999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</row>
    <row r="212" spans="1:87" s="336" customFormat="1" ht="10.199999999999999"/>
    <row r="213" spans="1:87" s="336" customFormat="1" ht="12.75" customHeight="1">
      <c r="A213" s="452" t="s">
        <v>451</v>
      </c>
    </row>
    <row r="214" spans="1:87" s="336" customFormat="1" ht="15" customHeight="1">
      <c r="A214" s="453" t="s">
        <v>452</v>
      </c>
    </row>
    <row r="215" spans="1:87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87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</row>
    <row r="217" spans="1:87" s="336" customFormat="1" ht="10.199999999999999"/>
    <row r="218" spans="1:87" s="336" customFormat="1" ht="10.199999999999999">
      <c r="A218" s="449"/>
    </row>
    <row r="219" spans="1:87" s="336" customFormat="1" ht="10.199999999999999"/>
    <row r="220" spans="1:87" s="336" customFormat="1" ht="10.199999999999999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</row>
    <row r="221" spans="1:87" s="336" customFormat="1" ht="10.199999999999999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</row>
    <row r="222" spans="1:87" s="336" customFormat="1" ht="10.199999999999999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</row>
    <row r="223" spans="1:87" s="336" customFormat="1" ht="10.199999999999999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</row>
    <row r="224" spans="1:87" s="336" customFormat="1" ht="10.199999999999999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</row>
    <row r="225" spans="55:87" s="336" customFormat="1" ht="10.199999999999999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</row>
    <row r="226" spans="55:87" s="336" customFormat="1" ht="10.199999999999999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</row>
    <row r="227" spans="55:87" s="336" customFormat="1" ht="10.199999999999999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</row>
    <row r="228" spans="55:87" s="336" customFormat="1" ht="10.199999999999999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</row>
    <row r="229" spans="55:87" s="336" customFormat="1" ht="10.199999999999999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</row>
    <row r="230" spans="55:87" s="336" customFormat="1" ht="10.199999999999999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</row>
    <row r="231" spans="55:87" s="336" customFormat="1" ht="10.199999999999999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</row>
    <row r="232" spans="55:87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</row>
    <row r="233" spans="55:87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</row>
    <row r="234" spans="55:87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</row>
    <row r="235" spans="55:87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</row>
    <row r="236" spans="55:87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</row>
    <row r="237" spans="55:87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</row>
    <row r="238" spans="55:87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</row>
    <row r="239" spans="55:87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</row>
    <row r="240" spans="55:87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</row>
    <row r="241" spans="55:87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</row>
    <row r="242" spans="55:87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</row>
    <row r="243" spans="55:87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</row>
    <row r="244" spans="55:87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</row>
    <row r="245" spans="55:87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</row>
    <row r="246" spans="55:87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</row>
    <row r="247" spans="55:87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</row>
    <row r="248" spans="55:87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</row>
    <row r="249" spans="55:87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</row>
    <row r="250" spans="55:87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</row>
    <row r="251" spans="55:87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</row>
    <row r="252" spans="55:87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</row>
    <row r="253" spans="55:87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</row>
    <row r="254" spans="55:87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</row>
    <row r="255" spans="55:87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</row>
    <row r="256" spans="55:87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</row>
    <row r="257" spans="55:87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</row>
    <row r="258" spans="55:87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</row>
    <row r="259" spans="55:87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</row>
    <row r="260" spans="55:87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</row>
    <row r="261" spans="55:87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</row>
    <row r="262" spans="55:87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</row>
    <row r="263" spans="55:87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</row>
    <row r="264" spans="55:87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</row>
    <row r="265" spans="55:87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</row>
    <row r="266" spans="55:87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</row>
    <row r="267" spans="55:87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</row>
    <row r="268" spans="55:87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</row>
    <row r="269" spans="55:87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</row>
    <row r="270" spans="55:87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</row>
    <row r="271" spans="55:87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baseColWidth="10" defaultRowHeight="14.4"/>
  <cols>
    <col min="1" max="1" width="55.88671875" customWidth="1"/>
    <col min="2" max="5" width="7.6640625" style="322" customWidth="1"/>
    <col min="6" max="6" width="8.6640625" style="322" customWidth="1"/>
    <col min="7" max="18" width="7.6640625" style="322" customWidth="1"/>
    <col min="19" max="20" width="6.6640625" style="322" customWidth="1"/>
    <col min="21" max="21" width="7.6640625" style="322" customWidth="1"/>
    <col min="22" max="22" width="11.44140625" style="322"/>
    <col min="23" max="32" width="7.6640625" style="322" customWidth="1"/>
    <col min="33" max="33" width="7.33203125" style="322" customWidth="1"/>
    <col min="34" max="34" width="7.6640625" style="322" customWidth="1"/>
    <col min="35" max="36" width="11.44140625" style="322"/>
    <col min="37" max="37" width="6.6640625" style="322" customWidth="1"/>
    <col min="257" max="257" width="55.88671875" customWidth="1"/>
    <col min="258" max="261" width="7.6640625" customWidth="1"/>
    <col min="262" max="262" width="8.6640625" customWidth="1"/>
    <col min="263" max="274" width="7.6640625" customWidth="1"/>
    <col min="513" max="513" width="55.88671875" customWidth="1"/>
    <col min="514" max="517" width="7.6640625" customWidth="1"/>
    <col min="518" max="518" width="8.6640625" customWidth="1"/>
    <col min="519" max="530" width="7.6640625" customWidth="1"/>
    <col min="769" max="769" width="55.88671875" customWidth="1"/>
    <col min="770" max="773" width="7.6640625" customWidth="1"/>
    <col min="774" max="774" width="8.6640625" customWidth="1"/>
    <col min="775" max="786" width="7.6640625" customWidth="1"/>
    <col min="1025" max="1025" width="55.88671875" customWidth="1"/>
    <col min="1026" max="1029" width="7.6640625" customWidth="1"/>
    <col min="1030" max="1030" width="8.6640625" customWidth="1"/>
    <col min="1031" max="1042" width="7.6640625" customWidth="1"/>
    <col min="1281" max="1281" width="55.88671875" customWidth="1"/>
    <col min="1282" max="1285" width="7.6640625" customWidth="1"/>
    <col min="1286" max="1286" width="8.6640625" customWidth="1"/>
    <col min="1287" max="1298" width="7.6640625" customWidth="1"/>
    <col min="1537" max="1537" width="55.88671875" customWidth="1"/>
    <col min="1538" max="1541" width="7.6640625" customWidth="1"/>
    <col min="1542" max="1542" width="8.6640625" customWidth="1"/>
    <col min="1543" max="1554" width="7.6640625" customWidth="1"/>
    <col min="1793" max="1793" width="55.88671875" customWidth="1"/>
    <col min="1794" max="1797" width="7.6640625" customWidth="1"/>
    <col min="1798" max="1798" width="8.6640625" customWidth="1"/>
    <col min="1799" max="1810" width="7.6640625" customWidth="1"/>
    <col min="2049" max="2049" width="55.88671875" customWidth="1"/>
    <col min="2050" max="2053" width="7.6640625" customWidth="1"/>
    <col min="2054" max="2054" width="8.6640625" customWidth="1"/>
    <col min="2055" max="2066" width="7.6640625" customWidth="1"/>
    <col min="2305" max="2305" width="55.88671875" customWidth="1"/>
    <col min="2306" max="2309" width="7.6640625" customWidth="1"/>
    <col min="2310" max="2310" width="8.6640625" customWidth="1"/>
    <col min="2311" max="2322" width="7.6640625" customWidth="1"/>
    <col min="2561" max="2561" width="55.88671875" customWidth="1"/>
    <col min="2562" max="2565" width="7.6640625" customWidth="1"/>
    <col min="2566" max="2566" width="8.6640625" customWidth="1"/>
    <col min="2567" max="2578" width="7.6640625" customWidth="1"/>
    <col min="2817" max="2817" width="55.88671875" customWidth="1"/>
    <col min="2818" max="2821" width="7.6640625" customWidth="1"/>
    <col min="2822" max="2822" width="8.6640625" customWidth="1"/>
    <col min="2823" max="2834" width="7.6640625" customWidth="1"/>
    <col min="3073" max="3073" width="55.88671875" customWidth="1"/>
    <col min="3074" max="3077" width="7.6640625" customWidth="1"/>
    <col min="3078" max="3078" width="8.6640625" customWidth="1"/>
    <col min="3079" max="3090" width="7.6640625" customWidth="1"/>
    <col min="3329" max="3329" width="55.88671875" customWidth="1"/>
    <col min="3330" max="3333" width="7.6640625" customWidth="1"/>
    <col min="3334" max="3334" width="8.6640625" customWidth="1"/>
    <col min="3335" max="3346" width="7.6640625" customWidth="1"/>
    <col min="3585" max="3585" width="55.88671875" customWidth="1"/>
    <col min="3586" max="3589" width="7.6640625" customWidth="1"/>
    <col min="3590" max="3590" width="8.6640625" customWidth="1"/>
    <col min="3591" max="3602" width="7.6640625" customWidth="1"/>
    <col min="3841" max="3841" width="55.88671875" customWidth="1"/>
    <col min="3842" max="3845" width="7.6640625" customWidth="1"/>
    <col min="3846" max="3846" width="8.6640625" customWidth="1"/>
    <col min="3847" max="3858" width="7.6640625" customWidth="1"/>
    <col min="4097" max="4097" width="55.88671875" customWidth="1"/>
    <col min="4098" max="4101" width="7.6640625" customWidth="1"/>
    <col min="4102" max="4102" width="8.6640625" customWidth="1"/>
    <col min="4103" max="4114" width="7.6640625" customWidth="1"/>
    <col min="4353" max="4353" width="55.88671875" customWidth="1"/>
    <col min="4354" max="4357" width="7.6640625" customWidth="1"/>
    <col min="4358" max="4358" width="8.6640625" customWidth="1"/>
    <col min="4359" max="4370" width="7.6640625" customWidth="1"/>
    <col min="4609" max="4609" width="55.88671875" customWidth="1"/>
    <col min="4610" max="4613" width="7.6640625" customWidth="1"/>
    <col min="4614" max="4614" width="8.6640625" customWidth="1"/>
    <col min="4615" max="4626" width="7.6640625" customWidth="1"/>
    <col min="4865" max="4865" width="55.88671875" customWidth="1"/>
    <col min="4866" max="4869" width="7.6640625" customWidth="1"/>
    <col min="4870" max="4870" width="8.6640625" customWidth="1"/>
    <col min="4871" max="4882" width="7.6640625" customWidth="1"/>
    <col min="5121" max="5121" width="55.88671875" customWidth="1"/>
    <col min="5122" max="5125" width="7.6640625" customWidth="1"/>
    <col min="5126" max="5126" width="8.6640625" customWidth="1"/>
    <col min="5127" max="5138" width="7.6640625" customWidth="1"/>
    <col min="5377" max="5377" width="55.88671875" customWidth="1"/>
    <col min="5378" max="5381" width="7.6640625" customWidth="1"/>
    <col min="5382" max="5382" width="8.6640625" customWidth="1"/>
    <col min="5383" max="5394" width="7.6640625" customWidth="1"/>
    <col min="5633" max="5633" width="55.88671875" customWidth="1"/>
    <col min="5634" max="5637" width="7.6640625" customWidth="1"/>
    <col min="5638" max="5638" width="8.6640625" customWidth="1"/>
    <col min="5639" max="5650" width="7.6640625" customWidth="1"/>
    <col min="5889" max="5889" width="55.88671875" customWidth="1"/>
    <col min="5890" max="5893" width="7.6640625" customWidth="1"/>
    <col min="5894" max="5894" width="8.6640625" customWidth="1"/>
    <col min="5895" max="5906" width="7.6640625" customWidth="1"/>
    <col min="6145" max="6145" width="55.88671875" customWidth="1"/>
    <col min="6146" max="6149" width="7.6640625" customWidth="1"/>
    <col min="6150" max="6150" width="8.6640625" customWidth="1"/>
    <col min="6151" max="6162" width="7.6640625" customWidth="1"/>
    <col min="6401" max="6401" width="55.88671875" customWidth="1"/>
    <col min="6402" max="6405" width="7.6640625" customWidth="1"/>
    <col min="6406" max="6406" width="8.6640625" customWidth="1"/>
    <col min="6407" max="6418" width="7.6640625" customWidth="1"/>
    <col min="6657" max="6657" width="55.88671875" customWidth="1"/>
    <col min="6658" max="6661" width="7.6640625" customWidth="1"/>
    <col min="6662" max="6662" width="8.6640625" customWidth="1"/>
    <col min="6663" max="6674" width="7.6640625" customWidth="1"/>
    <col min="6913" max="6913" width="55.88671875" customWidth="1"/>
    <col min="6914" max="6917" width="7.6640625" customWidth="1"/>
    <col min="6918" max="6918" width="8.6640625" customWidth="1"/>
    <col min="6919" max="6930" width="7.6640625" customWidth="1"/>
    <col min="7169" max="7169" width="55.88671875" customWidth="1"/>
    <col min="7170" max="7173" width="7.6640625" customWidth="1"/>
    <col min="7174" max="7174" width="8.6640625" customWidth="1"/>
    <col min="7175" max="7186" width="7.6640625" customWidth="1"/>
    <col min="7425" max="7425" width="55.88671875" customWidth="1"/>
    <col min="7426" max="7429" width="7.6640625" customWidth="1"/>
    <col min="7430" max="7430" width="8.6640625" customWidth="1"/>
    <col min="7431" max="7442" width="7.6640625" customWidth="1"/>
    <col min="7681" max="7681" width="55.88671875" customWidth="1"/>
    <col min="7682" max="7685" width="7.6640625" customWidth="1"/>
    <col min="7686" max="7686" width="8.6640625" customWidth="1"/>
    <col min="7687" max="7698" width="7.6640625" customWidth="1"/>
    <col min="7937" max="7937" width="55.88671875" customWidth="1"/>
    <col min="7938" max="7941" width="7.6640625" customWidth="1"/>
    <col min="7942" max="7942" width="8.6640625" customWidth="1"/>
    <col min="7943" max="7954" width="7.6640625" customWidth="1"/>
    <col min="8193" max="8193" width="55.88671875" customWidth="1"/>
    <col min="8194" max="8197" width="7.6640625" customWidth="1"/>
    <col min="8198" max="8198" width="8.6640625" customWidth="1"/>
    <col min="8199" max="8210" width="7.6640625" customWidth="1"/>
    <col min="8449" max="8449" width="55.88671875" customWidth="1"/>
    <col min="8450" max="8453" width="7.6640625" customWidth="1"/>
    <col min="8454" max="8454" width="8.6640625" customWidth="1"/>
    <col min="8455" max="8466" width="7.6640625" customWidth="1"/>
    <col min="8705" max="8705" width="55.88671875" customWidth="1"/>
    <col min="8706" max="8709" width="7.6640625" customWidth="1"/>
    <col min="8710" max="8710" width="8.6640625" customWidth="1"/>
    <col min="8711" max="8722" width="7.6640625" customWidth="1"/>
    <col min="8961" max="8961" width="55.88671875" customWidth="1"/>
    <col min="8962" max="8965" width="7.6640625" customWidth="1"/>
    <col min="8966" max="8966" width="8.6640625" customWidth="1"/>
    <col min="8967" max="8978" width="7.6640625" customWidth="1"/>
    <col min="9217" max="9217" width="55.88671875" customWidth="1"/>
    <col min="9218" max="9221" width="7.6640625" customWidth="1"/>
    <col min="9222" max="9222" width="8.6640625" customWidth="1"/>
    <col min="9223" max="9234" width="7.6640625" customWidth="1"/>
    <col min="9473" max="9473" width="55.88671875" customWidth="1"/>
    <col min="9474" max="9477" width="7.6640625" customWidth="1"/>
    <col min="9478" max="9478" width="8.6640625" customWidth="1"/>
    <col min="9479" max="9490" width="7.6640625" customWidth="1"/>
    <col min="9729" max="9729" width="55.88671875" customWidth="1"/>
    <col min="9730" max="9733" width="7.6640625" customWidth="1"/>
    <col min="9734" max="9734" width="8.6640625" customWidth="1"/>
    <col min="9735" max="9746" width="7.6640625" customWidth="1"/>
    <col min="9985" max="9985" width="55.88671875" customWidth="1"/>
    <col min="9986" max="9989" width="7.6640625" customWidth="1"/>
    <col min="9990" max="9990" width="8.6640625" customWidth="1"/>
    <col min="9991" max="10002" width="7.6640625" customWidth="1"/>
    <col min="10241" max="10241" width="55.88671875" customWidth="1"/>
    <col min="10242" max="10245" width="7.6640625" customWidth="1"/>
    <col min="10246" max="10246" width="8.6640625" customWidth="1"/>
    <col min="10247" max="10258" width="7.6640625" customWidth="1"/>
    <col min="10497" max="10497" width="55.88671875" customWidth="1"/>
    <col min="10498" max="10501" width="7.6640625" customWidth="1"/>
    <col min="10502" max="10502" width="8.6640625" customWidth="1"/>
    <col min="10503" max="10514" width="7.6640625" customWidth="1"/>
    <col min="10753" max="10753" width="55.88671875" customWidth="1"/>
    <col min="10754" max="10757" width="7.6640625" customWidth="1"/>
    <col min="10758" max="10758" width="8.6640625" customWidth="1"/>
    <col min="10759" max="10770" width="7.6640625" customWidth="1"/>
    <col min="11009" max="11009" width="55.88671875" customWidth="1"/>
    <col min="11010" max="11013" width="7.6640625" customWidth="1"/>
    <col min="11014" max="11014" width="8.6640625" customWidth="1"/>
    <col min="11015" max="11026" width="7.6640625" customWidth="1"/>
    <col min="11265" max="11265" width="55.88671875" customWidth="1"/>
    <col min="11266" max="11269" width="7.6640625" customWidth="1"/>
    <col min="11270" max="11270" width="8.6640625" customWidth="1"/>
    <col min="11271" max="11282" width="7.6640625" customWidth="1"/>
    <col min="11521" max="11521" width="55.88671875" customWidth="1"/>
    <col min="11522" max="11525" width="7.6640625" customWidth="1"/>
    <col min="11526" max="11526" width="8.6640625" customWidth="1"/>
    <col min="11527" max="11538" width="7.6640625" customWidth="1"/>
    <col min="11777" max="11777" width="55.88671875" customWidth="1"/>
    <col min="11778" max="11781" width="7.6640625" customWidth="1"/>
    <col min="11782" max="11782" width="8.6640625" customWidth="1"/>
    <col min="11783" max="11794" width="7.6640625" customWidth="1"/>
    <col min="12033" max="12033" width="55.88671875" customWidth="1"/>
    <col min="12034" max="12037" width="7.6640625" customWidth="1"/>
    <col min="12038" max="12038" width="8.6640625" customWidth="1"/>
    <col min="12039" max="12050" width="7.6640625" customWidth="1"/>
    <col min="12289" max="12289" width="55.88671875" customWidth="1"/>
    <col min="12290" max="12293" width="7.6640625" customWidth="1"/>
    <col min="12294" max="12294" width="8.6640625" customWidth="1"/>
    <col min="12295" max="12306" width="7.6640625" customWidth="1"/>
    <col min="12545" max="12545" width="55.88671875" customWidth="1"/>
    <col min="12546" max="12549" width="7.6640625" customWidth="1"/>
    <col min="12550" max="12550" width="8.6640625" customWidth="1"/>
    <col min="12551" max="12562" width="7.6640625" customWidth="1"/>
    <col min="12801" max="12801" width="55.88671875" customWidth="1"/>
    <col min="12802" max="12805" width="7.6640625" customWidth="1"/>
    <col min="12806" max="12806" width="8.6640625" customWidth="1"/>
    <col min="12807" max="12818" width="7.6640625" customWidth="1"/>
    <col min="13057" max="13057" width="55.88671875" customWidth="1"/>
    <col min="13058" max="13061" width="7.6640625" customWidth="1"/>
    <col min="13062" max="13062" width="8.6640625" customWidth="1"/>
    <col min="13063" max="13074" width="7.6640625" customWidth="1"/>
    <col min="13313" max="13313" width="55.88671875" customWidth="1"/>
    <col min="13314" max="13317" width="7.6640625" customWidth="1"/>
    <col min="13318" max="13318" width="8.6640625" customWidth="1"/>
    <col min="13319" max="13330" width="7.6640625" customWidth="1"/>
    <col min="13569" max="13569" width="55.88671875" customWidth="1"/>
    <col min="13570" max="13573" width="7.6640625" customWidth="1"/>
    <col min="13574" max="13574" width="8.6640625" customWidth="1"/>
    <col min="13575" max="13586" width="7.6640625" customWidth="1"/>
    <col min="13825" max="13825" width="55.88671875" customWidth="1"/>
    <col min="13826" max="13829" width="7.6640625" customWidth="1"/>
    <col min="13830" max="13830" width="8.6640625" customWidth="1"/>
    <col min="13831" max="13842" width="7.6640625" customWidth="1"/>
    <col min="14081" max="14081" width="55.88671875" customWidth="1"/>
    <col min="14082" max="14085" width="7.6640625" customWidth="1"/>
    <col min="14086" max="14086" width="8.6640625" customWidth="1"/>
    <col min="14087" max="14098" width="7.6640625" customWidth="1"/>
    <col min="14337" max="14337" width="55.88671875" customWidth="1"/>
    <col min="14338" max="14341" width="7.6640625" customWidth="1"/>
    <col min="14342" max="14342" width="8.6640625" customWidth="1"/>
    <col min="14343" max="14354" width="7.6640625" customWidth="1"/>
    <col min="14593" max="14593" width="55.88671875" customWidth="1"/>
    <col min="14594" max="14597" width="7.6640625" customWidth="1"/>
    <col min="14598" max="14598" width="8.6640625" customWidth="1"/>
    <col min="14599" max="14610" width="7.6640625" customWidth="1"/>
    <col min="14849" max="14849" width="55.88671875" customWidth="1"/>
    <col min="14850" max="14853" width="7.6640625" customWidth="1"/>
    <col min="14854" max="14854" width="8.6640625" customWidth="1"/>
    <col min="14855" max="14866" width="7.6640625" customWidth="1"/>
    <col min="15105" max="15105" width="55.88671875" customWidth="1"/>
    <col min="15106" max="15109" width="7.6640625" customWidth="1"/>
    <col min="15110" max="15110" width="8.6640625" customWidth="1"/>
    <col min="15111" max="15122" width="7.6640625" customWidth="1"/>
    <col min="15361" max="15361" width="55.88671875" customWidth="1"/>
    <col min="15362" max="15365" width="7.6640625" customWidth="1"/>
    <col min="15366" max="15366" width="8.6640625" customWidth="1"/>
    <col min="15367" max="15378" width="7.6640625" customWidth="1"/>
    <col min="15617" max="15617" width="55.88671875" customWidth="1"/>
    <col min="15618" max="15621" width="7.6640625" customWidth="1"/>
    <col min="15622" max="15622" width="8.6640625" customWidth="1"/>
    <col min="15623" max="15634" width="7.6640625" customWidth="1"/>
    <col min="15873" max="15873" width="55.88671875" customWidth="1"/>
    <col min="15874" max="15877" width="7.6640625" customWidth="1"/>
    <col min="15878" max="15878" width="8.6640625" customWidth="1"/>
    <col min="15879" max="15890" width="7.6640625" customWidth="1"/>
    <col min="16129" max="16129" width="55.88671875" customWidth="1"/>
    <col min="16130" max="16133" width="7.6640625" customWidth="1"/>
    <col min="16134" max="16134" width="8.6640625" customWidth="1"/>
    <col min="16135" max="16146" width="7.6640625" customWidth="1"/>
  </cols>
  <sheetData>
    <row r="1" spans="1:37">
      <c r="A1" s="578" t="s">
        <v>377</v>
      </c>
      <c r="B1" s="575"/>
      <c r="C1" s="575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7" t="s">
        <v>403</v>
      </c>
      <c r="B3" s="577"/>
      <c r="C3" s="575"/>
      <c r="D3" s="575"/>
      <c r="E3" s="575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0.199999999999999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0.199999999999999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0.199999999999999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0.199999999999999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0.199999999999999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0.199999999999999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0.199999999999999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0.199999999999999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0.199999999999999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0.199999999999999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0.199999999999999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0.199999999999999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0.199999999999999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0.199999999999999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0.199999999999999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0.199999999999999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0.199999999999999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0.199999999999999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0.199999999999999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0.199999999999999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0.199999999999999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0.199999999999999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0.199999999999999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0.199999999999999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0.199999999999999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0.199999999999999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0.199999999999999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0.199999999999999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0.199999999999999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0.199999999999999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0.199999999999999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0.199999999999999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0.199999999999999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0.199999999999999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0.199999999999999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0.199999999999999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0.199999999999999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0.199999999999999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9" t="s">
        <v>399</v>
      </c>
      <c r="B47" s="575"/>
      <c r="C47" s="575"/>
      <c r="D47" s="575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0.199999999999999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0.199999999999999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0.199999999999999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1.4">
      <c r="A51" s="577" t="s">
        <v>404</v>
      </c>
      <c r="B51" s="577"/>
      <c r="C51" s="577"/>
      <c r="D51" s="577"/>
      <c r="E51" s="577"/>
      <c r="F51" s="577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0.199999999999999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0.199999999999999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0.199999999999999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0.199999999999999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0.199999999999999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0.199999999999999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0.199999999999999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0.199999999999999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0.199999999999999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1.4">
      <c r="A63" s="577" t="s">
        <v>405</v>
      </c>
      <c r="B63" s="577"/>
      <c r="C63" s="577"/>
      <c r="D63" s="577"/>
      <c r="E63" s="577"/>
      <c r="F63" s="577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0.199999999999999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0.199999999999999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0.199999999999999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0.199999999999999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0.199999999999999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0.199999999999999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0.199999999999999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0.199999999999999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0.199999999999999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0.199999999999999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0.199999999999999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0.199999999999999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0.199999999999999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0.199999999999999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0.199999999999999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0.199999999999999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0.199999999999999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0.199999999999999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0.199999999999999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0.199999999999999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0.199999999999999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0.199999999999999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0.199999999999999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0.199999999999999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0.199999999999999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0.199999999999999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0.199999999999999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0.199999999999999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0.199999999999999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0.199999999999999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0.199999999999999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0.199999999999999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0.199999999999999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0.199999999999999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0.199999999999999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0.199999999999999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0.199999999999999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0.199999999999999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0.199999999999999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0.199999999999999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0.199999999999999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baseColWidth="10" defaultRowHeight="10.199999999999999"/>
  <cols>
    <col min="1" max="1" width="48.109375" style="265" customWidth="1"/>
    <col min="2" max="8" width="11.5546875" style="265" customWidth="1"/>
    <col min="9" max="254" width="11.44140625" style="265"/>
    <col min="255" max="255" width="48.109375" style="265" customWidth="1"/>
    <col min="256" max="262" width="11.5546875" style="265" customWidth="1"/>
    <col min="263" max="510" width="11.44140625" style="265"/>
    <col min="511" max="511" width="48.109375" style="265" customWidth="1"/>
    <col min="512" max="518" width="11.5546875" style="265" customWidth="1"/>
    <col min="519" max="766" width="11.44140625" style="265"/>
    <col min="767" max="767" width="48.109375" style="265" customWidth="1"/>
    <col min="768" max="774" width="11.5546875" style="265" customWidth="1"/>
    <col min="775" max="1022" width="11.44140625" style="265"/>
    <col min="1023" max="1023" width="48.109375" style="265" customWidth="1"/>
    <col min="1024" max="1030" width="11.5546875" style="265" customWidth="1"/>
    <col min="1031" max="1278" width="11.44140625" style="265"/>
    <col min="1279" max="1279" width="48.109375" style="265" customWidth="1"/>
    <col min="1280" max="1286" width="11.5546875" style="265" customWidth="1"/>
    <col min="1287" max="1534" width="11.44140625" style="265"/>
    <col min="1535" max="1535" width="48.109375" style="265" customWidth="1"/>
    <col min="1536" max="1542" width="11.5546875" style="265" customWidth="1"/>
    <col min="1543" max="1790" width="11.44140625" style="265"/>
    <col min="1791" max="1791" width="48.109375" style="265" customWidth="1"/>
    <col min="1792" max="1798" width="11.5546875" style="265" customWidth="1"/>
    <col min="1799" max="2046" width="11.44140625" style="265"/>
    <col min="2047" max="2047" width="48.109375" style="265" customWidth="1"/>
    <col min="2048" max="2054" width="11.5546875" style="265" customWidth="1"/>
    <col min="2055" max="2302" width="11.44140625" style="265"/>
    <col min="2303" max="2303" width="48.109375" style="265" customWidth="1"/>
    <col min="2304" max="2310" width="11.5546875" style="265" customWidth="1"/>
    <col min="2311" max="2558" width="11.44140625" style="265"/>
    <col min="2559" max="2559" width="48.109375" style="265" customWidth="1"/>
    <col min="2560" max="2566" width="11.5546875" style="265" customWidth="1"/>
    <col min="2567" max="2814" width="11.44140625" style="265"/>
    <col min="2815" max="2815" width="48.109375" style="265" customWidth="1"/>
    <col min="2816" max="2822" width="11.5546875" style="265" customWidth="1"/>
    <col min="2823" max="3070" width="11.44140625" style="265"/>
    <col min="3071" max="3071" width="48.109375" style="265" customWidth="1"/>
    <col min="3072" max="3078" width="11.5546875" style="265" customWidth="1"/>
    <col min="3079" max="3326" width="11.44140625" style="265"/>
    <col min="3327" max="3327" width="48.109375" style="265" customWidth="1"/>
    <col min="3328" max="3334" width="11.5546875" style="265" customWidth="1"/>
    <col min="3335" max="3582" width="11.44140625" style="265"/>
    <col min="3583" max="3583" width="48.109375" style="265" customWidth="1"/>
    <col min="3584" max="3590" width="11.5546875" style="265" customWidth="1"/>
    <col min="3591" max="3838" width="11.44140625" style="265"/>
    <col min="3839" max="3839" width="48.109375" style="265" customWidth="1"/>
    <col min="3840" max="3846" width="11.5546875" style="265" customWidth="1"/>
    <col min="3847" max="4094" width="11.44140625" style="265"/>
    <col min="4095" max="4095" width="48.109375" style="265" customWidth="1"/>
    <col min="4096" max="4102" width="11.5546875" style="265" customWidth="1"/>
    <col min="4103" max="4350" width="11.44140625" style="265"/>
    <col min="4351" max="4351" width="48.109375" style="265" customWidth="1"/>
    <col min="4352" max="4358" width="11.5546875" style="265" customWidth="1"/>
    <col min="4359" max="4606" width="11.44140625" style="265"/>
    <col min="4607" max="4607" width="48.109375" style="265" customWidth="1"/>
    <col min="4608" max="4614" width="11.5546875" style="265" customWidth="1"/>
    <col min="4615" max="4862" width="11.44140625" style="265"/>
    <col min="4863" max="4863" width="48.109375" style="265" customWidth="1"/>
    <col min="4864" max="4870" width="11.5546875" style="265" customWidth="1"/>
    <col min="4871" max="5118" width="11.44140625" style="265"/>
    <col min="5119" max="5119" width="48.109375" style="265" customWidth="1"/>
    <col min="5120" max="5126" width="11.5546875" style="265" customWidth="1"/>
    <col min="5127" max="5374" width="11.44140625" style="265"/>
    <col min="5375" max="5375" width="48.109375" style="265" customWidth="1"/>
    <col min="5376" max="5382" width="11.5546875" style="265" customWidth="1"/>
    <col min="5383" max="5630" width="11.44140625" style="265"/>
    <col min="5631" max="5631" width="48.109375" style="265" customWidth="1"/>
    <col min="5632" max="5638" width="11.5546875" style="265" customWidth="1"/>
    <col min="5639" max="5886" width="11.44140625" style="265"/>
    <col min="5887" max="5887" width="48.109375" style="265" customWidth="1"/>
    <col min="5888" max="5894" width="11.5546875" style="265" customWidth="1"/>
    <col min="5895" max="6142" width="11.44140625" style="265"/>
    <col min="6143" max="6143" width="48.109375" style="265" customWidth="1"/>
    <col min="6144" max="6150" width="11.5546875" style="265" customWidth="1"/>
    <col min="6151" max="6398" width="11.44140625" style="265"/>
    <col min="6399" max="6399" width="48.109375" style="265" customWidth="1"/>
    <col min="6400" max="6406" width="11.5546875" style="265" customWidth="1"/>
    <col min="6407" max="6654" width="11.44140625" style="265"/>
    <col min="6655" max="6655" width="48.109375" style="265" customWidth="1"/>
    <col min="6656" max="6662" width="11.5546875" style="265" customWidth="1"/>
    <col min="6663" max="6910" width="11.44140625" style="265"/>
    <col min="6911" max="6911" width="48.109375" style="265" customWidth="1"/>
    <col min="6912" max="6918" width="11.5546875" style="265" customWidth="1"/>
    <col min="6919" max="7166" width="11.44140625" style="265"/>
    <col min="7167" max="7167" width="48.109375" style="265" customWidth="1"/>
    <col min="7168" max="7174" width="11.5546875" style="265" customWidth="1"/>
    <col min="7175" max="7422" width="11.44140625" style="265"/>
    <col min="7423" max="7423" width="48.109375" style="265" customWidth="1"/>
    <col min="7424" max="7430" width="11.5546875" style="265" customWidth="1"/>
    <col min="7431" max="7678" width="11.44140625" style="265"/>
    <col min="7679" max="7679" width="48.109375" style="265" customWidth="1"/>
    <col min="7680" max="7686" width="11.5546875" style="265" customWidth="1"/>
    <col min="7687" max="7934" width="11.44140625" style="265"/>
    <col min="7935" max="7935" width="48.109375" style="265" customWidth="1"/>
    <col min="7936" max="7942" width="11.5546875" style="265" customWidth="1"/>
    <col min="7943" max="8190" width="11.44140625" style="265"/>
    <col min="8191" max="8191" width="48.109375" style="265" customWidth="1"/>
    <col min="8192" max="8198" width="11.5546875" style="265" customWidth="1"/>
    <col min="8199" max="8446" width="11.44140625" style="265"/>
    <col min="8447" max="8447" width="48.109375" style="265" customWidth="1"/>
    <col min="8448" max="8454" width="11.5546875" style="265" customWidth="1"/>
    <col min="8455" max="8702" width="11.44140625" style="265"/>
    <col min="8703" max="8703" width="48.109375" style="265" customWidth="1"/>
    <col min="8704" max="8710" width="11.5546875" style="265" customWidth="1"/>
    <col min="8711" max="8958" width="11.44140625" style="265"/>
    <col min="8959" max="8959" width="48.109375" style="265" customWidth="1"/>
    <col min="8960" max="8966" width="11.5546875" style="265" customWidth="1"/>
    <col min="8967" max="9214" width="11.44140625" style="265"/>
    <col min="9215" max="9215" width="48.109375" style="265" customWidth="1"/>
    <col min="9216" max="9222" width="11.5546875" style="265" customWidth="1"/>
    <col min="9223" max="9470" width="11.44140625" style="265"/>
    <col min="9471" max="9471" width="48.109375" style="265" customWidth="1"/>
    <col min="9472" max="9478" width="11.5546875" style="265" customWidth="1"/>
    <col min="9479" max="9726" width="11.44140625" style="265"/>
    <col min="9727" max="9727" width="48.109375" style="265" customWidth="1"/>
    <col min="9728" max="9734" width="11.5546875" style="265" customWidth="1"/>
    <col min="9735" max="9982" width="11.44140625" style="265"/>
    <col min="9983" max="9983" width="48.109375" style="265" customWidth="1"/>
    <col min="9984" max="9990" width="11.5546875" style="265" customWidth="1"/>
    <col min="9991" max="10238" width="11.44140625" style="265"/>
    <col min="10239" max="10239" width="48.109375" style="265" customWidth="1"/>
    <col min="10240" max="10246" width="11.5546875" style="265" customWidth="1"/>
    <col min="10247" max="10494" width="11.44140625" style="265"/>
    <col min="10495" max="10495" width="48.109375" style="265" customWidth="1"/>
    <col min="10496" max="10502" width="11.5546875" style="265" customWidth="1"/>
    <col min="10503" max="10750" width="11.44140625" style="265"/>
    <col min="10751" max="10751" width="48.109375" style="265" customWidth="1"/>
    <col min="10752" max="10758" width="11.5546875" style="265" customWidth="1"/>
    <col min="10759" max="11006" width="11.44140625" style="265"/>
    <col min="11007" max="11007" width="48.109375" style="265" customWidth="1"/>
    <col min="11008" max="11014" width="11.5546875" style="265" customWidth="1"/>
    <col min="11015" max="11262" width="11.44140625" style="265"/>
    <col min="11263" max="11263" width="48.109375" style="265" customWidth="1"/>
    <col min="11264" max="11270" width="11.5546875" style="265" customWidth="1"/>
    <col min="11271" max="11518" width="11.44140625" style="265"/>
    <col min="11519" max="11519" width="48.109375" style="265" customWidth="1"/>
    <col min="11520" max="11526" width="11.5546875" style="265" customWidth="1"/>
    <col min="11527" max="11774" width="11.44140625" style="265"/>
    <col min="11775" max="11775" width="48.109375" style="265" customWidth="1"/>
    <col min="11776" max="11782" width="11.5546875" style="265" customWidth="1"/>
    <col min="11783" max="12030" width="11.44140625" style="265"/>
    <col min="12031" max="12031" width="48.109375" style="265" customWidth="1"/>
    <col min="12032" max="12038" width="11.5546875" style="265" customWidth="1"/>
    <col min="12039" max="12286" width="11.44140625" style="265"/>
    <col min="12287" max="12287" width="48.109375" style="265" customWidth="1"/>
    <col min="12288" max="12294" width="11.5546875" style="265" customWidth="1"/>
    <col min="12295" max="12542" width="11.44140625" style="265"/>
    <col min="12543" max="12543" width="48.109375" style="265" customWidth="1"/>
    <col min="12544" max="12550" width="11.5546875" style="265" customWidth="1"/>
    <col min="12551" max="12798" width="11.44140625" style="265"/>
    <col min="12799" max="12799" width="48.109375" style="265" customWidth="1"/>
    <col min="12800" max="12806" width="11.5546875" style="265" customWidth="1"/>
    <col min="12807" max="13054" width="11.44140625" style="265"/>
    <col min="13055" max="13055" width="48.109375" style="265" customWidth="1"/>
    <col min="13056" max="13062" width="11.5546875" style="265" customWidth="1"/>
    <col min="13063" max="13310" width="11.44140625" style="265"/>
    <col min="13311" max="13311" width="48.109375" style="265" customWidth="1"/>
    <col min="13312" max="13318" width="11.5546875" style="265" customWidth="1"/>
    <col min="13319" max="13566" width="11.44140625" style="265"/>
    <col min="13567" max="13567" width="48.109375" style="265" customWidth="1"/>
    <col min="13568" max="13574" width="11.5546875" style="265" customWidth="1"/>
    <col min="13575" max="13822" width="11.44140625" style="265"/>
    <col min="13823" max="13823" width="48.109375" style="265" customWidth="1"/>
    <col min="13824" max="13830" width="11.5546875" style="265" customWidth="1"/>
    <col min="13831" max="14078" width="11.44140625" style="265"/>
    <col min="14079" max="14079" width="48.109375" style="265" customWidth="1"/>
    <col min="14080" max="14086" width="11.5546875" style="265" customWidth="1"/>
    <col min="14087" max="14334" width="11.44140625" style="265"/>
    <col min="14335" max="14335" width="48.109375" style="265" customWidth="1"/>
    <col min="14336" max="14342" width="11.5546875" style="265" customWidth="1"/>
    <col min="14343" max="14590" width="11.44140625" style="265"/>
    <col min="14591" max="14591" width="48.109375" style="265" customWidth="1"/>
    <col min="14592" max="14598" width="11.5546875" style="265" customWidth="1"/>
    <col min="14599" max="14846" width="11.44140625" style="265"/>
    <col min="14847" max="14847" width="48.109375" style="265" customWidth="1"/>
    <col min="14848" max="14854" width="11.5546875" style="265" customWidth="1"/>
    <col min="14855" max="15102" width="11.44140625" style="265"/>
    <col min="15103" max="15103" width="48.109375" style="265" customWidth="1"/>
    <col min="15104" max="15110" width="11.5546875" style="265" customWidth="1"/>
    <col min="15111" max="15358" width="11.44140625" style="265"/>
    <col min="15359" max="15359" width="48.109375" style="265" customWidth="1"/>
    <col min="15360" max="15366" width="11.5546875" style="265" customWidth="1"/>
    <col min="15367" max="15614" width="11.44140625" style="265"/>
    <col min="15615" max="15615" width="48.109375" style="265" customWidth="1"/>
    <col min="15616" max="15622" width="11.5546875" style="265" customWidth="1"/>
    <col min="15623" max="15870" width="11.44140625" style="265"/>
    <col min="15871" max="15871" width="48.109375" style="265" customWidth="1"/>
    <col min="15872" max="15878" width="11.5546875" style="265" customWidth="1"/>
    <col min="15879" max="16126" width="11.44140625" style="265"/>
    <col min="16127" max="16127" width="48.109375" style="265" customWidth="1"/>
    <col min="16128" max="16134" width="11.5546875" style="265" customWidth="1"/>
    <col min="16135" max="16384" width="11.44140625" style="265"/>
  </cols>
  <sheetData>
    <row r="1" spans="1:15">
      <c r="A1" s="252" t="s">
        <v>240</v>
      </c>
      <c r="B1" s="260"/>
      <c r="C1" s="260"/>
    </row>
    <row r="2" spans="1:15" ht="21.75" customHeight="1">
      <c r="A2" s="581" t="s">
        <v>348</v>
      </c>
      <c r="B2" s="581"/>
      <c r="C2" s="581"/>
      <c r="D2" s="581"/>
      <c r="E2" s="581"/>
      <c r="F2" s="581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81"/>
      <c r="B19" s="581"/>
      <c r="C19" s="581"/>
      <c r="D19" s="581"/>
      <c r="E19" s="581"/>
      <c r="F19" s="581"/>
    </row>
    <row r="20" spans="1:15" ht="14.4">
      <c r="A20" s="580" t="s">
        <v>355</v>
      </c>
      <c r="B20" s="580"/>
      <c r="C20" s="580"/>
      <c r="D20" s="580"/>
      <c r="E20" s="580"/>
      <c r="F20" s="580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4.4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4.4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4.4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4.4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4.4">
      <c r="A31" s="580" t="s">
        <v>356</v>
      </c>
      <c r="B31" s="580"/>
      <c r="C31" s="580"/>
      <c r="D31" s="580"/>
      <c r="E31" s="580"/>
      <c r="F31" s="580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4.4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4.4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4.4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4.4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4.4">
      <c r="A41" s="580" t="s">
        <v>357</v>
      </c>
      <c r="B41" s="580"/>
      <c r="C41" s="580"/>
      <c r="D41" s="580"/>
      <c r="E41" s="580"/>
      <c r="F41" s="580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4.4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4.4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4.4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4.4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4.4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baseColWidth="10" defaultRowHeight="14.4"/>
  <cols>
    <col min="2" max="2" width="12.33203125" customWidth="1"/>
    <col min="3" max="3" width="13.44140625" customWidth="1"/>
    <col min="4" max="4" width="15.5546875" customWidth="1"/>
    <col min="9" max="9" width="17.33203125" customWidth="1"/>
    <col min="10" max="10" width="13" customWidth="1"/>
  </cols>
  <sheetData>
    <row r="1" spans="1:11">
      <c r="A1" s="582" t="s">
        <v>454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</row>
    <row r="2" spans="1:11" ht="15" thickBot="1">
      <c r="A2" s="583" t="s">
        <v>455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1" ht="25.8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baseColWidth="10" defaultRowHeight="12"/>
  <cols>
    <col min="1" max="4" width="10.6640625" style="370" customWidth="1"/>
    <col min="5" max="5" width="10.6640625" style="397" customWidth="1"/>
    <col min="6" max="6" width="10.6640625" style="370" customWidth="1"/>
    <col min="7" max="7" width="10.6640625" style="372" customWidth="1"/>
    <col min="8" max="253" width="11.44140625" style="372"/>
    <col min="254" max="254" width="18.6640625" style="372" customWidth="1"/>
    <col min="255" max="255" width="4.33203125" style="372" customWidth="1"/>
    <col min="256" max="256" width="18.44140625" style="372" customWidth="1"/>
    <col min="257" max="257" width="20.88671875" style="372" customWidth="1"/>
    <col min="258" max="258" width="20.44140625" style="372" customWidth="1"/>
    <col min="259" max="259" width="18" style="372" customWidth="1"/>
    <col min="260" max="509" width="11.44140625" style="372"/>
    <col min="510" max="510" width="18.6640625" style="372" customWidth="1"/>
    <col min="511" max="511" width="4.33203125" style="372" customWidth="1"/>
    <col min="512" max="512" width="18.44140625" style="372" customWidth="1"/>
    <col min="513" max="513" width="20.88671875" style="372" customWidth="1"/>
    <col min="514" max="514" width="20.44140625" style="372" customWidth="1"/>
    <col min="515" max="515" width="18" style="372" customWidth="1"/>
    <col min="516" max="765" width="11.44140625" style="372"/>
    <col min="766" max="766" width="18.6640625" style="372" customWidth="1"/>
    <col min="767" max="767" width="4.33203125" style="372" customWidth="1"/>
    <col min="768" max="768" width="18.44140625" style="372" customWidth="1"/>
    <col min="769" max="769" width="20.88671875" style="372" customWidth="1"/>
    <col min="770" max="770" width="20.44140625" style="372" customWidth="1"/>
    <col min="771" max="771" width="18" style="372" customWidth="1"/>
    <col min="772" max="1021" width="11.44140625" style="372"/>
    <col min="1022" max="1022" width="18.6640625" style="372" customWidth="1"/>
    <col min="1023" max="1023" width="4.33203125" style="372" customWidth="1"/>
    <col min="1024" max="1024" width="18.44140625" style="372" customWidth="1"/>
    <col min="1025" max="1025" width="20.88671875" style="372" customWidth="1"/>
    <col min="1026" max="1026" width="20.44140625" style="372" customWidth="1"/>
    <col min="1027" max="1027" width="18" style="372" customWidth="1"/>
    <col min="1028" max="1277" width="11.44140625" style="372"/>
    <col min="1278" max="1278" width="18.6640625" style="372" customWidth="1"/>
    <col min="1279" max="1279" width="4.33203125" style="372" customWidth="1"/>
    <col min="1280" max="1280" width="18.44140625" style="372" customWidth="1"/>
    <col min="1281" max="1281" width="20.88671875" style="372" customWidth="1"/>
    <col min="1282" max="1282" width="20.44140625" style="372" customWidth="1"/>
    <col min="1283" max="1283" width="18" style="372" customWidth="1"/>
    <col min="1284" max="1533" width="11.44140625" style="372"/>
    <col min="1534" max="1534" width="18.6640625" style="372" customWidth="1"/>
    <col min="1535" max="1535" width="4.33203125" style="372" customWidth="1"/>
    <col min="1536" max="1536" width="18.44140625" style="372" customWidth="1"/>
    <col min="1537" max="1537" width="20.88671875" style="372" customWidth="1"/>
    <col min="1538" max="1538" width="20.44140625" style="372" customWidth="1"/>
    <col min="1539" max="1539" width="18" style="372" customWidth="1"/>
    <col min="1540" max="1789" width="11.44140625" style="372"/>
    <col min="1790" max="1790" width="18.6640625" style="372" customWidth="1"/>
    <col min="1791" max="1791" width="4.33203125" style="372" customWidth="1"/>
    <col min="1792" max="1792" width="18.44140625" style="372" customWidth="1"/>
    <col min="1793" max="1793" width="20.88671875" style="372" customWidth="1"/>
    <col min="1794" max="1794" width="20.44140625" style="372" customWidth="1"/>
    <col min="1795" max="1795" width="18" style="372" customWidth="1"/>
    <col min="1796" max="2045" width="11.44140625" style="372"/>
    <col min="2046" max="2046" width="18.6640625" style="372" customWidth="1"/>
    <col min="2047" max="2047" width="4.33203125" style="372" customWidth="1"/>
    <col min="2048" max="2048" width="18.44140625" style="372" customWidth="1"/>
    <col min="2049" max="2049" width="20.88671875" style="372" customWidth="1"/>
    <col min="2050" max="2050" width="20.44140625" style="372" customWidth="1"/>
    <col min="2051" max="2051" width="18" style="372" customWidth="1"/>
    <col min="2052" max="2301" width="11.44140625" style="372"/>
    <col min="2302" max="2302" width="18.6640625" style="372" customWidth="1"/>
    <col min="2303" max="2303" width="4.33203125" style="372" customWidth="1"/>
    <col min="2304" max="2304" width="18.44140625" style="372" customWidth="1"/>
    <col min="2305" max="2305" width="20.88671875" style="372" customWidth="1"/>
    <col min="2306" max="2306" width="20.44140625" style="372" customWidth="1"/>
    <col min="2307" max="2307" width="18" style="372" customWidth="1"/>
    <col min="2308" max="2557" width="11.44140625" style="372"/>
    <col min="2558" max="2558" width="18.6640625" style="372" customWidth="1"/>
    <col min="2559" max="2559" width="4.33203125" style="372" customWidth="1"/>
    <col min="2560" max="2560" width="18.44140625" style="372" customWidth="1"/>
    <col min="2561" max="2561" width="20.88671875" style="372" customWidth="1"/>
    <col min="2562" max="2562" width="20.44140625" style="372" customWidth="1"/>
    <col min="2563" max="2563" width="18" style="372" customWidth="1"/>
    <col min="2564" max="2813" width="11.44140625" style="372"/>
    <col min="2814" max="2814" width="18.6640625" style="372" customWidth="1"/>
    <col min="2815" max="2815" width="4.33203125" style="372" customWidth="1"/>
    <col min="2816" max="2816" width="18.44140625" style="372" customWidth="1"/>
    <col min="2817" max="2817" width="20.88671875" style="372" customWidth="1"/>
    <col min="2818" max="2818" width="20.44140625" style="372" customWidth="1"/>
    <col min="2819" max="2819" width="18" style="372" customWidth="1"/>
    <col min="2820" max="3069" width="11.44140625" style="372"/>
    <col min="3070" max="3070" width="18.6640625" style="372" customWidth="1"/>
    <col min="3071" max="3071" width="4.33203125" style="372" customWidth="1"/>
    <col min="3072" max="3072" width="18.44140625" style="372" customWidth="1"/>
    <col min="3073" max="3073" width="20.88671875" style="372" customWidth="1"/>
    <col min="3074" max="3074" width="20.44140625" style="372" customWidth="1"/>
    <col min="3075" max="3075" width="18" style="372" customWidth="1"/>
    <col min="3076" max="3325" width="11.44140625" style="372"/>
    <col min="3326" max="3326" width="18.6640625" style="372" customWidth="1"/>
    <col min="3327" max="3327" width="4.33203125" style="372" customWidth="1"/>
    <col min="3328" max="3328" width="18.44140625" style="372" customWidth="1"/>
    <col min="3329" max="3329" width="20.88671875" style="372" customWidth="1"/>
    <col min="3330" max="3330" width="20.44140625" style="372" customWidth="1"/>
    <col min="3331" max="3331" width="18" style="372" customWidth="1"/>
    <col min="3332" max="3581" width="11.44140625" style="372"/>
    <col min="3582" max="3582" width="18.6640625" style="372" customWidth="1"/>
    <col min="3583" max="3583" width="4.33203125" style="372" customWidth="1"/>
    <col min="3584" max="3584" width="18.44140625" style="372" customWidth="1"/>
    <col min="3585" max="3585" width="20.88671875" style="372" customWidth="1"/>
    <col min="3586" max="3586" width="20.44140625" style="372" customWidth="1"/>
    <col min="3587" max="3587" width="18" style="372" customWidth="1"/>
    <col min="3588" max="3837" width="11.44140625" style="372"/>
    <col min="3838" max="3838" width="18.6640625" style="372" customWidth="1"/>
    <col min="3839" max="3839" width="4.33203125" style="372" customWidth="1"/>
    <col min="3840" max="3840" width="18.44140625" style="372" customWidth="1"/>
    <col min="3841" max="3841" width="20.88671875" style="372" customWidth="1"/>
    <col min="3842" max="3842" width="20.44140625" style="372" customWidth="1"/>
    <col min="3843" max="3843" width="18" style="372" customWidth="1"/>
    <col min="3844" max="4093" width="11.44140625" style="372"/>
    <col min="4094" max="4094" width="18.6640625" style="372" customWidth="1"/>
    <col min="4095" max="4095" width="4.33203125" style="372" customWidth="1"/>
    <col min="4096" max="4096" width="18.44140625" style="372" customWidth="1"/>
    <col min="4097" max="4097" width="20.88671875" style="372" customWidth="1"/>
    <col min="4098" max="4098" width="20.44140625" style="372" customWidth="1"/>
    <col min="4099" max="4099" width="18" style="372" customWidth="1"/>
    <col min="4100" max="4349" width="11.44140625" style="372"/>
    <col min="4350" max="4350" width="18.6640625" style="372" customWidth="1"/>
    <col min="4351" max="4351" width="4.33203125" style="372" customWidth="1"/>
    <col min="4352" max="4352" width="18.44140625" style="372" customWidth="1"/>
    <col min="4353" max="4353" width="20.88671875" style="372" customWidth="1"/>
    <col min="4354" max="4354" width="20.44140625" style="372" customWidth="1"/>
    <col min="4355" max="4355" width="18" style="372" customWidth="1"/>
    <col min="4356" max="4605" width="11.44140625" style="372"/>
    <col min="4606" max="4606" width="18.6640625" style="372" customWidth="1"/>
    <col min="4607" max="4607" width="4.33203125" style="372" customWidth="1"/>
    <col min="4608" max="4608" width="18.44140625" style="372" customWidth="1"/>
    <col min="4609" max="4609" width="20.88671875" style="372" customWidth="1"/>
    <col min="4610" max="4610" width="20.44140625" style="372" customWidth="1"/>
    <col min="4611" max="4611" width="18" style="372" customWidth="1"/>
    <col min="4612" max="4861" width="11.44140625" style="372"/>
    <col min="4862" max="4862" width="18.6640625" style="372" customWidth="1"/>
    <col min="4863" max="4863" width="4.33203125" style="372" customWidth="1"/>
    <col min="4864" max="4864" width="18.44140625" style="372" customWidth="1"/>
    <col min="4865" max="4865" width="20.88671875" style="372" customWidth="1"/>
    <col min="4866" max="4866" width="20.44140625" style="372" customWidth="1"/>
    <col min="4867" max="4867" width="18" style="372" customWidth="1"/>
    <col min="4868" max="5117" width="11.44140625" style="372"/>
    <col min="5118" max="5118" width="18.6640625" style="372" customWidth="1"/>
    <col min="5119" max="5119" width="4.33203125" style="372" customWidth="1"/>
    <col min="5120" max="5120" width="18.44140625" style="372" customWidth="1"/>
    <col min="5121" max="5121" width="20.88671875" style="372" customWidth="1"/>
    <col min="5122" max="5122" width="20.44140625" style="372" customWidth="1"/>
    <col min="5123" max="5123" width="18" style="372" customWidth="1"/>
    <col min="5124" max="5373" width="11.44140625" style="372"/>
    <col min="5374" max="5374" width="18.6640625" style="372" customWidth="1"/>
    <col min="5375" max="5375" width="4.33203125" style="372" customWidth="1"/>
    <col min="5376" max="5376" width="18.44140625" style="372" customWidth="1"/>
    <col min="5377" max="5377" width="20.88671875" style="372" customWidth="1"/>
    <col min="5378" max="5378" width="20.44140625" style="372" customWidth="1"/>
    <col min="5379" max="5379" width="18" style="372" customWidth="1"/>
    <col min="5380" max="5629" width="11.44140625" style="372"/>
    <col min="5630" max="5630" width="18.6640625" style="372" customWidth="1"/>
    <col min="5631" max="5631" width="4.33203125" style="372" customWidth="1"/>
    <col min="5632" max="5632" width="18.44140625" style="372" customWidth="1"/>
    <col min="5633" max="5633" width="20.88671875" style="372" customWidth="1"/>
    <col min="5634" max="5634" width="20.44140625" style="372" customWidth="1"/>
    <col min="5635" max="5635" width="18" style="372" customWidth="1"/>
    <col min="5636" max="5885" width="11.44140625" style="372"/>
    <col min="5886" max="5886" width="18.6640625" style="372" customWidth="1"/>
    <col min="5887" max="5887" width="4.33203125" style="372" customWidth="1"/>
    <col min="5888" max="5888" width="18.44140625" style="372" customWidth="1"/>
    <col min="5889" max="5889" width="20.88671875" style="372" customWidth="1"/>
    <col min="5890" max="5890" width="20.44140625" style="372" customWidth="1"/>
    <col min="5891" max="5891" width="18" style="372" customWidth="1"/>
    <col min="5892" max="6141" width="11.44140625" style="372"/>
    <col min="6142" max="6142" width="18.6640625" style="372" customWidth="1"/>
    <col min="6143" max="6143" width="4.33203125" style="372" customWidth="1"/>
    <col min="6144" max="6144" width="18.44140625" style="372" customWidth="1"/>
    <col min="6145" max="6145" width="20.88671875" style="372" customWidth="1"/>
    <col min="6146" max="6146" width="20.44140625" style="372" customWidth="1"/>
    <col min="6147" max="6147" width="18" style="372" customWidth="1"/>
    <col min="6148" max="6397" width="11.44140625" style="372"/>
    <col min="6398" max="6398" width="18.6640625" style="372" customWidth="1"/>
    <col min="6399" max="6399" width="4.33203125" style="372" customWidth="1"/>
    <col min="6400" max="6400" width="18.44140625" style="372" customWidth="1"/>
    <col min="6401" max="6401" width="20.88671875" style="372" customWidth="1"/>
    <col min="6402" max="6402" width="20.44140625" style="372" customWidth="1"/>
    <col min="6403" max="6403" width="18" style="372" customWidth="1"/>
    <col min="6404" max="6653" width="11.44140625" style="372"/>
    <col min="6654" max="6654" width="18.6640625" style="372" customWidth="1"/>
    <col min="6655" max="6655" width="4.33203125" style="372" customWidth="1"/>
    <col min="6656" max="6656" width="18.44140625" style="372" customWidth="1"/>
    <col min="6657" max="6657" width="20.88671875" style="372" customWidth="1"/>
    <col min="6658" max="6658" width="20.44140625" style="372" customWidth="1"/>
    <col min="6659" max="6659" width="18" style="372" customWidth="1"/>
    <col min="6660" max="6909" width="11.44140625" style="372"/>
    <col min="6910" max="6910" width="18.6640625" style="372" customWidth="1"/>
    <col min="6911" max="6911" width="4.33203125" style="372" customWidth="1"/>
    <col min="6912" max="6912" width="18.44140625" style="372" customWidth="1"/>
    <col min="6913" max="6913" width="20.88671875" style="372" customWidth="1"/>
    <col min="6914" max="6914" width="20.44140625" style="372" customWidth="1"/>
    <col min="6915" max="6915" width="18" style="372" customWidth="1"/>
    <col min="6916" max="7165" width="11.44140625" style="372"/>
    <col min="7166" max="7166" width="18.6640625" style="372" customWidth="1"/>
    <col min="7167" max="7167" width="4.33203125" style="372" customWidth="1"/>
    <col min="7168" max="7168" width="18.44140625" style="372" customWidth="1"/>
    <col min="7169" max="7169" width="20.88671875" style="372" customWidth="1"/>
    <col min="7170" max="7170" width="20.44140625" style="372" customWidth="1"/>
    <col min="7171" max="7171" width="18" style="372" customWidth="1"/>
    <col min="7172" max="7421" width="11.44140625" style="372"/>
    <col min="7422" max="7422" width="18.6640625" style="372" customWidth="1"/>
    <col min="7423" max="7423" width="4.33203125" style="372" customWidth="1"/>
    <col min="7424" max="7424" width="18.44140625" style="372" customWidth="1"/>
    <col min="7425" max="7425" width="20.88671875" style="372" customWidth="1"/>
    <col min="7426" max="7426" width="20.44140625" style="372" customWidth="1"/>
    <col min="7427" max="7427" width="18" style="372" customWidth="1"/>
    <col min="7428" max="7677" width="11.44140625" style="372"/>
    <col min="7678" max="7678" width="18.6640625" style="372" customWidth="1"/>
    <col min="7679" max="7679" width="4.33203125" style="372" customWidth="1"/>
    <col min="7680" max="7680" width="18.44140625" style="372" customWidth="1"/>
    <col min="7681" max="7681" width="20.88671875" style="372" customWidth="1"/>
    <col min="7682" max="7682" width="20.44140625" style="372" customWidth="1"/>
    <col min="7683" max="7683" width="18" style="372" customWidth="1"/>
    <col min="7684" max="7933" width="11.44140625" style="372"/>
    <col min="7934" max="7934" width="18.6640625" style="372" customWidth="1"/>
    <col min="7935" max="7935" width="4.33203125" style="372" customWidth="1"/>
    <col min="7936" max="7936" width="18.44140625" style="372" customWidth="1"/>
    <col min="7937" max="7937" width="20.88671875" style="372" customWidth="1"/>
    <col min="7938" max="7938" width="20.44140625" style="372" customWidth="1"/>
    <col min="7939" max="7939" width="18" style="372" customWidth="1"/>
    <col min="7940" max="8189" width="11.44140625" style="372"/>
    <col min="8190" max="8190" width="18.6640625" style="372" customWidth="1"/>
    <col min="8191" max="8191" width="4.33203125" style="372" customWidth="1"/>
    <col min="8192" max="8192" width="18.44140625" style="372" customWidth="1"/>
    <col min="8193" max="8193" width="20.88671875" style="372" customWidth="1"/>
    <col min="8194" max="8194" width="20.44140625" style="372" customWidth="1"/>
    <col min="8195" max="8195" width="18" style="372" customWidth="1"/>
    <col min="8196" max="8445" width="11.44140625" style="372"/>
    <col min="8446" max="8446" width="18.6640625" style="372" customWidth="1"/>
    <col min="8447" max="8447" width="4.33203125" style="372" customWidth="1"/>
    <col min="8448" max="8448" width="18.44140625" style="372" customWidth="1"/>
    <col min="8449" max="8449" width="20.88671875" style="372" customWidth="1"/>
    <col min="8450" max="8450" width="20.44140625" style="372" customWidth="1"/>
    <col min="8451" max="8451" width="18" style="372" customWidth="1"/>
    <col min="8452" max="8701" width="11.44140625" style="372"/>
    <col min="8702" max="8702" width="18.6640625" style="372" customWidth="1"/>
    <col min="8703" max="8703" width="4.33203125" style="372" customWidth="1"/>
    <col min="8704" max="8704" width="18.44140625" style="372" customWidth="1"/>
    <col min="8705" max="8705" width="20.88671875" style="372" customWidth="1"/>
    <col min="8706" max="8706" width="20.44140625" style="372" customWidth="1"/>
    <col min="8707" max="8707" width="18" style="372" customWidth="1"/>
    <col min="8708" max="8957" width="11.44140625" style="372"/>
    <col min="8958" max="8958" width="18.6640625" style="372" customWidth="1"/>
    <col min="8959" max="8959" width="4.33203125" style="372" customWidth="1"/>
    <col min="8960" max="8960" width="18.44140625" style="372" customWidth="1"/>
    <col min="8961" max="8961" width="20.88671875" style="372" customWidth="1"/>
    <col min="8962" max="8962" width="20.44140625" style="372" customWidth="1"/>
    <col min="8963" max="8963" width="18" style="372" customWidth="1"/>
    <col min="8964" max="9213" width="11.44140625" style="372"/>
    <col min="9214" max="9214" width="18.6640625" style="372" customWidth="1"/>
    <col min="9215" max="9215" width="4.33203125" style="372" customWidth="1"/>
    <col min="9216" max="9216" width="18.44140625" style="372" customWidth="1"/>
    <col min="9217" max="9217" width="20.88671875" style="372" customWidth="1"/>
    <col min="9218" max="9218" width="20.44140625" style="372" customWidth="1"/>
    <col min="9219" max="9219" width="18" style="372" customWidth="1"/>
    <col min="9220" max="9469" width="11.44140625" style="372"/>
    <col min="9470" max="9470" width="18.6640625" style="372" customWidth="1"/>
    <col min="9471" max="9471" width="4.33203125" style="372" customWidth="1"/>
    <col min="9472" max="9472" width="18.44140625" style="372" customWidth="1"/>
    <col min="9473" max="9473" width="20.88671875" style="372" customWidth="1"/>
    <col min="9474" max="9474" width="20.44140625" style="372" customWidth="1"/>
    <col min="9475" max="9475" width="18" style="372" customWidth="1"/>
    <col min="9476" max="9725" width="11.44140625" style="372"/>
    <col min="9726" max="9726" width="18.6640625" style="372" customWidth="1"/>
    <col min="9727" max="9727" width="4.33203125" style="372" customWidth="1"/>
    <col min="9728" max="9728" width="18.44140625" style="372" customWidth="1"/>
    <col min="9729" max="9729" width="20.88671875" style="372" customWidth="1"/>
    <col min="9730" max="9730" width="20.44140625" style="372" customWidth="1"/>
    <col min="9731" max="9731" width="18" style="372" customWidth="1"/>
    <col min="9732" max="9981" width="11.44140625" style="372"/>
    <col min="9982" max="9982" width="18.6640625" style="372" customWidth="1"/>
    <col min="9983" max="9983" width="4.33203125" style="372" customWidth="1"/>
    <col min="9984" max="9984" width="18.44140625" style="372" customWidth="1"/>
    <col min="9985" max="9985" width="20.88671875" style="372" customWidth="1"/>
    <col min="9986" max="9986" width="20.44140625" style="372" customWidth="1"/>
    <col min="9987" max="9987" width="18" style="372" customWidth="1"/>
    <col min="9988" max="10237" width="11.44140625" style="372"/>
    <col min="10238" max="10238" width="18.6640625" style="372" customWidth="1"/>
    <col min="10239" max="10239" width="4.33203125" style="372" customWidth="1"/>
    <col min="10240" max="10240" width="18.44140625" style="372" customWidth="1"/>
    <col min="10241" max="10241" width="20.88671875" style="372" customWidth="1"/>
    <col min="10242" max="10242" width="20.44140625" style="372" customWidth="1"/>
    <col min="10243" max="10243" width="18" style="372" customWidth="1"/>
    <col min="10244" max="10493" width="11.44140625" style="372"/>
    <col min="10494" max="10494" width="18.6640625" style="372" customWidth="1"/>
    <col min="10495" max="10495" width="4.33203125" style="372" customWidth="1"/>
    <col min="10496" max="10496" width="18.44140625" style="372" customWidth="1"/>
    <col min="10497" max="10497" width="20.88671875" style="372" customWidth="1"/>
    <col min="10498" max="10498" width="20.44140625" style="372" customWidth="1"/>
    <col min="10499" max="10499" width="18" style="372" customWidth="1"/>
    <col min="10500" max="10749" width="11.44140625" style="372"/>
    <col min="10750" max="10750" width="18.6640625" style="372" customWidth="1"/>
    <col min="10751" max="10751" width="4.33203125" style="372" customWidth="1"/>
    <col min="10752" max="10752" width="18.44140625" style="372" customWidth="1"/>
    <col min="10753" max="10753" width="20.88671875" style="372" customWidth="1"/>
    <col min="10754" max="10754" width="20.44140625" style="372" customWidth="1"/>
    <col min="10755" max="10755" width="18" style="372" customWidth="1"/>
    <col min="10756" max="11005" width="11.44140625" style="372"/>
    <col min="11006" max="11006" width="18.6640625" style="372" customWidth="1"/>
    <col min="11007" max="11007" width="4.33203125" style="372" customWidth="1"/>
    <col min="11008" max="11008" width="18.44140625" style="372" customWidth="1"/>
    <col min="11009" max="11009" width="20.88671875" style="372" customWidth="1"/>
    <col min="11010" max="11010" width="20.44140625" style="372" customWidth="1"/>
    <col min="11011" max="11011" width="18" style="372" customWidth="1"/>
    <col min="11012" max="11261" width="11.44140625" style="372"/>
    <col min="11262" max="11262" width="18.6640625" style="372" customWidth="1"/>
    <col min="11263" max="11263" width="4.33203125" style="372" customWidth="1"/>
    <col min="11264" max="11264" width="18.44140625" style="372" customWidth="1"/>
    <col min="11265" max="11265" width="20.88671875" style="372" customWidth="1"/>
    <col min="11266" max="11266" width="20.44140625" style="372" customWidth="1"/>
    <col min="11267" max="11267" width="18" style="372" customWidth="1"/>
    <col min="11268" max="11517" width="11.44140625" style="372"/>
    <col min="11518" max="11518" width="18.6640625" style="372" customWidth="1"/>
    <col min="11519" max="11519" width="4.33203125" style="372" customWidth="1"/>
    <col min="11520" max="11520" width="18.44140625" style="372" customWidth="1"/>
    <col min="11521" max="11521" width="20.88671875" style="372" customWidth="1"/>
    <col min="11522" max="11522" width="20.44140625" style="372" customWidth="1"/>
    <col min="11523" max="11523" width="18" style="372" customWidth="1"/>
    <col min="11524" max="11773" width="11.44140625" style="372"/>
    <col min="11774" max="11774" width="18.6640625" style="372" customWidth="1"/>
    <col min="11775" max="11775" width="4.33203125" style="372" customWidth="1"/>
    <col min="11776" max="11776" width="18.44140625" style="372" customWidth="1"/>
    <col min="11777" max="11777" width="20.88671875" style="372" customWidth="1"/>
    <col min="11778" max="11778" width="20.44140625" style="372" customWidth="1"/>
    <col min="11779" max="11779" width="18" style="372" customWidth="1"/>
    <col min="11780" max="12029" width="11.44140625" style="372"/>
    <col min="12030" max="12030" width="18.6640625" style="372" customWidth="1"/>
    <col min="12031" max="12031" width="4.33203125" style="372" customWidth="1"/>
    <col min="12032" max="12032" width="18.44140625" style="372" customWidth="1"/>
    <col min="12033" max="12033" width="20.88671875" style="372" customWidth="1"/>
    <col min="12034" max="12034" width="20.44140625" style="372" customWidth="1"/>
    <col min="12035" max="12035" width="18" style="372" customWidth="1"/>
    <col min="12036" max="12285" width="11.44140625" style="372"/>
    <col min="12286" max="12286" width="18.6640625" style="372" customWidth="1"/>
    <col min="12287" max="12287" width="4.33203125" style="372" customWidth="1"/>
    <col min="12288" max="12288" width="18.44140625" style="372" customWidth="1"/>
    <col min="12289" max="12289" width="20.88671875" style="372" customWidth="1"/>
    <col min="12290" max="12290" width="20.44140625" style="372" customWidth="1"/>
    <col min="12291" max="12291" width="18" style="372" customWidth="1"/>
    <col min="12292" max="12541" width="11.44140625" style="372"/>
    <col min="12542" max="12542" width="18.6640625" style="372" customWidth="1"/>
    <col min="12543" max="12543" width="4.33203125" style="372" customWidth="1"/>
    <col min="12544" max="12544" width="18.44140625" style="372" customWidth="1"/>
    <col min="12545" max="12545" width="20.88671875" style="372" customWidth="1"/>
    <col min="12546" max="12546" width="20.44140625" style="372" customWidth="1"/>
    <col min="12547" max="12547" width="18" style="372" customWidth="1"/>
    <col min="12548" max="12797" width="11.44140625" style="372"/>
    <col min="12798" max="12798" width="18.6640625" style="372" customWidth="1"/>
    <col min="12799" max="12799" width="4.33203125" style="372" customWidth="1"/>
    <col min="12800" max="12800" width="18.44140625" style="372" customWidth="1"/>
    <col min="12801" max="12801" width="20.88671875" style="372" customWidth="1"/>
    <col min="12802" max="12802" width="20.44140625" style="372" customWidth="1"/>
    <col min="12803" max="12803" width="18" style="372" customWidth="1"/>
    <col min="12804" max="13053" width="11.44140625" style="372"/>
    <col min="13054" max="13054" width="18.6640625" style="372" customWidth="1"/>
    <col min="13055" max="13055" width="4.33203125" style="372" customWidth="1"/>
    <col min="13056" max="13056" width="18.44140625" style="372" customWidth="1"/>
    <col min="13057" max="13057" width="20.88671875" style="372" customWidth="1"/>
    <col min="13058" max="13058" width="20.44140625" style="372" customWidth="1"/>
    <col min="13059" max="13059" width="18" style="372" customWidth="1"/>
    <col min="13060" max="13309" width="11.44140625" style="372"/>
    <col min="13310" max="13310" width="18.6640625" style="372" customWidth="1"/>
    <col min="13311" max="13311" width="4.33203125" style="372" customWidth="1"/>
    <col min="13312" max="13312" width="18.44140625" style="372" customWidth="1"/>
    <col min="13313" max="13313" width="20.88671875" style="372" customWidth="1"/>
    <col min="13314" max="13314" width="20.44140625" style="372" customWidth="1"/>
    <col min="13315" max="13315" width="18" style="372" customWidth="1"/>
    <col min="13316" max="13565" width="11.44140625" style="372"/>
    <col min="13566" max="13566" width="18.6640625" style="372" customWidth="1"/>
    <col min="13567" max="13567" width="4.33203125" style="372" customWidth="1"/>
    <col min="13568" max="13568" width="18.44140625" style="372" customWidth="1"/>
    <col min="13569" max="13569" width="20.88671875" style="372" customWidth="1"/>
    <col min="13570" max="13570" width="20.44140625" style="372" customWidth="1"/>
    <col min="13571" max="13571" width="18" style="372" customWidth="1"/>
    <col min="13572" max="13821" width="11.44140625" style="372"/>
    <col min="13822" max="13822" width="18.6640625" style="372" customWidth="1"/>
    <col min="13823" max="13823" width="4.33203125" style="372" customWidth="1"/>
    <col min="13824" max="13824" width="18.44140625" style="372" customWidth="1"/>
    <col min="13825" max="13825" width="20.88671875" style="372" customWidth="1"/>
    <col min="13826" max="13826" width="20.44140625" style="372" customWidth="1"/>
    <col min="13827" max="13827" width="18" style="372" customWidth="1"/>
    <col min="13828" max="14077" width="11.44140625" style="372"/>
    <col min="14078" max="14078" width="18.6640625" style="372" customWidth="1"/>
    <col min="14079" max="14079" width="4.33203125" style="372" customWidth="1"/>
    <col min="14080" max="14080" width="18.44140625" style="372" customWidth="1"/>
    <col min="14081" max="14081" width="20.88671875" style="372" customWidth="1"/>
    <col min="14082" max="14082" width="20.44140625" style="372" customWidth="1"/>
    <col min="14083" max="14083" width="18" style="372" customWidth="1"/>
    <col min="14084" max="14333" width="11.44140625" style="372"/>
    <col min="14334" max="14334" width="18.6640625" style="372" customWidth="1"/>
    <col min="14335" max="14335" width="4.33203125" style="372" customWidth="1"/>
    <col min="14336" max="14336" width="18.44140625" style="372" customWidth="1"/>
    <col min="14337" max="14337" width="20.88671875" style="372" customWidth="1"/>
    <col min="14338" max="14338" width="20.44140625" style="372" customWidth="1"/>
    <col min="14339" max="14339" width="18" style="372" customWidth="1"/>
    <col min="14340" max="14589" width="11.44140625" style="372"/>
    <col min="14590" max="14590" width="18.6640625" style="372" customWidth="1"/>
    <col min="14591" max="14591" width="4.33203125" style="372" customWidth="1"/>
    <col min="14592" max="14592" width="18.44140625" style="372" customWidth="1"/>
    <col min="14593" max="14593" width="20.88671875" style="372" customWidth="1"/>
    <col min="14594" max="14594" width="20.44140625" style="372" customWidth="1"/>
    <col min="14595" max="14595" width="18" style="372" customWidth="1"/>
    <col min="14596" max="14845" width="11.44140625" style="372"/>
    <col min="14846" max="14846" width="18.6640625" style="372" customWidth="1"/>
    <col min="14847" max="14847" width="4.33203125" style="372" customWidth="1"/>
    <col min="14848" max="14848" width="18.44140625" style="372" customWidth="1"/>
    <col min="14849" max="14849" width="20.88671875" style="372" customWidth="1"/>
    <col min="14850" max="14850" width="20.44140625" style="372" customWidth="1"/>
    <col min="14851" max="14851" width="18" style="372" customWidth="1"/>
    <col min="14852" max="15101" width="11.44140625" style="372"/>
    <col min="15102" max="15102" width="18.6640625" style="372" customWidth="1"/>
    <col min="15103" max="15103" width="4.33203125" style="372" customWidth="1"/>
    <col min="15104" max="15104" width="18.44140625" style="372" customWidth="1"/>
    <col min="15105" max="15105" width="20.88671875" style="372" customWidth="1"/>
    <col min="15106" max="15106" width="20.44140625" style="372" customWidth="1"/>
    <col min="15107" max="15107" width="18" style="372" customWidth="1"/>
    <col min="15108" max="15357" width="11.44140625" style="372"/>
    <col min="15358" max="15358" width="18.6640625" style="372" customWidth="1"/>
    <col min="15359" max="15359" width="4.33203125" style="372" customWidth="1"/>
    <col min="15360" max="15360" width="18.44140625" style="372" customWidth="1"/>
    <col min="15361" max="15361" width="20.88671875" style="372" customWidth="1"/>
    <col min="15362" max="15362" width="20.44140625" style="372" customWidth="1"/>
    <col min="15363" max="15363" width="18" style="372" customWidth="1"/>
    <col min="15364" max="15613" width="11.44140625" style="372"/>
    <col min="15614" max="15614" width="18.6640625" style="372" customWidth="1"/>
    <col min="15615" max="15615" width="4.33203125" style="372" customWidth="1"/>
    <col min="15616" max="15616" width="18.44140625" style="372" customWidth="1"/>
    <col min="15617" max="15617" width="20.88671875" style="372" customWidth="1"/>
    <col min="15618" max="15618" width="20.44140625" style="372" customWidth="1"/>
    <col min="15619" max="15619" width="18" style="372" customWidth="1"/>
    <col min="15620" max="15869" width="11.44140625" style="372"/>
    <col min="15870" max="15870" width="18.6640625" style="372" customWidth="1"/>
    <col min="15871" max="15871" width="4.33203125" style="372" customWidth="1"/>
    <col min="15872" max="15872" width="18.44140625" style="372" customWidth="1"/>
    <col min="15873" max="15873" width="20.88671875" style="372" customWidth="1"/>
    <col min="15874" max="15874" width="20.44140625" style="372" customWidth="1"/>
    <col min="15875" max="15875" width="18" style="372" customWidth="1"/>
    <col min="15876" max="16125" width="11.44140625" style="372"/>
    <col min="16126" max="16126" width="18.6640625" style="372" customWidth="1"/>
    <col min="16127" max="16127" width="4.33203125" style="372" customWidth="1"/>
    <col min="16128" max="16128" width="18.44140625" style="372" customWidth="1"/>
    <col min="16129" max="16129" width="20.88671875" style="372" customWidth="1"/>
    <col min="16130" max="16130" width="20.44140625" style="372" customWidth="1"/>
    <col min="16131" max="16131" width="18" style="372" customWidth="1"/>
    <col min="16132" max="16384" width="11.44140625" style="372"/>
  </cols>
  <sheetData>
    <row r="1" spans="1:118">
      <c r="A1" s="369"/>
      <c r="E1" s="371"/>
    </row>
    <row r="2" spans="1:118" ht="15" customHeight="1">
      <c r="A2" s="587" t="s">
        <v>77</v>
      </c>
      <c r="B2" s="585" t="s">
        <v>74</v>
      </c>
      <c r="C2" s="585" t="s">
        <v>75</v>
      </c>
      <c r="D2" s="586"/>
      <c r="E2" s="584" t="s">
        <v>76</v>
      </c>
      <c r="F2" s="585"/>
      <c r="G2" s="586"/>
    </row>
    <row r="3" spans="1:118" s="376" customFormat="1" ht="30" customHeight="1" thickBot="1">
      <c r="A3" s="588"/>
      <c r="B3" s="589"/>
      <c r="C3" s="589"/>
      <c r="D3" s="590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baseColWidth="10" defaultRowHeight="13.2"/>
  <cols>
    <col min="1" max="1" width="5.5546875" style="145" customWidth="1"/>
    <col min="2" max="2" width="6" style="145" customWidth="1"/>
    <col min="3" max="8" width="9.6640625" style="145" customWidth="1"/>
    <col min="9" max="256" width="11.44140625" style="145"/>
    <col min="257" max="257" width="5.5546875" style="145" customWidth="1"/>
    <col min="258" max="258" width="6" style="145" customWidth="1"/>
    <col min="259" max="264" width="9.6640625" style="145" customWidth="1"/>
    <col min="265" max="512" width="11.44140625" style="145"/>
    <col min="513" max="513" width="5.5546875" style="145" customWidth="1"/>
    <col min="514" max="514" width="6" style="145" customWidth="1"/>
    <col min="515" max="520" width="9.6640625" style="145" customWidth="1"/>
    <col min="521" max="768" width="11.44140625" style="145"/>
    <col min="769" max="769" width="5.5546875" style="145" customWidth="1"/>
    <col min="770" max="770" width="6" style="145" customWidth="1"/>
    <col min="771" max="776" width="9.6640625" style="145" customWidth="1"/>
    <col min="777" max="1024" width="11.44140625" style="145"/>
    <col min="1025" max="1025" width="5.5546875" style="145" customWidth="1"/>
    <col min="1026" max="1026" width="6" style="145" customWidth="1"/>
    <col min="1027" max="1032" width="9.6640625" style="145" customWidth="1"/>
    <col min="1033" max="1280" width="11.44140625" style="145"/>
    <col min="1281" max="1281" width="5.5546875" style="145" customWidth="1"/>
    <col min="1282" max="1282" width="6" style="145" customWidth="1"/>
    <col min="1283" max="1288" width="9.6640625" style="145" customWidth="1"/>
    <col min="1289" max="1536" width="11.44140625" style="145"/>
    <col min="1537" max="1537" width="5.5546875" style="145" customWidth="1"/>
    <col min="1538" max="1538" width="6" style="145" customWidth="1"/>
    <col min="1539" max="1544" width="9.6640625" style="145" customWidth="1"/>
    <col min="1545" max="1792" width="11.44140625" style="145"/>
    <col min="1793" max="1793" width="5.5546875" style="145" customWidth="1"/>
    <col min="1794" max="1794" width="6" style="145" customWidth="1"/>
    <col min="1795" max="1800" width="9.6640625" style="145" customWidth="1"/>
    <col min="1801" max="2048" width="11.44140625" style="145"/>
    <col min="2049" max="2049" width="5.5546875" style="145" customWidth="1"/>
    <col min="2050" max="2050" width="6" style="145" customWidth="1"/>
    <col min="2051" max="2056" width="9.6640625" style="145" customWidth="1"/>
    <col min="2057" max="2304" width="11.44140625" style="145"/>
    <col min="2305" max="2305" width="5.5546875" style="145" customWidth="1"/>
    <col min="2306" max="2306" width="6" style="145" customWidth="1"/>
    <col min="2307" max="2312" width="9.6640625" style="145" customWidth="1"/>
    <col min="2313" max="2560" width="11.44140625" style="145"/>
    <col min="2561" max="2561" width="5.5546875" style="145" customWidth="1"/>
    <col min="2562" max="2562" width="6" style="145" customWidth="1"/>
    <col min="2563" max="2568" width="9.6640625" style="145" customWidth="1"/>
    <col min="2569" max="2816" width="11.44140625" style="145"/>
    <col min="2817" max="2817" width="5.5546875" style="145" customWidth="1"/>
    <col min="2818" max="2818" width="6" style="145" customWidth="1"/>
    <col min="2819" max="2824" width="9.6640625" style="145" customWidth="1"/>
    <col min="2825" max="3072" width="11.44140625" style="145"/>
    <col min="3073" max="3073" width="5.5546875" style="145" customWidth="1"/>
    <col min="3074" max="3074" width="6" style="145" customWidth="1"/>
    <col min="3075" max="3080" width="9.6640625" style="145" customWidth="1"/>
    <col min="3081" max="3328" width="11.44140625" style="145"/>
    <col min="3329" max="3329" width="5.5546875" style="145" customWidth="1"/>
    <col min="3330" max="3330" width="6" style="145" customWidth="1"/>
    <col min="3331" max="3336" width="9.6640625" style="145" customWidth="1"/>
    <col min="3337" max="3584" width="11.44140625" style="145"/>
    <col min="3585" max="3585" width="5.5546875" style="145" customWidth="1"/>
    <col min="3586" max="3586" width="6" style="145" customWidth="1"/>
    <col min="3587" max="3592" width="9.6640625" style="145" customWidth="1"/>
    <col min="3593" max="3840" width="11.44140625" style="145"/>
    <col min="3841" max="3841" width="5.5546875" style="145" customWidth="1"/>
    <col min="3842" max="3842" width="6" style="145" customWidth="1"/>
    <col min="3843" max="3848" width="9.6640625" style="145" customWidth="1"/>
    <col min="3849" max="4096" width="11.44140625" style="145"/>
    <col min="4097" max="4097" width="5.5546875" style="145" customWidth="1"/>
    <col min="4098" max="4098" width="6" style="145" customWidth="1"/>
    <col min="4099" max="4104" width="9.6640625" style="145" customWidth="1"/>
    <col min="4105" max="4352" width="11.44140625" style="145"/>
    <col min="4353" max="4353" width="5.5546875" style="145" customWidth="1"/>
    <col min="4354" max="4354" width="6" style="145" customWidth="1"/>
    <col min="4355" max="4360" width="9.6640625" style="145" customWidth="1"/>
    <col min="4361" max="4608" width="11.44140625" style="145"/>
    <col min="4609" max="4609" width="5.5546875" style="145" customWidth="1"/>
    <col min="4610" max="4610" width="6" style="145" customWidth="1"/>
    <col min="4611" max="4616" width="9.6640625" style="145" customWidth="1"/>
    <col min="4617" max="4864" width="11.44140625" style="145"/>
    <col min="4865" max="4865" width="5.5546875" style="145" customWidth="1"/>
    <col min="4866" max="4866" width="6" style="145" customWidth="1"/>
    <col min="4867" max="4872" width="9.6640625" style="145" customWidth="1"/>
    <col min="4873" max="5120" width="11.44140625" style="145"/>
    <col min="5121" max="5121" width="5.5546875" style="145" customWidth="1"/>
    <col min="5122" max="5122" width="6" style="145" customWidth="1"/>
    <col min="5123" max="5128" width="9.6640625" style="145" customWidth="1"/>
    <col min="5129" max="5376" width="11.44140625" style="145"/>
    <col min="5377" max="5377" width="5.5546875" style="145" customWidth="1"/>
    <col min="5378" max="5378" width="6" style="145" customWidth="1"/>
    <col min="5379" max="5384" width="9.6640625" style="145" customWidth="1"/>
    <col min="5385" max="5632" width="11.44140625" style="145"/>
    <col min="5633" max="5633" width="5.5546875" style="145" customWidth="1"/>
    <col min="5634" max="5634" width="6" style="145" customWidth="1"/>
    <col min="5635" max="5640" width="9.6640625" style="145" customWidth="1"/>
    <col min="5641" max="5888" width="11.44140625" style="145"/>
    <col min="5889" max="5889" width="5.5546875" style="145" customWidth="1"/>
    <col min="5890" max="5890" width="6" style="145" customWidth="1"/>
    <col min="5891" max="5896" width="9.6640625" style="145" customWidth="1"/>
    <col min="5897" max="6144" width="11.44140625" style="145"/>
    <col min="6145" max="6145" width="5.5546875" style="145" customWidth="1"/>
    <col min="6146" max="6146" width="6" style="145" customWidth="1"/>
    <col min="6147" max="6152" width="9.6640625" style="145" customWidth="1"/>
    <col min="6153" max="6400" width="11.44140625" style="145"/>
    <col min="6401" max="6401" width="5.5546875" style="145" customWidth="1"/>
    <col min="6402" max="6402" width="6" style="145" customWidth="1"/>
    <col min="6403" max="6408" width="9.6640625" style="145" customWidth="1"/>
    <col min="6409" max="6656" width="11.44140625" style="145"/>
    <col min="6657" max="6657" width="5.5546875" style="145" customWidth="1"/>
    <col min="6658" max="6658" width="6" style="145" customWidth="1"/>
    <col min="6659" max="6664" width="9.6640625" style="145" customWidth="1"/>
    <col min="6665" max="6912" width="11.44140625" style="145"/>
    <col min="6913" max="6913" width="5.5546875" style="145" customWidth="1"/>
    <col min="6914" max="6914" width="6" style="145" customWidth="1"/>
    <col min="6915" max="6920" width="9.6640625" style="145" customWidth="1"/>
    <col min="6921" max="7168" width="11.44140625" style="145"/>
    <col min="7169" max="7169" width="5.5546875" style="145" customWidth="1"/>
    <col min="7170" max="7170" width="6" style="145" customWidth="1"/>
    <col min="7171" max="7176" width="9.6640625" style="145" customWidth="1"/>
    <col min="7177" max="7424" width="11.44140625" style="145"/>
    <col min="7425" max="7425" width="5.5546875" style="145" customWidth="1"/>
    <col min="7426" max="7426" width="6" style="145" customWidth="1"/>
    <col min="7427" max="7432" width="9.6640625" style="145" customWidth="1"/>
    <col min="7433" max="7680" width="11.44140625" style="145"/>
    <col min="7681" max="7681" width="5.5546875" style="145" customWidth="1"/>
    <col min="7682" max="7682" width="6" style="145" customWidth="1"/>
    <col min="7683" max="7688" width="9.6640625" style="145" customWidth="1"/>
    <col min="7689" max="7936" width="11.44140625" style="145"/>
    <col min="7937" max="7937" width="5.5546875" style="145" customWidth="1"/>
    <col min="7938" max="7938" width="6" style="145" customWidth="1"/>
    <col min="7939" max="7944" width="9.6640625" style="145" customWidth="1"/>
    <col min="7945" max="8192" width="11.44140625" style="145"/>
    <col min="8193" max="8193" width="5.5546875" style="145" customWidth="1"/>
    <col min="8194" max="8194" width="6" style="145" customWidth="1"/>
    <col min="8195" max="8200" width="9.6640625" style="145" customWidth="1"/>
    <col min="8201" max="8448" width="11.44140625" style="145"/>
    <col min="8449" max="8449" width="5.5546875" style="145" customWidth="1"/>
    <col min="8450" max="8450" width="6" style="145" customWidth="1"/>
    <col min="8451" max="8456" width="9.6640625" style="145" customWidth="1"/>
    <col min="8457" max="8704" width="11.44140625" style="145"/>
    <col min="8705" max="8705" width="5.5546875" style="145" customWidth="1"/>
    <col min="8706" max="8706" width="6" style="145" customWidth="1"/>
    <col min="8707" max="8712" width="9.6640625" style="145" customWidth="1"/>
    <col min="8713" max="8960" width="11.44140625" style="145"/>
    <col min="8961" max="8961" width="5.5546875" style="145" customWidth="1"/>
    <col min="8962" max="8962" width="6" style="145" customWidth="1"/>
    <col min="8963" max="8968" width="9.6640625" style="145" customWidth="1"/>
    <col min="8969" max="9216" width="11.44140625" style="145"/>
    <col min="9217" max="9217" width="5.5546875" style="145" customWidth="1"/>
    <col min="9218" max="9218" width="6" style="145" customWidth="1"/>
    <col min="9219" max="9224" width="9.6640625" style="145" customWidth="1"/>
    <col min="9225" max="9472" width="11.44140625" style="145"/>
    <col min="9473" max="9473" width="5.5546875" style="145" customWidth="1"/>
    <col min="9474" max="9474" width="6" style="145" customWidth="1"/>
    <col min="9475" max="9480" width="9.6640625" style="145" customWidth="1"/>
    <col min="9481" max="9728" width="11.44140625" style="145"/>
    <col min="9729" max="9729" width="5.5546875" style="145" customWidth="1"/>
    <col min="9730" max="9730" width="6" style="145" customWidth="1"/>
    <col min="9731" max="9736" width="9.6640625" style="145" customWidth="1"/>
    <col min="9737" max="9984" width="11.44140625" style="145"/>
    <col min="9985" max="9985" width="5.5546875" style="145" customWidth="1"/>
    <col min="9986" max="9986" width="6" style="145" customWidth="1"/>
    <col min="9987" max="9992" width="9.6640625" style="145" customWidth="1"/>
    <col min="9993" max="10240" width="11.44140625" style="145"/>
    <col min="10241" max="10241" width="5.5546875" style="145" customWidth="1"/>
    <col min="10242" max="10242" width="6" style="145" customWidth="1"/>
    <col min="10243" max="10248" width="9.6640625" style="145" customWidth="1"/>
    <col min="10249" max="10496" width="11.44140625" style="145"/>
    <col min="10497" max="10497" width="5.5546875" style="145" customWidth="1"/>
    <col min="10498" max="10498" width="6" style="145" customWidth="1"/>
    <col min="10499" max="10504" width="9.6640625" style="145" customWidth="1"/>
    <col min="10505" max="10752" width="11.44140625" style="145"/>
    <col min="10753" max="10753" width="5.5546875" style="145" customWidth="1"/>
    <col min="10754" max="10754" width="6" style="145" customWidth="1"/>
    <col min="10755" max="10760" width="9.6640625" style="145" customWidth="1"/>
    <col min="10761" max="11008" width="11.44140625" style="145"/>
    <col min="11009" max="11009" width="5.5546875" style="145" customWidth="1"/>
    <col min="11010" max="11010" width="6" style="145" customWidth="1"/>
    <col min="11011" max="11016" width="9.6640625" style="145" customWidth="1"/>
    <col min="11017" max="11264" width="11.44140625" style="145"/>
    <col min="11265" max="11265" width="5.5546875" style="145" customWidth="1"/>
    <col min="11266" max="11266" width="6" style="145" customWidth="1"/>
    <col min="11267" max="11272" width="9.6640625" style="145" customWidth="1"/>
    <col min="11273" max="11520" width="11.44140625" style="145"/>
    <col min="11521" max="11521" width="5.5546875" style="145" customWidth="1"/>
    <col min="11522" max="11522" width="6" style="145" customWidth="1"/>
    <col min="11523" max="11528" width="9.6640625" style="145" customWidth="1"/>
    <col min="11529" max="11776" width="11.44140625" style="145"/>
    <col min="11777" max="11777" width="5.5546875" style="145" customWidth="1"/>
    <col min="11778" max="11778" width="6" style="145" customWidth="1"/>
    <col min="11779" max="11784" width="9.6640625" style="145" customWidth="1"/>
    <col min="11785" max="12032" width="11.44140625" style="145"/>
    <col min="12033" max="12033" width="5.5546875" style="145" customWidth="1"/>
    <col min="12034" max="12034" width="6" style="145" customWidth="1"/>
    <col min="12035" max="12040" width="9.6640625" style="145" customWidth="1"/>
    <col min="12041" max="12288" width="11.44140625" style="145"/>
    <col min="12289" max="12289" width="5.5546875" style="145" customWidth="1"/>
    <col min="12290" max="12290" width="6" style="145" customWidth="1"/>
    <col min="12291" max="12296" width="9.6640625" style="145" customWidth="1"/>
    <col min="12297" max="12544" width="11.44140625" style="145"/>
    <col min="12545" max="12545" width="5.5546875" style="145" customWidth="1"/>
    <col min="12546" max="12546" width="6" style="145" customWidth="1"/>
    <col min="12547" max="12552" width="9.6640625" style="145" customWidth="1"/>
    <col min="12553" max="12800" width="11.44140625" style="145"/>
    <col min="12801" max="12801" width="5.5546875" style="145" customWidth="1"/>
    <col min="12802" max="12802" width="6" style="145" customWidth="1"/>
    <col min="12803" max="12808" width="9.6640625" style="145" customWidth="1"/>
    <col min="12809" max="13056" width="11.44140625" style="145"/>
    <col min="13057" max="13057" width="5.5546875" style="145" customWidth="1"/>
    <col min="13058" max="13058" width="6" style="145" customWidth="1"/>
    <col min="13059" max="13064" width="9.6640625" style="145" customWidth="1"/>
    <col min="13065" max="13312" width="11.44140625" style="145"/>
    <col min="13313" max="13313" width="5.5546875" style="145" customWidth="1"/>
    <col min="13314" max="13314" width="6" style="145" customWidth="1"/>
    <col min="13315" max="13320" width="9.6640625" style="145" customWidth="1"/>
    <col min="13321" max="13568" width="11.44140625" style="145"/>
    <col min="13569" max="13569" width="5.5546875" style="145" customWidth="1"/>
    <col min="13570" max="13570" width="6" style="145" customWidth="1"/>
    <col min="13571" max="13576" width="9.6640625" style="145" customWidth="1"/>
    <col min="13577" max="13824" width="11.44140625" style="145"/>
    <col min="13825" max="13825" width="5.5546875" style="145" customWidth="1"/>
    <col min="13826" max="13826" width="6" style="145" customWidth="1"/>
    <col min="13827" max="13832" width="9.6640625" style="145" customWidth="1"/>
    <col min="13833" max="14080" width="11.44140625" style="145"/>
    <col min="14081" max="14081" width="5.5546875" style="145" customWidth="1"/>
    <col min="14082" max="14082" width="6" style="145" customWidth="1"/>
    <col min="14083" max="14088" width="9.6640625" style="145" customWidth="1"/>
    <col min="14089" max="14336" width="11.44140625" style="145"/>
    <col min="14337" max="14337" width="5.5546875" style="145" customWidth="1"/>
    <col min="14338" max="14338" width="6" style="145" customWidth="1"/>
    <col min="14339" max="14344" width="9.6640625" style="145" customWidth="1"/>
    <col min="14345" max="14592" width="11.44140625" style="145"/>
    <col min="14593" max="14593" width="5.5546875" style="145" customWidth="1"/>
    <col min="14594" max="14594" width="6" style="145" customWidth="1"/>
    <col min="14595" max="14600" width="9.6640625" style="145" customWidth="1"/>
    <col min="14601" max="14848" width="11.44140625" style="145"/>
    <col min="14849" max="14849" width="5.5546875" style="145" customWidth="1"/>
    <col min="14850" max="14850" width="6" style="145" customWidth="1"/>
    <col min="14851" max="14856" width="9.6640625" style="145" customWidth="1"/>
    <col min="14857" max="15104" width="11.44140625" style="145"/>
    <col min="15105" max="15105" width="5.5546875" style="145" customWidth="1"/>
    <col min="15106" max="15106" width="6" style="145" customWidth="1"/>
    <col min="15107" max="15112" width="9.6640625" style="145" customWidth="1"/>
    <col min="15113" max="15360" width="11.44140625" style="145"/>
    <col min="15361" max="15361" width="5.5546875" style="145" customWidth="1"/>
    <col min="15362" max="15362" width="6" style="145" customWidth="1"/>
    <col min="15363" max="15368" width="9.6640625" style="145" customWidth="1"/>
    <col min="15369" max="15616" width="11.44140625" style="145"/>
    <col min="15617" max="15617" width="5.5546875" style="145" customWidth="1"/>
    <col min="15618" max="15618" width="6" style="145" customWidth="1"/>
    <col min="15619" max="15624" width="9.6640625" style="145" customWidth="1"/>
    <col min="15625" max="15872" width="11.44140625" style="145"/>
    <col min="15873" max="15873" width="5.5546875" style="145" customWidth="1"/>
    <col min="15874" max="15874" width="6" style="145" customWidth="1"/>
    <col min="15875" max="15880" width="9.6640625" style="145" customWidth="1"/>
    <col min="15881" max="16128" width="11.44140625" style="145"/>
    <col min="16129" max="16129" width="5.5546875" style="145" customWidth="1"/>
    <col min="16130" max="16130" width="6" style="145" customWidth="1"/>
    <col min="16131" max="16136" width="9.6640625" style="145" customWidth="1"/>
    <col min="16137" max="16384" width="11.44140625" style="145"/>
  </cols>
  <sheetData>
    <row r="1" spans="1:8">
      <c r="A1" s="594" t="s">
        <v>302</v>
      </c>
      <c r="B1" s="594"/>
      <c r="C1" s="594"/>
      <c r="D1" s="594"/>
      <c r="E1" s="594"/>
      <c r="F1" s="594"/>
      <c r="G1" s="594"/>
      <c r="H1" s="594"/>
    </row>
    <row r="2" spans="1:8" ht="25.5" customHeight="1">
      <c r="A2" s="594"/>
      <c r="B2" s="594"/>
      <c r="C2" s="594"/>
      <c r="D2" s="594"/>
      <c r="E2" s="594"/>
      <c r="F2" s="594"/>
      <c r="G2" s="594"/>
      <c r="H2" s="594"/>
    </row>
    <row r="3" spans="1:8" ht="14.25" customHeight="1">
      <c r="A3" s="595"/>
      <c r="B3" s="595"/>
      <c r="C3" s="595"/>
      <c r="D3" s="595"/>
      <c r="E3" s="595"/>
      <c r="F3" s="595"/>
      <c r="G3" s="595"/>
      <c r="H3" s="595"/>
    </row>
    <row r="4" spans="1:8" ht="13.8">
      <c r="A4" s="596" t="s">
        <v>75</v>
      </c>
      <c r="B4" s="596"/>
      <c r="C4" s="598" t="s">
        <v>303</v>
      </c>
      <c r="D4" s="598"/>
      <c r="E4" s="598"/>
      <c r="F4" s="598" t="s">
        <v>304</v>
      </c>
      <c r="G4" s="598"/>
      <c r="H4" s="598"/>
    </row>
    <row r="5" spans="1:8" ht="28.5" customHeight="1">
      <c r="A5" s="597"/>
      <c r="B5" s="597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91">
        <v>41091</v>
      </c>
      <c r="B6" s="592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91">
        <v>41122</v>
      </c>
      <c r="B7" s="592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91">
        <v>41153</v>
      </c>
      <c r="B8" s="592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91">
        <v>41183</v>
      </c>
      <c r="B9" s="592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91">
        <v>41214</v>
      </c>
      <c r="B10" s="592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91">
        <v>41244</v>
      </c>
      <c r="B11" s="592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91">
        <v>41275</v>
      </c>
      <c r="B12" s="592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91">
        <v>41306</v>
      </c>
      <c r="B13" s="592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91">
        <v>41334</v>
      </c>
      <c r="B14" s="592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91">
        <v>41365</v>
      </c>
      <c r="B15" s="592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91">
        <v>41395</v>
      </c>
      <c r="B16" s="592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91">
        <v>41426</v>
      </c>
      <c r="B17" s="592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93"/>
      <c r="K17" s="593"/>
    </row>
    <row r="18" spans="1:11">
      <c r="A18" s="591">
        <v>41456</v>
      </c>
      <c r="B18" s="592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91">
        <v>41487</v>
      </c>
      <c r="B19" s="592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91">
        <v>41518</v>
      </c>
      <c r="B20" s="592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91">
        <v>41548</v>
      </c>
      <c r="B21" s="592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91">
        <v>41579</v>
      </c>
      <c r="B22" s="592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91">
        <v>41609</v>
      </c>
      <c r="B23" s="592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91">
        <v>41640</v>
      </c>
      <c r="B24" s="592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91">
        <v>41671</v>
      </c>
      <c r="B25" s="592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91">
        <v>41699</v>
      </c>
      <c r="B26" s="592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91">
        <v>41730</v>
      </c>
      <c r="B27" s="592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91">
        <v>41760</v>
      </c>
      <c r="B28" s="592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91">
        <v>41791</v>
      </c>
      <c r="B29" s="592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91">
        <v>41821</v>
      </c>
      <c r="B30" s="592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91">
        <v>41852</v>
      </c>
      <c r="B31" s="592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91">
        <v>41883</v>
      </c>
      <c r="B32" s="592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91">
        <v>41913</v>
      </c>
      <c r="B33" s="592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91">
        <v>41944</v>
      </c>
      <c r="B34" s="592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91">
        <v>41974</v>
      </c>
      <c r="B35" s="592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91">
        <v>42005</v>
      </c>
      <c r="B36" s="592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91">
        <v>42036</v>
      </c>
      <c r="B37" s="592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91">
        <v>42064</v>
      </c>
      <c r="B38" s="592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91">
        <v>42095</v>
      </c>
      <c r="B39" s="592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91">
        <v>42125</v>
      </c>
      <c r="B40" s="592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91">
        <v>42156</v>
      </c>
      <c r="B41" s="592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91">
        <v>42186</v>
      </c>
      <c r="B42" s="592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91">
        <v>42217</v>
      </c>
      <c r="B43" s="592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91">
        <v>42248</v>
      </c>
      <c r="B44" s="592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91">
        <v>42278</v>
      </c>
      <c r="B45" s="592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91">
        <v>42309</v>
      </c>
      <c r="B46" s="592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91">
        <v>42339</v>
      </c>
      <c r="B47" s="592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91">
        <v>42370</v>
      </c>
      <c r="B48" s="592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91">
        <v>42401</v>
      </c>
      <c r="B49" s="592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91">
        <v>42430</v>
      </c>
      <c r="B50" s="592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91">
        <v>42461</v>
      </c>
      <c r="B51" s="592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91">
        <v>42491</v>
      </c>
      <c r="B52" s="592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91" t="s">
        <v>307</v>
      </c>
      <c r="B53" s="592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6:B6"/>
    <mergeCell ref="A1:H2"/>
    <mergeCell ref="A3:H3"/>
    <mergeCell ref="A4:B5"/>
    <mergeCell ref="C4:E4"/>
    <mergeCell ref="F4:H4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baseColWidth="10" defaultRowHeight="14.4"/>
  <cols>
    <col min="5" max="5" width="11.88671875" bestFit="1" customWidth="1"/>
  </cols>
  <sheetData>
    <row r="1" spans="1:8" ht="15.6">
      <c r="A1" s="599" t="s">
        <v>438</v>
      </c>
      <c r="B1" s="599"/>
      <c r="C1" s="599"/>
      <c r="D1" s="599"/>
      <c r="E1" s="599"/>
      <c r="F1" s="599"/>
      <c r="G1" s="599"/>
    </row>
    <row r="2" spans="1:8" ht="15.6">
      <c r="A2" s="600" t="s">
        <v>439</v>
      </c>
      <c r="B2" s="600"/>
      <c r="C2" s="600"/>
      <c r="D2" s="600"/>
      <c r="E2" s="600"/>
      <c r="F2" s="600"/>
      <c r="G2" s="600"/>
    </row>
    <row r="4" spans="1:8" ht="1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2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2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2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2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2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2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2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2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2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2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2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2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2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2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2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2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2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2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2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2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2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2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2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2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2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2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2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2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2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6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2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2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2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2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2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2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2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2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2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2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2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2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2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2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2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2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2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2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2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2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2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2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2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2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2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2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2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2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2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2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2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2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2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2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6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2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2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2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baseColWidth="10" defaultRowHeight="15" customHeight="1"/>
  <cols>
    <col min="1" max="1" width="11.44140625" style="2"/>
    <col min="2" max="4" width="12.6640625" style="2" customWidth="1"/>
    <col min="5" max="5" width="12.6640625" style="13" customWidth="1"/>
    <col min="6" max="8" width="12.6640625" style="2" customWidth="1"/>
    <col min="9" max="9" width="11.44140625" style="14"/>
    <col min="10" max="10" width="14.44140625" style="2" customWidth="1"/>
    <col min="11" max="12" width="12.6640625" style="2" customWidth="1"/>
    <col min="13" max="243" width="11.44140625" style="2"/>
    <col min="244" max="244" width="13" style="2" bestFit="1" customWidth="1"/>
    <col min="245" max="245" width="11.44140625" style="2"/>
    <col min="246" max="246" width="12.6640625" style="2" bestFit="1" customWidth="1"/>
    <col min="247" max="252" width="11.44140625" style="2"/>
    <col min="253" max="253" width="20" style="2" customWidth="1"/>
    <col min="254" max="254" width="17.6640625" style="2" customWidth="1"/>
    <col min="255" max="255" width="3.44140625" style="2" customWidth="1"/>
    <col min="256" max="257" width="11.44140625" style="2"/>
    <col min="258" max="264" width="12.6640625" style="2" customWidth="1"/>
    <col min="265" max="265" width="11.44140625" style="2"/>
    <col min="266" max="266" width="14.44140625" style="2" customWidth="1"/>
    <col min="267" max="268" width="12.6640625" style="2" customWidth="1"/>
    <col min="269" max="499" width="11.44140625" style="2"/>
    <col min="500" max="500" width="13" style="2" bestFit="1" customWidth="1"/>
    <col min="501" max="501" width="11.44140625" style="2"/>
    <col min="502" max="502" width="12.6640625" style="2" bestFit="1" customWidth="1"/>
    <col min="503" max="508" width="11.44140625" style="2"/>
    <col min="509" max="509" width="20" style="2" customWidth="1"/>
    <col min="510" max="510" width="17.6640625" style="2" customWidth="1"/>
    <col min="511" max="511" width="3.44140625" style="2" customWidth="1"/>
    <col min="512" max="513" width="11.44140625" style="2"/>
    <col min="514" max="520" width="12.6640625" style="2" customWidth="1"/>
    <col min="521" max="521" width="11.44140625" style="2"/>
    <col min="522" max="522" width="14.44140625" style="2" customWidth="1"/>
    <col min="523" max="524" width="12.6640625" style="2" customWidth="1"/>
    <col min="525" max="755" width="11.44140625" style="2"/>
    <col min="756" max="756" width="13" style="2" bestFit="1" customWidth="1"/>
    <col min="757" max="757" width="11.44140625" style="2"/>
    <col min="758" max="758" width="12.6640625" style="2" bestFit="1" customWidth="1"/>
    <col min="759" max="764" width="11.44140625" style="2"/>
    <col min="765" max="765" width="20" style="2" customWidth="1"/>
    <col min="766" max="766" width="17.6640625" style="2" customWidth="1"/>
    <col min="767" max="767" width="3.44140625" style="2" customWidth="1"/>
    <col min="768" max="769" width="11.44140625" style="2"/>
    <col min="770" max="776" width="12.6640625" style="2" customWidth="1"/>
    <col min="777" max="777" width="11.44140625" style="2"/>
    <col min="778" max="778" width="14.44140625" style="2" customWidth="1"/>
    <col min="779" max="780" width="12.6640625" style="2" customWidth="1"/>
    <col min="781" max="1011" width="11.44140625" style="2"/>
    <col min="1012" max="1012" width="13" style="2" bestFit="1" customWidth="1"/>
    <col min="1013" max="1013" width="11.44140625" style="2"/>
    <col min="1014" max="1014" width="12.6640625" style="2" bestFit="1" customWidth="1"/>
    <col min="1015" max="1020" width="11.44140625" style="2"/>
    <col min="1021" max="1021" width="20" style="2" customWidth="1"/>
    <col min="1022" max="1022" width="17.6640625" style="2" customWidth="1"/>
    <col min="1023" max="1023" width="3.44140625" style="2" customWidth="1"/>
    <col min="1024" max="1025" width="11.44140625" style="2"/>
    <col min="1026" max="1032" width="12.6640625" style="2" customWidth="1"/>
    <col min="1033" max="1033" width="11.44140625" style="2"/>
    <col min="1034" max="1034" width="14.44140625" style="2" customWidth="1"/>
    <col min="1035" max="1036" width="12.6640625" style="2" customWidth="1"/>
    <col min="1037" max="1267" width="11.44140625" style="2"/>
    <col min="1268" max="1268" width="13" style="2" bestFit="1" customWidth="1"/>
    <col min="1269" max="1269" width="11.44140625" style="2"/>
    <col min="1270" max="1270" width="12.6640625" style="2" bestFit="1" customWidth="1"/>
    <col min="1271" max="1276" width="11.44140625" style="2"/>
    <col min="1277" max="1277" width="20" style="2" customWidth="1"/>
    <col min="1278" max="1278" width="17.6640625" style="2" customWidth="1"/>
    <col min="1279" max="1279" width="3.44140625" style="2" customWidth="1"/>
    <col min="1280" max="1281" width="11.44140625" style="2"/>
    <col min="1282" max="1288" width="12.6640625" style="2" customWidth="1"/>
    <col min="1289" max="1289" width="11.44140625" style="2"/>
    <col min="1290" max="1290" width="14.44140625" style="2" customWidth="1"/>
    <col min="1291" max="1292" width="12.6640625" style="2" customWidth="1"/>
    <col min="1293" max="1523" width="11.44140625" style="2"/>
    <col min="1524" max="1524" width="13" style="2" bestFit="1" customWidth="1"/>
    <col min="1525" max="1525" width="11.44140625" style="2"/>
    <col min="1526" max="1526" width="12.6640625" style="2" bestFit="1" customWidth="1"/>
    <col min="1527" max="1532" width="11.44140625" style="2"/>
    <col min="1533" max="1533" width="20" style="2" customWidth="1"/>
    <col min="1534" max="1534" width="17.6640625" style="2" customWidth="1"/>
    <col min="1535" max="1535" width="3.44140625" style="2" customWidth="1"/>
    <col min="1536" max="1537" width="11.44140625" style="2"/>
    <col min="1538" max="1544" width="12.6640625" style="2" customWidth="1"/>
    <col min="1545" max="1545" width="11.44140625" style="2"/>
    <col min="1546" max="1546" width="14.44140625" style="2" customWidth="1"/>
    <col min="1547" max="1548" width="12.6640625" style="2" customWidth="1"/>
    <col min="1549" max="1779" width="11.44140625" style="2"/>
    <col min="1780" max="1780" width="13" style="2" bestFit="1" customWidth="1"/>
    <col min="1781" max="1781" width="11.44140625" style="2"/>
    <col min="1782" max="1782" width="12.6640625" style="2" bestFit="1" customWidth="1"/>
    <col min="1783" max="1788" width="11.44140625" style="2"/>
    <col min="1789" max="1789" width="20" style="2" customWidth="1"/>
    <col min="1790" max="1790" width="17.6640625" style="2" customWidth="1"/>
    <col min="1791" max="1791" width="3.44140625" style="2" customWidth="1"/>
    <col min="1792" max="1793" width="11.44140625" style="2"/>
    <col min="1794" max="1800" width="12.6640625" style="2" customWidth="1"/>
    <col min="1801" max="1801" width="11.44140625" style="2"/>
    <col min="1802" max="1802" width="14.44140625" style="2" customWidth="1"/>
    <col min="1803" max="1804" width="12.6640625" style="2" customWidth="1"/>
    <col min="1805" max="2035" width="11.44140625" style="2"/>
    <col min="2036" max="2036" width="13" style="2" bestFit="1" customWidth="1"/>
    <col min="2037" max="2037" width="11.44140625" style="2"/>
    <col min="2038" max="2038" width="12.6640625" style="2" bestFit="1" customWidth="1"/>
    <col min="2039" max="2044" width="11.44140625" style="2"/>
    <col min="2045" max="2045" width="20" style="2" customWidth="1"/>
    <col min="2046" max="2046" width="17.6640625" style="2" customWidth="1"/>
    <col min="2047" max="2047" width="3.44140625" style="2" customWidth="1"/>
    <col min="2048" max="2049" width="11.44140625" style="2"/>
    <col min="2050" max="2056" width="12.6640625" style="2" customWidth="1"/>
    <col min="2057" max="2057" width="11.44140625" style="2"/>
    <col min="2058" max="2058" width="14.44140625" style="2" customWidth="1"/>
    <col min="2059" max="2060" width="12.6640625" style="2" customWidth="1"/>
    <col min="2061" max="2291" width="11.44140625" style="2"/>
    <col min="2292" max="2292" width="13" style="2" bestFit="1" customWidth="1"/>
    <col min="2293" max="2293" width="11.44140625" style="2"/>
    <col min="2294" max="2294" width="12.6640625" style="2" bestFit="1" customWidth="1"/>
    <col min="2295" max="2300" width="11.44140625" style="2"/>
    <col min="2301" max="2301" width="20" style="2" customWidth="1"/>
    <col min="2302" max="2302" width="17.6640625" style="2" customWidth="1"/>
    <col min="2303" max="2303" width="3.44140625" style="2" customWidth="1"/>
    <col min="2304" max="2305" width="11.44140625" style="2"/>
    <col min="2306" max="2312" width="12.6640625" style="2" customWidth="1"/>
    <col min="2313" max="2313" width="11.44140625" style="2"/>
    <col min="2314" max="2314" width="14.44140625" style="2" customWidth="1"/>
    <col min="2315" max="2316" width="12.6640625" style="2" customWidth="1"/>
    <col min="2317" max="2547" width="11.44140625" style="2"/>
    <col min="2548" max="2548" width="13" style="2" bestFit="1" customWidth="1"/>
    <col min="2549" max="2549" width="11.44140625" style="2"/>
    <col min="2550" max="2550" width="12.6640625" style="2" bestFit="1" customWidth="1"/>
    <col min="2551" max="2556" width="11.44140625" style="2"/>
    <col min="2557" max="2557" width="20" style="2" customWidth="1"/>
    <col min="2558" max="2558" width="17.6640625" style="2" customWidth="1"/>
    <col min="2559" max="2559" width="3.44140625" style="2" customWidth="1"/>
    <col min="2560" max="2561" width="11.44140625" style="2"/>
    <col min="2562" max="2568" width="12.6640625" style="2" customWidth="1"/>
    <col min="2569" max="2569" width="11.44140625" style="2"/>
    <col min="2570" max="2570" width="14.44140625" style="2" customWidth="1"/>
    <col min="2571" max="2572" width="12.6640625" style="2" customWidth="1"/>
    <col min="2573" max="2803" width="11.44140625" style="2"/>
    <col min="2804" max="2804" width="13" style="2" bestFit="1" customWidth="1"/>
    <col min="2805" max="2805" width="11.44140625" style="2"/>
    <col min="2806" max="2806" width="12.6640625" style="2" bestFit="1" customWidth="1"/>
    <col min="2807" max="2812" width="11.44140625" style="2"/>
    <col min="2813" max="2813" width="20" style="2" customWidth="1"/>
    <col min="2814" max="2814" width="17.6640625" style="2" customWidth="1"/>
    <col min="2815" max="2815" width="3.44140625" style="2" customWidth="1"/>
    <col min="2816" max="2817" width="11.44140625" style="2"/>
    <col min="2818" max="2824" width="12.6640625" style="2" customWidth="1"/>
    <col min="2825" max="2825" width="11.44140625" style="2"/>
    <col min="2826" max="2826" width="14.44140625" style="2" customWidth="1"/>
    <col min="2827" max="2828" width="12.6640625" style="2" customWidth="1"/>
    <col min="2829" max="3059" width="11.44140625" style="2"/>
    <col min="3060" max="3060" width="13" style="2" bestFit="1" customWidth="1"/>
    <col min="3061" max="3061" width="11.44140625" style="2"/>
    <col min="3062" max="3062" width="12.6640625" style="2" bestFit="1" customWidth="1"/>
    <col min="3063" max="3068" width="11.44140625" style="2"/>
    <col min="3069" max="3069" width="20" style="2" customWidth="1"/>
    <col min="3070" max="3070" width="17.6640625" style="2" customWidth="1"/>
    <col min="3071" max="3071" width="3.44140625" style="2" customWidth="1"/>
    <col min="3072" max="3073" width="11.44140625" style="2"/>
    <col min="3074" max="3080" width="12.6640625" style="2" customWidth="1"/>
    <col min="3081" max="3081" width="11.44140625" style="2"/>
    <col min="3082" max="3082" width="14.44140625" style="2" customWidth="1"/>
    <col min="3083" max="3084" width="12.6640625" style="2" customWidth="1"/>
    <col min="3085" max="3315" width="11.44140625" style="2"/>
    <col min="3316" max="3316" width="13" style="2" bestFit="1" customWidth="1"/>
    <col min="3317" max="3317" width="11.44140625" style="2"/>
    <col min="3318" max="3318" width="12.6640625" style="2" bestFit="1" customWidth="1"/>
    <col min="3319" max="3324" width="11.44140625" style="2"/>
    <col min="3325" max="3325" width="20" style="2" customWidth="1"/>
    <col min="3326" max="3326" width="17.6640625" style="2" customWidth="1"/>
    <col min="3327" max="3327" width="3.44140625" style="2" customWidth="1"/>
    <col min="3328" max="3329" width="11.44140625" style="2"/>
    <col min="3330" max="3336" width="12.6640625" style="2" customWidth="1"/>
    <col min="3337" max="3337" width="11.44140625" style="2"/>
    <col min="3338" max="3338" width="14.44140625" style="2" customWidth="1"/>
    <col min="3339" max="3340" width="12.6640625" style="2" customWidth="1"/>
    <col min="3341" max="3571" width="11.44140625" style="2"/>
    <col min="3572" max="3572" width="13" style="2" bestFit="1" customWidth="1"/>
    <col min="3573" max="3573" width="11.44140625" style="2"/>
    <col min="3574" max="3574" width="12.6640625" style="2" bestFit="1" customWidth="1"/>
    <col min="3575" max="3580" width="11.44140625" style="2"/>
    <col min="3581" max="3581" width="20" style="2" customWidth="1"/>
    <col min="3582" max="3582" width="17.6640625" style="2" customWidth="1"/>
    <col min="3583" max="3583" width="3.44140625" style="2" customWidth="1"/>
    <col min="3584" max="3585" width="11.44140625" style="2"/>
    <col min="3586" max="3592" width="12.6640625" style="2" customWidth="1"/>
    <col min="3593" max="3593" width="11.44140625" style="2"/>
    <col min="3594" max="3594" width="14.44140625" style="2" customWidth="1"/>
    <col min="3595" max="3596" width="12.6640625" style="2" customWidth="1"/>
    <col min="3597" max="3827" width="11.44140625" style="2"/>
    <col min="3828" max="3828" width="13" style="2" bestFit="1" customWidth="1"/>
    <col min="3829" max="3829" width="11.44140625" style="2"/>
    <col min="3830" max="3830" width="12.6640625" style="2" bestFit="1" customWidth="1"/>
    <col min="3831" max="3836" width="11.44140625" style="2"/>
    <col min="3837" max="3837" width="20" style="2" customWidth="1"/>
    <col min="3838" max="3838" width="17.6640625" style="2" customWidth="1"/>
    <col min="3839" max="3839" width="3.44140625" style="2" customWidth="1"/>
    <col min="3840" max="3841" width="11.44140625" style="2"/>
    <col min="3842" max="3848" width="12.6640625" style="2" customWidth="1"/>
    <col min="3849" max="3849" width="11.44140625" style="2"/>
    <col min="3850" max="3850" width="14.44140625" style="2" customWidth="1"/>
    <col min="3851" max="3852" width="12.6640625" style="2" customWidth="1"/>
    <col min="3853" max="4083" width="11.44140625" style="2"/>
    <col min="4084" max="4084" width="13" style="2" bestFit="1" customWidth="1"/>
    <col min="4085" max="4085" width="11.44140625" style="2"/>
    <col min="4086" max="4086" width="12.6640625" style="2" bestFit="1" customWidth="1"/>
    <col min="4087" max="4092" width="11.44140625" style="2"/>
    <col min="4093" max="4093" width="20" style="2" customWidth="1"/>
    <col min="4094" max="4094" width="17.6640625" style="2" customWidth="1"/>
    <col min="4095" max="4095" width="3.44140625" style="2" customWidth="1"/>
    <col min="4096" max="4097" width="11.44140625" style="2"/>
    <col min="4098" max="4104" width="12.6640625" style="2" customWidth="1"/>
    <col min="4105" max="4105" width="11.44140625" style="2"/>
    <col min="4106" max="4106" width="14.44140625" style="2" customWidth="1"/>
    <col min="4107" max="4108" width="12.6640625" style="2" customWidth="1"/>
    <col min="4109" max="4339" width="11.44140625" style="2"/>
    <col min="4340" max="4340" width="13" style="2" bestFit="1" customWidth="1"/>
    <col min="4341" max="4341" width="11.44140625" style="2"/>
    <col min="4342" max="4342" width="12.6640625" style="2" bestFit="1" customWidth="1"/>
    <col min="4343" max="4348" width="11.44140625" style="2"/>
    <col min="4349" max="4349" width="20" style="2" customWidth="1"/>
    <col min="4350" max="4350" width="17.6640625" style="2" customWidth="1"/>
    <col min="4351" max="4351" width="3.44140625" style="2" customWidth="1"/>
    <col min="4352" max="4353" width="11.44140625" style="2"/>
    <col min="4354" max="4360" width="12.6640625" style="2" customWidth="1"/>
    <col min="4361" max="4361" width="11.44140625" style="2"/>
    <col min="4362" max="4362" width="14.44140625" style="2" customWidth="1"/>
    <col min="4363" max="4364" width="12.6640625" style="2" customWidth="1"/>
    <col min="4365" max="4595" width="11.44140625" style="2"/>
    <col min="4596" max="4596" width="13" style="2" bestFit="1" customWidth="1"/>
    <col min="4597" max="4597" width="11.44140625" style="2"/>
    <col min="4598" max="4598" width="12.6640625" style="2" bestFit="1" customWidth="1"/>
    <col min="4599" max="4604" width="11.44140625" style="2"/>
    <col min="4605" max="4605" width="20" style="2" customWidth="1"/>
    <col min="4606" max="4606" width="17.6640625" style="2" customWidth="1"/>
    <col min="4607" max="4607" width="3.44140625" style="2" customWidth="1"/>
    <col min="4608" max="4609" width="11.44140625" style="2"/>
    <col min="4610" max="4616" width="12.6640625" style="2" customWidth="1"/>
    <col min="4617" max="4617" width="11.44140625" style="2"/>
    <col min="4618" max="4618" width="14.44140625" style="2" customWidth="1"/>
    <col min="4619" max="4620" width="12.6640625" style="2" customWidth="1"/>
    <col min="4621" max="4851" width="11.44140625" style="2"/>
    <col min="4852" max="4852" width="13" style="2" bestFit="1" customWidth="1"/>
    <col min="4853" max="4853" width="11.44140625" style="2"/>
    <col min="4854" max="4854" width="12.6640625" style="2" bestFit="1" customWidth="1"/>
    <col min="4855" max="4860" width="11.44140625" style="2"/>
    <col min="4861" max="4861" width="20" style="2" customWidth="1"/>
    <col min="4862" max="4862" width="17.6640625" style="2" customWidth="1"/>
    <col min="4863" max="4863" width="3.44140625" style="2" customWidth="1"/>
    <col min="4864" max="4865" width="11.44140625" style="2"/>
    <col min="4866" max="4872" width="12.6640625" style="2" customWidth="1"/>
    <col min="4873" max="4873" width="11.44140625" style="2"/>
    <col min="4874" max="4874" width="14.44140625" style="2" customWidth="1"/>
    <col min="4875" max="4876" width="12.6640625" style="2" customWidth="1"/>
    <col min="4877" max="5107" width="11.44140625" style="2"/>
    <col min="5108" max="5108" width="13" style="2" bestFit="1" customWidth="1"/>
    <col min="5109" max="5109" width="11.44140625" style="2"/>
    <col min="5110" max="5110" width="12.6640625" style="2" bestFit="1" customWidth="1"/>
    <col min="5111" max="5116" width="11.44140625" style="2"/>
    <col min="5117" max="5117" width="20" style="2" customWidth="1"/>
    <col min="5118" max="5118" width="17.6640625" style="2" customWidth="1"/>
    <col min="5119" max="5119" width="3.44140625" style="2" customWidth="1"/>
    <col min="5120" max="5121" width="11.44140625" style="2"/>
    <col min="5122" max="5128" width="12.6640625" style="2" customWidth="1"/>
    <col min="5129" max="5129" width="11.44140625" style="2"/>
    <col min="5130" max="5130" width="14.44140625" style="2" customWidth="1"/>
    <col min="5131" max="5132" width="12.6640625" style="2" customWidth="1"/>
    <col min="5133" max="5363" width="11.44140625" style="2"/>
    <col min="5364" max="5364" width="13" style="2" bestFit="1" customWidth="1"/>
    <col min="5365" max="5365" width="11.44140625" style="2"/>
    <col min="5366" max="5366" width="12.6640625" style="2" bestFit="1" customWidth="1"/>
    <col min="5367" max="5372" width="11.44140625" style="2"/>
    <col min="5373" max="5373" width="20" style="2" customWidth="1"/>
    <col min="5374" max="5374" width="17.6640625" style="2" customWidth="1"/>
    <col min="5375" max="5375" width="3.44140625" style="2" customWidth="1"/>
    <col min="5376" max="5377" width="11.44140625" style="2"/>
    <col min="5378" max="5384" width="12.6640625" style="2" customWidth="1"/>
    <col min="5385" max="5385" width="11.44140625" style="2"/>
    <col min="5386" max="5386" width="14.44140625" style="2" customWidth="1"/>
    <col min="5387" max="5388" width="12.6640625" style="2" customWidth="1"/>
    <col min="5389" max="5619" width="11.44140625" style="2"/>
    <col min="5620" max="5620" width="13" style="2" bestFit="1" customWidth="1"/>
    <col min="5621" max="5621" width="11.44140625" style="2"/>
    <col min="5622" max="5622" width="12.6640625" style="2" bestFit="1" customWidth="1"/>
    <col min="5623" max="5628" width="11.44140625" style="2"/>
    <col min="5629" max="5629" width="20" style="2" customWidth="1"/>
    <col min="5630" max="5630" width="17.6640625" style="2" customWidth="1"/>
    <col min="5631" max="5631" width="3.44140625" style="2" customWidth="1"/>
    <col min="5632" max="5633" width="11.44140625" style="2"/>
    <col min="5634" max="5640" width="12.6640625" style="2" customWidth="1"/>
    <col min="5641" max="5641" width="11.44140625" style="2"/>
    <col min="5642" max="5642" width="14.44140625" style="2" customWidth="1"/>
    <col min="5643" max="5644" width="12.6640625" style="2" customWidth="1"/>
    <col min="5645" max="5875" width="11.44140625" style="2"/>
    <col min="5876" max="5876" width="13" style="2" bestFit="1" customWidth="1"/>
    <col min="5877" max="5877" width="11.44140625" style="2"/>
    <col min="5878" max="5878" width="12.6640625" style="2" bestFit="1" customWidth="1"/>
    <col min="5879" max="5884" width="11.44140625" style="2"/>
    <col min="5885" max="5885" width="20" style="2" customWidth="1"/>
    <col min="5886" max="5886" width="17.6640625" style="2" customWidth="1"/>
    <col min="5887" max="5887" width="3.44140625" style="2" customWidth="1"/>
    <col min="5888" max="5889" width="11.44140625" style="2"/>
    <col min="5890" max="5896" width="12.6640625" style="2" customWidth="1"/>
    <col min="5897" max="5897" width="11.44140625" style="2"/>
    <col min="5898" max="5898" width="14.44140625" style="2" customWidth="1"/>
    <col min="5899" max="5900" width="12.6640625" style="2" customWidth="1"/>
    <col min="5901" max="6131" width="11.44140625" style="2"/>
    <col min="6132" max="6132" width="13" style="2" bestFit="1" customWidth="1"/>
    <col min="6133" max="6133" width="11.44140625" style="2"/>
    <col min="6134" max="6134" width="12.6640625" style="2" bestFit="1" customWidth="1"/>
    <col min="6135" max="6140" width="11.44140625" style="2"/>
    <col min="6141" max="6141" width="20" style="2" customWidth="1"/>
    <col min="6142" max="6142" width="17.6640625" style="2" customWidth="1"/>
    <col min="6143" max="6143" width="3.44140625" style="2" customWidth="1"/>
    <col min="6144" max="6145" width="11.44140625" style="2"/>
    <col min="6146" max="6152" width="12.6640625" style="2" customWidth="1"/>
    <col min="6153" max="6153" width="11.44140625" style="2"/>
    <col min="6154" max="6154" width="14.44140625" style="2" customWidth="1"/>
    <col min="6155" max="6156" width="12.6640625" style="2" customWidth="1"/>
    <col min="6157" max="6387" width="11.44140625" style="2"/>
    <col min="6388" max="6388" width="13" style="2" bestFit="1" customWidth="1"/>
    <col min="6389" max="6389" width="11.44140625" style="2"/>
    <col min="6390" max="6390" width="12.6640625" style="2" bestFit="1" customWidth="1"/>
    <col min="6391" max="6396" width="11.44140625" style="2"/>
    <col min="6397" max="6397" width="20" style="2" customWidth="1"/>
    <col min="6398" max="6398" width="17.6640625" style="2" customWidth="1"/>
    <col min="6399" max="6399" width="3.44140625" style="2" customWidth="1"/>
    <col min="6400" max="6401" width="11.44140625" style="2"/>
    <col min="6402" max="6408" width="12.6640625" style="2" customWidth="1"/>
    <col min="6409" max="6409" width="11.44140625" style="2"/>
    <col min="6410" max="6410" width="14.44140625" style="2" customWidth="1"/>
    <col min="6411" max="6412" width="12.6640625" style="2" customWidth="1"/>
    <col min="6413" max="6643" width="11.44140625" style="2"/>
    <col min="6644" max="6644" width="13" style="2" bestFit="1" customWidth="1"/>
    <col min="6645" max="6645" width="11.44140625" style="2"/>
    <col min="6646" max="6646" width="12.6640625" style="2" bestFit="1" customWidth="1"/>
    <col min="6647" max="6652" width="11.44140625" style="2"/>
    <col min="6653" max="6653" width="20" style="2" customWidth="1"/>
    <col min="6654" max="6654" width="17.6640625" style="2" customWidth="1"/>
    <col min="6655" max="6655" width="3.44140625" style="2" customWidth="1"/>
    <col min="6656" max="6657" width="11.44140625" style="2"/>
    <col min="6658" max="6664" width="12.6640625" style="2" customWidth="1"/>
    <col min="6665" max="6665" width="11.44140625" style="2"/>
    <col min="6666" max="6666" width="14.44140625" style="2" customWidth="1"/>
    <col min="6667" max="6668" width="12.6640625" style="2" customWidth="1"/>
    <col min="6669" max="6899" width="11.44140625" style="2"/>
    <col min="6900" max="6900" width="13" style="2" bestFit="1" customWidth="1"/>
    <col min="6901" max="6901" width="11.44140625" style="2"/>
    <col min="6902" max="6902" width="12.6640625" style="2" bestFit="1" customWidth="1"/>
    <col min="6903" max="6908" width="11.44140625" style="2"/>
    <col min="6909" max="6909" width="20" style="2" customWidth="1"/>
    <col min="6910" max="6910" width="17.6640625" style="2" customWidth="1"/>
    <col min="6911" max="6911" width="3.44140625" style="2" customWidth="1"/>
    <col min="6912" max="6913" width="11.44140625" style="2"/>
    <col min="6914" max="6920" width="12.6640625" style="2" customWidth="1"/>
    <col min="6921" max="6921" width="11.44140625" style="2"/>
    <col min="6922" max="6922" width="14.44140625" style="2" customWidth="1"/>
    <col min="6923" max="6924" width="12.6640625" style="2" customWidth="1"/>
    <col min="6925" max="7155" width="11.44140625" style="2"/>
    <col min="7156" max="7156" width="13" style="2" bestFit="1" customWidth="1"/>
    <col min="7157" max="7157" width="11.44140625" style="2"/>
    <col min="7158" max="7158" width="12.6640625" style="2" bestFit="1" customWidth="1"/>
    <col min="7159" max="7164" width="11.44140625" style="2"/>
    <col min="7165" max="7165" width="20" style="2" customWidth="1"/>
    <col min="7166" max="7166" width="17.6640625" style="2" customWidth="1"/>
    <col min="7167" max="7167" width="3.44140625" style="2" customWidth="1"/>
    <col min="7168" max="7169" width="11.44140625" style="2"/>
    <col min="7170" max="7176" width="12.6640625" style="2" customWidth="1"/>
    <col min="7177" max="7177" width="11.44140625" style="2"/>
    <col min="7178" max="7178" width="14.44140625" style="2" customWidth="1"/>
    <col min="7179" max="7180" width="12.6640625" style="2" customWidth="1"/>
    <col min="7181" max="7411" width="11.44140625" style="2"/>
    <col min="7412" max="7412" width="13" style="2" bestFit="1" customWidth="1"/>
    <col min="7413" max="7413" width="11.44140625" style="2"/>
    <col min="7414" max="7414" width="12.6640625" style="2" bestFit="1" customWidth="1"/>
    <col min="7415" max="7420" width="11.44140625" style="2"/>
    <col min="7421" max="7421" width="20" style="2" customWidth="1"/>
    <col min="7422" max="7422" width="17.6640625" style="2" customWidth="1"/>
    <col min="7423" max="7423" width="3.44140625" style="2" customWidth="1"/>
    <col min="7424" max="7425" width="11.44140625" style="2"/>
    <col min="7426" max="7432" width="12.6640625" style="2" customWidth="1"/>
    <col min="7433" max="7433" width="11.44140625" style="2"/>
    <col min="7434" max="7434" width="14.44140625" style="2" customWidth="1"/>
    <col min="7435" max="7436" width="12.6640625" style="2" customWidth="1"/>
    <col min="7437" max="7667" width="11.44140625" style="2"/>
    <col min="7668" max="7668" width="13" style="2" bestFit="1" customWidth="1"/>
    <col min="7669" max="7669" width="11.44140625" style="2"/>
    <col min="7670" max="7670" width="12.6640625" style="2" bestFit="1" customWidth="1"/>
    <col min="7671" max="7676" width="11.44140625" style="2"/>
    <col min="7677" max="7677" width="20" style="2" customWidth="1"/>
    <col min="7678" max="7678" width="17.6640625" style="2" customWidth="1"/>
    <col min="7679" max="7679" width="3.44140625" style="2" customWidth="1"/>
    <col min="7680" max="7681" width="11.44140625" style="2"/>
    <col min="7682" max="7688" width="12.6640625" style="2" customWidth="1"/>
    <col min="7689" max="7689" width="11.44140625" style="2"/>
    <col min="7690" max="7690" width="14.44140625" style="2" customWidth="1"/>
    <col min="7691" max="7692" width="12.6640625" style="2" customWidth="1"/>
    <col min="7693" max="7923" width="11.44140625" style="2"/>
    <col min="7924" max="7924" width="13" style="2" bestFit="1" customWidth="1"/>
    <col min="7925" max="7925" width="11.44140625" style="2"/>
    <col min="7926" max="7926" width="12.6640625" style="2" bestFit="1" customWidth="1"/>
    <col min="7927" max="7932" width="11.44140625" style="2"/>
    <col min="7933" max="7933" width="20" style="2" customWidth="1"/>
    <col min="7934" max="7934" width="17.6640625" style="2" customWidth="1"/>
    <col min="7935" max="7935" width="3.44140625" style="2" customWidth="1"/>
    <col min="7936" max="7937" width="11.44140625" style="2"/>
    <col min="7938" max="7944" width="12.6640625" style="2" customWidth="1"/>
    <col min="7945" max="7945" width="11.44140625" style="2"/>
    <col min="7946" max="7946" width="14.44140625" style="2" customWidth="1"/>
    <col min="7947" max="7948" width="12.6640625" style="2" customWidth="1"/>
    <col min="7949" max="8179" width="11.44140625" style="2"/>
    <col min="8180" max="8180" width="13" style="2" bestFit="1" customWidth="1"/>
    <col min="8181" max="8181" width="11.44140625" style="2"/>
    <col min="8182" max="8182" width="12.6640625" style="2" bestFit="1" customWidth="1"/>
    <col min="8183" max="8188" width="11.44140625" style="2"/>
    <col min="8189" max="8189" width="20" style="2" customWidth="1"/>
    <col min="8190" max="8190" width="17.6640625" style="2" customWidth="1"/>
    <col min="8191" max="8191" width="3.44140625" style="2" customWidth="1"/>
    <col min="8192" max="8193" width="11.44140625" style="2"/>
    <col min="8194" max="8200" width="12.6640625" style="2" customWidth="1"/>
    <col min="8201" max="8201" width="11.44140625" style="2"/>
    <col min="8202" max="8202" width="14.44140625" style="2" customWidth="1"/>
    <col min="8203" max="8204" width="12.6640625" style="2" customWidth="1"/>
    <col min="8205" max="8435" width="11.44140625" style="2"/>
    <col min="8436" max="8436" width="13" style="2" bestFit="1" customWidth="1"/>
    <col min="8437" max="8437" width="11.44140625" style="2"/>
    <col min="8438" max="8438" width="12.6640625" style="2" bestFit="1" customWidth="1"/>
    <col min="8439" max="8444" width="11.44140625" style="2"/>
    <col min="8445" max="8445" width="20" style="2" customWidth="1"/>
    <col min="8446" max="8446" width="17.6640625" style="2" customWidth="1"/>
    <col min="8447" max="8447" width="3.44140625" style="2" customWidth="1"/>
    <col min="8448" max="8449" width="11.44140625" style="2"/>
    <col min="8450" max="8456" width="12.6640625" style="2" customWidth="1"/>
    <col min="8457" max="8457" width="11.44140625" style="2"/>
    <col min="8458" max="8458" width="14.44140625" style="2" customWidth="1"/>
    <col min="8459" max="8460" width="12.6640625" style="2" customWidth="1"/>
    <col min="8461" max="8691" width="11.44140625" style="2"/>
    <col min="8692" max="8692" width="13" style="2" bestFit="1" customWidth="1"/>
    <col min="8693" max="8693" width="11.44140625" style="2"/>
    <col min="8694" max="8694" width="12.6640625" style="2" bestFit="1" customWidth="1"/>
    <col min="8695" max="8700" width="11.44140625" style="2"/>
    <col min="8701" max="8701" width="20" style="2" customWidth="1"/>
    <col min="8702" max="8702" width="17.6640625" style="2" customWidth="1"/>
    <col min="8703" max="8703" width="3.44140625" style="2" customWidth="1"/>
    <col min="8704" max="8705" width="11.44140625" style="2"/>
    <col min="8706" max="8712" width="12.6640625" style="2" customWidth="1"/>
    <col min="8713" max="8713" width="11.44140625" style="2"/>
    <col min="8714" max="8714" width="14.44140625" style="2" customWidth="1"/>
    <col min="8715" max="8716" width="12.6640625" style="2" customWidth="1"/>
    <col min="8717" max="8947" width="11.44140625" style="2"/>
    <col min="8948" max="8948" width="13" style="2" bestFit="1" customWidth="1"/>
    <col min="8949" max="8949" width="11.44140625" style="2"/>
    <col min="8950" max="8950" width="12.6640625" style="2" bestFit="1" customWidth="1"/>
    <col min="8951" max="8956" width="11.44140625" style="2"/>
    <col min="8957" max="8957" width="20" style="2" customWidth="1"/>
    <col min="8958" max="8958" width="17.6640625" style="2" customWidth="1"/>
    <col min="8959" max="8959" width="3.44140625" style="2" customWidth="1"/>
    <col min="8960" max="8961" width="11.44140625" style="2"/>
    <col min="8962" max="8968" width="12.6640625" style="2" customWidth="1"/>
    <col min="8969" max="8969" width="11.44140625" style="2"/>
    <col min="8970" max="8970" width="14.44140625" style="2" customWidth="1"/>
    <col min="8971" max="8972" width="12.6640625" style="2" customWidth="1"/>
    <col min="8973" max="9203" width="11.44140625" style="2"/>
    <col min="9204" max="9204" width="13" style="2" bestFit="1" customWidth="1"/>
    <col min="9205" max="9205" width="11.44140625" style="2"/>
    <col min="9206" max="9206" width="12.6640625" style="2" bestFit="1" customWidth="1"/>
    <col min="9207" max="9212" width="11.44140625" style="2"/>
    <col min="9213" max="9213" width="20" style="2" customWidth="1"/>
    <col min="9214" max="9214" width="17.6640625" style="2" customWidth="1"/>
    <col min="9215" max="9215" width="3.44140625" style="2" customWidth="1"/>
    <col min="9216" max="9217" width="11.44140625" style="2"/>
    <col min="9218" max="9224" width="12.6640625" style="2" customWidth="1"/>
    <col min="9225" max="9225" width="11.44140625" style="2"/>
    <col min="9226" max="9226" width="14.44140625" style="2" customWidth="1"/>
    <col min="9227" max="9228" width="12.6640625" style="2" customWidth="1"/>
    <col min="9229" max="9459" width="11.44140625" style="2"/>
    <col min="9460" max="9460" width="13" style="2" bestFit="1" customWidth="1"/>
    <col min="9461" max="9461" width="11.44140625" style="2"/>
    <col min="9462" max="9462" width="12.6640625" style="2" bestFit="1" customWidth="1"/>
    <col min="9463" max="9468" width="11.44140625" style="2"/>
    <col min="9469" max="9469" width="20" style="2" customWidth="1"/>
    <col min="9470" max="9470" width="17.6640625" style="2" customWidth="1"/>
    <col min="9471" max="9471" width="3.44140625" style="2" customWidth="1"/>
    <col min="9472" max="9473" width="11.44140625" style="2"/>
    <col min="9474" max="9480" width="12.6640625" style="2" customWidth="1"/>
    <col min="9481" max="9481" width="11.44140625" style="2"/>
    <col min="9482" max="9482" width="14.44140625" style="2" customWidth="1"/>
    <col min="9483" max="9484" width="12.6640625" style="2" customWidth="1"/>
    <col min="9485" max="9715" width="11.44140625" style="2"/>
    <col min="9716" max="9716" width="13" style="2" bestFit="1" customWidth="1"/>
    <col min="9717" max="9717" width="11.44140625" style="2"/>
    <col min="9718" max="9718" width="12.6640625" style="2" bestFit="1" customWidth="1"/>
    <col min="9719" max="9724" width="11.44140625" style="2"/>
    <col min="9725" max="9725" width="20" style="2" customWidth="1"/>
    <col min="9726" max="9726" width="17.6640625" style="2" customWidth="1"/>
    <col min="9727" max="9727" width="3.44140625" style="2" customWidth="1"/>
    <col min="9728" max="9729" width="11.44140625" style="2"/>
    <col min="9730" max="9736" width="12.6640625" style="2" customWidth="1"/>
    <col min="9737" max="9737" width="11.44140625" style="2"/>
    <col min="9738" max="9738" width="14.44140625" style="2" customWidth="1"/>
    <col min="9739" max="9740" width="12.6640625" style="2" customWidth="1"/>
    <col min="9741" max="9971" width="11.44140625" style="2"/>
    <col min="9972" max="9972" width="13" style="2" bestFit="1" customWidth="1"/>
    <col min="9973" max="9973" width="11.44140625" style="2"/>
    <col min="9974" max="9974" width="12.6640625" style="2" bestFit="1" customWidth="1"/>
    <col min="9975" max="9980" width="11.44140625" style="2"/>
    <col min="9981" max="9981" width="20" style="2" customWidth="1"/>
    <col min="9982" max="9982" width="17.6640625" style="2" customWidth="1"/>
    <col min="9983" max="9983" width="3.44140625" style="2" customWidth="1"/>
    <col min="9984" max="9985" width="11.44140625" style="2"/>
    <col min="9986" max="9992" width="12.6640625" style="2" customWidth="1"/>
    <col min="9993" max="9993" width="11.44140625" style="2"/>
    <col min="9994" max="9994" width="14.44140625" style="2" customWidth="1"/>
    <col min="9995" max="9996" width="12.6640625" style="2" customWidth="1"/>
    <col min="9997" max="10227" width="11.44140625" style="2"/>
    <col min="10228" max="10228" width="13" style="2" bestFit="1" customWidth="1"/>
    <col min="10229" max="10229" width="11.44140625" style="2"/>
    <col min="10230" max="10230" width="12.6640625" style="2" bestFit="1" customWidth="1"/>
    <col min="10231" max="10236" width="11.44140625" style="2"/>
    <col min="10237" max="10237" width="20" style="2" customWidth="1"/>
    <col min="10238" max="10238" width="17.6640625" style="2" customWidth="1"/>
    <col min="10239" max="10239" width="3.44140625" style="2" customWidth="1"/>
    <col min="10240" max="10241" width="11.44140625" style="2"/>
    <col min="10242" max="10248" width="12.6640625" style="2" customWidth="1"/>
    <col min="10249" max="10249" width="11.44140625" style="2"/>
    <col min="10250" max="10250" width="14.44140625" style="2" customWidth="1"/>
    <col min="10251" max="10252" width="12.6640625" style="2" customWidth="1"/>
    <col min="10253" max="10483" width="11.44140625" style="2"/>
    <col min="10484" max="10484" width="13" style="2" bestFit="1" customWidth="1"/>
    <col min="10485" max="10485" width="11.44140625" style="2"/>
    <col min="10486" max="10486" width="12.6640625" style="2" bestFit="1" customWidth="1"/>
    <col min="10487" max="10492" width="11.44140625" style="2"/>
    <col min="10493" max="10493" width="20" style="2" customWidth="1"/>
    <col min="10494" max="10494" width="17.6640625" style="2" customWidth="1"/>
    <col min="10495" max="10495" width="3.44140625" style="2" customWidth="1"/>
    <col min="10496" max="10497" width="11.44140625" style="2"/>
    <col min="10498" max="10504" width="12.6640625" style="2" customWidth="1"/>
    <col min="10505" max="10505" width="11.44140625" style="2"/>
    <col min="10506" max="10506" width="14.44140625" style="2" customWidth="1"/>
    <col min="10507" max="10508" width="12.6640625" style="2" customWidth="1"/>
    <col min="10509" max="10739" width="11.44140625" style="2"/>
    <col min="10740" max="10740" width="13" style="2" bestFit="1" customWidth="1"/>
    <col min="10741" max="10741" width="11.44140625" style="2"/>
    <col min="10742" max="10742" width="12.6640625" style="2" bestFit="1" customWidth="1"/>
    <col min="10743" max="10748" width="11.44140625" style="2"/>
    <col min="10749" max="10749" width="20" style="2" customWidth="1"/>
    <col min="10750" max="10750" width="17.6640625" style="2" customWidth="1"/>
    <col min="10751" max="10751" width="3.44140625" style="2" customWidth="1"/>
    <col min="10752" max="10753" width="11.44140625" style="2"/>
    <col min="10754" max="10760" width="12.6640625" style="2" customWidth="1"/>
    <col min="10761" max="10761" width="11.44140625" style="2"/>
    <col min="10762" max="10762" width="14.44140625" style="2" customWidth="1"/>
    <col min="10763" max="10764" width="12.6640625" style="2" customWidth="1"/>
    <col min="10765" max="10995" width="11.44140625" style="2"/>
    <col min="10996" max="10996" width="13" style="2" bestFit="1" customWidth="1"/>
    <col min="10997" max="10997" width="11.44140625" style="2"/>
    <col min="10998" max="10998" width="12.6640625" style="2" bestFit="1" customWidth="1"/>
    <col min="10999" max="11004" width="11.44140625" style="2"/>
    <col min="11005" max="11005" width="20" style="2" customWidth="1"/>
    <col min="11006" max="11006" width="17.6640625" style="2" customWidth="1"/>
    <col min="11007" max="11007" width="3.44140625" style="2" customWidth="1"/>
    <col min="11008" max="11009" width="11.44140625" style="2"/>
    <col min="11010" max="11016" width="12.6640625" style="2" customWidth="1"/>
    <col min="11017" max="11017" width="11.44140625" style="2"/>
    <col min="11018" max="11018" width="14.44140625" style="2" customWidth="1"/>
    <col min="11019" max="11020" width="12.6640625" style="2" customWidth="1"/>
    <col min="11021" max="11251" width="11.44140625" style="2"/>
    <col min="11252" max="11252" width="13" style="2" bestFit="1" customWidth="1"/>
    <col min="11253" max="11253" width="11.44140625" style="2"/>
    <col min="11254" max="11254" width="12.6640625" style="2" bestFit="1" customWidth="1"/>
    <col min="11255" max="11260" width="11.44140625" style="2"/>
    <col min="11261" max="11261" width="20" style="2" customWidth="1"/>
    <col min="11262" max="11262" width="17.6640625" style="2" customWidth="1"/>
    <col min="11263" max="11263" width="3.44140625" style="2" customWidth="1"/>
    <col min="11264" max="11265" width="11.44140625" style="2"/>
    <col min="11266" max="11272" width="12.6640625" style="2" customWidth="1"/>
    <col min="11273" max="11273" width="11.44140625" style="2"/>
    <col min="11274" max="11274" width="14.44140625" style="2" customWidth="1"/>
    <col min="11275" max="11276" width="12.6640625" style="2" customWidth="1"/>
    <col min="11277" max="11507" width="11.44140625" style="2"/>
    <col min="11508" max="11508" width="13" style="2" bestFit="1" customWidth="1"/>
    <col min="11509" max="11509" width="11.44140625" style="2"/>
    <col min="11510" max="11510" width="12.6640625" style="2" bestFit="1" customWidth="1"/>
    <col min="11511" max="11516" width="11.44140625" style="2"/>
    <col min="11517" max="11517" width="20" style="2" customWidth="1"/>
    <col min="11518" max="11518" width="17.6640625" style="2" customWidth="1"/>
    <col min="11519" max="11519" width="3.44140625" style="2" customWidth="1"/>
    <col min="11520" max="11521" width="11.44140625" style="2"/>
    <col min="11522" max="11528" width="12.6640625" style="2" customWidth="1"/>
    <col min="11529" max="11529" width="11.44140625" style="2"/>
    <col min="11530" max="11530" width="14.44140625" style="2" customWidth="1"/>
    <col min="11531" max="11532" width="12.6640625" style="2" customWidth="1"/>
    <col min="11533" max="11763" width="11.44140625" style="2"/>
    <col min="11764" max="11764" width="13" style="2" bestFit="1" customWidth="1"/>
    <col min="11765" max="11765" width="11.44140625" style="2"/>
    <col min="11766" max="11766" width="12.6640625" style="2" bestFit="1" customWidth="1"/>
    <col min="11767" max="11772" width="11.44140625" style="2"/>
    <col min="11773" max="11773" width="20" style="2" customWidth="1"/>
    <col min="11774" max="11774" width="17.6640625" style="2" customWidth="1"/>
    <col min="11775" max="11775" width="3.44140625" style="2" customWidth="1"/>
    <col min="11776" max="11777" width="11.44140625" style="2"/>
    <col min="11778" max="11784" width="12.6640625" style="2" customWidth="1"/>
    <col min="11785" max="11785" width="11.44140625" style="2"/>
    <col min="11786" max="11786" width="14.44140625" style="2" customWidth="1"/>
    <col min="11787" max="11788" width="12.6640625" style="2" customWidth="1"/>
    <col min="11789" max="12019" width="11.44140625" style="2"/>
    <col min="12020" max="12020" width="13" style="2" bestFit="1" customWidth="1"/>
    <col min="12021" max="12021" width="11.44140625" style="2"/>
    <col min="12022" max="12022" width="12.6640625" style="2" bestFit="1" customWidth="1"/>
    <col min="12023" max="12028" width="11.44140625" style="2"/>
    <col min="12029" max="12029" width="20" style="2" customWidth="1"/>
    <col min="12030" max="12030" width="17.6640625" style="2" customWidth="1"/>
    <col min="12031" max="12031" width="3.44140625" style="2" customWidth="1"/>
    <col min="12032" max="12033" width="11.44140625" style="2"/>
    <col min="12034" max="12040" width="12.6640625" style="2" customWidth="1"/>
    <col min="12041" max="12041" width="11.44140625" style="2"/>
    <col min="12042" max="12042" width="14.44140625" style="2" customWidth="1"/>
    <col min="12043" max="12044" width="12.6640625" style="2" customWidth="1"/>
    <col min="12045" max="12275" width="11.44140625" style="2"/>
    <col min="12276" max="12276" width="13" style="2" bestFit="1" customWidth="1"/>
    <col min="12277" max="12277" width="11.44140625" style="2"/>
    <col min="12278" max="12278" width="12.6640625" style="2" bestFit="1" customWidth="1"/>
    <col min="12279" max="12284" width="11.44140625" style="2"/>
    <col min="12285" max="12285" width="20" style="2" customWidth="1"/>
    <col min="12286" max="12286" width="17.6640625" style="2" customWidth="1"/>
    <col min="12287" max="12287" width="3.44140625" style="2" customWidth="1"/>
    <col min="12288" max="12289" width="11.44140625" style="2"/>
    <col min="12290" max="12296" width="12.6640625" style="2" customWidth="1"/>
    <col min="12297" max="12297" width="11.44140625" style="2"/>
    <col min="12298" max="12298" width="14.44140625" style="2" customWidth="1"/>
    <col min="12299" max="12300" width="12.6640625" style="2" customWidth="1"/>
    <col min="12301" max="12531" width="11.44140625" style="2"/>
    <col min="12532" max="12532" width="13" style="2" bestFit="1" customWidth="1"/>
    <col min="12533" max="12533" width="11.44140625" style="2"/>
    <col min="12534" max="12534" width="12.6640625" style="2" bestFit="1" customWidth="1"/>
    <col min="12535" max="12540" width="11.44140625" style="2"/>
    <col min="12541" max="12541" width="20" style="2" customWidth="1"/>
    <col min="12542" max="12542" width="17.6640625" style="2" customWidth="1"/>
    <col min="12543" max="12543" width="3.44140625" style="2" customWidth="1"/>
    <col min="12544" max="12545" width="11.44140625" style="2"/>
    <col min="12546" max="12552" width="12.6640625" style="2" customWidth="1"/>
    <col min="12553" max="12553" width="11.44140625" style="2"/>
    <col min="12554" max="12554" width="14.44140625" style="2" customWidth="1"/>
    <col min="12555" max="12556" width="12.6640625" style="2" customWidth="1"/>
    <col min="12557" max="12787" width="11.44140625" style="2"/>
    <col min="12788" max="12788" width="13" style="2" bestFit="1" customWidth="1"/>
    <col min="12789" max="12789" width="11.44140625" style="2"/>
    <col min="12790" max="12790" width="12.6640625" style="2" bestFit="1" customWidth="1"/>
    <col min="12791" max="12796" width="11.44140625" style="2"/>
    <col min="12797" max="12797" width="20" style="2" customWidth="1"/>
    <col min="12798" max="12798" width="17.6640625" style="2" customWidth="1"/>
    <col min="12799" max="12799" width="3.44140625" style="2" customWidth="1"/>
    <col min="12800" max="12801" width="11.44140625" style="2"/>
    <col min="12802" max="12808" width="12.6640625" style="2" customWidth="1"/>
    <col min="12809" max="12809" width="11.44140625" style="2"/>
    <col min="12810" max="12810" width="14.44140625" style="2" customWidth="1"/>
    <col min="12811" max="12812" width="12.6640625" style="2" customWidth="1"/>
    <col min="12813" max="13043" width="11.44140625" style="2"/>
    <col min="13044" max="13044" width="13" style="2" bestFit="1" customWidth="1"/>
    <col min="13045" max="13045" width="11.44140625" style="2"/>
    <col min="13046" max="13046" width="12.6640625" style="2" bestFit="1" customWidth="1"/>
    <col min="13047" max="13052" width="11.44140625" style="2"/>
    <col min="13053" max="13053" width="20" style="2" customWidth="1"/>
    <col min="13054" max="13054" width="17.6640625" style="2" customWidth="1"/>
    <col min="13055" max="13055" width="3.44140625" style="2" customWidth="1"/>
    <col min="13056" max="13057" width="11.44140625" style="2"/>
    <col min="13058" max="13064" width="12.6640625" style="2" customWidth="1"/>
    <col min="13065" max="13065" width="11.44140625" style="2"/>
    <col min="13066" max="13066" width="14.44140625" style="2" customWidth="1"/>
    <col min="13067" max="13068" width="12.6640625" style="2" customWidth="1"/>
    <col min="13069" max="13299" width="11.44140625" style="2"/>
    <col min="13300" max="13300" width="13" style="2" bestFit="1" customWidth="1"/>
    <col min="13301" max="13301" width="11.44140625" style="2"/>
    <col min="13302" max="13302" width="12.6640625" style="2" bestFit="1" customWidth="1"/>
    <col min="13303" max="13308" width="11.44140625" style="2"/>
    <col min="13309" max="13309" width="20" style="2" customWidth="1"/>
    <col min="13310" max="13310" width="17.6640625" style="2" customWidth="1"/>
    <col min="13311" max="13311" width="3.44140625" style="2" customWidth="1"/>
    <col min="13312" max="13313" width="11.44140625" style="2"/>
    <col min="13314" max="13320" width="12.6640625" style="2" customWidth="1"/>
    <col min="13321" max="13321" width="11.44140625" style="2"/>
    <col min="13322" max="13322" width="14.44140625" style="2" customWidth="1"/>
    <col min="13323" max="13324" width="12.6640625" style="2" customWidth="1"/>
    <col min="13325" max="13555" width="11.44140625" style="2"/>
    <col min="13556" max="13556" width="13" style="2" bestFit="1" customWidth="1"/>
    <col min="13557" max="13557" width="11.44140625" style="2"/>
    <col min="13558" max="13558" width="12.6640625" style="2" bestFit="1" customWidth="1"/>
    <col min="13559" max="13564" width="11.44140625" style="2"/>
    <col min="13565" max="13565" width="20" style="2" customWidth="1"/>
    <col min="13566" max="13566" width="17.6640625" style="2" customWidth="1"/>
    <col min="13567" max="13567" width="3.44140625" style="2" customWidth="1"/>
    <col min="13568" max="13569" width="11.44140625" style="2"/>
    <col min="13570" max="13576" width="12.6640625" style="2" customWidth="1"/>
    <col min="13577" max="13577" width="11.44140625" style="2"/>
    <col min="13578" max="13578" width="14.44140625" style="2" customWidth="1"/>
    <col min="13579" max="13580" width="12.6640625" style="2" customWidth="1"/>
    <col min="13581" max="13811" width="11.44140625" style="2"/>
    <col min="13812" max="13812" width="13" style="2" bestFit="1" customWidth="1"/>
    <col min="13813" max="13813" width="11.44140625" style="2"/>
    <col min="13814" max="13814" width="12.6640625" style="2" bestFit="1" customWidth="1"/>
    <col min="13815" max="13820" width="11.44140625" style="2"/>
    <col min="13821" max="13821" width="20" style="2" customWidth="1"/>
    <col min="13822" max="13822" width="17.6640625" style="2" customWidth="1"/>
    <col min="13823" max="13823" width="3.44140625" style="2" customWidth="1"/>
    <col min="13824" max="13825" width="11.44140625" style="2"/>
    <col min="13826" max="13832" width="12.6640625" style="2" customWidth="1"/>
    <col min="13833" max="13833" width="11.44140625" style="2"/>
    <col min="13834" max="13834" width="14.44140625" style="2" customWidth="1"/>
    <col min="13835" max="13836" width="12.6640625" style="2" customWidth="1"/>
    <col min="13837" max="14067" width="11.44140625" style="2"/>
    <col min="14068" max="14068" width="13" style="2" bestFit="1" customWidth="1"/>
    <col min="14069" max="14069" width="11.44140625" style="2"/>
    <col min="14070" max="14070" width="12.6640625" style="2" bestFit="1" customWidth="1"/>
    <col min="14071" max="14076" width="11.44140625" style="2"/>
    <col min="14077" max="14077" width="20" style="2" customWidth="1"/>
    <col min="14078" max="14078" width="17.6640625" style="2" customWidth="1"/>
    <col min="14079" max="14079" width="3.44140625" style="2" customWidth="1"/>
    <col min="14080" max="14081" width="11.44140625" style="2"/>
    <col min="14082" max="14088" width="12.6640625" style="2" customWidth="1"/>
    <col min="14089" max="14089" width="11.44140625" style="2"/>
    <col min="14090" max="14090" width="14.44140625" style="2" customWidth="1"/>
    <col min="14091" max="14092" width="12.6640625" style="2" customWidth="1"/>
    <col min="14093" max="14323" width="11.44140625" style="2"/>
    <col min="14324" max="14324" width="13" style="2" bestFit="1" customWidth="1"/>
    <col min="14325" max="14325" width="11.44140625" style="2"/>
    <col min="14326" max="14326" width="12.6640625" style="2" bestFit="1" customWidth="1"/>
    <col min="14327" max="14332" width="11.44140625" style="2"/>
    <col min="14333" max="14333" width="20" style="2" customWidth="1"/>
    <col min="14334" max="14334" width="17.6640625" style="2" customWidth="1"/>
    <col min="14335" max="14335" width="3.44140625" style="2" customWidth="1"/>
    <col min="14336" max="14337" width="11.44140625" style="2"/>
    <col min="14338" max="14344" width="12.6640625" style="2" customWidth="1"/>
    <col min="14345" max="14345" width="11.44140625" style="2"/>
    <col min="14346" max="14346" width="14.44140625" style="2" customWidth="1"/>
    <col min="14347" max="14348" width="12.6640625" style="2" customWidth="1"/>
    <col min="14349" max="14579" width="11.44140625" style="2"/>
    <col min="14580" max="14580" width="13" style="2" bestFit="1" customWidth="1"/>
    <col min="14581" max="14581" width="11.44140625" style="2"/>
    <col min="14582" max="14582" width="12.6640625" style="2" bestFit="1" customWidth="1"/>
    <col min="14583" max="14588" width="11.44140625" style="2"/>
    <col min="14589" max="14589" width="20" style="2" customWidth="1"/>
    <col min="14590" max="14590" width="17.6640625" style="2" customWidth="1"/>
    <col min="14591" max="14591" width="3.44140625" style="2" customWidth="1"/>
    <col min="14592" max="14593" width="11.44140625" style="2"/>
    <col min="14594" max="14600" width="12.6640625" style="2" customWidth="1"/>
    <col min="14601" max="14601" width="11.44140625" style="2"/>
    <col min="14602" max="14602" width="14.44140625" style="2" customWidth="1"/>
    <col min="14603" max="14604" width="12.6640625" style="2" customWidth="1"/>
    <col min="14605" max="14835" width="11.44140625" style="2"/>
    <col min="14836" max="14836" width="13" style="2" bestFit="1" customWidth="1"/>
    <col min="14837" max="14837" width="11.44140625" style="2"/>
    <col min="14838" max="14838" width="12.6640625" style="2" bestFit="1" customWidth="1"/>
    <col min="14839" max="14844" width="11.44140625" style="2"/>
    <col min="14845" max="14845" width="20" style="2" customWidth="1"/>
    <col min="14846" max="14846" width="17.6640625" style="2" customWidth="1"/>
    <col min="14847" max="14847" width="3.44140625" style="2" customWidth="1"/>
    <col min="14848" max="14849" width="11.44140625" style="2"/>
    <col min="14850" max="14856" width="12.6640625" style="2" customWidth="1"/>
    <col min="14857" max="14857" width="11.44140625" style="2"/>
    <col min="14858" max="14858" width="14.44140625" style="2" customWidth="1"/>
    <col min="14859" max="14860" width="12.6640625" style="2" customWidth="1"/>
    <col min="14861" max="15091" width="11.44140625" style="2"/>
    <col min="15092" max="15092" width="13" style="2" bestFit="1" customWidth="1"/>
    <col min="15093" max="15093" width="11.44140625" style="2"/>
    <col min="15094" max="15094" width="12.6640625" style="2" bestFit="1" customWidth="1"/>
    <col min="15095" max="15100" width="11.44140625" style="2"/>
    <col min="15101" max="15101" width="20" style="2" customWidth="1"/>
    <col min="15102" max="15102" width="17.6640625" style="2" customWidth="1"/>
    <col min="15103" max="15103" width="3.44140625" style="2" customWidth="1"/>
    <col min="15104" max="15105" width="11.44140625" style="2"/>
    <col min="15106" max="15112" width="12.6640625" style="2" customWidth="1"/>
    <col min="15113" max="15113" width="11.44140625" style="2"/>
    <col min="15114" max="15114" width="14.44140625" style="2" customWidth="1"/>
    <col min="15115" max="15116" width="12.6640625" style="2" customWidth="1"/>
    <col min="15117" max="15347" width="11.44140625" style="2"/>
    <col min="15348" max="15348" width="13" style="2" bestFit="1" customWidth="1"/>
    <col min="15349" max="15349" width="11.44140625" style="2"/>
    <col min="15350" max="15350" width="12.6640625" style="2" bestFit="1" customWidth="1"/>
    <col min="15351" max="15356" width="11.44140625" style="2"/>
    <col min="15357" max="15357" width="20" style="2" customWidth="1"/>
    <col min="15358" max="15358" width="17.6640625" style="2" customWidth="1"/>
    <col min="15359" max="15359" width="3.44140625" style="2" customWidth="1"/>
    <col min="15360" max="15361" width="11.44140625" style="2"/>
    <col min="15362" max="15368" width="12.6640625" style="2" customWidth="1"/>
    <col min="15369" max="15369" width="11.44140625" style="2"/>
    <col min="15370" max="15370" width="14.44140625" style="2" customWidth="1"/>
    <col min="15371" max="15372" width="12.6640625" style="2" customWidth="1"/>
    <col min="15373" max="15603" width="11.44140625" style="2"/>
    <col min="15604" max="15604" width="13" style="2" bestFit="1" customWidth="1"/>
    <col min="15605" max="15605" width="11.44140625" style="2"/>
    <col min="15606" max="15606" width="12.6640625" style="2" bestFit="1" customWidth="1"/>
    <col min="15607" max="15612" width="11.44140625" style="2"/>
    <col min="15613" max="15613" width="20" style="2" customWidth="1"/>
    <col min="15614" max="15614" width="17.6640625" style="2" customWidth="1"/>
    <col min="15615" max="15615" width="3.44140625" style="2" customWidth="1"/>
    <col min="15616" max="15617" width="11.44140625" style="2"/>
    <col min="15618" max="15624" width="12.6640625" style="2" customWidth="1"/>
    <col min="15625" max="15625" width="11.44140625" style="2"/>
    <col min="15626" max="15626" width="14.44140625" style="2" customWidth="1"/>
    <col min="15627" max="15628" width="12.6640625" style="2" customWidth="1"/>
    <col min="15629" max="15859" width="11.44140625" style="2"/>
    <col min="15860" max="15860" width="13" style="2" bestFit="1" customWidth="1"/>
    <col min="15861" max="15861" width="11.44140625" style="2"/>
    <col min="15862" max="15862" width="12.6640625" style="2" bestFit="1" customWidth="1"/>
    <col min="15863" max="15868" width="11.44140625" style="2"/>
    <col min="15869" max="15869" width="20" style="2" customWidth="1"/>
    <col min="15870" max="15870" width="17.6640625" style="2" customWidth="1"/>
    <col min="15871" max="15871" width="3.44140625" style="2" customWidth="1"/>
    <col min="15872" max="15873" width="11.44140625" style="2"/>
    <col min="15874" max="15880" width="12.6640625" style="2" customWidth="1"/>
    <col min="15881" max="15881" width="11.44140625" style="2"/>
    <col min="15882" max="15882" width="14.44140625" style="2" customWidth="1"/>
    <col min="15883" max="15884" width="12.6640625" style="2" customWidth="1"/>
    <col min="15885" max="16115" width="11.44140625" style="2"/>
    <col min="16116" max="16116" width="13" style="2" bestFit="1" customWidth="1"/>
    <col min="16117" max="16117" width="11.44140625" style="2"/>
    <col min="16118" max="16118" width="12.6640625" style="2" bestFit="1" customWidth="1"/>
    <col min="16119" max="16124" width="11.44140625" style="2"/>
    <col min="16125" max="16125" width="20" style="2" customWidth="1"/>
    <col min="16126" max="16126" width="17.6640625" style="2" customWidth="1"/>
    <col min="16127" max="16127" width="3.44140625" style="2" customWidth="1"/>
    <col min="16128" max="16129" width="11.44140625" style="2"/>
    <col min="16130" max="16136" width="12.6640625" style="2" customWidth="1"/>
    <col min="16137" max="16137" width="11.44140625" style="2"/>
    <col min="16138" max="16138" width="14.44140625" style="2" customWidth="1"/>
    <col min="16139" max="16140" width="12.6640625" style="2" customWidth="1"/>
    <col min="16141" max="16371" width="11.44140625" style="2"/>
    <col min="16372" max="16372" width="13" style="2" bestFit="1" customWidth="1"/>
    <col min="16373" max="16373" width="11.44140625" style="2"/>
    <col min="16374" max="16374" width="12.6640625" style="2" bestFit="1" customWidth="1"/>
    <col min="16375" max="16380" width="11.44140625" style="2"/>
    <col min="16381" max="16381" width="20" style="2" customWidth="1"/>
    <col min="16382" max="16382" width="17.6640625" style="2" customWidth="1"/>
    <col min="16383" max="16383" width="3.44140625" style="2" customWidth="1"/>
    <col min="16384" max="16384" width="11.441406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601" t="s">
        <v>11</v>
      </c>
      <c r="C8" s="602"/>
      <c r="D8" s="602"/>
      <c r="E8" s="603"/>
      <c r="F8" s="604" t="s">
        <v>12</v>
      </c>
      <c r="G8" s="605"/>
      <c r="H8" s="606"/>
      <c r="I8" s="16"/>
      <c r="J8" s="604" t="s">
        <v>13</v>
      </c>
      <c r="K8" s="607"/>
      <c r="L8" s="606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computos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mensual'!Área_de_impresión</vt:lpstr>
      <vt:lpstr>'IPC mensual_base móvil'!Área_de_impresión</vt:lpstr>
      <vt:lpstr>'IPC trim'!Área_de_impresión</vt:lpstr>
      <vt:lpstr>'IPC_INDEC_1943-2006'!Área_de_impresión</vt:lpstr>
      <vt:lpstr>IPCNU_Axel!Área_de_impresión</vt:lpstr>
      <vt:lpstr>'IPC mensual'!Títulos_a_imprimir</vt:lpstr>
      <vt:lpstr>'IPC mensual_base móvil'!Títulos_a_imprimir</vt:lpstr>
      <vt:lpstr>'IPC trim'!Títulos_a_imprimir</vt:lpstr>
      <vt:lpstr>'IPC_INDEC_1943-2006'!Títulos_a_imprimir</vt:lpstr>
      <vt:lpstr>IPCNU_Axel!Títulos_a_imprimir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Ignacio Lautaro Paola</cp:lastModifiedBy>
  <dcterms:created xsi:type="dcterms:W3CDTF">2013-01-17T18:37:00Z</dcterms:created>
  <dcterms:modified xsi:type="dcterms:W3CDTF">2024-03-19T19:42:28Z</dcterms:modified>
</cp:coreProperties>
</file>