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\Dropbox\INFORMACIÓN EMPÍRICA\01. Argentina\02. Mercado de trabajo\01. Fuentes de información\EPH\02. Síntesis\01. Total de la economía\"/>
    </mc:Choice>
  </mc:AlternateContent>
  <xr:revisionPtr revIDLastSave="0" documentId="13_ncr:1_{E684F76B-D833-475E-8B3B-9CDBD5B463F1}" xr6:coauthVersionLast="47" xr6:coauthVersionMax="47" xr10:uidLastSave="{00000000-0000-0000-0000-000000000000}"/>
  <bookViews>
    <workbookView xWindow="-120" yWindow="-120" windowWidth="19440" windowHeight="11160" firstSheet="1" activeTab="2" xr2:uid="{00000000-000D-0000-FFFF-FFFF00000000}"/>
  </bookViews>
  <sheets>
    <sheet name="Mayo - 28 Aglo" sheetId="1" r:id="rId1"/>
    <sheet name="Oct - 28 Aglo" sheetId="2" r:id="rId2"/>
    <sheet name="1°trim - 28 Aglo" sheetId="3" r:id="rId3"/>
    <sheet name="2°trim - 28 Aglo" sheetId="4" r:id="rId4"/>
    <sheet name="3°trim - 28 Aglo" sheetId="5" r:id="rId5"/>
    <sheet name="4°trim - 28 Aglo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27" i="2"/>
  <c r="E26" i="2"/>
  <c r="E25" i="2"/>
  <c r="E24" i="2"/>
  <c r="E28" i="1"/>
  <c r="E27" i="1"/>
  <c r="E26" i="1"/>
  <c r="E25" i="1"/>
  <c r="E24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A25" i="6" l="1"/>
  <c r="E25" i="6"/>
  <c r="E24" i="6"/>
  <c r="AA24" i="6"/>
  <c r="E25" i="5"/>
  <c r="E24" i="5"/>
  <c r="E25" i="4"/>
  <c r="E25" i="3"/>
  <c r="E24" i="4"/>
  <c r="E24" i="3"/>
  <c r="E23" i="6" l="1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E23" i="5"/>
  <c r="E23" i="4"/>
  <c r="E23" i="3"/>
  <c r="E22" i="6"/>
  <c r="AA7" i="6"/>
  <c r="E15" i="6"/>
  <c r="E16" i="6"/>
  <c r="E17" i="6"/>
  <c r="E18" i="6"/>
  <c r="E20" i="6"/>
  <c r="E21" i="6"/>
  <c r="E14" i="6"/>
  <c r="E13" i="6"/>
  <c r="E12" i="6"/>
  <c r="E11" i="6"/>
  <c r="E10" i="6"/>
  <c r="E9" i="6"/>
  <c r="E8" i="6"/>
  <c r="E7" i="6"/>
  <c r="E22" i="5"/>
  <c r="E21" i="5"/>
  <c r="E20" i="5"/>
  <c r="E18" i="5"/>
  <c r="E17" i="5"/>
  <c r="E16" i="5"/>
  <c r="E15" i="5"/>
  <c r="E14" i="5"/>
  <c r="E13" i="5"/>
  <c r="E12" i="5"/>
  <c r="E10" i="5"/>
  <c r="E9" i="5"/>
  <c r="E8" i="5"/>
  <c r="E7" i="5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22" i="3"/>
  <c r="E21" i="3"/>
  <c r="E19" i="3"/>
  <c r="E18" i="3"/>
  <c r="E17" i="3"/>
  <c r="E16" i="3"/>
  <c r="E15" i="3"/>
  <c r="E14" i="3"/>
  <c r="E13" i="3"/>
  <c r="E12" i="3"/>
  <c r="E11" i="3"/>
  <c r="E10" i="3"/>
  <c r="E9" i="3"/>
  <c r="E8" i="3"/>
  <c r="Q18" i="6"/>
  <c r="Q17" i="6"/>
  <c r="Q16" i="6"/>
  <c r="Q15" i="6"/>
  <c r="Q14" i="6"/>
  <c r="Q13" i="6"/>
  <c r="Q12" i="6"/>
  <c r="Q11" i="6"/>
  <c r="Q10" i="6"/>
  <c r="Q9" i="6"/>
  <c r="Q8" i="6"/>
  <c r="Q7" i="6"/>
  <c r="Q18" i="5"/>
  <c r="Q17" i="5"/>
  <c r="Q16" i="5"/>
  <c r="Q15" i="5"/>
  <c r="Q14" i="5"/>
  <c r="Q13" i="5"/>
  <c r="Q12" i="5"/>
  <c r="Q10" i="5"/>
  <c r="Q9" i="5"/>
  <c r="Q8" i="5"/>
  <c r="Q7" i="5"/>
  <c r="Q18" i="4"/>
  <c r="Q17" i="4"/>
  <c r="Q16" i="4"/>
  <c r="Q15" i="4"/>
  <c r="Q14" i="4"/>
  <c r="Q13" i="4"/>
  <c r="Q12" i="4"/>
  <c r="Q11" i="4"/>
  <c r="Q10" i="4"/>
  <c r="Q9" i="4"/>
  <c r="Q8" i="4"/>
  <c r="Q18" i="3"/>
  <c r="Q17" i="3"/>
  <c r="Q16" i="3"/>
  <c r="Q15" i="3"/>
  <c r="Q14" i="3"/>
  <c r="Q13" i="3"/>
  <c r="Q12" i="3"/>
  <c r="Q11" i="3"/>
  <c r="Q10" i="3"/>
  <c r="Q9" i="3"/>
  <c r="Q8" i="3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N35" i="2"/>
  <c r="N34" i="2"/>
  <c r="N33" i="2"/>
  <c r="N32" i="2"/>
  <c r="N31" i="2"/>
  <c r="N30" i="2"/>
  <c r="N29" i="2"/>
  <c r="N28" i="2"/>
  <c r="E35" i="2"/>
  <c r="Q35" i="2"/>
  <c r="E34" i="2"/>
  <c r="E33" i="2"/>
  <c r="Q33" i="2"/>
  <c r="E32" i="2"/>
  <c r="Q32" i="2"/>
  <c r="E31" i="2"/>
  <c r="Q31" i="2"/>
  <c r="E30" i="2"/>
  <c r="E29" i="2"/>
  <c r="Q29" i="2"/>
  <c r="E28" i="2"/>
  <c r="Q28" i="2"/>
  <c r="A29" i="2"/>
  <c r="A30" i="2"/>
  <c r="A31" i="2" s="1"/>
  <c r="A32" i="2" s="1"/>
  <c r="A33" i="2" s="1"/>
  <c r="A34" i="2" s="1"/>
  <c r="A35" i="2" s="1"/>
  <c r="N36" i="1"/>
  <c r="N35" i="1"/>
  <c r="N34" i="1"/>
  <c r="N33" i="1"/>
  <c r="N32" i="1"/>
  <c r="N31" i="1"/>
  <c r="N30" i="1"/>
  <c r="N29" i="1"/>
  <c r="E36" i="1"/>
  <c r="Q36" i="1" s="1"/>
  <c r="E35" i="1"/>
  <c r="Q35" i="1" s="1"/>
  <c r="E34" i="1"/>
  <c r="Q34" i="1" s="1"/>
  <c r="E33" i="1"/>
  <c r="Q33" i="1" s="1"/>
  <c r="E32" i="1"/>
  <c r="Q32" i="1" s="1"/>
  <c r="E31" i="1"/>
  <c r="Q31" i="1" s="1"/>
  <c r="E30" i="1"/>
  <c r="Q30" i="1" s="1"/>
  <c r="E29" i="1"/>
  <c r="Q29" i="1" s="1"/>
  <c r="A29" i="1"/>
  <c r="A30" i="1" s="1"/>
  <c r="A31" i="1" s="1"/>
  <c r="A32" i="1" s="1"/>
  <c r="A33" i="1" s="1"/>
  <c r="A34" i="1" s="1"/>
  <c r="A35" i="1" s="1"/>
  <c r="A36" i="1" s="1"/>
  <c r="Q30" i="2" l="1"/>
  <c r="Q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</author>
  </authors>
  <commentList>
    <comment ref="D7" authorId="0" shapeId="0" xr:uid="{D6BC7323-E7C4-4252-8920-0A39088051CA}">
      <text>
        <r>
          <rPr>
            <b/>
            <sz val="9"/>
            <color indexed="81"/>
            <rFont val="Tahoma"/>
            <family val="2"/>
          </rPr>
          <t>Damian:</t>
        </r>
        <r>
          <rPr>
            <sz val="9"/>
            <color indexed="81"/>
            <rFont val="Tahoma"/>
            <family val="2"/>
          </rPr>
          <t xml:space="preserve">
dato calculado, mal en el archivo de indec
</t>
        </r>
      </text>
    </comment>
  </commentList>
</comments>
</file>

<file path=xl/sharedStrings.xml><?xml version="1.0" encoding="utf-8"?>
<sst xmlns="http://schemas.openxmlformats.org/spreadsheetml/2006/main" count="263" uniqueCount="30">
  <si>
    <t>Año</t>
  </si>
  <si>
    <t>Onda</t>
  </si>
  <si>
    <t>ABSOLUTOS</t>
  </si>
  <si>
    <t>TASAS</t>
  </si>
  <si>
    <t>VARIABLES BÁSICAS</t>
  </si>
  <si>
    <t>CATEGORÍA OCUPACIONAL</t>
  </si>
  <si>
    <t>Precariedad</t>
  </si>
  <si>
    <t>emp</t>
  </si>
  <si>
    <t>total</t>
  </si>
  <si>
    <t>act</t>
  </si>
  <si>
    <t>emp pl</t>
  </si>
  <si>
    <t>sub</t>
  </si>
  <si>
    <t>des</t>
  </si>
  <si>
    <t>patrón</t>
  </si>
  <si>
    <t>tcp</t>
  </si>
  <si>
    <t>asal</t>
  </si>
  <si>
    <t>tra s/sal</t>
  </si>
  <si>
    <t>prot</t>
  </si>
  <si>
    <t>prec</t>
  </si>
  <si>
    <t>mayo</t>
  </si>
  <si>
    <t>oct</t>
  </si>
  <si>
    <t>trim</t>
  </si>
  <si>
    <t>junio</t>
  </si>
  <si>
    <t>nov</t>
  </si>
  <si>
    <t>TOTAL DE AGLOMERADOS - EPH PUNTUAL - ONDA MAYO</t>
  </si>
  <si>
    <t>TOTAL AGLOMERADOS - EPH PUNTUAL - ONDA OCTUBRE</t>
  </si>
  <si>
    <t>TOTAL AGLOMERADOS - EPH CONTINUA - PRIMER TRIMESTRE</t>
  </si>
  <si>
    <t>TOTAL AGLOMERADOS - EPH CONTINUA - SEGUNDO TRIMESTRE</t>
  </si>
  <si>
    <t>TOTAL AGLOMERADOS - EPH CONTINUA - TERCER TRIMESTRE</t>
  </si>
  <si>
    <t>TOTAL AGLOMERADOS - EPH CONTINUA - 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</si>
</sst>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_ [$€-2]\ * #,##0.00_ ;_ [$€-2]\ * \-#,##0.00_ ;_ [$€-2]\ * &quot;-&quot;??_ "/>
  </numFmts>
  <fonts count="10" x14ac:knownFonts="1">
    <font>
      <sz val="10"/>
      <color theme="1"/>
      <name val="Book Antiqua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0"/>
      <name val="Garamond"/>
      <family val="1"/>
    </font>
    <font>
      <sz val="10"/>
      <name val="Garamond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lightUp">
        <fgColor theme="0" tint="-0.14996795556505021"/>
        <bgColor theme="0"/>
      </patternFill>
    </fill>
    <fill>
      <patternFill patternType="solid">
        <fgColor theme="0"/>
        <bgColor theme="0"/>
      </patternFill>
    </fill>
    <fill>
      <patternFill patternType="lightDown">
        <fgColor theme="0" tint="-0.14996795556505021"/>
        <bgColor theme="0"/>
      </patternFill>
    </fill>
    <fill>
      <patternFill patternType="lightUp">
        <fgColor theme="0" tint="-0.14996795556505021"/>
        <bgColor indexed="9"/>
      </patternFill>
    </fill>
    <fill>
      <patternFill patternType="lightUp">
        <fgColor theme="0" tint="-0.14996795556505021"/>
        <bgColor auto="1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0">
    <xf numFmtId="0" fontId="0" fillId="0" borderId="0"/>
    <xf numFmtId="0" fontId="5" fillId="0" borderId="0"/>
    <xf numFmtId="0" fontId="6" fillId="0" borderId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3">
    <xf numFmtId="0" fontId="0" fillId="0" borderId="0" xfId="0"/>
    <xf numFmtId="3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vertical="center"/>
    </xf>
    <xf numFmtId="165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3" fontId="3" fillId="4" borderId="0" xfId="0" applyNumberFormat="1" applyFont="1" applyFill="1" applyAlignment="1">
      <alignment vertical="center"/>
    </xf>
    <xf numFmtId="0" fontId="3" fillId="5" borderId="14" xfId="0" applyFont="1" applyFill="1" applyBorder="1" applyAlignment="1">
      <alignment horizontal="center" vertical="center" wrapText="1"/>
    </xf>
    <xf numFmtId="3" fontId="3" fillId="5" borderId="15" xfId="0" applyNumberFormat="1" applyFont="1" applyFill="1" applyBorder="1" applyAlignment="1">
      <alignment horizontal="center" vertical="center"/>
    </xf>
    <xf numFmtId="3" fontId="3" fillId="5" borderId="16" xfId="0" applyNumberFormat="1" applyFont="1" applyFill="1" applyBorder="1" applyAlignment="1">
      <alignment horizontal="center" vertical="center"/>
    </xf>
    <xf numFmtId="3" fontId="3" fillId="5" borderId="17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165" fontId="3" fillId="6" borderId="15" xfId="0" applyNumberFormat="1" applyFont="1" applyFill="1" applyBorder="1" applyAlignment="1">
      <alignment horizontal="center" vertical="center"/>
    </xf>
    <xf numFmtId="165" fontId="3" fillId="6" borderId="16" xfId="0" applyNumberFormat="1" applyFont="1" applyFill="1" applyBorder="1" applyAlignment="1">
      <alignment horizontal="center" vertical="center"/>
    </xf>
    <xf numFmtId="165" fontId="3" fillId="6" borderId="17" xfId="0" applyNumberFormat="1" applyFont="1" applyFill="1" applyBorder="1" applyAlignment="1">
      <alignment horizontal="center" vertical="center"/>
    </xf>
    <xf numFmtId="165" fontId="3" fillId="6" borderId="18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4" fillId="7" borderId="2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vertical="center"/>
    </xf>
    <xf numFmtId="3" fontId="4" fillId="3" borderId="19" xfId="0" applyNumberFormat="1" applyFont="1" applyFill="1" applyBorder="1" applyAlignment="1">
      <alignment vertical="center"/>
    </xf>
    <xf numFmtId="3" fontId="4" fillId="3" borderId="20" xfId="0" applyNumberFormat="1" applyFont="1" applyFill="1" applyBorder="1" applyAlignment="1">
      <alignment vertical="center"/>
    </xf>
    <xf numFmtId="3" fontId="4" fillId="8" borderId="21" xfId="0" applyNumberFormat="1" applyFont="1" applyFill="1" applyBorder="1" applyAlignment="1">
      <alignment vertical="center"/>
    </xf>
    <xf numFmtId="3" fontId="4" fillId="8" borderId="20" xfId="0" applyNumberFormat="1" applyFont="1" applyFill="1" applyBorder="1" applyAlignment="1">
      <alignment vertical="center"/>
    </xf>
    <xf numFmtId="3" fontId="4" fillId="8" borderId="3" xfId="0" applyNumberFormat="1" applyFont="1" applyFill="1" applyBorder="1" applyAlignment="1">
      <alignment vertical="center"/>
    </xf>
    <xf numFmtId="165" fontId="4" fillId="3" borderId="19" xfId="0" applyNumberFormat="1" applyFont="1" applyFill="1" applyBorder="1" applyAlignment="1">
      <alignment horizontal="center" vertical="center"/>
    </xf>
    <xf numFmtId="165" fontId="4" fillId="3" borderId="20" xfId="0" applyNumberFormat="1" applyFont="1" applyFill="1" applyBorder="1" applyAlignment="1">
      <alignment horizontal="center" vertical="center"/>
    </xf>
    <xf numFmtId="165" fontId="4" fillId="8" borderId="21" xfId="0" applyNumberFormat="1" applyFont="1" applyFill="1" applyBorder="1" applyAlignment="1">
      <alignment horizontal="center" vertical="center"/>
    </xf>
    <xf numFmtId="165" fontId="4" fillId="8" borderId="20" xfId="0" applyNumberFormat="1" applyFont="1" applyFill="1" applyBorder="1" applyAlignment="1">
      <alignment horizontal="center" vertical="center"/>
    </xf>
    <xf numFmtId="165" fontId="4" fillId="8" borderId="3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right" vertical="center"/>
    </xf>
    <xf numFmtId="3" fontId="4" fillId="9" borderId="2" xfId="0" applyNumberFormat="1" applyFont="1" applyFill="1" applyBorder="1" applyAlignment="1">
      <alignment vertical="center"/>
    </xf>
    <xf numFmtId="3" fontId="4" fillId="9" borderId="19" xfId="0" applyNumberFormat="1" applyFont="1" applyFill="1" applyBorder="1" applyAlignment="1">
      <alignment vertical="center"/>
    </xf>
    <xf numFmtId="3" fontId="4" fillId="9" borderId="20" xfId="0" applyNumberFormat="1" applyFont="1" applyFill="1" applyBorder="1" applyAlignment="1">
      <alignment vertical="center"/>
    </xf>
    <xf numFmtId="3" fontId="4" fillId="9" borderId="21" xfId="0" applyNumberFormat="1" applyFont="1" applyFill="1" applyBorder="1" applyAlignment="1">
      <alignment vertical="center"/>
    </xf>
    <xf numFmtId="3" fontId="4" fillId="9" borderId="3" xfId="0" applyNumberFormat="1" applyFont="1" applyFill="1" applyBorder="1" applyAlignment="1">
      <alignment vertical="center"/>
    </xf>
    <xf numFmtId="165" fontId="4" fillId="9" borderId="20" xfId="0" applyNumberFormat="1" applyFont="1" applyFill="1" applyBorder="1" applyAlignment="1">
      <alignment horizontal="center" vertical="center"/>
    </xf>
    <xf numFmtId="165" fontId="4" fillId="9" borderId="21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3" fontId="4" fillId="2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3" fontId="3" fillId="4" borderId="4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3" fontId="4" fillId="10" borderId="2" xfId="0" applyNumberFormat="1" applyFont="1" applyFill="1" applyBorder="1" applyAlignment="1">
      <alignment vertical="center"/>
    </xf>
    <xf numFmtId="3" fontId="4" fillId="10" borderId="19" xfId="0" applyNumberFormat="1" applyFont="1" applyFill="1" applyBorder="1" applyAlignment="1">
      <alignment vertical="center"/>
    </xf>
    <xf numFmtId="3" fontId="4" fillId="10" borderId="20" xfId="0" applyNumberFormat="1" applyFont="1" applyFill="1" applyBorder="1" applyAlignment="1">
      <alignment vertical="center"/>
    </xf>
    <xf numFmtId="3" fontId="4" fillId="7" borderId="21" xfId="0" applyNumberFormat="1" applyFont="1" applyFill="1" applyBorder="1" applyAlignment="1">
      <alignment vertical="center"/>
    </xf>
    <xf numFmtId="3" fontId="4" fillId="7" borderId="20" xfId="0" applyNumberFormat="1" applyFont="1" applyFill="1" applyBorder="1" applyAlignment="1">
      <alignment vertical="center"/>
    </xf>
    <xf numFmtId="3" fontId="4" fillId="7" borderId="3" xfId="0" applyNumberFormat="1" applyFont="1" applyFill="1" applyBorder="1" applyAlignment="1">
      <alignment vertical="center"/>
    </xf>
    <xf numFmtId="165" fontId="4" fillId="10" borderId="19" xfId="0" applyNumberFormat="1" applyFont="1" applyFill="1" applyBorder="1" applyAlignment="1">
      <alignment horizontal="center" vertical="center"/>
    </xf>
    <xf numFmtId="165" fontId="4" fillId="10" borderId="20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5" fontId="4" fillId="7" borderId="3" xfId="0" applyNumberFormat="1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vertical="center"/>
    </xf>
    <xf numFmtId="3" fontId="4" fillId="11" borderId="19" xfId="0" applyNumberFormat="1" applyFont="1" applyFill="1" applyBorder="1" applyAlignment="1">
      <alignment vertical="center"/>
    </xf>
    <xf numFmtId="3" fontId="4" fillId="11" borderId="21" xfId="0" applyNumberFormat="1" applyFont="1" applyFill="1" applyBorder="1" applyAlignment="1">
      <alignment vertical="center"/>
    </xf>
    <xf numFmtId="3" fontId="4" fillId="11" borderId="20" xfId="0" applyNumberFormat="1" applyFont="1" applyFill="1" applyBorder="1" applyAlignment="1">
      <alignment vertical="center"/>
    </xf>
    <xf numFmtId="3" fontId="4" fillId="11" borderId="3" xfId="0" applyNumberFormat="1" applyFont="1" applyFill="1" applyBorder="1" applyAlignment="1">
      <alignment vertical="center"/>
    </xf>
    <xf numFmtId="165" fontId="4" fillId="11" borderId="19" xfId="0" applyNumberFormat="1" applyFont="1" applyFill="1" applyBorder="1" applyAlignment="1">
      <alignment horizontal="center" vertical="center"/>
    </xf>
    <xf numFmtId="165" fontId="4" fillId="11" borderId="20" xfId="0" applyNumberFormat="1" applyFont="1" applyFill="1" applyBorder="1" applyAlignment="1">
      <alignment horizontal="center" vertical="center"/>
    </xf>
    <xf numFmtId="165" fontId="4" fillId="11" borderId="2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5" fontId="3" fillId="6" borderId="6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/>
    </xf>
    <xf numFmtId="3" fontId="3" fillId="5" borderId="10" xfId="0" applyNumberFormat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165" fontId="3" fillId="6" borderId="11" xfId="0" applyNumberFormat="1" applyFont="1" applyFill="1" applyBorder="1" applyAlignment="1">
      <alignment horizontal="center" vertical="center"/>
    </xf>
  </cellXfs>
  <cellStyles count="10">
    <cellStyle name="Euro" xfId="3" xr:uid="{00000000-0005-0000-0000-000000000000}"/>
    <cellStyle name="Euro 2" xfId="7" xr:uid="{00000000-0005-0000-0000-000001000000}"/>
    <cellStyle name="Millares 2" xfId="4" xr:uid="{00000000-0005-0000-0000-000002000000}"/>
    <cellStyle name="Millares 3" xfId="8" xr:uid="{00000000-0005-0000-0000-000003000000}"/>
    <cellStyle name="Normal" xfId="0" builtinId="0"/>
    <cellStyle name="Normal 2" xfId="1" xr:uid="{00000000-0005-0000-0000-000005000000}"/>
    <cellStyle name="Normal 3" xfId="2" xr:uid="{00000000-0005-0000-0000-000006000000}"/>
    <cellStyle name="Normal 4" xfId="6" xr:uid="{00000000-0005-0000-0000-000007000000}"/>
    <cellStyle name="Porcentual 2" xfId="5" xr:uid="{00000000-0005-0000-0000-000008000000}"/>
    <cellStyle name="Porcentual 3" xfId="9" xr:uid="{00000000-0005-0000-0000-000009000000}"/>
  </cellStyles>
  <dxfs count="6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zoomScale="80" zoomScaleNormal="80" workbookViewId="0">
      <pane xSplit="2" ySplit="6" topLeftCell="C10" activePane="bottomRight" state="frozen"/>
      <selection activeCell="A15" sqref="A15"/>
      <selection pane="topRight" activeCell="A15" sqref="A15"/>
      <selection pane="bottomLeft" activeCell="A15" sqref="A15"/>
      <selection pane="bottomRight" activeCell="C4" sqref="C4:M5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36" width="11.42578125" style="26"/>
    <col min="237" max="238" width="8.7109375" style="26" customWidth="1"/>
    <col min="239" max="244" width="10.7109375" style="26" customWidth="1"/>
    <col min="245" max="250" width="11.42578125" style="26"/>
    <col min="251" max="256" width="10.7109375" style="26" customWidth="1"/>
    <col min="257" max="492" width="11.42578125" style="26"/>
    <col min="493" max="494" width="8.7109375" style="26" customWidth="1"/>
    <col min="495" max="500" width="10.7109375" style="26" customWidth="1"/>
    <col min="501" max="506" width="11.42578125" style="26"/>
    <col min="507" max="512" width="10.7109375" style="26" customWidth="1"/>
    <col min="513" max="748" width="11.42578125" style="26"/>
    <col min="749" max="750" width="8.7109375" style="26" customWidth="1"/>
    <col min="751" max="756" width="10.7109375" style="26" customWidth="1"/>
    <col min="757" max="762" width="11.42578125" style="26"/>
    <col min="763" max="768" width="10.7109375" style="26" customWidth="1"/>
    <col min="769" max="1004" width="11.42578125" style="26"/>
    <col min="1005" max="1006" width="8.7109375" style="26" customWidth="1"/>
    <col min="1007" max="1012" width="10.7109375" style="26" customWidth="1"/>
    <col min="1013" max="1018" width="11.42578125" style="26"/>
    <col min="1019" max="1024" width="10.7109375" style="26" customWidth="1"/>
    <col min="1025" max="1260" width="11.42578125" style="26"/>
    <col min="1261" max="1262" width="8.7109375" style="26" customWidth="1"/>
    <col min="1263" max="1268" width="10.7109375" style="26" customWidth="1"/>
    <col min="1269" max="1274" width="11.42578125" style="26"/>
    <col min="1275" max="1280" width="10.7109375" style="26" customWidth="1"/>
    <col min="1281" max="1516" width="11.42578125" style="26"/>
    <col min="1517" max="1518" width="8.7109375" style="26" customWidth="1"/>
    <col min="1519" max="1524" width="10.7109375" style="26" customWidth="1"/>
    <col min="1525" max="1530" width="11.42578125" style="26"/>
    <col min="1531" max="1536" width="10.7109375" style="26" customWidth="1"/>
    <col min="1537" max="1772" width="11.42578125" style="26"/>
    <col min="1773" max="1774" width="8.7109375" style="26" customWidth="1"/>
    <col min="1775" max="1780" width="10.7109375" style="26" customWidth="1"/>
    <col min="1781" max="1786" width="11.42578125" style="26"/>
    <col min="1787" max="1792" width="10.7109375" style="26" customWidth="1"/>
    <col min="1793" max="2028" width="11.42578125" style="26"/>
    <col min="2029" max="2030" width="8.7109375" style="26" customWidth="1"/>
    <col min="2031" max="2036" width="10.7109375" style="26" customWidth="1"/>
    <col min="2037" max="2042" width="11.42578125" style="26"/>
    <col min="2043" max="2048" width="10.7109375" style="26" customWidth="1"/>
    <col min="2049" max="2284" width="11.42578125" style="26"/>
    <col min="2285" max="2286" width="8.7109375" style="26" customWidth="1"/>
    <col min="2287" max="2292" width="10.7109375" style="26" customWidth="1"/>
    <col min="2293" max="2298" width="11.42578125" style="26"/>
    <col min="2299" max="2304" width="10.7109375" style="26" customWidth="1"/>
    <col min="2305" max="2540" width="11.42578125" style="26"/>
    <col min="2541" max="2542" width="8.7109375" style="26" customWidth="1"/>
    <col min="2543" max="2548" width="10.7109375" style="26" customWidth="1"/>
    <col min="2549" max="2554" width="11.42578125" style="26"/>
    <col min="2555" max="2560" width="10.7109375" style="26" customWidth="1"/>
    <col min="2561" max="2796" width="11.42578125" style="26"/>
    <col min="2797" max="2798" width="8.7109375" style="26" customWidth="1"/>
    <col min="2799" max="2804" width="10.7109375" style="26" customWidth="1"/>
    <col min="2805" max="2810" width="11.42578125" style="26"/>
    <col min="2811" max="2816" width="10.7109375" style="26" customWidth="1"/>
    <col min="2817" max="3052" width="11.42578125" style="26"/>
    <col min="3053" max="3054" width="8.7109375" style="26" customWidth="1"/>
    <col min="3055" max="3060" width="10.7109375" style="26" customWidth="1"/>
    <col min="3061" max="3066" width="11.42578125" style="26"/>
    <col min="3067" max="3072" width="10.7109375" style="26" customWidth="1"/>
    <col min="3073" max="3308" width="11.42578125" style="26"/>
    <col min="3309" max="3310" width="8.7109375" style="26" customWidth="1"/>
    <col min="3311" max="3316" width="10.7109375" style="26" customWidth="1"/>
    <col min="3317" max="3322" width="11.42578125" style="26"/>
    <col min="3323" max="3328" width="10.7109375" style="26" customWidth="1"/>
    <col min="3329" max="3564" width="11.42578125" style="26"/>
    <col min="3565" max="3566" width="8.7109375" style="26" customWidth="1"/>
    <col min="3567" max="3572" width="10.7109375" style="26" customWidth="1"/>
    <col min="3573" max="3578" width="11.42578125" style="26"/>
    <col min="3579" max="3584" width="10.7109375" style="26" customWidth="1"/>
    <col min="3585" max="3820" width="11.42578125" style="26"/>
    <col min="3821" max="3822" width="8.7109375" style="26" customWidth="1"/>
    <col min="3823" max="3828" width="10.7109375" style="26" customWidth="1"/>
    <col min="3829" max="3834" width="11.42578125" style="26"/>
    <col min="3835" max="3840" width="10.7109375" style="26" customWidth="1"/>
    <col min="3841" max="4076" width="11.42578125" style="26"/>
    <col min="4077" max="4078" width="8.7109375" style="26" customWidth="1"/>
    <col min="4079" max="4084" width="10.7109375" style="26" customWidth="1"/>
    <col min="4085" max="4090" width="11.42578125" style="26"/>
    <col min="4091" max="4096" width="10.7109375" style="26" customWidth="1"/>
    <col min="4097" max="4332" width="11.42578125" style="26"/>
    <col min="4333" max="4334" width="8.7109375" style="26" customWidth="1"/>
    <col min="4335" max="4340" width="10.7109375" style="26" customWidth="1"/>
    <col min="4341" max="4346" width="11.42578125" style="26"/>
    <col min="4347" max="4352" width="10.7109375" style="26" customWidth="1"/>
    <col min="4353" max="4588" width="11.42578125" style="26"/>
    <col min="4589" max="4590" width="8.7109375" style="26" customWidth="1"/>
    <col min="4591" max="4596" width="10.7109375" style="26" customWidth="1"/>
    <col min="4597" max="4602" width="11.42578125" style="26"/>
    <col min="4603" max="4608" width="10.7109375" style="26" customWidth="1"/>
    <col min="4609" max="4844" width="11.42578125" style="26"/>
    <col min="4845" max="4846" width="8.7109375" style="26" customWidth="1"/>
    <col min="4847" max="4852" width="10.7109375" style="26" customWidth="1"/>
    <col min="4853" max="4858" width="11.42578125" style="26"/>
    <col min="4859" max="4864" width="10.7109375" style="26" customWidth="1"/>
    <col min="4865" max="5100" width="11.42578125" style="26"/>
    <col min="5101" max="5102" width="8.7109375" style="26" customWidth="1"/>
    <col min="5103" max="5108" width="10.7109375" style="26" customWidth="1"/>
    <col min="5109" max="5114" width="11.42578125" style="26"/>
    <col min="5115" max="5120" width="10.7109375" style="26" customWidth="1"/>
    <col min="5121" max="5356" width="11.42578125" style="26"/>
    <col min="5357" max="5358" width="8.7109375" style="26" customWidth="1"/>
    <col min="5359" max="5364" width="10.7109375" style="26" customWidth="1"/>
    <col min="5365" max="5370" width="11.42578125" style="26"/>
    <col min="5371" max="5376" width="10.7109375" style="26" customWidth="1"/>
    <col min="5377" max="5612" width="11.42578125" style="26"/>
    <col min="5613" max="5614" width="8.7109375" style="26" customWidth="1"/>
    <col min="5615" max="5620" width="10.7109375" style="26" customWidth="1"/>
    <col min="5621" max="5626" width="11.42578125" style="26"/>
    <col min="5627" max="5632" width="10.7109375" style="26" customWidth="1"/>
    <col min="5633" max="5868" width="11.42578125" style="26"/>
    <col min="5869" max="5870" width="8.7109375" style="26" customWidth="1"/>
    <col min="5871" max="5876" width="10.7109375" style="26" customWidth="1"/>
    <col min="5877" max="5882" width="11.42578125" style="26"/>
    <col min="5883" max="5888" width="10.7109375" style="26" customWidth="1"/>
    <col min="5889" max="6124" width="11.42578125" style="26"/>
    <col min="6125" max="6126" width="8.7109375" style="26" customWidth="1"/>
    <col min="6127" max="6132" width="10.7109375" style="26" customWidth="1"/>
    <col min="6133" max="6138" width="11.42578125" style="26"/>
    <col min="6139" max="6144" width="10.7109375" style="26" customWidth="1"/>
    <col min="6145" max="6380" width="11.42578125" style="26"/>
    <col min="6381" max="6382" width="8.7109375" style="26" customWidth="1"/>
    <col min="6383" max="6388" width="10.7109375" style="26" customWidth="1"/>
    <col min="6389" max="6394" width="11.42578125" style="26"/>
    <col min="6395" max="6400" width="10.7109375" style="26" customWidth="1"/>
    <col min="6401" max="6636" width="11.42578125" style="26"/>
    <col min="6637" max="6638" width="8.7109375" style="26" customWidth="1"/>
    <col min="6639" max="6644" width="10.7109375" style="26" customWidth="1"/>
    <col min="6645" max="6650" width="11.42578125" style="26"/>
    <col min="6651" max="6656" width="10.7109375" style="26" customWidth="1"/>
    <col min="6657" max="6892" width="11.42578125" style="26"/>
    <col min="6893" max="6894" width="8.7109375" style="26" customWidth="1"/>
    <col min="6895" max="6900" width="10.7109375" style="26" customWidth="1"/>
    <col min="6901" max="6906" width="11.42578125" style="26"/>
    <col min="6907" max="6912" width="10.7109375" style="26" customWidth="1"/>
    <col min="6913" max="7148" width="11.42578125" style="26"/>
    <col min="7149" max="7150" width="8.7109375" style="26" customWidth="1"/>
    <col min="7151" max="7156" width="10.7109375" style="26" customWidth="1"/>
    <col min="7157" max="7162" width="11.42578125" style="26"/>
    <col min="7163" max="7168" width="10.7109375" style="26" customWidth="1"/>
    <col min="7169" max="7404" width="11.42578125" style="26"/>
    <col min="7405" max="7406" width="8.7109375" style="26" customWidth="1"/>
    <col min="7407" max="7412" width="10.7109375" style="26" customWidth="1"/>
    <col min="7413" max="7418" width="11.42578125" style="26"/>
    <col min="7419" max="7424" width="10.7109375" style="26" customWidth="1"/>
    <col min="7425" max="7660" width="11.42578125" style="26"/>
    <col min="7661" max="7662" width="8.7109375" style="26" customWidth="1"/>
    <col min="7663" max="7668" width="10.7109375" style="26" customWidth="1"/>
    <col min="7669" max="7674" width="11.42578125" style="26"/>
    <col min="7675" max="7680" width="10.7109375" style="26" customWidth="1"/>
    <col min="7681" max="7916" width="11.42578125" style="26"/>
    <col min="7917" max="7918" width="8.7109375" style="26" customWidth="1"/>
    <col min="7919" max="7924" width="10.7109375" style="26" customWidth="1"/>
    <col min="7925" max="7930" width="11.42578125" style="26"/>
    <col min="7931" max="7936" width="10.7109375" style="26" customWidth="1"/>
    <col min="7937" max="8172" width="11.42578125" style="26"/>
    <col min="8173" max="8174" width="8.7109375" style="26" customWidth="1"/>
    <col min="8175" max="8180" width="10.7109375" style="26" customWidth="1"/>
    <col min="8181" max="8186" width="11.42578125" style="26"/>
    <col min="8187" max="8192" width="10.7109375" style="26" customWidth="1"/>
    <col min="8193" max="8428" width="11.42578125" style="26"/>
    <col min="8429" max="8430" width="8.7109375" style="26" customWidth="1"/>
    <col min="8431" max="8436" width="10.7109375" style="26" customWidth="1"/>
    <col min="8437" max="8442" width="11.42578125" style="26"/>
    <col min="8443" max="8448" width="10.7109375" style="26" customWidth="1"/>
    <col min="8449" max="8684" width="11.42578125" style="26"/>
    <col min="8685" max="8686" width="8.7109375" style="26" customWidth="1"/>
    <col min="8687" max="8692" width="10.7109375" style="26" customWidth="1"/>
    <col min="8693" max="8698" width="11.42578125" style="26"/>
    <col min="8699" max="8704" width="10.7109375" style="26" customWidth="1"/>
    <col min="8705" max="8940" width="11.42578125" style="26"/>
    <col min="8941" max="8942" width="8.7109375" style="26" customWidth="1"/>
    <col min="8943" max="8948" width="10.7109375" style="26" customWidth="1"/>
    <col min="8949" max="8954" width="11.42578125" style="26"/>
    <col min="8955" max="8960" width="10.7109375" style="26" customWidth="1"/>
    <col min="8961" max="9196" width="11.42578125" style="26"/>
    <col min="9197" max="9198" width="8.7109375" style="26" customWidth="1"/>
    <col min="9199" max="9204" width="10.7109375" style="26" customWidth="1"/>
    <col min="9205" max="9210" width="11.42578125" style="26"/>
    <col min="9211" max="9216" width="10.7109375" style="26" customWidth="1"/>
    <col min="9217" max="9452" width="11.42578125" style="26"/>
    <col min="9453" max="9454" width="8.7109375" style="26" customWidth="1"/>
    <col min="9455" max="9460" width="10.7109375" style="26" customWidth="1"/>
    <col min="9461" max="9466" width="11.42578125" style="26"/>
    <col min="9467" max="9472" width="10.7109375" style="26" customWidth="1"/>
    <col min="9473" max="9708" width="11.42578125" style="26"/>
    <col min="9709" max="9710" width="8.7109375" style="26" customWidth="1"/>
    <col min="9711" max="9716" width="10.7109375" style="26" customWidth="1"/>
    <col min="9717" max="9722" width="11.42578125" style="26"/>
    <col min="9723" max="9728" width="10.7109375" style="26" customWidth="1"/>
    <col min="9729" max="9964" width="11.42578125" style="26"/>
    <col min="9965" max="9966" width="8.7109375" style="26" customWidth="1"/>
    <col min="9967" max="9972" width="10.7109375" style="26" customWidth="1"/>
    <col min="9973" max="9978" width="11.42578125" style="26"/>
    <col min="9979" max="9984" width="10.7109375" style="26" customWidth="1"/>
    <col min="9985" max="10220" width="11.42578125" style="26"/>
    <col min="10221" max="10222" width="8.7109375" style="26" customWidth="1"/>
    <col min="10223" max="10228" width="10.7109375" style="26" customWidth="1"/>
    <col min="10229" max="10234" width="11.42578125" style="26"/>
    <col min="10235" max="10240" width="10.7109375" style="26" customWidth="1"/>
    <col min="10241" max="10476" width="11.42578125" style="26"/>
    <col min="10477" max="10478" width="8.7109375" style="26" customWidth="1"/>
    <col min="10479" max="10484" width="10.7109375" style="26" customWidth="1"/>
    <col min="10485" max="10490" width="11.42578125" style="26"/>
    <col min="10491" max="10496" width="10.7109375" style="26" customWidth="1"/>
    <col min="10497" max="10732" width="11.42578125" style="26"/>
    <col min="10733" max="10734" width="8.7109375" style="26" customWidth="1"/>
    <col min="10735" max="10740" width="10.7109375" style="26" customWidth="1"/>
    <col min="10741" max="10746" width="11.42578125" style="26"/>
    <col min="10747" max="10752" width="10.7109375" style="26" customWidth="1"/>
    <col min="10753" max="10988" width="11.42578125" style="26"/>
    <col min="10989" max="10990" width="8.7109375" style="26" customWidth="1"/>
    <col min="10991" max="10996" width="10.7109375" style="26" customWidth="1"/>
    <col min="10997" max="11002" width="11.42578125" style="26"/>
    <col min="11003" max="11008" width="10.7109375" style="26" customWidth="1"/>
    <col min="11009" max="11244" width="11.42578125" style="26"/>
    <col min="11245" max="11246" width="8.7109375" style="26" customWidth="1"/>
    <col min="11247" max="11252" width="10.7109375" style="26" customWidth="1"/>
    <col min="11253" max="11258" width="11.42578125" style="26"/>
    <col min="11259" max="11264" width="10.7109375" style="26" customWidth="1"/>
    <col min="11265" max="11500" width="11.42578125" style="26"/>
    <col min="11501" max="11502" width="8.7109375" style="26" customWidth="1"/>
    <col min="11503" max="11508" width="10.7109375" style="26" customWidth="1"/>
    <col min="11509" max="11514" width="11.42578125" style="26"/>
    <col min="11515" max="11520" width="10.7109375" style="26" customWidth="1"/>
    <col min="11521" max="11756" width="11.42578125" style="26"/>
    <col min="11757" max="11758" width="8.7109375" style="26" customWidth="1"/>
    <col min="11759" max="11764" width="10.7109375" style="26" customWidth="1"/>
    <col min="11765" max="11770" width="11.42578125" style="26"/>
    <col min="11771" max="11776" width="10.7109375" style="26" customWidth="1"/>
    <col min="11777" max="12012" width="11.42578125" style="26"/>
    <col min="12013" max="12014" width="8.7109375" style="26" customWidth="1"/>
    <col min="12015" max="12020" width="10.7109375" style="26" customWidth="1"/>
    <col min="12021" max="12026" width="11.42578125" style="26"/>
    <col min="12027" max="12032" width="10.7109375" style="26" customWidth="1"/>
    <col min="12033" max="12268" width="11.42578125" style="26"/>
    <col min="12269" max="12270" width="8.7109375" style="26" customWidth="1"/>
    <col min="12271" max="12276" width="10.7109375" style="26" customWidth="1"/>
    <col min="12277" max="12282" width="11.42578125" style="26"/>
    <col min="12283" max="12288" width="10.7109375" style="26" customWidth="1"/>
    <col min="12289" max="12524" width="11.42578125" style="26"/>
    <col min="12525" max="12526" width="8.7109375" style="26" customWidth="1"/>
    <col min="12527" max="12532" width="10.7109375" style="26" customWidth="1"/>
    <col min="12533" max="12538" width="11.42578125" style="26"/>
    <col min="12539" max="12544" width="10.7109375" style="26" customWidth="1"/>
    <col min="12545" max="12780" width="11.42578125" style="26"/>
    <col min="12781" max="12782" width="8.7109375" style="26" customWidth="1"/>
    <col min="12783" max="12788" width="10.7109375" style="26" customWidth="1"/>
    <col min="12789" max="12794" width="11.42578125" style="26"/>
    <col min="12795" max="12800" width="10.7109375" style="26" customWidth="1"/>
    <col min="12801" max="13036" width="11.42578125" style="26"/>
    <col min="13037" max="13038" width="8.7109375" style="26" customWidth="1"/>
    <col min="13039" max="13044" width="10.7109375" style="26" customWidth="1"/>
    <col min="13045" max="13050" width="11.42578125" style="26"/>
    <col min="13051" max="13056" width="10.7109375" style="26" customWidth="1"/>
    <col min="13057" max="13292" width="11.42578125" style="26"/>
    <col min="13293" max="13294" width="8.7109375" style="26" customWidth="1"/>
    <col min="13295" max="13300" width="10.7109375" style="26" customWidth="1"/>
    <col min="13301" max="13306" width="11.42578125" style="26"/>
    <col min="13307" max="13312" width="10.7109375" style="26" customWidth="1"/>
    <col min="13313" max="13548" width="11.42578125" style="26"/>
    <col min="13549" max="13550" width="8.7109375" style="26" customWidth="1"/>
    <col min="13551" max="13556" width="10.7109375" style="26" customWidth="1"/>
    <col min="13557" max="13562" width="11.42578125" style="26"/>
    <col min="13563" max="13568" width="10.7109375" style="26" customWidth="1"/>
    <col min="13569" max="13804" width="11.42578125" style="26"/>
    <col min="13805" max="13806" width="8.7109375" style="26" customWidth="1"/>
    <col min="13807" max="13812" width="10.7109375" style="26" customWidth="1"/>
    <col min="13813" max="13818" width="11.42578125" style="26"/>
    <col min="13819" max="13824" width="10.7109375" style="26" customWidth="1"/>
    <col min="13825" max="14060" width="11.42578125" style="26"/>
    <col min="14061" max="14062" width="8.7109375" style="26" customWidth="1"/>
    <col min="14063" max="14068" width="10.7109375" style="26" customWidth="1"/>
    <col min="14069" max="14074" width="11.42578125" style="26"/>
    <col min="14075" max="14080" width="10.7109375" style="26" customWidth="1"/>
    <col min="14081" max="14316" width="11.42578125" style="26"/>
    <col min="14317" max="14318" width="8.7109375" style="26" customWidth="1"/>
    <col min="14319" max="14324" width="10.7109375" style="26" customWidth="1"/>
    <col min="14325" max="14330" width="11.42578125" style="26"/>
    <col min="14331" max="14336" width="10.7109375" style="26" customWidth="1"/>
    <col min="14337" max="14572" width="11.42578125" style="26"/>
    <col min="14573" max="14574" width="8.7109375" style="26" customWidth="1"/>
    <col min="14575" max="14580" width="10.7109375" style="26" customWidth="1"/>
    <col min="14581" max="14586" width="11.42578125" style="26"/>
    <col min="14587" max="14592" width="10.7109375" style="26" customWidth="1"/>
    <col min="14593" max="14828" width="11.42578125" style="26"/>
    <col min="14829" max="14830" width="8.7109375" style="26" customWidth="1"/>
    <col min="14831" max="14836" width="10.7109375" style="26" customWidth="1"/>
    <col min="14837" max="14842" width="11.42578125" style="26"/>
    <col min="14843" max="14848" width="10.7109375" style="26" customWidth="1"/>
    <col min="14849" max="15084" width="11.42578125" style="26"/>
    <col min="15085" max="15086" width="8.7109375" style="26" customWidth="1"/>
    <col min="15087" max="15092" width="10.7109375" style="26" customWidth="1"/>
    <col min="15093" max="15098" width="11.42578125" style="26"/>
    <col min="15099" max="15104" width="10.7109375" style="26" customWidth="1"/>
    <col min="15105" max="15340" width="11.42578125" style="26"/>
    <col min="15341" max="15342" width="8.7109375" style="26" customWidth="1"/>
    <col min="15343" max="15348" width="10.7109375" style="26" customWidth="1"/>
    <col min="15349" max="15354" width="11.42578125" style="26"/>
    <col min="15355" max="15360" width="10.7109375" style="26" customWidth="1"/>
    <col min="15361" max="15596" width="11.42578125" style="26"/>
    <col min="15597" max="15598" width="8.7109375" style="26" customWidth="1"/>
    <col min="15599" max="15604" width="10.7109375" style="26" customWidth="1"/>
    <col min="15605" max="15610" width="11.42578125" style="26"/>
    <col min="15611" max="15616" width="10.7109375" style="26" customWidth="1"/>
    <col min="15617" max="15852" width="11.42578125" style="26"/>
    <col min="15853" max="15854" width="8.7109375" style="26" customWidth="1"/>
    <col min="15855" max="15860" width="10.7109375" style="26" customWidth="1"/>
    <col min="15861" max="15866" width="11.42578125" style="26"/>
    <col min="15867" max="15872" width="10.7109375" style="26" customWidth="1"/>
    <col min="15873" max="16108" width="11.42578125" style="26"/>
    <col min="16109" max="16110" width="8.7109375" style="26" customWidth="1"/>
    <col min="16111" max="16116" width="10.7109375" style="26" customWidth="1"/>
    <col min="16117" max="16122" width="11.42578125" style="26"/>
    <col min="16123" max="16128" width="10.7109375" style="26" customWidth="1"/>
    <col min="16129" max="16384" width="11.42578125" style="26"/>
  </cols>
  <sheetData>
    <row r="1" spans="1:25" s="6" customFormat="1" ht="24.95" customHeight="1" x14ac:dyDescent="0.25">
      <c r="A1" s="1" t="s">
        <v>24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</row>
    <row r="2" spans="1:25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1" customFormat="1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10" customFormat="1" ht="15" customHeight="1" x14ac:dyDescent="0.25">
      <c r="A4" s="73" t="s">
        <v>0</v>
      </c>
      <c r="B4" s="76" t="s">
        <v>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5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5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5" ht="15" customHeight="1" x14ac:dyDescent="0.25">
      <c r="A7" s="23">
        <v>1974</v>
      </c>
      <c r="B7" s="24" t="s">
        <v>19</v>
      </c>
      <c r="C7" s="33">
        <v>40.6</v>
      </c>
      <c r="D7" s="33">
        <v>38.6</v>
      </c>
      <c r="E7" s="33">
        <f t="shared" ref="E7:E24" si="0">D7-F7*C7/100</f>
        <v>36.407600000000002</v>
      </c>
      <c r="F7" s="33">
        <v>5.4</v>
      </c>
      <c r="G7" s="34">
        <v>5</v>
      </c>
      <c r="H7" s="46"/>
      <c r="I7" s="45"/>
      <c r="J7" s="45"/>
      <c r="K7" s="45"/>
      <c r="L7" s="46"/>
      <c r="M7" s="47"/>
      <c r="N7" s="27"/>
      <c r="O7" s="28"/>
      <c r="P7" s="28"/>
      <c r="Q7" s="28"/>
      <c r="R7" s="28"/>
      <c r="S7" s="29"/>
      <c r="T7" s="30"/>
      <c r="U7" s="31"/>
      <c r="V7" s="31"/>
      <c r="W7" s="31"/>
      <c r="X7" s="30"/>
      <c r="Y7" s="32"/>
    </row>
    <row r="8" spans="1:25" ht="15" customHeight="1" x14ac:dyDescent="0.25">
      <c r="A8" s="23">
        <f>A7+1</f>
        <v>1975</v>
      </c>
      <c r="B8" s="24" t="s">
        <v>19</v>
      </c>
      <c r="C8" s="33">
        <v>40</v>
      </c>
      <c r="D8" s="33">
        <v>38.6</v>
      </c>
      <c r="E8" s="33">
        <f t="shared" si="0"/>
        <v>36.480000000000004</v>
      </c>
      <c r="F8" s="33">
        <v>5.3</v>
      </c>
      <c r="G8" s="34">
        <v>3.5</v>
      </c>
      <c r="H8" s="46"/>
      <c r="I8" s="45"/>
      <c r="J8" s="45"/>
      <c r="K8" s="45"/>
      <c r="L8" s="46"/>
      <c r="M8" s="47"/>
      <c r="N8" s="27"/>
      <c r="O8" s="28"/>
      <c r="P8" s="28"/>
      <c r="Q8" s="28"/>
      <c r="R8" s="28"/>
      <c r="S8" s="29"/>
      <c r="T8" s="30"/>
      <c r="U8" s="31"/>
      <c r="V8" s="31"/>
      <c r="W8" s="31"/>
      <c r="X8" s="30"/>
      <c r="Y8" s="32"/>
    </row>
    <row r="9" spans="1:25" ht="15" customHeight="1" x14ac:dyDescent="0.25">
      <c r="A9" s="23">
        <f t="shared" ref="A9:A27" si="1">A8+1</f>
        <v>1976</v>
      </c>
      <c r="B9" s="24" t="s">
        <v>19</v>
      </c>
      <c r="C9" s="33">
        <v>39.9</v>
      </c>
      <c r="D9" s="33">
        <v>37.799999999999997</v>
      </c>
      <c r="E9" s="33">
        <f t="shared" si="0"/>
        <v>35.685299999999998</v>
      </c>
      <c r="F9" s="33">
        <v>5.3</v>
      </c>
      <c r="G9" s="34">
        <v>5.2</v>
      </c>
      <c r="H9" s="46"/>
      <c r="I9" s="45"/>
      <c r="J9" s="45"/>
      <c r="K9" s="45"/>
      <c r="L9" s="46"/>
      <c r="M9" s="47"/>
      <c r="N9" s="27"/>
      <c r="O9" s="28"/>
      <c r="P9" s="28"/>
      <c r="Q9" s="28"/>
      <c r="R9" s="28"/>
      <c r="S9" s="29"/>
      <c r="T9" s="30"/>
      <c r="U9" s="31"/>
      <c r="V9" s="31"/>
      <c r="W9" s="31"/>
      <c r="X9" s="30"/>
      <c r="Y9" s="32"/>
    </row>
    <row r="10" spans="1:25" ht="15" customHeight="1" x14ac:dyDescent="0.25">
      <c r="A10" s="23">
        <f t="shared" si="1"/>
        <v>1977</v>
      </c>
      <c r="B10" s="24" t="s">
        <v>19</v>
      </c>
      <c r="C10" s="33">
        <v>38.799999999999997</v>
      </c>
      <c r="D10" s="33">
        <v>37.299999999999997</v>
      </c>
      <c r="E10" s="33">
        <f t="shared" si="0"/>
        <v>35.709199999999996</v>
      </c>
      <c r="F10" s="33">
        <v>4.0999999999999996</v>
      </c>
      <c r="G10" s="34">
        <v>3.9</v>
      </c>
      <c r="H10" s="46"/>
      <c r="I10" s="45"/>
      <c r="J10" s="45"/>
      <c r="K10" s="45"/>
      <c r="L10" s="46"/>
      <c r="M10" s="47"/>
      <c r="N10" s="27"/>
      <c r="O10" s="28"/>
      <c r="P10" s="28"/>
      <c r="Q10" s="28"/>
      <c r="R10" s="28"/>
      <c r="S10" s="29"/>
      <c r="T10" s="30"/>
      <c r="U10" s="31"/>
      <c r="V10" s="31"/>
      <c r="W10" s="31"/>
      <c r="X10" s="30"/>
      <c r="Y10" s="32"/>
    </row>
    <row r="11" spans="1:25" ht="15" customHeight="1" x14ac:dyDescent="0.25">
      <c r="A11" s="23">
        <f t="shared" si="1"/>
        <v>1978</v>
      </c>
      <c r="B11" s="24" t="s">
        <v>19</v>
      </c>
      <c r="C11" s="33">
        <v>38.799999999999997</v>
      </c>
      <c r="D11" s="33">
        <v>37.200000000000003</v>
      </c>
      <c r="E11" s="33">
        <f t="shared" si="0"/>
        <v>35.066000000000003</v>
      </c>
      <c r="F11" s="33">
        <v>5.5</v>
      </c>
      <c r="G11" s="34">
        <v>4.2</v>
      </c>
      <c r="H11" s="46"/>
      <c r="I11" s="45"/>
      <c r="J11" s="45"/>
      <c r="K11" s="45"/>
      <c r="L11" s="46"/>
      <c r="M11" s="47"/>
      <c r="N11" s="27"/>
      <c r="O11" s="28"/>
      <c r="P11" s="28"/>
      <c r="Q11" s="28"/>
      <c r="R11" s="28"/>
      <c r="S11" s="29"/>
      <c r="T11" s="30"/>
      <c r="U11" s="31"/>
      <c r="V11" s="31"/>
      <c r="W11" s="31"/>
      <c r="X11" s="30"/>
      <c r="Y11" s="32"/>
    </row>
    <row r="12" spans="1:25" ht="15" customHeight="1" x14ac:dyDescent="0.25">
      <c r="A12" s="23">
        <f t="shared" si="1"/>
        <v>1979</v>
      </c>
      <c r="B12" s="24" t="s">
        <v>19</v>
      </c>
      <c r="C12" s="33">
        <v>38.200000000000003</v>
      </c>
      <c r="D12" s="33">
        <v>37.200000000000003</v>
      </c>
      <c r="E12" s="33">
        <f t="shared" si="0"/>
        <v>35.7102</v>
      </c>
      <c r="F12" s="33">
        <v>3.9</v>
      </c>
      <c r="G12" s="34">
        <v>2.6</v>
      </c>
      <c r="H12" s="46"/>
      <c r="I12" s="45"/>
      <c r="J12" s="45"/>
      <c r="K12" s="45"/>
      <c r="L12" s="46"/>
      <c r="M12" s="47"/>
      <c r="N12" s="27"/>
      <c r="O12" s="28"/>
      <c r="P12" s="28"/>
      <c r="Q12" s="28"/>
      <c r="R12" s="28"/>
      <c r="S12" s="29"/>
      <c r="T12" s="30"/>
      <c r="U12" s="31"/>
      <c r="V12" s="31"/>
      <c r="W12" s="31"/>
      <c r="X12" s="30"/>
      <c r="Y12" s="32"/>
    </row>
    <row r="13" spans="1:25" ht="15" customHeight="1" x14ac:dyDescent="0.25">
      <c r="A13" s="23">
        <f t="shared" si="1"/>
        <v>1980</v>
      </c>
      <c r="B13" s="24" t="s">
        <v>19</v>
      </c>
      <c r="C13" s="33">
        <v>38.299999999999997</v>
      </c>
      <c r="D13" s="33">
        <v>37.299999999999997</v>
      </c>
      <c r="E13" s="33">
        <f t="shared" si="0"/>
        <v>35.576499999999996</v>
      </c>
      <c r="F13" s="33">
        <v>4.5</v>
      </c>
      <c r="G13" s="34">
        <v>2.6</v>
      </c>
      <c r="H13" s="46"/>
      <c r="I13" s="45"/>
      <c r="J13" s="45"/>
      <c r="K13" s="45"/>
      <c r="L13" s="46"/>
      <c r="M13" s="47"/>
      <c r="N13" s="27"/>
      <c r="O13" s="28"/>
      <c r="P13" s="28"/>
      <c r="Q13" s="28"/>
      <c r="R13" s="28"/>
      <c r="S13" s="29"/>
      <c r="T13" s="30"/>
      <c r="U13" s="31"/>
      <c r="V13" s="31"/>
      <c r="W13" s="31"/>
      <c r="X13" s="30"/>
      <c r="Y13" s="32"/>
    </row>
    <row r="14" spans="1:25" ht="15" customHeight="1" x14ac:dyDescent="0.25">
      <c r="A14" s="23">
        <f t="shared" si="1"/>
        <v>1981</v>
      </c>
      <c r="B14" s="24" t="s">
        <v>19</v>
      </c>
      <c r="C14" s="33">
        <v>38.5</v>
      </c>
      <c r="D14" s="33">
        <v>36.9</v>
      </c>
      <c r="E14" s="33">
        <f t="shared" si="0"/>
        <v>34.975000000000001</v>
      </c>
      <c r="F14" s="33">
        <v>5</v>
      </c>
      <c r="G14" s="34">
        <v>4.2</v>
      </c>
      <c r="H14" s="46"/>
      <c r="I14" s="45"/>
      <c r="J14" s="45"/>
      <c r="K14" s="45"/>
      <c r="L14" s="46"/>
      <c r="M14" s="47"/>
      <c r="N14" s="27"/>
      <c r="O14" s="28"/>
      <c r="P14" s="28"/>
      <c r="Q14" s="28"/>
      <c r="R14" s="28"/>
      <c r="S14" s="29"/>
      <c r="T14" s="30"/>
      <c r="U14" s="31"/>
      <c r="V14" s="31"/>
      <c r="W14" s="31"/>
      <c r="X14" s="30"/>
      <c r="Y14" s="32"/>
    </row>
    <row r="15" spans="1:25" ht="15" customHeight="1" x14ac:dyDescent="0.25">
      <c r="A15" s="23">
        <f t="shared" si="1"/>
        <v>1982</v>
      </c>
      <c r="B15" s="24" t="s">
        <v>19</v>
      </c>
      <c r="C15" s="33">
        <v>38.200000000000003</v>
      </c>
      <c r="D15" s="33">
        <v>35.9</v>
      </c>
      <c r="E15" s="33">
        <f t="shared" si="0"/>
        <v>33.340599999999995</v>
      </c>
      <c r="F15" s="33">
        <v>6.7</v>
      </c>
      <c r="G15" s="34">
        <v>6</v>
      </c>
      <c r="H15" s="46"/>
      <c r="I15" s="45"/>
      <c r="J15" s="45"/>
      <c r="K15" s="45"/>
      <c r="L15" s="46"/>
      <c r="M15" s="47"/>
      <c r="N15" s="27"/>
      <c r="O15" s="28"/>
      <c r="P15" s="28"/>
      <c r="Q15" s="28"/>
      <c r="R15" s="28"/>
      <c r="S15" s="29"/>
      <c r="T15" s="30"/>
      <c r="U15" s="31"/>
      <c r="V15" s="31"/>
      <c r="W15" s="31"/>
      <c r="X15" s="30"/>
      <c r="Y15" s="32"/>
    </row>
    <row r="16" spans="1:25" ht="15" customHeight="1" x14ac:dyDescent="0.25">
      <c r="A16" s="23">
        <f t="shared" si="1"/>
        <v>1983</v>
      </c>
      <c r="B16" s="24" t="s">
        <v>19</v>
      </c>
      <c r="C16" s="33">
        <v>37.4</v>
      </c>
      <c r="D16" s="33">
        <v>35.299999999999997</v>
      </c>
      <c r="E16" s="33">
        <f t="shared" si="0"/>
        <v>33.093399999999995</v>
      </c>
      <c r="F16" s="33">
        <v>5.9</v>
      </c>
      <c r="G16" s="34">
        <v>5.5</v>
      </c>
      <c r="H16" s="46"/>
      <c r="I16" s="45"/>
      <c r="J16" s="45"/>
      <c r="K16" s="45"/>
      <c r="L16" s="46"/>
      <c r="M16" s="47"/>
      <c r="N16" s="27"/>
      <c r="O16" s="28"/>
      <c r="P16" s="28"/>
      <c r="Q16" s="28"/>
      <c r="R16" s="28"/>
      <c r="S16" s="29"/>
      <c r="T16" s="30"/>
      <c r="U16" s="31"/>
      <c r="V16" s="31"/>
      <c r="W16" s="31"/>
      <c r="X16" s="30"/>
      <c r="Y16" s="32"/>
    </row>
    <row r="17" spans="1:25" ht="15" customHeight="1" x14ac:dyDescent="0.25">
      <c r="A17" s="23">
        <f t="shared" si="1"/>
        <v>1984</v>
      </c>
      <c r="B17" s="24" t="s">
        <v>19</v>
      </c>
      <c r="C17" s="33">
        <v>37.799999999999997</v>
      </c>
      <c r="D17" s="33">
        <v>36</v>
      </c>
      <c r="E17" s="33">
        <f t="shared" si="0"/>
        <v>33.958799999999997</v>
      </c>
      <c r="F17" s="33">
        <v>5.4</v>
      </c>
      <c r="G17" s="34">
        <v>4.7</v>
      </c>
      <c r="H17" s="46"/>
      <c r="I17" s="45"/>
      <c r="J17" s="45"/>
      <c r="K17" s="45"/>
      <c r="L17" s="46"/>
      <c r="M17" s="47"/>
      <c r="N17" s="27"/>
      <c r="O17" s="28"/>
      <c r="P17" s="28"/>
      <c r="Q17" s="28"/>
      <c r="R17" s="28"/>
      <c r="S17" s="29"/>
      <c r="T17" s="30"/>
      <c r="U17" s="31"/>
      <c r="V17" s="31"/>
      <c r="W17" s="31"/>
      <c r="X17" s="30"/>
      <c r="Y17" s="32"/>
    </row>
    <row r="18" spans="1:25" ht="15" customHeight="1" x14ac:dyDescent="0.25">
      <c r="A18" s="23">
        <f t="shared" si="1"/>
        <v>1985</v>
      </c>
      <c r="B18" s="24" t="s">
        <v>19</v>
      </c>
      <c r="C18" s="33">
        <v>37.9</v>
      </c>
      <c r="D18" s="33">
        <v>35.5</v>
      </c>
      <c r="E18" s="33">
        <f t="shared" si="0"/>
        <v>32.657499999999999</v>
      </c>
      <c r="F18" s="33">
        <v>7.5</v>
      </c>
      <c r="G18" s="34">
        <v>6.3</v>
      </c>
      <c r="H18" s="46"/>
      <c r="I18" s="45"/>
      <c r="J18" s="45"/>
      <c r="K18" s="45"/>
      <c r="L18" s="46"/>
      <c r="M18" s="47"/>
      <c r="N18" s="27"/>
      <c r="O18" s="28"/>
      <c r="P18" s="28"/>
      <c r="Q18" s="28"/>
      <c r="R18" s="28"/>
      <c r="S18" s="29"/>
      <c r="T18" s="30"/>
      <c r="U18" s="31"/>
      <c r="V18" s="31"/>
      <c r="W18" s="31"/>
      <c r="X18" s="30"/>
      <c r="Y18" s="32"/>
    </row>
    <row r="19" spans="1:25" ht="15" customHeight="1" x14ac:dyDescent="0.25">
      <c r="A19" s="23">
        <f t="shared" si="1"/>
        <v>1986</v>
      </c>
      <c r="B19" s="24" t="s">
        <v>19</v>
      </c>
      <c r="C19" s="33">
        <v>38.6</v>
      </c>
      <c r="D19" s="33">
        <v>36.299999999999997</v>
      </c>
      <c r="E19" s="33">
        <f t="shared" si="0"/>
        <v>36.299999999999997</v>
      </c>
      <c r="F19" s="45"/>
      <c r="G19" s="34">
        <v>5.9</v>
      </c>
      <c r="H19" s="46"/>
      <c r="I19" s="45"/>
      <c r="J19" s="45"/>
      <c r="K19" s="45"/>
      <c r="L19" s="46"/>
      <c r="M19" s="47"/>
      <c r="N19" s="27"/>
      <c r="O19" s="28"/>
      <c r="P19" s="28"/>
      <c r="Q19" s="28"/>
      <c r="R19" s="28"/>
      <c r="S19" s="29"/>
      <c r="T19" s="30"/>
      <c r="U19" s="31"/>
      <c r="V19" s="31"/>
      <c r="W19" s="31"/>
      <c r="X19" s="30"/>
      <c r="Y19" s="32"/>
    </row>
    <row r="20" spans="1:25" ht="15" customHeight="1" x14ac:dyDescent="0.25">
      <c r="A20" s="23">
        <f t="shared" si="1"/>
        <v>1987</v>
      </c>
      <c r="B20" s="24" t="s">
        <v>19</v>
      </c>
      <c r="C20" s="33">
        <v>39.5</v>
      </c>
      <c r="D20" s="33">
        <v>37.1</v>
      </c>
      <c r="E20" s="33">
        <f t="shared" si="0"/>
        <v>33.861000000000004</v>
      </c>
      <c r="F20" s="33">
        <v>8.1999999999999993</v>
      </c>
      <c r="G20" s="34">
        <v>6</v>
      </c>
      <c r="H20" s="46"/>
      <c r="I20" s="45"/>
      <c r="J20" s="45"/>
      <c r="K20" s="45"/>
      <c r="L20" s="46"/>
      <c r="M20" s="47"/>
      <c r="N20" s="27"/>
      <c r="O20" s="28"/>
      <c r="P20" s="28"/>
      <c r="Q20" s="28"/>
      <c r="R20" s="28"/>
      <c r="S20" s="29"/>
      <c r="T20" s="30"/>
      <c r="U20" s="31"/>
      <c r="V20" s="31"/>
      <c r="W20" s="31"/>
      <c r="X20" s="30"/>
      <c r="Y20" s="32"/>
    </row>
    <row r="21" spans="1:25" ht="15" customHeight="1" x14ac:dyDescent="0.25">
      <c r="A21" s="23">
        <f t="shared" si="1"/>
        <v>1988</v>
      </c>
      <c r="B21" s="24" t="s">
        <v>19</v>
      </c>
      <c r="C21" s="33">
        <v>38.700000000000003</v>
      </c>
      <c r="D21" s="33">
        <v>36.200000000000003</v>
      </c>
      <c r="E21" s="33">
        <f t="shared" si="0"/>
        <v>33.181400000000004</v>
      </c>
      <c r="F21" s="33">
        <v>7.8</v>
      </c>
      <c r="G21" s="34">
        <v>6.5</v>
      </c>
      <c r="H21" s="46"/>
      <c r="I21" s="45"/>
      <c r="J21" s="45"/>
      <c r="K21" s="45"/>
      <c r="L21" s="46"/>
      <c r="M21" s="47"/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</row>
    <row r="22" spans="1:25" ht="15" customHeight="1" x14ac:dyDescent="0.25">
      <c r="A22" s="23">
        <f t="shared" si="1"/>
        <v>1989</v>
      </c>
      <c r="B22" s="24" t="s">
        <v>19</v>
      </c>
      <c r="C22" s="33">
        <v>40.200000000000003</v>
      </c>
      <c r="D22" s="33">
        <v>36.9</v>
      </c>
      <c r="E22" s="33">
        <f t="shared" si="0"/>
        <v>33.442799999999998</v>
      </c>
      <c r="F22" s="33">
        <v>8.6</v>
      </c>
      <c r="G22" s="34">
        <v>8.1</v>
      </c>
      <c r="H22" s="46"/>
      <c r="I22" s="45"/>
      <c r="J22" s="45"/>
      <c r="K22" s="45"/>
      <c r="L22" s="46"/>
      <c r="M22" s="47"/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</row>
    <row r="23" spans="1:25" ht="15" customHeight="1" x14ac:dyDescent="0.25">
      <c r="A23" s="23">
        <f t="shared" si="1"/>
        <v>1990</v>
      </c>
      <c r="B23" s="24" t="s">
        <v>19</v>
      </c>
      <c r="C23" s="33">
        <v>39.1</v>
      </c>
      <c r="D23" s="33">
        <v>35.700000000000003</v>
      </c>
      <c r="E23" s="33">
        <f t="shared" si="0"/>
        <v>32.063700000000004</v>
      </c>
      <c r="F23" s="33">
        <v>9.3000000000000007</v>
      </c>
      <c r="G23" s="34">
        <v>8.6</v>
      </c>
      <c r="H23" s="46"/>
      <c r="I23" s="45"/>
      <c r="J23" s="45"/>
      <c r="K23" s="45"/>
      <c r="L23" s="46"/>
      <c r="M23" s="47"/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</row>
    <row r="24" spans="1:25" ht="15" customHeight="1" x14ac:dyDescent="0.25">
      <c r="A24" s="23">
        <f t="shared" si="1"/>
        <v>1991</v>
      </c>
      <c r="B24" s="24" t="s">
        <v>22</v>
      </c>
      <c r="C24" s="33">
        <v>39.5</v>
      </c>
      <c r="D24" s="33">
        <v>36.774500000000003</v>
      </c>
      <c r="E24" s="33">
        <f t="shared" ref="E24:E28" si="2">D24-F24*C24/100</f>
        <v>33.377500000000005</v>
      </c>
      <c r="F24" s="33">
        <v>8.6</v>
      </c>
      <c r="G24" s="34">
        <v>6.9</v>
      </c>
      <c r="H24" s="46"/>
      <c r="I24" s="45"/>
      <c r="J24" s="45"/>
      <c r="K24" s="45"/>
      <c r="L24" s="46"/>
      <c r="M24" s="47"/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</row>
    <row r="25" spans="1:25" ht="15" customHeight="1" x14ac:dyDescent="0.25">
      <c r="A25" s="23">
        <f t="shared" si="1"/>
        <v>1992</v>
      </c>
      <c r="B25" s="24" t="s">
        <v>19</v>
      </c>
      <c r="C25" s="33">
        <v>39.799999999999997</v>
      </c>
      <c r="D25" s="33">
        <v>37.053799999999995</v>
      </c>
      <c r="E25" s="33">
        <f t="shared" si="2"/>
        <v>33.750399999999992</v>
      </c>
      <c r="F25" s="33">
        <v>8.3000000000000007</v>
      </c>
      <c r="G25" s="34">
        <v>6.9</v>
      </c>
      <c r="H25" s="46"/>
      <c r="I25" s="45"/>
      <c r="J25" s="45"/>
      <c r="K25" s="45"/>
      <c r="L25" s="46"/>
      <c r="M25" s="47"/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</row>
    <row r="26" spans="1:25" ht="15" customHeight="1" x14ac:dyDescent="0.25">
      <c r="A26" s="23">
        <f t="shared" si="1"/>
        <v>1993</v>
      </c>
      <c r="B26" s="24" t="s">
        <v>19</v>
      </c>
      <c r="C26" s="33">
        <v>41.5</v>
      </c>
      <c r="D26" s="33">
        <v>37.391500000000001</v>
      </c>
      <c r="E26" s="33">
        <f t="shared" si="2"/>
        <v>33.7395</v>
      </c>
      <c r="F26" s="33">
        <v>8.8000000000000007</v>
      </c>
      <c r="G26" s="34">
        <v>9.9</v>
      </c>
      <c r="H26" s="46"/>
      <c r="I26" s="45"/>
      <c r="J26" s="45"/>
      <c r="K26" s="45"/>
      <c r="L26" s="46"/>
      <c r="M26" s="47"/>
      <c r="N26" s="27"/>
      <c r="O26" s="28"/>
      <c r="P26" s="28"/>
      <c r="Q26" s="28"/>
      <c r="R26" s="28"/>
      <c r="S26" s="29"/>
      <c r="T26" s="30"/>
      <c r="U26" s="31"/>
      <c r="V26" s="31"/>
      <c r="W26" s="31"/>
      <c r="X26" s="30"/>
      <c r="Y26" s="32"/>
    </row>
    <row r="27" spans="1:25" ht="15" customHeight="1" x14ac:dyDescent="0.25">
      <c r="A27" s="23">
        <f t="shared" si="1"/>
        <v>1994</v>
      </c>
      <c r="B27" s="24" t="s">
        <v>19</v>
      </c>
      <c r="C27" s="33">
        <v>41.1</v>
      </c>
      <c r="D27" s="33">
        <v>36.702300000000001</v>
      </c>
      <c r="E27" s="33">
        <f t="shared" si="2"/>
        <v>32.510100000000001</v>
      </c>
      <c r="F27" s="33">
        <v>10.199999999999999</v>
      </c>
      <c r="G27" s="34">
        <v>10.7</v>
      </c>
      <c r="H27" s="46"/>
      <c r="I27" s="45"/>
      <c r="J27" s="45"/>
      <c r="K27" s="45"/>
      <c r="L27" s="46"/>
      <c r="M27" s="47"/>
      <c r="N27" s="27"/>
      <c r="O27" s="28"/>
      <c r="P27" s="28"/>
      <c r="Q27" s="28"/>
      <c r="R27" s="28"/>
      <c r="S27" s="29"/>
      <c r="T27" s="30"/>
      <c r="U27" s="31"/>
      <c r="V27" s="31"/>
      <c r="W27" s="31"/>
      <c r="X27" s="30"/>
      <c r="Y27" s="32"/>
    </row>
    <row r="28" spans="1:25" ht="15" customHeight="1" x14ac:dyDescent="0.25">
      <c r="A28" s="23">
        <v>1995</v>
      </c>
      <c r="B28" s="24" t="s">
        <v>19</v>
      </c>
      <c r="C28" s="33">
        <v>42.6</v>
      </c>
      <c r="D28" s="33">
        <v>34.676400000000001</v>
      </c>
      <c r="E28" s="33">
        <f t="shared" si="2"/>
        <v>29.8626</v>
      </c>
      <c r="F28" s="33">
        <v>11.3</v>
      </c>
      <c r="G28" s="34">
        <v>18.600000000000001</v>
      </c>
      <c r="H28" s="46"/>
      <c r="I28" s="45"/>
      <c r="J28" s="45"/>
      <c r="K28" s="45"/>
      <c r="L28" s="46"/>
      <c r="M28" s="47"/>
      <c r="N28" s="40"/>
      <c r="O28" s="41"/>
      <c r="P28" s="41"/>
      <c r="Q28" s="41"/>
      <c r="R28" s="41"/>
      <c r="S28" s="42"/>
      <c r="T28" s="43"/>
      <c r="U28" s="42"/>
      <c r="V28" s="42"/>
      <c r="W28" s="42"/>
      <c r="X28" s="43"/>
      <c r="Y28" s="44"/>
    </row>
    <row r="29" spans="1:25" ht="15" customHeight="1" x14ac:dyDescent="0.25">
      <c r="A29" s="23">
        <f t="shared" ref="A29:A36" si="3">A28+1</f>
        <v>1996</v>
      </c>
      <c r="B29" s="24" t="s">
        <v>19</v>
      </c>
      <c r="C29" s="33">
        <v>41</v>
      </c>
      <c r="D29" s="33">
        <v>33.988999999999997</v>
      </c>
      <c r="E29" s="33">
        <f>D29-F29*C29/100</f>
        <v>28.822999999999997</v>
      </c>
      <c r="F29" s="33">
        <v>12.6</v>
      </c>
      <c r="G29" s="34">
        <v>17.100000000000001</v>
      </c>
      <c r="H29" s="35">
        <v>4.9013339927936448</v>
      </c>
      <c r="I29" s="36">
        <v>22.769442083246467</v>
      </c>
      <c r="J29" s="36">
        <v>70.544208926780442</v>
      </c>
      <c r="K29" s="36">
        <v>1.7040731493658445</v>
      </c>
      <c r="L29" s="35">
        <v>65.36500958561443</v>
      </c>
      <c r="M29" s="37">
        <v>34.050022408691568</v>
      </c>
      <c r="N29" s="27">
        <f>O29/C29*100</f>
        <v>21339707.34350061</v>
      </c>
      <c r="O29" s="28">
        <v>8749280.0108352508</v>
      </c>
      <c r="P29" s="28">
        <v>7253153.1289824229</v>
      </c>
      <c r="Q29" s="28">
        <f>E29*N29/100</f>
        <v>6150743.8476171801</v>
      </c>
      <c r="R29" s="28">
        <v>1102409.2813652416</v>
      </c>
      <c r="S29" s="29">
        <v>1496126.8818528282</v>
      </c>
      <c r="T29" s="30">
        <v>355501.25986019132</v>
      </c>
      <c r="U29" s="31">
        <v>1651502.5009128314</v>
      </c>
      <c r="V29" s="31">
        <v>5116679.4970886735</v>
      </c>
      <c r="W29" s="31">
        <v>123599.03495337805</v>
      </c>
      <c r="X29" s="30">
        <v>3294350.2730811215</v>
      </c>
      <c r="Y29" s="32">
        <v>1716097.0576095257</v>
      </c>
    </row>
    <row r="30" spans="1:25" ht="15" customHeight="1" x14ac:dyDescent="0.25">
      <c r="A30" s="23">
        <f t="shared" si="3"/>
        <v>1997</v>
      </c>
      <c r="B30" s="24" t="s">
        <v>19</v>
      </c>
      <c r="C30" s="33">
        <v>42.1</v>
      </c>
      <c r="D30" s="33">
        <v>35.321899999999999</v>
      </c>
      <c r="E30" s="33">
        <f t="shared" ref="E30:E36" si="4">D30-F30*C30/100</f>
        <v>29.764699999999998</v>
      </c>
      <c r="F30" s="33">
        <v>13.2</v>
      </c>
      <c r="G30" s="34">
        <v>16.100000000000001</v>
      </c>
      <c r="H30" s="35">
        <v>4.5438472021825582</v>
      </c>
      <c r="I30" s="36">
        <v>22.142708382315259</v>
      </c>
      <c r="J30" s="36">
        <v>71.554629592505734</v>
      </c>
      <c r="K30" s="36">
        <v>1.6673057092351953</v>
      </c>
      <c r="L30" s="35">
        <v>62.076432903054531</v>
      </c>
      <c r="M30" s="37">
        <v>37.29813269644135</v>
      </c>
      <c r="N30" s="27">
        <f>O30/C30*100</f>
        <v>21541731.519868284</v>
      </c>
      <c r="O30" s="28">
        <v>9069068.9698645491</v>
      </c>
      <c r="P30" s="28">
        <v>7608948.8657163559</v>
      </c>
      <c r="Q30" s="28">
        <f>E30*N30/100</f>
        <v>6411831.7616942348</v>
      </c>
      <c r="R30" s="28">
        <v>1197117.1040221206</v>
      </c>
      <c r="S30" s="29">
        <v>1460120.1041481926</v>
      </c>
      <c r="T30" s="30">
        <v>345739.01015035412</v>
      </c>
      <c r="U30" s="31">
        <v>1684827.3582950574</v>
      </c>
      <c r="V30" s="31">
        <v>5444555.1767465053</v>
      </c>
      <c r="W30" s="31">
        <v>126864.43885087545</v>
      </c>
      <c r="X30" s="30">
        <v>3329088.8565453836</v>
      </c>
      <c r="Y30" s="32">
        <v>2000256.6533355701</v>
      </c>
    </row>
    <row r="31" spans="1:25" ht="15" customHeight="1" x14ac:dyDescent="0.25">
      <c r="A31" s="23">
        <f t="shared" si="3"/>
        <v>1998</v>
      </c>
      <c r="B31" s="24" t="s">
        <v>19</v>
      </c>
      <c r="C31" s="33">
        <v>42.4</v>
      </c>
      <c r="D31" s="33">
        <v>36.803199999999997</v>
      </c>
      <c r="E31" s="33">
        <f t="shared" si="4"/>
        <v>31.163999999999998</v>
      </c>
      <c r="F31" s="33">
        <v>13.3</v>
      </c>
      <c r="G31" s="34">
        <v>13.2</v>
      </c>
      <c r="H31" s="35">
        <v>4.5639644918962494</v>
      </c>
      <c r="I31" s="36">
        <v>22.316100370154533</v>
      </c>
      <c r="J31" s="36">
        <v>71.744145481022628</v>
      </c>
      <c r="K31" s="36">
        <v>1.3270078241429726</v>
      </c>
      <c r="L31" s="35">
        <v>62.228756839848621</v>
      </c>
      <c r="M31" s="37">
        <v>37.188410754319946</v>
      </c>
      <c r="N31" s="27">
        <f>O31/C31*100</f>
        <v>21746542.801500719</v>
      </c>
      <c r="O31" s="28">
        <v>9220534.1478363052</v>
      </c>
      <c r="P31" s="28">
        <v>8003423.6403219113</v>
      </c>
      <c r="Q31" s="28">
        <f>E31*N31/100</f>
        <v>6777092.598659683</v>
      </c>
      <c r="R31" s="28">
        <v>1226331.0416622285</v>
      </c>
      <c r="S31" s="29">
        <v>1217110.5075143923</v>
      </c>
      <c r="T31" s="30">
        <v>365273.41308032227</v>
      </c>
      <c r="U31" s="31">
        <v>1786052.0526229136</v>
      </c>
      <c r="V31" s="31">
        <v>5741987.8999751089</v>
      </c>
      <c r="W31" s="31">
        <v>106206.05790638008</v>
      </c>
      <c r="X31" s="30">
        <v>3519570.1727283052</v>
      </c>
      <c r="Y31" s="32">
        <v>2103323.7350205015</v>
      </c>
    </row>
    <row r="32" spans="1:25" ht="15" customHeight="1" x14ac:dyDescent="0.25">
      <c r="A32" s="23">
        <f t="shared" si="3"/>
        <v>1999</v>
      </c>
      <c r="B32" s="24" t="s">
        <v>19</v>
      </c>
      <c r="C32" s="33">
        <v>42.8</v>
      </c>
      <c r="D32" s="33">
        <v>36.593999999999994</v>
      </c>
      <c r="E32" s="33">
        <f t="shared" si="4"/>
        <v>30.730399999999996</v>
      </c>
      <c r="F32" s="33">
        <v>13.7</v>
      </c>
      <c r="G32" s="34">
        <v>14.5</v>
      </c>
      <c r="H32" s="35">
        <v>4.5041549816397435</v>
      </c>
      <c r="I32" s="36">
        <v>21.798777478909461</v>
      </c>
      <c r="J32" s="36">
        <v>72.412816557587774</v>
      </c>
      <c r="K32" s="36">
        <v>1.2619304648653016</v>
      </c>
      <c r="L32" s="35">
        <v>61.788868659955305</v>
      </c>
      <c r="M32" s="37">
        <v>37.700053828142039</v>
      </c>
      <c r="N32" s="27">
        <f>O32/C32*100</f>
        <v>21954194.539680988</v>
      </c>
      <c r="O32" s="28">
        <v>9396395.2629834618</v>
      </c>
      <c r="P32" s="28">
        <v>8033917.9498508582</v>
      </c>
      <c r="Q32" s="28">
        <f>E32*N32/100</f>
        <v>6746611.7988221254</v>
      </c>
      <c r="R32" s="28">
        <v>1287306.1510287342</v>
      </c>
      <c r="S32" s="29">
        <v>1362477.313132602</v>
      </c>
      <c r="T32" s="30">
        <v>361860.11555905704</v>
      </c>
      <c r="U32" s="31">
        <v>1751295.8967261536</v>
      </c>
      <c r="V32" s="31">
        <v>5817586.2674126197</v>
      </c>
      <c r="W32" s="31">
        <v>101382.45813144985</v>
      </c>
      <c r="X32" s="30">
        <v>3540701.4268819122</v>
      </c>
      <c r="Y32" s="32">
        <v>2160334.6569984597</v>
      </c>
    </row>
    <row r="33" spans="1:25" ht="15" customHeight="1" x14ac:dyDescent="0.25">
      <c r="A33" s="23">
        <f t="shared" si="3"/>
        <v>2000</v>
      </c>
      <c r="B33" s="24" t="s">
        <v>19</v>
      </c>
      <c r="C33" s="33">
        <v>42.4</v>
      </c>
      <c r="D33" s="33">
        <v>35.870399999999997</v>
      </c>
      <c r="E33" s="33">
        <f t="shared" si="4"/>
        <v>29.722399999999997</v>
      </c>
      <c r="F33" s="33">
        <v>14.5</v>
      </c>
      <c r="G33" s="34">
        <v>15.4</v>
      </c>
      <c r="H33" s="35">
        <v>4.9353020336691742</v>
      </c>
      <c r="I33" s="36">
        <v>21.325308819983125</v>
      </c>
      <c r="J33" s="36">
        <v>72.607023289276512</v>
      </c>
      <c r="K33" s="36">
        <v>1.0809434614099127</v>
      </c>
      <c r="L33" s="35">
        <v>61.465117602420037</v>
      </c>
      <c r="M33" s="37">
        <v>38.036990652844835</v>
      </c>
      <c r="N33" s="27">
        <f>O33/C33*100</f>
        <v>22164741.33091272</v>
      </c>
      <c r="O33" s="28">
        <v>9397850.3243069928</v>
      </c>
      <c r="P33" s="28">
        <v>7950581.3743637167</v>
      </c>
      <c r="Q33" s="28">
        <f>E33*N33/100</f>
        <v>6587893.0773392022</v>
      </c>
      <c r="R33" s="28">
        <v>1362688.2970245141</v>
      </c>
      <c r="S33" s="29">
        <v>1447268.9499432771</v>
      </c>
      <c r="T33" s="30">
        <v>392385.20425749506</v>
      </c>
      <c r="U33" s="31">
        <v>1695486.0310671211</v>
      </c>
      <c r="V33" s="31">
        <v>5772680.4701171443</v>
      </c>
      <c r="W33" s="31">
        <v>85941.289510258968</v>
      </c>
      <c r="X33" s="30">
        <v>3494962.0671728952</v>
      </c>
      <c r="Y33" s="32">
        <v>2162817.6218745015</v>
      </c>
    </row>
    <row r="34" spans="1:25" ht="15" customHeight="1" x14ac:dyDescent="0.25">
      <c r="A34" s="23">
        <f t="shared" si="3"/>
        <v>2001</v>
      </c>
      <c r="B34" s="24" t="s">
        <v>19</v>
      </c>
      <c r="C34" s="33">
        <v>42.8</v>
      </c>
      <c r="D34" s="33">
        <v>35.780799999999999</v>
      </c>
      <c r="E34" s="33">
        <f t="shared" si="4"/>
        <v>29.403599999999997</v>
      </c>
      <c r="F34" s="33">
        <v>14.9</v>
      </c>
      <c r="G34" s="34">
        <v>16.399999999999999</v>
      </c>
      <c r="H34" s="35">
        <v>4.3721199927043557</v>
      </c>
      <c r="I34" s="36">
        <v>22.27209937129032</v>
      </c>
      <c r="J34" s="36">
        <v>72.091420841684482</v>
      </c>
      <c r="K34" s="36">
        <v>1.209043169406419</v>
      </c>
      <c r="L34" s="35">
        <v>60.572995314110955</v>
      </c>
      <c r="M34" s="37">
        <v>38.831315716526376</v>
      </c>
      <c r="N34" s="27">
        <f>O34/C34*100</f>
        <v>22378239.049411483</v>
      </c>
      <c r="O34" s="28">
        <v>9577886.3131481148</v>
      </c>
      <c r="P34" s="28">
        <v>8007112.9577918248</v>
      </c>
      <c r="Q34" s="28">
        <f>E34*N34/100</f>
        <v>6580007.8971327543</v>
      </c>
      <c r="R34" s="28">
        <v>1427105.0606590693</v>
      </c>
      <c r="S34" s="29">
        <v>1570773.3553562907</v>
      </c>
      <c r="T34" s="30">
        <v>350080.58646603738</v>
      </c>
      <c r="U34" s="31">
        <v>1783352.1547308587</v>
      </c>
      <c r="V34" s="31">
        <v>5772441.4996707542</v>
      </c>
      <c r="W34" s="31">
        <v>96809.452282838334</v>
      </c>
      <c r="X34" s="30">
        <v>3444092.6083187819</v>
      </c>
      <c r="Y34" s="32">
        <v>2207892.2585396064</v>
      </c>
    </row>
    <row r="35" spans="1:25" ht="15" customHeight="1" x14ac:dyDescent="0.25">
      <c r="A35" s="23">
        <f t="shared" si="3"/>
        <v>2002</v>
      </c>
      <c r="B35" s="24" t="s">
        <v>19</v>
      </c>
      <c r="C35" s="33">
        <v>41.8</v>
      </c>
      <c r="D35" s="33">
        <v>32.812999999999995</v>
      </c>
      <c r="E35" s="33">
        <f t="shared" si="4"/>
        <v>25.038199999999996</v>
      </c>
      <c r="F35" s="33">
        <v>18.600000000000001</v>
      </c>
      <c r="G35" s="34">
        <v>21.5</v>
      </c>
      <c r="H35" s="35">
        <v>3.5764816321475532</v>
      </c>
      <c r="I35" s="36">
        <v>24.041061375530941</v>
      </c>
      <c r="J35" s="36">
        <v>71.136813293767887</v>
      </c>
      <c r="K35" s="36">
        <v>1.2236049813494305</v>
      </c>
      <c r="L35" s="35">
        <v>61.137355606142407</v>
      </c>
      <c r="M35" s="37">
        <v>38.226007500286293</v>
      </c>
      <c r="N35" s="27">
        <f>O35/C35*100</f>
        <v>22594744.880506836</v>
      </c>
      <c r="O35" s="28">
        <v>9444603.3600518573</v>
      </c>
      <c r="P35" s="28">
        <v>7414013.6376407072</v>
      </c>
      <c r="Q35" s="28">
        <f>E35*N35/100</f>
        <v>5657317.4126710622</v>
      </c>
      <c r="R35" s="28">
        <v>1756696.2249696455</v>
      </c>
      <c r="S35" s="29">
        <v>2030589.7224111492</v>
      </c>
      <c r="T35" s="30">
        <v>265160.83595513453</v>
      </c>
      <c r="U35" s="31">
        <v>1782407.5690154363</v>
      </c>
      <c r="V35" s="31">
        <v>5274093.0389829595</v>
      </c>
      <c r="W35" s="31">
        <v>90718.240188097814</v>
      </c>
      <c r="X35" s="30">
        <v>3176074.4009981877</v>
      </c>
      <c r="Y35" s="32">
        <v>1985834.0726438977</v>
      </c>
    </row>
    <row r="36" spans="1:25" ht="15" customHeight="1" x14ac:dyDescent="0.25">
      <c r="A36" s="23">
        <f t="shared" si="3"/>
        <v>2003</v>
      </c>
      <c r="B36" s="24" t="s">
        <v>19</v>
      </c>
      <c r="C36" s="33">
        <v>42.693802183077281</v>
      </c>
      <c r="D36" s="33">
        <v>33.540004301238859</v>
      </c>
      <c r="E36" s="33">
        <f t="shared" si="4"/>
        <v>26.887109813451108</v>
      </c>
      <c r="F36" s="33">
        <v>15.582810964596607</v>
      </c>
      <c r="G36" s="34">
        <v>21.440577821074811</v>
      </c>
      <c r="H36" s="35">
        <v>4.1326885244123215</v>
      </c>
      <c r="I36" s="36">
        <v>24.930619712421656</v>
      </c>
      <c r="J36" s="36">
        <v>69.697523750013019</v>
      </c>
      <c r="K36" s="36">
        <v>1.2261093237251481</v>
      </c>
      <c r="L36" s="35">
        <v>60.05219960314453</v>
      </c>
      <c r="M36" s="37">
        <v>39.149372802297712</v>
      </c>
      <c r="N36" s="27">
        <f>O36/C36*100</f>
        <v>22814317.354981929</v>
      </c>
      <c r="O36" s="28">
        <v>9740299.5209554527</v>
      </c>
      <c r="P36" s="28">
        <v>7651923.0221592207</v>
      </c>
      <c r="Q36" s="28">
        <f>E36*N36/100</f>
        <v>6134110.5604232252</v>
      </c>
      <c r="R36" s="28">
        <v>1517812.4617359969</v>
      </c>
      <c r="S36" s="29">
        <v>2088376.4987962309</v>
      </c>
      <c r="T36" s="30">
        <v>316230.29221157799</v>
      </c>
      <c r="U36" s="31">
        <v>1907672.7196119686</v>
      </c>
      <c r="V36" s="31">
        <v>5333203.3545945073</v>
      </c>
      <c r="W36" s="31">
        <v>93820.985403220169</v>
      </c>
      <c r="X36" s="30">
        <v>3154665.3348865523</v>
      </c>
      <c r="Y36" s="32">
        <v>2056596.9286409281</v>
      </c>
    </row>
    <row r="37" spans="1:25" ht="15" customHeight="1" x14ac:dyDescent="0.25">
      <c r="R37" s="48"/>
      <c r="S37" s="48"/>
    </row>
    <row r="38" spans="1:25" ht="15" customHeight="1" x14ac:dyDescent="0.25">
      <c r="R38" s="48"/>
      <c r="S38" s="48"/>
    </row>
    <row r="39" spans="1:25" ht="15" customHeight="1" x14ac:dyDescent="0.25">
      <c r="R39" s="48"/>
      <c r="S39" s="48"/>
    </row>
    <row r="40" spans="1:25" ht="15" customHeight="1" x14ac:dyDescent="0.25">
      <c r="R40" s="48"/>
      <c r="S40" s="48"/>
    </row>
    <row r="41" spans="1:25" ht="15" customHeight="1" x14ac:dyDescent="0.25">
      <c r="R41" s="48"/>
      <c r="S41" s="48"/>
    </row>
    <row r="42" spans="1:25" ht="15" customHeight="1" x14ac:dyDescent="0.25">
      <c r="R42" s="48"/>
      <c r="S42" s="48"/>
    </row>
    <row r="43" spans="1:25" ht="15" customHeight="1" x14ac:dyDescent="0.25">
      <c r="R43" s="48"/>
      <c r="S43" s="48"/>
    </row>
    <row r="44" spans="1:25" ht="15" customHeight="1" x14ac:dyDescent="0.25">
      <c r="R44" s="48"/>
      <c r="S44" s="48"/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H28:M28 N7:Y36 C29:M36 C7:G18 C20:G23 C19:E19">
    <cfRule type="cellIs" dxfId="59" priority="11" stopIfTrue="1" operator="equal">
      <formula>"n.d."</formula>
    </cfRule>
  </conditionalFormatting>
  <conditionalFormatting sqref="G19">
    <cfRule type="cellIs" dxfId="58" priority="4" stopIfTrue="1" operator="equal">
      <formula>"n.d."</formula>
    </cfRule>
  </conditionalFormatting>
  <conditionalFormatting sqref="C24:G28 E7:E24">
    <cfRule type="cellIs" dxfId="57" priority="3" stopIfTrue="1" operator="equal">
      <formula>"n.d."</formula>
    </cfRule>
  </conditionalFormatting>
  <conditionalFormatting sqref="H7:M27">
    <cfRule type="cellIs" dxfId="56" priority="2" stopIfTrue="1" operator="equal">
      <formula>"n.d."</formula>
    </cfRule>
  </conditionalFormatting>
  <conditionalFormatting sqref="F19">
    <cfRule type="cellIs" dxfId="55" priority="1" stopIfTrue="1" operator="equal">
      <formula>"n.d."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zoomScale="80" zoomScaleNormal="80" workbookViewId="0">
      <pane xSplit="2" ySplit="6" topLeftCell="C7" activePane="bottomRight" state="frozen"/>
      <selection activeCell="AA1" sqref="AA1:AN1048576"/>
      <selection pane="topRight" activeCell="AA1" sqref="AA1:AN1048576"/>
      <selection pane="bottomLeft" activeCell="AA1" sqref="AA1:AN1048576"/>
      <selection pane="bottomRight" activeCell="C4" sqref="C4:M5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36" width="11.42578125" style="26"/>
    <col min="237" max="238" width="8.7109375" style="26" customWidth="1"/>
    <col min="239" max="244" width="10.7109375" style="26" customWidth="1"/>
    <col min="245" max="250" width="11.42578125" style="26"/>
    <col min="251" max="256" width="10.7109375" style="26" customWidth="1"/>
    <col min="257" max="492" width="11.42578125" style="26"/>
    <col min="493" max="494" width="8.7109375" style="26" customWidth="1"/>
    <col min="495" max="500" width="10.7109375" style="26" customWidth="1"/>
    <col min="501" max="506" width="11.42578125" style="26"/>
    <col min="507" max="512" width="10.7109375" style="26" customWidth="1"/>
    <col min="513" max="748" width="11.42578125" style="26"/>
    <col min="749" max="750" width="8.7109375" style="26" customWidth="1"/>
    <col min="751" max="756" width="10.7109375" style="26" customWidth="1"/>
    <col min="757" max="762" width="11.42578125" style="26"/>
    <col min="763" max="768" width="10.7109375" style="26" customWidth="1"/>
    <col min="769" max="1004" width="11.42578125" style="26"/>
    <col min="1005" max="1006" width="8.7109375" style="26" customWidth="1"/>
    <col min="1007" max="1012" width="10.7109375" style="26" customWidth="1"/>
    <col min="1013" max="1018" width="11.42578125" style="26"/>
    <col min="1019" max="1024" width="10.7109375" style="26" customWidth="1"/>
    <col min="1025" max="1260" width="11.42578125" style="26"/>
    <col min="1261" max="1262" width="8.7109375" style="26" customWidth="1"/>
    <col min="1263" max="1268" width="10.7109375" style="26" customWidth="1"/>
    <col min="1269" max="1274" width="11.42578125" style="26"/>
    <col min="1275" max="1280" width="10.7109375" style="26" customWidth="1"/>
    <col min="1281" max="1516" width="11.42578125" style="26"/>
    <col min="1517" max="1518" width="8.7109375" style="26" customWidth="1"/>
    <col min="1519" max="1524" width="10.7109375" style="26" customWidth="1"/>
    <col min="1525" max="1530" width="11.42578125" style="26"/>
    <col min="1531" max="1536" width="10.7109375" style="26" customWidth="1"/>
    <col min="1537" max="1772" width="11.42578125" style="26"/>
    <col min="1773" max="1774" width="8.7109375" style="26" customWidth="1"/>
    <col min="1775" max="1780" width="10.7109375" style="26" customWidth="1"/>
    <col min="1781" max="1786" width="11.42578125" style="26"/>
    <col min="1787" max="1792" width="10.7109375" style="26" customWidth="1"/>
    <col min="1793" max="2028" width="11.42578125" style="26"/>
    <col min="2029" max="2030" width="8.7109375" style="26" customWidth="1"/>
    <col min="2031" max="2036" width="10.7109375" style="26" customWidth="1"/>
    <col min="2037" max="2042" width="11.42578125" style="26"/>
    <col min="2043" max="2048" width="10.7109375" style="26" customWidth="1"/>
    <col min="2049" max="2284" width="11.42578125" style="26"/>
    <col min="2285" max="2286" width="8.7109375" style="26" customWidth="1"/>
    <col min="2287" max="2292" width="10.7109375" style="26" customWidth="1"/>
    <col min="2293" max="2298" width="11.42578125" style="26"/>
    <col min="2299" max="2304" width="10.7109375" style="26" customWidth="1"/>
    <col min="2305" max="2540" width="11.42578125" style="26"/>
    <col min="2541" max="2542" width="8.7109375" style="26" customWidth="1"/>
    <col min="2543" max="2548" width="10.7109375" style="26" customWidth="1"/>
    <col min="2549" max="2554" width="11.42578125" style="26"/>
    <col min="2555" max="2560" width="10.7109375" style="26" customWidth="1"/>
    <col min="2561" max="2796" width="11.42578125" style="26"/>
    <col min="2797" max="2798" width="8.7109375" style="26" customWidth="1"/>
    <col min="2799" max="2804" width="10.7109375" style="26" customWidth="1"/>
    <col min="2805" max="2810" width="11.42578125" style="26"/>
    <col min="2811" max="2816" width="10.7109375" style="26" customWidth="1"/>
    <col min="2817" max="3052" width="11.42578125" style="26"/>
    <col min="3053" max="3054" width="8.7109375" style="26" customWidth="1"/>
    <col min="3055" max="3060" width="10.7109375" style="26" customWidth="1"/>
    <col min="3061" max="3066" width="11.42578125" style="26"/>
    <col min="3067" max="3072" width="10.7109375" style="26" customWidth="1"/>
    <col min="3073" max="3308" width="11.42578125" style="26"/>
    <col min="3309" max="3310" width="8.7109375" style="26" customWidth="1"/>
    <col min="3311" max="3316" width="10.7109375" style="26" customWidth="1"/>
    <col min="3317" max="3322" width="11.42578125" style="26"/>
    <col min="3323" max="3328" width="10.7109375" style="26" customWidth="1"/>
    <col min="3329" max="3564" width="11.42578125" style="26"/>
    <col min="3565" max="3566" width="8.7109375" style="26" customWidth="1"/>
    <col min="3567" max="3572" width="10.7109375" style="26" customWidth="1"/>
    <col min="3573" max="3578" width="11.42578125" style="26"/>
    <col min="3579" max="3584" width="10.7109375" style="26" customWidth="1"/>
    <col min="3585" max="3820" width="11.42578125" style="26"/>
    <col min="3821" max="3822" width="8.7109375" style="26" customWidth="1"/>
    <col min="3823" max="3828" width="10.7109375" style="26" customWidth="1"/>
    <col min="3829" max="3834" width="11.42578125" style="26"/>
    <col min="3835" max="3840" width="10.7109375" style="26" customWidth="1"/>
    <col min="3841" max="4076" width="11.42578125" style="26"/>
    <col min="4077" max="4078" width="8.7109375" style="26" customWidth="1"/>
    <col min="4079" max="4084" width="10.7109375" style="26" customWidth="1"/>
    <col min="4085" max="4090" width="11.42578125" style="26"/>
    <col min="4091" max="4096" width="10.7109375" style="26" customWidth="1"/>
    <col min="4097" max="4332" width="11.42578125" style="26"/>
    <col min="4333" max="4334" width="8.7109375" style="26" customWidth="1"/>
    <col min="4335" max="4340" width="10.7109375" style="26" customWidth="1"/>
    <col min="4341" max="4346" width="11.42578125" style="26"/>
    <col min="4347" max="4352" width="10.7109375" style="26" customWidth="1"/>
    <col min="4353" max="4588" width="11.42578125" style="26"/>
    <col min="4589" max="4590" width="8.7109375" style="26" customWidth="1"/>
    <col min="4591" max="4596" width="10.7109375" style="26" customWidth="1"/>
    <col min="4597" max="4602" width="11.42578125" style="26"/>
    <col min="4603" max="4608" width="10.7109375" style="26" customWidth="1"/>
    <col min="4609" max="4844" width="11.42578125" style="26"/>
    <col min="4845" max="4846" width="8.7109375" style="26" customWidth="1"/>
    <col min="4847" max="4852" width="10.7109375" style="26" customWidth="1"/>
    <col min="4853" max="4858" width="11.42578125" style="26"/>
    <col min="4859" max="4864" width="10.7109375" style="26" customWidth="1"/>
    <col min="4865" max="5100" width="11.42578125" style="26"/>
    <col min="5101" max="5102" width="8.7109375" style="26" customWidth="1"/>
    <col min="5103" max="5108" width="10.7109375" style="26" customWidth="1"/>
    <col min="5109" max="5114" width="11.42578125" style="26"/>
    <col min="5115" max="5120" width="10.7109375" style="26" customWidth="1"/>
    <col min="5121" max="5356" width="11.42578125" style="26"/>
    <col min="5357" max="5358" width="8.7109375" style="26" customWidth="1"/>
    <col min="5359" max="5364" width="10.7109375" style="26" customWidth="1"/>
    <col min="5365" max="5370" width="11.42578125" style="26"/>
    <col min="5371" max="5376" width="10.7109375" style="26" customWidth="1"/>
    <col min="5377" max="5612" width="11.42578125" style="26"/>
    <col min="5613" max="5614" width="8.7109375" style="26" customWidth="1"/>
    <col min="5615" max="5620" width="10.7109375" style="26" customWidth="1"/>
    <col min="5621" max="5626" width="11.42578125" style="26"/>
    <col min="5627" max="5632" width="10.7109375" style="26" customWidth="1"/>
    <col min="5633" max="5868" width="11.42578125" style="26"/>
    <col min="5869" max="5870" width="8.7109375" style="26" customWidth="1"/>
    <col min="5871" max="5876" width="10.7109375" style="26" customWidth="1"/>
    <col min="5877" max="5882" width="11.42578125" style="26"/>
    <col min="5883" max="5888" width="10.7109375" style="26" customWidth="1"/>
    <col min="5889" max="6124" width="11.42578125" style="26"/>
    <col min="6125" max="6126" width="8.7109375" style="26" customWidth="1"/>
    <col min="6127" max="6132" width="10.7109375" style="26" customWidth="1"/>
    <col min="6133" max="6138" width="11.42578125" style="26"/>
    <col min="6139" max="6144" width="10.7109375" style="26" customWidth="1"/>
    <col min="6145" max="6380" width="11.42578125" style="26"/>
    <col min="6381" max="6382" width="8.7109375" style="26" customWidth="1"/>
    <col min="6383" max="6388" width="10.7109375" style="26" customWidth="1"/>
    <col min="6389" max="6394" width="11.42578125" style="26"/>
    <col min="6395" max="6400" width="10.7109375" style="26" customWidth="1"/>
    <col min="6401" max="6636" width="11.42578125" style="26"/>
    <col min="6637" max="6638" width="8.7109375" style="26" customWidth="1"/>
    <col min="6639" max="6644" width="10.7109375" style="26" customWidth="1"/>
    <col min="6645" max="6650" width="11.42578125" style="26"/>
    <col min="6651" max="6656" width="10.7109375" style="26" customWidth="1"/>
    <col min="6657" max="6892" width="11.42578125" style="26"/>
    <col min="6893" max="6894" width="8.7109375" style="26" customWidth="1"/>
    <col min="6895" max="6900" width="10.7109375" style="26" customWidth="1"/>
    <col min="6901" max="6906" width="11.42578125" style="26"/>
    <col min="6907" max="6912" width="10.7109375" style="26" customWidth="1"/>
    <col min="6913" max="7148" width="11.42578125" style="26"/>
    <col min="7149" max="7150" width="8.7109375" style="26" customWidth="1"/>
    <col min="7151" max="7156" width="10.7109375" style="26" customWidth="1"/>
    <col min="7157" max="7162" width="11.42578125" style="26"/>
    <col min="7163" max="7168" width="10.7109375" style="26" customWidth="1"/>
    <col min="7169" max="7404" width="11.42578125" style="26"/>
    <col min="7405" max="7406" width="8.7109375" style="26" customWidth="1"/>
    <col min="7407" max="7412" width="10.7109375" style="26" customWidth="1"/>
    <col min="7413" max="7418" width="11.42578125" style="26"/>
    <col min="7419" max="7424" width="10.7109375" style="26" customWidth="1"/>
    <col min="7425" max="7660" width="11.42578125" style="26"/>
    <col min="7661" max="7662" width="8.7109375" style="26" customWidth="1"/>
    <col min="7663" max="7668" width="10.7109375" style="26" customWidth="1"/>
    <col min="7669" max="7674" width="11.42578125" style="26"/>
    <col min="7675" max="7680" width="10.7109375" style="26" customWidth="1"/>
    <col min="7681" max="7916" width="11.42578125" style="26"/>
    <col min="7917" max="7918" width="8.7109375" style="26" customWidth="1"/>
    <col min="7919" max="7924" width="10.7109375" style="26" customWidth="1"/>
    <col min="7925" max="7930" width="11.42578125" style="26"/>
    <col min="7931" max="7936" width="10.7109375" style="26" customWidth="1"/>
    <col min="7937" max="8172" width="11.42578125" style="26"/>
    <col min="8173" max="8174" width="8.7109375" style="26" customWidth="1"/>
    <col min="8175" max="8180" width="10.7109375" style="26" customWidth="1"/>
    <col min="8181" max="8186" width="11.42578125" style="26"/>
    <col min="8187" max="8192" width="10.7109375" style="26" customWidth="1"/>
    <col min="8193" max="8428" width="11.42578125" style="26"/>
    <col min="8429" max="8430" width="8.7109375" style="26" customWidth="1"/>
    <col min="8431" max="8436" width="10.7109375" style="26" customWidth="1"/>
    <col min="8437" max="8442" width="11.42578125" style="26"/>
    <col min="8443" max="8448" width="10.7109375" style="26" customWidth="1"/>
    <col min="8449" max="8684" width="11.42578125" style="26"/>
    <col min="8685" max="8686" width="8.7109375" style="26" customWidth="1"/>
    <col min="8687" max="8692" width="10.7109375" style="26" customWidth="1"/>
    <col min="8693" max="8698" width="11.42578125" style="26"/>
    <col min="8699" max="8704" width="10.7109375" style="26" customWidth="1"/>
    <col min="8705" max="8940" width="11.42578125" style="26"/>
    <col min="8941" max="8942" width="8.7109375" style="26" customWidth="1"/>
    <col min="8943" max="8948" width="10.7109375" style="26" customWidth="1"/>
    <col min="8949" max="8954" width="11.42578125" style="26"/>
    <col min="8955" max="8960" width="10.7109375" style="26" customWidth="1"/>
    <col min="8961" max="9196" width="11.42578125" style="26"/>
    <col min="9197" max="9198" width="8.7109375" style="26" customWidth="1"/>
    <col min="9199" max="9204" width="10.7109375" style="26" customWidth="1"/>
    <col min="9205" max="9210" width="11.42578125" style="26"/>
    <col min="9211" max="9216" width="10.7109375" style="26" customWidth="1"/>
    <col min="9217" max="9452" width="11.42578125" style="26"/>
    <col min="9453" max="9454" width="8.7109375" style="26" customWidth="1"/>
    <col min="9455" max="9460" width="10.7109375" style="26" customWidth="1"/>
    <col min="9461" max="9466" width="11.42578125" style="26"/>
    <col min="9467" max="9472" width="10.7109375" style="26" customWidth="1"/>
    <col min="9473" max="9708" width="11.42578125" style="26"/>
    <col min="9709" max="9710" width="8.7109375" style="26" customWidth="1"/>
    <col min="9711" max="9716" width="10.7109375" style="26" customWidth="1"/>
    <col min="9717" max="9722" width="11.42578125" style="26"/>
    <col min="9723" max="9728" width="10.7109375" style="26" customWidth="1"/>
    <col min="9729" max="9964" width="11.42578125" style="26"/>
    <col min="9965" max="9966" width="8.7109375" style="26" customWidth="1"/>
    <col min="9967" max="9972" width="10.7109375" style="26" customWidth="1"/>
    <col min="9973" max="9978" width="11.42578125" style="26"/>
    <col min="9979" max="9984" width="10.7109375" style="26" customWidth="1"/>
    <col min="9985" max="10220" width="11.42578125" style="26"/>
    <col min="10221" max="10222" width="8.7109375" style="26" customWidth="1"/>
    <col min="10223" max="10228" width="10.7109375" style="26" customWidth="1"/>
    <col min="10229" max="10234" width="11.42578125" style="26"/>
    <col min="10235" max="10240" width="10.7109375" style="26" customWidth="1"/>
    <col min="10241" max="10476" width="11.42578125" style="26"/>
    <col min="10477" max="10478" width="8.7109375" style="26" customWidth="1"/>
    <col min="10479" max="10484" width="10.7109375" style="26" customWidth="1"/>
    <col min="10485" max="10490" width="11.42578125" style="26"/>
    <col min="10491" max="10496" width="10.7109375" style="26" customWidth="1"/>
    <col min="10497" max="10732" width="11.42578125" style="26"/>
    <col min="10733" max="10734" width="8.7109375" style="26" customWidth="1"/>
    <col min="10735" max="10740" width="10.7109375" style="26" customWidth="1"/>
    <col min="10741" max="10746" width="11.42578125" style="26"/>
    <col min="10747" max="10752" width="10.7109375" style="26" customWidth="1"/>
    <col min="10753" max="10988" width="11.42578125" style="26"/>
    <col min="10989" max="10990" width="8.7109375" style="26" customWidth="1"/>
    <col min="10991" max="10996" width="10.7109375" style="26" customWidth="1"/>
    <col min="10997" max="11002" width="11.42578125" style="26"/>
    <col min="11003" max="11008" width="10.7109375" style="26" customWidth="1"/>
    <col min="11009" max="11244" width="11.42578125" style="26"/>
    <col min="11245" max="11246" width="8.7109375" style="26" customWidth="1"/>
    <col min="11247" max="11252" width="10.7109375" style="26" customWidth="1"/>
    <col min="11253" max="11258" width="11.42578125" style="26"/>
    <col min="11259" max="11264" width="10.7109375" style="26" customWidth="1"/>
    <col min="11265" max="11500" width="11.42578125" style="26"/>
    <col min="11501" max="11502" width="8.7109375" style="26" customWidth="1"/>
    <col min="11503" max="11508" width="10.7109375" style="26" customWidth="1"/>
    <col min="11509" max="11514" width="11.42578125" style="26"/>
    <col min="11515" max="11520" width="10.7109375" style="26" customWidth="1"/>
    <col min="11521" max="11756" width="11.42578125" style="26"/>
    <col min="11757" max="11758" width="8.7109375" style="26" customWidth="1"/>
    <col min="11759" max="11764" width="10.7109375" style="26" customWidth="1"/>
    <col min="11765" max="11770" width="11.42578125" style="26"/>
    <col min="11771" max="11776" width="10.7109375" style="26" customWidth="1"/>
    <col min="11777" max="12012" width="11.42578125" style="26"/>
    <col min="12013" max="12014" width="8.7109375" style="26" customWidth="1"/>
    <col min="12015" max="12020" width="10.7109375" style="26" customWidth="1"/>
    <col min="12021" max="12026" width="11.42578125" style="26"/>
    <col min="12027" max="12032" width="10.7109375" style="26" customWidth="1"/>
    <col min="12033" max="12268" width="11.42578125" style="26"/>
    <col min="12269" max="12270" width="8.7109375" style="26" customWidth="1"/>
    <col min="12271" max="12276" width="10.7109375" style="26" customWidth="1"/>
    <col min="12277" max="12282" width="11.42578125" style="26"/>
    <col min="12283" max="12288" width="10.7109375" style="26" customWidth="1"/>
    <col min="12289" max="12524" width="11.42578125" style="26"/>
    <col min="12525" max="12526" width="8.7109375" style="26" customWidth="1"/>
    <col min="12527" max="12532" width="10.7109375" style="26" customWidth="1"/>
    <col min="12533" max="12538" width="11.42578125" style="26"/>
    <col min="12539" max="12544" width="10.7109375" style="26" customWidth="1"/>
    <col min="12545" max="12780" width="11.42578125" style="26"/>
    <col min="12781" max="12782" width="8.7109375" style="26" customWidth="1"/>
    <col min="12783" max="12788" width="10.7109375" style="26" customWidth="1"/>
    <col min="12789" max="12794" width="11.42578125" style="26"/>
    <col min="12795" max="12800" width="10.7109375" style="26" customWidth="1"/>
    <col min="12801" max="13036" width="11.42578125" style="26"/>
    <col min="13037" max="13038" width="8.7109375" style="26" customWidth="1"/>
    <col min="13039" max="13044" width="10.7109375" style="26" customWidth="1"/>
    <col min="13045" max="13050" width="11.42578125" style="26"/>
    <col min="13051" max="13056" width="10.7109375" style="26" customWidth="1"/>
    <col min="13057" max="13292" width="11.42578125" style="26"/>
    <col min="13293" max="13294" width="8.7109375" style="26" customWidth="1"/>
    <col min="13295" max="13300" width="10.7109375" style="26" customWidth="1"/>
    <col min="13301" max="13306" width="11.42578125" style="26"/>
    <col min="13307" max="13312" width="10.7109375" style="26" customWidth="1"/>
    <col min="13313" max="13548" width="11.42578125" style="26"/>
    <col min="13549" max="13550" width="8.7109375" style="26" customWidth="1"/>
    <col min="13551" max="13556" width="10.7109375" style="26" customWidth="1"/>
    <col min="13557" max="13562" width="11.42578125" style="26"/>
    <col min="13563" max="13568" width="10.7109375" style="26" customWidth="1"/>
    <col min="13569" max="13804" width="11.42578125" style="26"/>
    <col min="13805" max="13806" width="8.7109375" style="26" customWidth="1"/>
    <col min="13807" max="13812" width="10.7109375" style="26" customWidth="1"/>
    <col min="13813" max="13818" width="11.42578125" style="26"/>
    <col min="13819" max="13824" width="10.7109375" style="26" customWidth="1"/>
    <col min="13825" max="14060" width="11.42578125" style="26"/>
    <col min="14061" max="14062" width="8.7109375" style="26" customWidth="1"/>
    <col min="14063" max="14068" width="10.7109375" style="26" customWidth="1"/>
    <col min="14069" max="14074" width="11.42578125" style="26"/>
    <col min="14075" max="14080" width="10.7109375" style="26" customWidth="1"/>
    <col min="14081" max="14316" width="11.42578125" style="26"/>
    <col min="14317" max="14318" width="8.7109375" style="26" customWidth="1"/>
    <col min="14319" max="14324" width="10.7109375" style="26" customWidth="1"/>
    <col min="14325" max="14330" width="11.42578125" style="26"/>
    <col min="14331" max="14336" width="10.7109375" style="26" customWidth="1"/>
    <col min="14337" max="14572" width="11.42578125" style="26"/>
    <col min="14573" max="14574" width="8.7109375" style="26" customWidth="1"/>
    <col min="14575" max="14580" width="10.7109375" style="26" customWidth="1"/>
    <col min="14581" max="14586" width="11.42578125" style="26"/>
    <col min="14587" max="14592" width="10.7109375" style="26" customWidth="1"/>
    <col min="14593" max="14828" width="11.42578125" style="26"/>
    <col min="14829" max="14830" width="8.7109375" style="26" customWidth="1"/>
    <col min="14831" max="14836" width="10.7109375" style="26" customWidth="1"/>
    <col min="14837" max="14842" width="11.42578125" style="26"/>
    <col min="14843" max="14848" width="10.7109375" style="26" customWidth="1"/>
    <col min="14849" max="15084" width="11.42578125" style="26"/>
    <col min="15085" max="15086" width="8.7109375" style="26" customWidth="1"/>
    <col min="15087" max="15092" width="10.7109375" style="26" customWidth="1"/>
    <col min="15093" max="15098" width="11.42578125" style="26"/>
    <col min="15099" max="15104" width="10.7109375" style="26" customWidth="1"/>
    <col min="15105" max="15340" width="11.42578125" style="26"/>
    <col min="15341" max="15342" width="8.7109375" style="26" customWidth="1"/>
    <col min="15343" max="15348" width="10.7109375" style="26" customWidth="1"/>
    <col min="15349" max="15354" width="11.42578125" style="26"/>
    <col min="15355" max="15360" width="10.7109375" style="26" customWidth="1"/>
    <col min="15361" max="15596" width="11.42578125" style="26"/>
    <col min="15597" max="15598" width="8.7109375" style="26" customWidth="1"/>
    <col min="15599" max="15604" width="10.7109375" style="26" customWidth="1"/>
    <col min="15605" max="15610" width="11.42578125" style="26"/>
    <col min="15611" max="15616" width="10.7109375" style="26" customWidth="1"/>
    <col min="15617" max="15852" width="11.42578125" style="26"/>
    <col min="15853" max="15854" width="8.7109375" style="26" customWidth="1"/>
    <col min="15855" max="15860" width="10.7109375" style="26" customWidth="1"/>
    <col min="15861" max="15866" width="11.42578125" style="26"/>
    <col min="15867" max="15872" width="10.7109375" style="26" customWidth="1"/>
    <col min="15873" max="16108" width="11.42578125" style="26"/>
    <col min="16109" max="16110" width="8.7109375" style="26" customWidth="1"/>
    <col min="16111" max="16116" width="10.7109375" style="26" customWidth="1"/>
    <col min="16117" max="16122" width="11.42578125" style="26"/>
    <col min="16123" max="16128" width="10.7109375" style="26" customWidth="1"/>
    <col min="16129" max="16384" width="11.42578125" style="26"/>
  </cols>
  <sheetData>
    <row r="1" spans="1:25" s="6" customFormat="1" ht="24.95" customHeight="1" x14ac:dyDescent="0.25">
      <c r="A1" s="1" t="s">
        <v>25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</row>
    <row r="2" spans="1:25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1" customFormat="1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10" customFormat="1" ht="15" customHeight="1" x14ac:dyDescent="0.25">
      <c r="A4" s="73" t="s">
        <v>0</v>
      </c>
      <c r="B4" s="76" t="s">
        <v>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5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5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5" ht="15" customHeight="1" x14ac:dyDescent="0.25">
      <c r="A7" s="23">
        <v>1974</v>
      </c>
      <c r="B7" s="24" t="s">
        <v>20</v>
      </c>
      <c r="C7" s="33">
        <v>40.1</v>
      </c>
      <c r="D7" s="33">
        <v>38.736600000000003</v>
      </c>
      <c r="E7" s="33">
        <f t="shared" ref="E7:E23" si="0">D7-F7*C7/100</f>
        <v>36.892000000000003</v>
      </c>
      <c r="F7" s="33">
        <v>4.5999999999999996</v>
      </c>
      <c r="G7" s="34">
        <v>3.4</v>
      </c>
      <c r="H7" s="46"/>
      <c r="I7" s="45"/>
      <c r="J7" s="45"/>
      <c r="K7" s="45"/>
      <c r="L7" s="46"/>
      <c r="M7" s="47"/>
      <c r="N7" s="27"/>
      <c r="O7" s="28"/>
      <c r="P7" s="28"/>
      <c r="Q7" s="28"/>
      <c r="R7" s="28"/>
      <c r="S7" s="29"/>
      <c r="T7" s="30"/>
      <c r="U7" s="31"/>
      <c r="V7" s="31"/>
      <c r="W7" s="31"/>
      <c r="X7" s="30"/>
      <c r="Y7" s="32"/>
    </row>
    <row r="8" spans="1:25" ht="15" customHeight="1" x14ac:dyDescent="0.25">
      <c r="A8" s="23">
        <f>A7+1</f>
        <v>1975</v>
      </c>
      <c r="B8" s="24" t="s">
        <v>20</v>
      </c>
      <c r="C8" s="33">
        <v>39.700000000000003</v>
      </c>
      <c r="D8" s="33">
        <v>38.200000000000003</v>
      </c>
      <c r="E8" s="33">
        <f t="shared" si="0"/>
        <v>36.056200000000004</v>
      </c>
      <c r="F8" s="33">
        <v>5.4</v>
      </c>
      <c r="G8" s="34">
        <v>3.8</v>
      </c>
      <c r="H8" s="46"/>
      <c r="I8" s="45"/>
      <c r="J8" s="45"/>
      <c r="K8" s="45"/>
      <c r="L8" s="46"/>
      <c r="M8" s="47"/>
      <c r="N8" s="27"/>
      <c r="O8" s="28"/>
      <c r="P8" s="28"/>
      <c r="Q8" s="28"/>
      <c r="R8" s="28"/>
      <c r="S8" s="29"/>
      <c r="T8" s="30"/>
      <c r="U8" s="31"/>
      <c r="V8" s="31"/>
      <c r="W8" s="31"/>
      <c r="X8" s="30"/>
      <c r="Y8" s="32"/>
    </row>
    <row r="9" spans="1:25" ht="15" customHeight="1" x14ac:dyDescent="0.25">
      <c r="A9" s="23">
        <f t="shared" ref="A9:A27" si="1">A8+1</f>
        <v>1976</v>
      </c>
      <c r="B9" s="24" t="s">
        <v>20</v>
      </c>
      <c r="C9" s="33">
        <v>38.700000000000003</v>
      </c>
      <c r="D9" s="33">
        <v>37</v>
      </c>
      <c r="E9" s="33">
        <f t="shared" si="0"/>
        <v>34.948900000000002</v>
      </c>
      <c r="F9" s="33">
        <v>5.3</v>
      </c>
      <c r="G9" s="34">
        <v>4.4000000000000004</v>
      </c>
      <c r="H9" s="46"/>
      <c r="I9" s="45"/>
      <c r="J9" s="45"/>
      <c r="K9" s="45"/>
      <c r="L9" s="46"/>
      <c r="M9" s="47"/>
      <c r="N9" s="27"/>
      <c r="O9" s="28"/>
      <c r="P9" s="28"/>
      <c r="Q9" s="28"/>
      <c r="R9" s="28"/>
      <c r="S9" s="29"/>
      <c r="T9" s="30"/>
      <c r="U9" s="31"/>
      <c r="V9" s="31"/>
      <c r="W9" s="31"/>
      <c r="X9" s="30"/>
      <c r="Y9" s="32"/>
    </row>
    <row r="10" spans="1:25" ht="15" customHeight="1" x14ac:dyDescent="0.25">
      <c r="A10" s="23">
        <f t="shared" si="1"/>
        <v>1977</v>
      </c>
      <c r="B10" s="24" t="s">
        <v>20</v>
      </c>
      <c r="C10" s="33">
        <v>38.6</v>
      </c>
      <c r="D10" s="33">
        <v>37.6</v>
      </c>
      <c r="E10" s="33">
        <f t="shared" si="0"/>
        <v>36.133200000000002</v>
      </c>
      <c r="F10" s="33">
        <v>3.8</v>
      </c>
      <c r="G10" s="34">
        <v>2.7</v>
      </c>
      <c r="H10" s="46"/>
      <c r="I10" s="45"/>
      <c r="J10" s="45"/>
      <c r="K10" s="45"/>
      <c r="L10" s="46"/>
      <c r="M10" s="47"/>
      <c r="N10" s="27"/>
      <c r="O10" s="28"/>
      <c r="P10" s="28"/>
      <c r="Q10" s="28"/>
      <c r="R10" s="28"/>
      <c r="S10" s="29"/>
      <c r="T10" s="30"/>
      <c r="U10" s="31"/>
      <c r="V10" s="31"/>
      <c r="W10" s="31"/>
      <c r="X10" s="30"/>
      <c r="Y10" s="32"/>
    </row>
    <row r="11" spans="1:25" ht="15" customHeight="1" x14ac:dyDescent="0.25">
      <c r="A11" s="23">
        <f t="shared" si="1"/>
        <v>1978</v>
      </c>
      <c r="B11" s="24" t="s">
        <v>20</v>
      </c>
      <c r="C11" s="33">
        <v>39</v>
      </c>
      <c r="D11" s="33">
        <v>38.1</v>
      </c>
      <c r="E11" s="33">
        <f t="shared" si="0"/>
        <v>36.618000000000002</v>
      </c>
      <c r="F11" s="33">
        <v>3.8</v>
      </c>
      <c r="G11" s="34">
        <v>2.2999999999999998</v>
      </c>
      <c r="H11" s="46"/>
      <c r="I11" s="45"/>
      <c r="J11" s="45"/>
      <c r="K11" s="45"/>
      <c r="L11" s="46"/>
      <c r="M11" s="47"/>
      <c r="N11" s="27"/>
      <c r="O11" s="28"/>
      <c r="P11" s="28"/>
      <c r="Q11" s="28"/>
      <c r="R11" s="28"/>
      <c r="S11" s="29"/>
      <c r="T11" s="30"/>
      <c r="U11" s="31"/>
      <c r="V11" s="31"/>
      <c r="W11" s="31"/>
      <c r="X11" s="30"/>
      <c r="Y11" s="32"/>
    </row>
    <row r="12" spans="1:25" ht="15" customHeight="1" x14ac:dyDescent="0.25">
      <c r="A12" s="23">
        <f t="shared" si="1"/>
        <v>1979</v>
      </c>
      <c r="B12" s="24" t="s">
        <v>20</v>
      </c>
      <c r="C12" s="33">
        <v>38.4</v>
      </c>
      <c r="D12" s="33">
        <v>37.5</v>
      </c>
      <c r="E12" s="33">
        <f t="shared" si="0"/>
        <v>36.117600000000003</v>
      </c>
      <c r="F12" s="33">
        <v>3.6</v>
      </c>
      <c r="G12" s="34">
        <v>2.4</v>
      </c>
      <c r="H12" s="46"/>
      <c r="I12" s="45"/>
      <c r="J12" s="45"/>
      <c r="K12" s="45"/>
      <c r="L12" s="46"/>
      <c r="M12" s="47"/>
      <c r="N12" s="27"/>
      <c r="O12" s="28"/>
      <c r="P12" s="28"/>
      <c r="Q12" s="28"/>
      <c r="R12" s="28"/>
      <c r="S12" s="29"/>
      <c r="T12" s="30"/>
      <c r="U12" s="31"/>
      <c r="V12" s="31"/>
      <c r="W12" s="31"/>
      <c r="X12" s="30"/>
      <c r="Y12" s="32"/>
    </row>
    <row r="13" spans="1:25" ht="15" customHeight="1" x14ac:dyDescent="0.25">
      <c r="A13" s="23">
        <f t="shared" si="1"/>
        <v>1980</v>
      </c>
      <c r="B13" s="24" t="s">
        <v>20</v>
      </c>
      <c r="C13" s="33">
        <v>38.5</v>
      </c>
      <c r="D13" s="33">
        <v>37.5</v>
      </c>
      <c r="E13" s="33">
        <f t="shared" si="0"/>
        <v>35.267000000000003</v>
      </c>
      <c r="F13" s="33">
        <v>5.8</v>
      </c>
      <c r="G13" s="34">
        <v>2.5</v>
      </c>
      <c r="H13" s="46"/>
      <c r="I13" s="45"/>
      <c r="J13" s="45"/>
      <c r="K13" s="45"/>
      <c r="L13" s="46"/>
      <c r="M13" s="47"/>
      <c r="N13" s="27"/>
      <c r="O13" s="28"/>
      <c r="P13" s="28"/>
      <c r="Q13" s="28"/>
      <c r="R13" s="28"/>
      <c r="S13" s="29"/>
      <c r="T13" s="30"/>
      <c r="U13" s="31"/>
      <c r="V13" s="31"/>
      <c r="W13" s="31"/>
      <c r="X13" s="30"/>
      <c r="Y13" s="32"/>
    </row>
    <row r="14" spans="1:25" ht="15" customHeight="1" x14ac:dyDescent="0.25">
      <c r="A14" s="23">
        <f t="shared" si="1"/>
        <v>1981</v>
      </c>
      <c r="B14" s="24" t="s">
        <v>20</v>
      </c>
      <c r="C14" s="33">
        <v>38.299999999999997</v>
      </c>
      <c r="D14" s="33">
        <v>36.299999999999997</v>
      </c>
      <c r="E14" s="33">
        <f t="shared" si="0"/>
        <v>34.001999999999995</v>
      </c>
      <c r="F14" s="33">
        <v>6</v>
      </c>
      <c r="G14" s="34">
        <v>5.3</v>
      </c>
      <c r="H14" s="46"/>
      <c r="I14" s="45"/>
      <c r="J14" s="45"/>
      <c r="K14" s="45"/>
      <c r="L14" s="46"/>
      <c r="M14" s="47"/>
      <c r="N14" s="27"/>
      <c r="O14" s="28"/>
      <c r="P14" s="28"/>
      <c r="Q14" s="28"/>
      <c r="R14" s="28"/>
      <c r="S14" s="29"/>
      <c r="T14" s="30"/>
      <c r="U14" s="31"/>
      <c r="V14" s="31"/>
      <c r="W14" s="31"/>
      <c r="X14" s="30"/>
      <c r="Y14" s="32"/>
    </row>
    <row r="15" spans="1:25" ht="15" customHeight="1" x14ac:dyDescent="0.25">
      <c r="A15" s="23">
        <f t="shared" si="1"/>
        <v>1982</v>
      </c>
      <c r="B15" s="24" t="s">
        <v>20</v>
      </c>
      <c r="C15" s="33">
        <v>38.5</v>
      </c>
      <c r="D15" s="33">
        <v>36.700000000000003</v>
      </c>
      <c r="E15" s="33">
        <f t="shared" si="0"/>
        <v>34.236000000000004</v>
      </c>
      <c r="F15" s="33">
        <v>6.4</v>
      </c>
      <c r="G15" s="34">
        <v>4.5999999999999996</v>
      </c>
      <c r="H15" s="46"/>
      <c r="I15" s="45"/>
      <c r="J15" s="45"/>
      <c r="K15" s="45"/>
      <c r="L15" s="46"/>
      <c r="M15" s="47"/>
      <c r="N15" s="27"/>
      <c r="O15" s="28"/>
      <c r="P15" s="28"/>
      <c r="Q15" s="28"/>
      <c r="R15" s="28"/>
      <c r="S15" s="29"/>
      <c r="T15" s="30"/>
      <c r="U15" s="31"/>
      <c r="V15" s="31"/>
      <c r="W15" s="31"/>
      <c r="X15" s="30"/>
      <c r="Y15" s="32"/>
    </row>
    <row r="16" spans="1:25" ht="15" customHeight="1" x14ac:dyDescent="0.25">
      <c r="A16" s="23">
        <f t="shared" si="1"/>
        <v>1983</v>
      </c>
      <c r="B16" s="24" t="s">
        <v>20</v>
      </c>
      <c r="C16" s="33">
        <v>37.299999999999997</v>
      </c>
      <c r="D16" s="33">
        <v>35.799999999999997</v>
      </c>
      <c r="E16" s="33">
        <f t="shared" si="0"/>
        <v>33.599299999999999</v>
      </c>
      <c r="F16" s="33">
        <v>5.9</v>
      </c>
      <c r="G16" s="34">
        <v>3.9</v>
      </c>
      <c r="H16" s="46"/>
      <c r="I16" s="45"/>
      <c r="J16" s="45"/>
      <c r="K16" s="45"/>
      <c r="L16" s="46"/>
      <c r="M16" s="47"/>
      <c r="N16" s="27"/>
      <c r="O16" s="28"/>
      <c r="P16" s="28"/>
      <c r="Q16" s="28"/>
      <c r="R16" s="28"/>
      <c r="S16" s="29"/>
      <c r="T16" s="30"/>
      <c r="U16" s="31"/>
      <c r="V16" s="31"/>
      <c r="W16" s="31"/>
      <c r="X16" s="30"/>
      <c r="Y16" s="32"/>
    </row>
    <row r="17" spans="1:25" ht="15" customHeight="1" x14ac:dyDescent="0.25">
      <c r="A17" s="23">
        <f t="shared" si="1"/>
        <v>1984</v>
      </c>
      <c r="B17" s="24" t="s">
        <v>20</v>
      </c>
      <c r="C17" s="33">
        <v>37.9</v>
      </c>
      <c r="D17" s="33">
        <v>36.200000000000003</v>
      </c>
      <c r="E17" s="33">
        <f t="shared" si="0"/>
        <v>33.963900000000002</v>
      </c>
      <c r="F17" s="33">
        <v>5.9</v>
      </c>
      <c r="G17" s="34">
        <v>4.4000000000000004</v>
      </c>
      <c r="H17" s="46"/>
      <c r="I17" s="45"/>
      <c r="J17" s="45"/>
      <c r="K17" s="45"/>
      <c r="L17" s="46"/>
      <c r="M17" s="47"/>
      <c r="N17" s="27"/>
      <c r="O17" s="28"/>
      <c r="P17" s="28"/>
      <c r="Q17" s="28"/>
      <c r="R17" s="28"/>
      <c r="S17" s="29"/>
      <c r="T17" s="30"/>
      <c r="U17" s="31"/>
      <c r="V17" s="31"/>
      <c r="W17" s="31"/>
      <c r="X17" s="30"/>
      <c r="Y17" s="32"/>
    </row>
    <row r="18" spans="1:25" ht="15" customHeight="1" x14ac:dyDescent="0.25">
      <c r="A18" s="23">
        <f t="shared" si="1"/>
        <v>1985</v>
      </c>
      <c r="B18" s="24" t="s">
        <v>23</v>
      </c>
      <c r="C18" s="33">
        <v>38.200000000000003</v>
      </c>
      <c r="D18" s="33">
        <v>35.9</v>
      </c>
      <c r="E18" s="33">
        <f t="shared" si="0"/>
        <v>33.187799999999996</v>
      </c>
      <c r="F18" s="33">
        <v>7.1</v>
      </c>
      <c r="G18" s="34">
        <v>5.9</v>
      </c>
      <c r="H18" s="46"/>
      <c r="I18" s="45"/>
      <c r="J18" s="45"/>
      <c r="K18" s="45"/>
      <c r="L18" s="46"/>
      <c r="M18" s="47"/>
      <c r="N18" s="27"/>
      <c r="O18" s="28"/>
      <c r="P18" s="28"/>
      <c r="Q18" s="28"/>
      <c r="R18" s="28"/>
      <c r="S18" s="29"/>
      <c r="T18" s="30"/>
      <c r="U18" s="31"/>
      <c r="V18" s="31"/>
      <c r="W18" s="31"/>
      <c r="X18" s="30"/>
      <c r="Y18" s="32"/>
    </row>
    <row r="19" spans="1:25" ht="15" customHeight="1" x14ac:dyDescent="0.25">
      <c r="A19" s="23">
        <f t="shared" si="1"/>
        <v>1986</v>
      </c>
      <c r="B19" s="24" t="s">
        <v>23</v>
      </c>
      <c r="C19" s="33">
        <v>38.700000000000003</v>
      </c>
      <c r="D19" s="33">
        <v>36.700000000000003</v>
      </c>
      <c r="E19" s="33">
        <f t="shared" si="0"/>
        <v>33.836200000000005</v>
      </c>
      <c r="F19" s="33">
        <v>7.4</v>
      </c>
      <c r="G19" s="34">
        <v>5.2</v>
      </c>
      <c r="H19" s="46"/>
      <c r="I19" s="45"/>
      <c r="J19" s="45"/>
      <c r="K19" s="45"/>
      <c r="L19" s="46"/>
      <c r="M19" s="47"/>
      <c r="N19" s="27"/>
      <c r="O19" s="28"/>
      <c r="P19" s="28"/>
      <c r="Q19" s="28"/>
      <c r="R19" s="28"/>
      <c r="S19" s="29"/>
      <c r="T19" s="30"/>
      <c r="U19" s="31"/>
      <c r="V19" s="31"/>
      <c r="W19" s="31"/>
      <c r="X19" s="30"/>
      <c r="Y19" s="32"/>
    </row>
    <row r="20" spans="1:25" ht="15" customHeight="1" x14ac:dyDescent="0.25">
      <c r="A20" s="23">
        <f t="shared" si="1"/>
        <v>1987</v>
      </c>
      <c r="B20" s="24" t="s">
        <v>20</v>
      </c>
      <c r="C20" s="33">
        <v>38.9</v>
      </c>
      <c r="D20" s="33">
        <v>36.700000000000003</v>
      </c>
      <c r="E20" s="33">
        <f t="shared" si="0"/>
        <v>33.393500000000003</v>
      </c>
      <c r="F20" s="33">
        <v>8.5</v>
      </c>
      <c r="G20" s="34">
        <v>5.7</v>
      </c>
      <c r="H20" s="46"/>
      <c r="I20" s="45"/>
      <c r="J20" s="45"/>
      <c r="K20" s="45"/>
      <c r="L20" s="46"/>
      <c r="M20" s="47"/>
      <c r="N20" s="27"/>
      <c r="O20" s="28"/>
      <c r="P20" s="28"/>
      <c r="Q20" s="28"/>
      <c r="R20" s="28"/>
      <c r="S20" s="29"/>
      <c r="T20" s="30"/>
      <c r="U20" s="31"/>
      <c r="V20" s="31"/>
      <c r="W20" s="31"/>
      <c r="X20" s="30"/>
      <c r="Y20" s="32"/>
    </row>
    <row r="21" spans="1:25" ht="15" customHeight="1" x14ac:dyDescent="0.25">
      <c r="A21" s="23">
        <f t="shared" si="1"/>
        <v>1988</v>
      </c>
      <c r="B21" s="24" t="s">
        <v>20</v>
      </c>
      <c r="C21" s="33">
        <v>39.4</v>
      </c>
      <c r="D21" s="33">
        <v>37</v>
      </c>
      <c r="E21" s="33">
        <f t="shared" si="0"/>
        <v>33.847999999999999</v>
      </c>
      <c r="F21" s="33">
        <v>8</v>
      </c>
      <c r="G21" s="34">
        <v>6.1</v>
      </c>
      <c r="H21" s="46"/>
      <c r="I21" s="45"/>
      <c r="J21" s="45"/>
      <c r="K21" s="45"/>
      <c r="L21" s="46"/>
      <c r="M21" s="47"/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</row>
    <row r="22" spans="1:25" ht="15" customHeight="1" x14ac:dyDescent="0.25">
      <c r="A22" s="23">
        <f t="shared" si="1"/>
        <v>1989</v>
      </c>
      <c r="B22" s="24" t="s">
        <v>20</v>
      </c>
      <c r="C22" s="33">
        <v>39.299999999999997</v>
      </c>
      <c r="D22" s="33">
        <v>36.5</v>
      </c>
      <c r="E22" s="33">
        <f t="shared" si="0"/>
        <v>33.120199999999997</v>
      </c>
      <c r="F22" s="33">
        <v>8.6</v>
      </c>
      <c r="G22" s="34">
        <v>7.1</v>
      </c>
      <c r="H22" s="46"/>
      <c r="I22" s="45"/>
      <c r="J22" s="45"/>
      <c r="K22" s="45"/>
      <c r="L22" s="46"/>
      <c r="M22" s="47"/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</row>
    <row r="23" spans="1:25" ht="15" customHeight="1" x14ac:dyDescent="0.25">
      <c r="A23" s="23">
        <f t="shared" si="1"/>
        <v>1990</v>
      </c>
      <c r="B23" s="24" t="s">
        <v>20</v>
      </c>
      <c r="C23" s="33">
        <v>39</v>
      </c>
      <c r="D23" s="33">
        <v>36.5</v>
      </c>
      <c r="E23" s="33">
        <f t="shared" si="0"/>
        <v>33.028999999999996</v>
      </c>
      <c r="F23" s="33">
        <v>8.9</v>
      </c>
      <c r="G23" s="34">
        <v>6.3</v>
      </c>
      <c r="H23" s="46"/>
      <c r="I23" s="45"/>
      <c r="J23" s="45"/>
      <c r="K23" s="45"/>
      <c r="L23" s="46"/>
      <c r="M23" s="47"/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</row>
    <row r="24" spans="1:25" ht="15" customHeight="1" x14ac:dyDescent="0.25">
      <c r="A24" s="23">
        <f t="shared" si="1"/>
        <v>1991</v>
      </c>
      <c r="B24" s="24" t="s">
        <v>20</v>
      </c>
      <c r="C24" s="33">
        <v>39.5</v>
      </c>
      <c r="D24" s="33">
        <v>37.130000000000003</v>
      </c>
      <c r="E24" s="33">
        <f>D24-F24*C24/100</f>
        <v>34.009500000000003</v>
      </c>
      <c r="F24" s="33">
        <v>7.9</v>
      </c>
      <c r="G24" s="34">
        <v>6</v>
      </c>
      <c r="H24" s="46"/>
      <c r="I24" s="45"/>
      <c r="J24" s="45"/>
      <c r="K24" s="45"/>
      <c r="L24" s="46"/>
      <c r="M24" s="47"/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</row>
    <row r="25" spans="1:25" ht="15" customHeight="1" x14ac:dyDescent="0.25">
      <c r="A25" s="23">
        <f t="shared" si="1"/>
        <v>1992</v>
      </c>
      <c r="B25" s="24" t="s">
        <v>20</v>
      </c>
      <c r="C25" s="33">
        <v>40.200000000000003</v>
      </c>
      <c r="D25" s="33">
        <v>37.386000000000003</v>
      </c>
      <c r="E25" s="33">
        <f t="shared" ref="E25:E27" si="2">D25-F25*C25/100</f>
        <v>34.129800000000003</v>
      </c>
      <c r="F25" s="33">
        <v>8.1</v>
      </c>
      <c r="G25" s="34">
        <v>7</v>
      </c>
      <c r="H25" s="46"/>
      <c r="I25" s="45"/>
      <c r="J25" s="45"/>
      <c r="K25" s="45"/>
      <c r="L25" s="46"/>
      <c r="M25" s="47"/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</row>
    <row r="26" spans="1:25" ht="15" customHeight="1" x14ac:dyDescent="0.25">
      <c r="A26" s="23">
        <f t="shared" si="1"/>
        <v>1993</v>
      </c>
      <c r="B26" s="24" t="s">
        <v>20</v>
      </c>
      <c r="C26" s="33">
        <v>41</v>
      </c>
      <c r="D26" s="33">
        <v>37.186999999999998</v>
      </c>
      <c r="E26" s="33">
        <f t="shared" si="2"/>
        <v>33.373999999999995</v>
      </c>
      <c r="F26" s="33">
        <v>9.3000000000000007</v>
      </c>
      <c r="G26" s="34">
        <v>9.3000000000000007</v>
      </c>
      <c r="H26" s="46"/>
      <c r="I26" s="45"/>
      <c r="J26" s="45"/>
      <c r="K26" s="45"/>
      <c r="L26" s="46"/>
      <c r="M26" s="47"/>
      <c r="N26" s="27"/>
      <c r="O26" s="28"/>
      <c r="P26" s="28"/>
      <c r="Q26" s="28"/>
      <c r="R26" s="28"/>
      <c r="S26" s="29"/>
      <c r="T26" s="30"/>
      <c r="U26" s="31"/>
      <c r="V26" s="31"/>
      <c r="W26" s="31"/>
      <c r="X26" s="30"/>
      <c r="Y26" s="32"/>
    </row>
    <row r="27" spans="1:25" ht="15" customHeight="1" x14ac:dyDescent="0.25">
      <c r="A27" s="23">
        <f t="shared" si="1"/>
        <v>1994</v>
      </c>
      <c r="B27" s="24" t="s">
        <v>20</v>
      </c>
      <c r="C27" s="33">
        <v>40.799999999999997</v>
      </c>
      <c r="D27" s="33">
        <v>35.822400000000002</v>
      </c>
      <c r="E27" s="33">
        <f t="shared" si="2"/>
        <v>31.5792</v>
      </c>
      <c r="F27" s="33">
        <v>10.4</v>
      </c>
      <c r="G27" s="34">
        <v>12.2</v>
      </c>
      <c r="H27" s="46"/>
      <c r="I27" s="45"/>
      <c r="J27" s="45"/>
      <c r="K27" s="45"/>
      <c r="L27" s="46"/>
      <c r="M27" s="47"/>
      <c r="N27" s="27"/>
      <c r="O27" s="28"/>
      <c r="P27" s="28"/>
      <c r="Q27" s="28"/>
      <c r="R27" s="28"/>
      <c r="S27" s="29"/>
      <c r="T27" s="30"/>
      <c r="U27" s="31"/>
      <c r="V27" s="31"/>
      <c r="W27" s="31"/>
      <c r="X27" s="30"/>
      <c r="Y27" s="32"/>
    </row>
    <row r="28" spans="1:25" ht="15" customHeight="1" x14ac:dyDescent="0.25">
      <c r="A28" s="23">
        <v>1995</v>
      </c>
      <c r="B28" s="24" t="s">
        <v>20</v>
      </c>
      <c r="C28" s="33">
        <v>41.4</v>
      </c>
      <c r="D28" s="33">
        <v>34.5276</v>
      </c>
      <c r="E28" s="33">
        <f t="shared" ref="E28:E35" si="3">D28-F28*C28/100</f>
        <v>29.352599999999999</v>
      </c>
      <c r="F28" s="33">
        <v>12.5</v>
      </c>
      <c r="G28" s="34">
        <v>16.600000000000001</v>
      </c>
      <c r="H28" s="35">
        <v>4.9373552340442401</v>
      </c>
      <c r="I28" s="36">
        <v>23.112479525503087</v>
      </c>
      <c r="J28" s="36">
        <v>70.29259139480456</v>
      </c>
      <c r="K28" s="36">
        <v>1.551892813767439</v>
      </c>
      <c r="L28" s="35">
        <v>65.822523250011145</v>
      </c>
      <c r="M28" s="37">
        <v>33.595115487590327</v>
      </c>
      <c r="N28" s="27">
        <f>O28/C28*100</f>
        <v>21223789.778589763</v>
      </c>
      <c r="O28" s="28">
        <v>8786648.9683361612</v>
      </c>
      <c r="P28" s="28">
        <v>7328065.2395923585</v>
      </c>
      <c r="Q28" s="28">
        <f>E28*N28/100</f>
        <v>6229734.1185503388</v>
      </c>
      <c r="R28" s="28">
        <v>1098331.1210420202</v>
      </c>
      <c r="S28" s="29">
        <v>1458583.7287438028</v>
      </c>
      <c r="T28" s="30">
        <v>361812.61266118992</v>
      </c>
      <c r="U28" s="31">
        <v>1693697.5781162926</v>
      </c>
      <c r="V28" s="31">
        <v>5151086.9560113624</v>
      </c>
      <c r="W28" s="31">
        <v>113723.71784142347</v>
      </c>
      <c r="X28" s="30">
        <v>3339716.7781101372</v>
      </c>
      <c r="Y28" s="32">
        <v>1704555.907562145</v>
      </c>
    </row>
    <row r="29" spans="1:25" ht="15" customHeight="1" x14ac:dyDescent="0.25">
      <c r="A29" s="23">
        <f t="shared" ref="A29:A35" si="4">A28+1</f>
        <v>1996</v>
      </c>
      <c r="B29" s="24" t="s">
        <v>20</v>
      </c>
      <c r="C29" s="33">
        <v>41.92</v>
      </c>
      <c r="D29" s="33">
        <v>34.646880000000003</v>
      </c>
      <c r="E29" s="33">
        <f t="shared" si="3"/>
        <v>28.945760000000003</v>
      </c>
      <c r="F29" s="33">
        <v>13.6</v>
      </c>
      <c r="G29" s="34">
        <v>17.350000000000001</v>
      </c>
      <c r="H29" s="35">
        <v>4.5084010281627176</v>
      </c>
      <c r="I29" s="36">
        <v>22.631201647541193</v>
      </c>
      <c r="J29" s="36">
        <v>71.125835280136002</v>
      </c>
      <c r="K29" s="36">
        <v>1.6282831308868713</v>
      </c>
      <c r="L29" s="35">
        <v>63.724634238344706</v>
      </c>
      <c r="M29" s="37">
        <v>35.554666519983279</v>
      </c>
      <c r="N29" s="27">
        <f>O29/C29*100</f>
        <v>21424221.399952751</v>
      </c>
      <c r="O29" s="28">
        <v>8981033.6108601931</v>
      </c>
      <c r="P29" s="28">
        <v>7422824.2793759508</v>
      </c>
      <c r="Q29" s="28">
        <f>E29*N29/100</f>
        <v>6201403.7082989644</v>
      </c>
      <c r="R29" s="28">
        <v>1221420.5710769864</v>
      </c>
      <c r="S29" s="29">
        <v>1558209.3314842437</v>
      </c>
      <c r="T29" s="30">
        <v>334650.68613009719</v>
      </c>
      <c r="U29" s="31">
        <v>1679874.330608218</v>
      </c>
      <c r="V29" s="31">
        <v>5279545.7700828807</v>
      </c>
      <c r="W29" s="31">
        <v>120864.59557645358</v>
      </c>
      <c r="X29" s="30">
        <v>3313905.6629598453</v>
      </c>
      <c r="Y29" s="32">
        <v>1848968.0189380087</v>
      </c>
    </row>
    <row r="30" spans="1:25" ht="15" customHeight="1" x14ac:dyDescent="0.25">
      <c r="A30" s="23">
        <f t="shared" si="4"/>
        <v>1997</v>
      </c>
      <c r="B30" s="24" t="s">
        <v>20</v>
      </c>
      <c r="C30" s="33">
        <v>42.3</v>
      </c>
      <c r="D30" s="33">
        <v>36.504899999999999</v>
      </c>
      <c r="E30" s="33">
        <f t="shared" si="3"/>
        <v>30.9636</v>
      </c>
      <c r="F30" s="33">
        <v>13.1</v>
      </c>
      <c r="G30" s="34">
        <v>13.7</v>
      </c>
      <c r="H30" s="35">
        <v>4.6827331630648041</v>
      </c>
      <c r="I30" s="36">
        <v>21.967235904554833</v>
      </c>
      <c r="J30" s="36">
        <v>71.861983029681298</v>
      </c>
      <c r="K30" s="36">
        <v>1.414622269734007</v>
      </c>
      <c r="L30" s="35">
        <v>62.01672799096395</v>
      </c>
      <c r="M30" s="37">
        <v>37.098919082978647</v>
      </c>
      <c r="N30" s="27">
        <f>O30/C30*100</f>
        <v>21627409.740905784</v>
      </c>
      <c r="O30" s="28">
        <v>9148394.3204031456</v>
      </c>
      <c r="P30" s="28">
        <v>7895064.2985079158</v>
      </c>
      <c r="Q30" s="28">
        <f>E30*N30/100</f>
        <v>6696624.6425351035</v>
      </c>
      <c r="R30" s="28">
        <v>1198439.6559728121</v>
      </c>
      <c r="S30" s="29">
        <v>1253330.0218952307</v>
      </c>
      <c r="T30" s="30">
        <v>369704.79415151983</v>
      </c>
      <c r="U30" s="31">
        <v>1734327.399269521</v>
      </c>
      <c r="V30" s="31">
        <v>5673549.7663761852</v>
      </c>
      <c r="W30" s="31">
        <v>111685.33777651192</v>
      </c>
      <c r="X30" s="30">
        <v>3465771.6771548069</v>
      </c>
      <c r="Y30" s="32">
        <v>2073253.2524060188</v>
      </c>
    </row>
    <row r="31" spans="1:25" ht="15" customHeight="1" x14ac:dyDescent="0.25">
      <c r="A31" s="23">
        <f t="shared" si="4"/>
        <v>1998</v>
      </c>
      <c r="B31" s="24" t="s">
        <v>20</v>
      </c>
      <c r="C31" s="33">
        <v>42.1</v>
      </c>
      <c r="D31" s="33">
        <v>36.879600000000003</v>
      </c>
      <c r="E31" s="33">
        <f t="shared" si="3"/>
        <v>31.154000000000003</v>
      </c>
      <c r="F31" s="33">
        <v>13.6</v>
      </c>
      <c r="G31" s="34">
        <v>12.4</v>
      </c>
      <c r="H31" s="35">
        <v>4.5767876496453095</v>
      </c>
      <c r="I31" s="36">
        <v>21.559096639591569</v>
      </c>
      <c r="J31" s="36">
        <v>72.480973868063714</v>
      </c>
      <c r="K31" s="36">
        <v>1.3224631868309706</v>
      </c>
      <c r="L31" s="35">
        <v>61.361373996429542</v>
      </c>
      <c r="M31" s="37">
        <v>37.951912321975009</v>
      </c>
      <c r="N31" s="27">
        <f>O31/C31*100</f>
        <v>21833407.445041973</v>
      </c>
      <c r="O31" s="28">
        <v>9191864.53436267</v>
      </c>
      <c r="P31" s="28">
        <v>8052073.332101698</v>
      </c>
      <c r="Q31" s="28">
        <f>E31*N31/100</f>
        <v>6801979.7554283775</v>
      </c>
      <c r="R31" s="28">
        <v>1250093.5766733233</v>
      </c>
      <c r="S31" s="29">
        <v>1139791.2022609713</v>
      </c>
      <c r="T31" s="30">
        <v>368526.297804014</v>
      </c>
      <c r="U31" s="31">
        <v>1735954.271158586</v>
      </c>
      <c r="V31" s="31">
        <v>5836221.1676779585</v>
      </c>
      <c r="W31" s="31">
        <v>106485.70559367882</v>
      </c>
      <c r="X31" s="30">
        <v>3527467.7154882951</v>
      </c>
      <c r="Y31" s="32">
        <v>2181733.1773665794</v>
      </c>
    </row>
    <row r="32" spans="1:25" ht="15" customHeight="1" x14ac:dyDescent="0.25">
      <c r="A32" s="23">
        <f t="shared" si="4"/>
        <v>1999</v>
      </c>
      <c r="B32" s="24" t="s">
        <v>20</v>
      </c>
      <c r="C32" s="33">
        <v>42.7</v>
      </c>
      <c r="D32" s="33">
        <v>36.807400000000001</v>
      </c>
      <c r="E32" s="33">
        <f t="shared" si="3"/>
        <v>30.7013</v>
      </c>
      <c r="F32" s="33">
        <v>14.3</v>
      </c>
      <c r="G32" s="34">
        <v>13.8</v>
      </c>
      <c r="H32" s="35">
        <v>4.4504136104634302</v>
      </c>
      <c r="I32" s="36">
        <v>21.529861854747001</v>
      </c>
      <c r="J32" s="36">
        <v>72.599688117097458</v>
      </c>
      <c r="K32" s="36">
        <v>1.4068436687482411</v>
      </c>
      <c r="L32" s="35">
        <v>60.869579050878016</v>
      </c>
      <c r="M32" s="37">
        <v>38.496668127717143</v>
      </c>
      <c r="N32" s="27">
        <f>O32/C32*100</f>
        <v>22042268.382736892</v>
      </c>
      <c r="O32" s="28">
        <v>9412048.5994286537</v>
      </c>
      <c r="P32" s="28">
        <v>8113185.8927074987</v>
      </c>
      <c r="Q32" s="28">
        <f>E32*N32/100</f>
        <v>6767262.9429892013</v>
      </c>
      <c r="R32" s="28">
        <v>1345922.9497182975</v>
      </c>
      <c r="S32" s="29">
        <v>1298862.7067211543</v>
      </c>
      <c r="T32" s="30">
        <v>361070.32921125344</v>
      </c>
      <c r="U32" s="31">
        <v>1746757.714718747</v>
      </c>
      <c r="V32" s="31">
        <v>5890147.6544659939</v>
      </c>
      <c r="W32" s="31">
        <v>114139.84206533093</v>
      </c>
      <c r="X32" s="30">
        <v>3531528.4615073865</v>
      </c>
      <c r="Y32" s="32">
        <v>2233497.935850705</v>
      </c>
    </row>
    <row r="33" spans="1:25" ht="15" customHeight="1" x14ac:dyDescent="0.25">
      <c r="A33" s="23">
        <f t="shared" si="4"/>
        <v>2000</v>
      </c>
      <c r="B33" s="24" t="s">
        <v>20</v>
      </c>
      <c r="C33" s="33">
        <v>42.7</v>
      </c>
      <c r="D33" s="33">
        <v>36.423100000000005</v>
      </c>
      <c r="E33" s="33">
        <f t="shared" si="3"/>
        <v>30.188900000000004</v>
      </c>
      <c r="F33" s="33">
        <v>14.6</v>
      </c>
      <c r="G33" s="34">
        <v>14.7</v>
      </c>
      <c r="H33" s="35">
        <v>4.584090821192925</v>
      </c>
      <c r="I33" s="36">
        <v>22.079970697219625</v>
      </c>
      <c r="J33" s="36">
        <v>72.059495087217456</v>
      </c>
      <c r="K33" s="36">
        <v>1.2022843482111392</v>
      </c>
      <c r="L33" s="35">
        <v>60.728329911210849</v>
      </c>
      <c r="M33" s="37">
        <v>38.535854923749952</v>
      </c>
      <c r="N33" s="27">
        <f>O33/C33*100</f>
        <v>22254047.683123834</v>
      </c>
      <c r="O33" s="28">
        <v>9502478.3606938776</v>
      </c>
      <c r="P33" s="28">
        <v>8105614.0416718777</v>
      </c>
      <c r="Q33" s="28">
        <f>E33*N33/100</f>
        <v>6718252.2010105718</v>
      </c>
      <c r="R33" s="28">
        <v>1387361.8406613062</v>
      </c>
      <c r="S33" s="29">
        <v>1396864.3190220001</v>
      </c>
      <c r="T33" s="30">
        <v>371568.70928560547</v>
      </c>
      <c r="U33" s="31">
        <v>1789717.2052308698</v>
      </c>
      <c r="V33" s="31">
        <v>5840864.5521473549</v>
      </c>
      <c r="W33" s="31">
        <v>97452.528949425294</v>
      </c>
      <c r="X33" s="30">
        <v>3493853.6024715886</v>
      </c>
      <c r="Y33" s="32">
        <v>2217064.6837566183</v>
      </c>
    </row>
    <row r="34" spans="1:25" ht="15" customHeight="1" x14ac:dyDescent="0.25">
      <c r="A34" s="23">
        <f t="shared" si="4"/>
        <v>2001</v>
      </c>
      <c r="B34" s="24" t="s">
        <v>20</v>
      </c>
      <c r="C34" s="33">
        <v>42.2</v>
      </c>
      <c r="D34" s="33">
        <v>34.477400000000003</v>
      </c>
      <c r="E34" s="33">
        <f t="shared" si="3"/>
        <v>27.598800000000001</v>
      </c>
      <c r="F34" s="33">
        <v>16.3</v>
      </c>
      <c r="G34" s="34">
        <v>18.3</v>
      </c>
      <c r="H34" s="35">
        <v>4.3718356357321158</v>
      </c>
      <c r="I34" s="36">
        <v>23.392673678716864</v>
      </c>
      <c r="J34" s="36">
        <v>71.270394865874223</v>
      </c>
      <c r="K34" s="36">
        <v>0.94360922577411921</v>
      </c>
      <c r="L34" s="35">
        <v>60.772543835807625</v>
      </c>
      <c r="M34" s="37">
        <v>38.751691165450616</v>
      </c>
      <c r="N34" s="27">
        <f>O34/C34*100</f>
        <v>22468801.766964439</v>
      </c>
      <c r="O34" s="28">
        <v>9481834.3456589933</v>
      </c>
      <c r="P34" s="28">
        <v>7746658.6604033969</v>
      </c>
      <c r="Q34" s="28">
        <f>E34*N34/100</f>
        <v>6201119.6620609816</v>
      </c>
      <c r="R34" s="28">
        <v>1545538.998342416</v>
      </c>
      <c r="S34" s="29">
        <v>1735175.6852555959</v>
      </c>
      <c r="T34" s="30">
        <v>338671.18389404385</v>
      </c>
      <c r="U34" s="31">
        <v>1812150.5814322259</v>
      </c>
      <c r="V34" s="31">
        <v>5521074.2161809439</v>
      </c>
      <c r="W34" s="31">
        <v>73098.185808796246</v>
      </c>
      <c r="X34" s="30">
        <v>3304967.789512496</v>
      </c>
      <c r="Y34" s="32">
        <v>2107416.9848307162</v>
      </c>
    </row>
    <row r="35" spans="1:25" ht="15" customHeight="1" x14ac:dyDescent="0.25">
      <c r="A35" s="23">
        <f t="shared" si="4"/>
        <v>2002</v>
      </c>
      <c r="B35" s="24" t="s">
        <v>20</v>
      </c>
      <c r="C35" s="33">
        <v>42.785719457404198</v>
      </c>
      <c r="D35" s="33">
        <v>32.662316312235134</v>
      </c>
      <c r="E35" s="33">
        <f t="shared" si="3"/>
        <v>25.59649300977707</v>
      </c>
      <c r="F35" s="33">
        <v>16.514443118088796</v>
      </c>
      <c r="G35" s="34">
        <v>23.660705659624416</v>
      </c>
      <c r="H35" s="35">
        <v>4.2632658411933786</v>
      </c>
      <c r="I35" s="36">
        <v>24.706895593731009</v>
      </c>
      <c r="J35" s="36">
        <v>69.905545929407026</v>
      </c>
      <c r="K35" s="36">
        <v>1.1005373594538135</v>
      </c>
      <c r="L35" s="35">
        <v>61.223440605374847</v>
      </c>
      <c r="M35" s="37">
        <v>38.238217317846726</v>
      </c>
      <c r="N35" s="27">
        <f>O35/C35*100</f>
        <v>22686588.380441215</v>
      </c>
      <c r="O35" s="28">
        <v>9706620.0589116365</v>
      </c>
      <c r="P35" s="28">
        <v>7409965.2572744908</v>
      </c>
      <c r="Q35" s="28">
        <f>E35*N35/100</f>
        <v>5806971.0089565329</v>
      </c>
      <c r="R35" s="28">
        <v>1602994.2483179593</v>
      </c>
      <c r="S35" s="29">
        <v>2296654.8016371443</v>
      </c>
      <c r="T35" s="30">
        <v>315912.13551411685</v>
      </c>
      <c r="U35" s="31">
        <v>1830804.9367981814</v>
      </c>
      <c r="V35" s="31">
        <v>5180068.7832915848</v>
      </c>
      <c r="W35" s="31">
        <v>81550.886195921674</v>
      </c>
      <c r="X35" s="30">
        <v>3123845.0898332451</v>
      </c>
      <c r="Y35" s="32">
        <v>1951054.4691904399</v>
      </c>
    </row>
    <row r="36" spans="1:25" ht="15" customHeight="1" x14ac:dyDescent="0.25">
      <c r="R36" s="48"/>
      <c r="S36" s="48"/>
    </row>
    <row r="37" spans="1:25" ht="15" customHeight="1" x14ac:dyDescent="0.25">
      <c r="R37" s="48"/>
      <c r="S37" s="48"/>
    </row>
    <row r="38" spans="1:25" ht="15" customHeight="1" x14ac:dyDescent="0.25">
      <c r="R38" s="48"/>
      <c r="S38" s="48"/>
    </row>
    <row r="39" spans="1:25" ht="15" customHeight="1" x14ac:dyDescent="0.25">
      <c r="R39" s="48"/>
      <c r="S39" s="48"/>
    </row>
    <row r="40" spans="1:25" ht="15" customHeight="1" x14ac:dyDescent="0.25">
      <c r="R40" s="48"/>
      <c r="S40" s="48"/>
    </row>
    <row r="41" spans="1:25" ht="15" customHeight="1" x14ac:dyDescent="0.25">
      <c r="R41" s="48"/>
      <c r="S41" s="48"/>
    </row>
    <row r="42" spans="1:25" ht="15" customHeight="1" x14ac:dyDescent="0.25">
      <c r="R42" s="48"/>
      <c r="S42" s="48"/>
    </row>
    <row r="43" spans="1:25" ht="15" customHeight="1" x14ac:dyDescent="0.25">
      <c r="R43" s="48"/>
      <c r="S43" s="48"/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N7:Y35 C28:M35 C7:D23">
    <cfRule type="cellIs" dxfId="54" priority="9" stopIfTrue="1" operator="equal">
      <formula>"n.d."</formula>
    </cfRule>
  </conditionalFormatting>
  <conditionalFormatting sqref="F7:G23">
    <cfRule type="cellIs" dxfId="53" priority="4" stopIfTrue="1" operator="equal">
      <formula>"n.d."</formula>
    </cfRule>
  </conditionalFormatting>
  <conditionalFormatting sqref="C24:G27">
    <cfRule type="cellIs" dxfId="52" priority="3" stopIfTrue="1" operator="equal">
      <formula>"n.d."</formula>
    </cfRule>
  </conditionalFormatting>
  <conditionalFormatting sqref="H7:M27">
    <cfRule type="cellIs" dxfId="51" priority="2" stopIfTrue="1" operator="equal">
      <formula>"n.d."</formula>
    </cfRule>
  </conditionalFormatting>
  <conditionalFormatting sqref="E7:E23">
    <cfRule type="cellIs" dxfId="50" priority="1" stopIfTrue="1" operator="equal">
      <formula>"n.d."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tabSelected="1" zoomScale="80" zoomScaleNormal="80" workbookViewId="0">
      <pane xSplit="2" ySplit="6" topLeftCell="C7" activePane="bottomRight" state="frozen"/>
      <selection activeCell="AA1" sqref="AA1:AN1048576"/>
      <selection pane="topRight" activeCell="AA1" sqref="AA1:AN1048576"/>
      <selection pane="bottomLeft" activeCell="AA1" sqref="AA1:AN1048576"/>
      <selection pane="bottomRight" activeCell="G8" sqref="G8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41" width="11.42578125" style="26"/>
    <col min="242" max="243" width="8.7109375" style="26" customWidth="1"/>
    <col min="244" max="249" width="10.7109375" style="26" customWidth="1"/>
    <col min="250" max="255" width="11.42578125" style="26"/>
    <col min="256" max="261" width="10.7109375" style="26" customWidth="1"/>
    <col min="262" max="497" width="11.42578125" style="26"/>
    <col min="498" max="499" width="8.7109375" style="26" customWidth="1"/>
    <col min="500" max="505" width="10.7109375" style="26" customWidth="1"/>
    <col min="506" max="511" width="11.42578125" style="26"/>
    <col min="512" max="517" width="10.7109375" style="26" customWidth="1"/>
    <col min="518" max="753" width="11.42578125" style="26"/>
    <col min="754" max="755" width="8.7109375" style="26" customWidth="1"/>
    <col min="756" max="761" width="10.7109375" style="26" customWidth="1"/>
    <col min="762" max="767" width="11.42578125" style="26"/>
    <col min="768" max="773" width="10.7109375" style="26" customWidth="1"/>
    <col min="774" max="1009" width="11.42578125" style="26"/>
    <col min="1010" max="1011" width="8.7109375" style="26" customWidth="1"/>
    <col min="1012" max="1017" width="10.7109375" style="26" customWidth="1"/>
    <col min="1018" max="1023" width="11.42578125" style="26"/>
    <col min="1024" max="1029" width="10.7109375" style="26" customWidth="1"/>
    <col min="1030" max="1265" width="11.42578125" style="26"/>
    <col min="1266" max="1267" width="8.7109375" style="26" customWidth="1"/>
    <col min="1268" max="1273" width="10.7109375" style="26" customWidth="1"/>
    <col min="1274" max="1279" width="11.42578125" style="26"/>
    <col min="1280" max="1285" width="10.7109375" style="26" customWidth="1"/>
    <col min="1286" max="1521" width="11.42578125" style="26"/>
    <col min="1522" max="1523" width="8.7109375" style="26" customWidth="1"/>
    <col min="1524" max="1529" width="10.7109375" style="26" customWidth="1"/>
    <col min="1530" max="1535" width="11.42578125" style="26"/>
    <col min="1536" max="1541" width="10.7109375" style="26" customWidth="1"/>
    <col min="1542" max="1777" width="11.42578125" style="26"/>
    <col min="1778" max="1779" width="8.7109375" style="26" customWidth="1"/>
    <col min="1780" max="1785" width="10.7109375" style="26" customWidth="1"/>
    <col min="1786" max="1791" width="11.42578125" style="26"/>
    <col min="1792" max="1797" width="10.7109375" style="26" customWidth="1"/>
    <col min="1798" max="2033" width="11.42578125" style="26"/>
    <col min="2034" max="2035" width="8.7109375" style="26" customWidth="1"/>
    <col min="2036" max="2041" width="10.7109375" style="26" customWidth="1"/>
    <col min="2042" max="2047" width="11.42578125" style="26"/>
    <col min="2048" max="2053" width="10.7109375" style="26" customWidth="1"/>
    <col min="2054" max="2289" width="11.42578125" style="26"/>
    <col min="2290" max="2291" width="8.7109375" style="26" customWidth="1"/>
    <col min="2292" max="2297" width="10.7109375" style="26" customWidth="1"/>
    <col min="2298" max="2303" width="11.42578125" style="26"/>
    <col min="2304" max="2309" width="10.7109375" style="26" customWidth="1"/>
    <col min="2310" max="2545" width="11.42578125" style="26"/>
    <col min="2546" max="2547" width="8.7109375" style="26" customWidth="1"/>
    <col min="2548" max="2553" width="10.7109375" style="26" customWidth="1"/>
    <col min="2554" max="2559" width="11.42578125" style="26"/>
    <col min="2560" max="2565" width="10.7109375" style="26" customWidth="1"/>
    <col min="2566" max="2801" width="11.42578125" style="26"/>
    <col min="2802" max="2803" width="8.7109375" style="26" customWidth="1"/>
    <col min="2804" max="2809" width="10.7109375" style="26" customWidth="1"/>
    <col min="2810" max="2815" width="11.42578125" style="26"/>
    <col min="2816" max="2821" width="10.7109375" style="26" customWidth="1"/>
    <col min="2822" max="3057" width="11.42578125" style="26"/>
    <col min="3058" max="3059" width="8.7109375" style="26" customWidth="1"/>
    <col min="3060" max="3065" width="10.7109375" style="26" customWidth="1"/>
    <col min="3066" max="3071" width="11.42578125" style="26"/>
    <col min="3072" max="3077" width="10.7109375" style="26" customWidth="1"/>
    <col min="3078" max="3313" width="11.42578125" style="26"/>
    <col min="3314" max="3315" width="8.7109375" style="26" customWidth="1"/>
    <col min="3316" max="3321" width="10.7109375" style="26" customWidth="1"/>
    <col min="3322" max="3327" width="11.42578125" style="26"/>
    <col min="3328" max="3333" width="10.7109375" style="26" customWidth="1"/>
    <col min="3334" max="3569" width="11.42578125" style="26"/>
    <col min="3570" max="3571" width="8.7109375" style="26" customWidth="1"/>
    <col min="3572" max="3577" width="10.7109375" style="26" customWidth="1"/>
    <col min="3578" max="3583" width="11.42578125" style="26"/>
    <col min="3584" max="3589" width="10.7109375" style="26" customWidth="1"/>
    <col min="3590" max="3825" width="11.42578125" style="26"/>
    <col min="3826" max="3827" width="8.7109375" style="26" customWidth="1"/>
    <col min="3828" max="3833" width="10.7109375" style="26" customWidth="1"/>
    <col min="3834" max="3839" width="11.42578125" style="26"/>
    <col min="3840" max="3845" width="10.7109375" style="26" customWidth="1"/>
    <col min="3846" max="4081" width="11.42578125" style="26"/>
    <col min="4082" max="4083" width="8.7109375" style="26" customWidth="1"/>
    <col min="4084" max="4089" width="10.7109375" style="26" customWidth="1"/>
    <col min="4090" max="4095" width="11.42578125" style="26"/>
    <col min="4096" max="4101" width="10.7109375" style="26" customWidth="1"/>
    <col min="4102" max="4337" width="11.42578125" style="26"/>
    <col min="4338" max="4339" width="8.7109375" style="26" customWidth="1"/>
    <col min="4340" max="4345" width="10.7109375" style="26" customWidth="1"/>
    <col min="4346" max="4351" width="11.42578125" style="26"/>
    <col min="4352" max="4357" width="10.7109375" style="26" customWidth="1"/>
    <col min="4358" max="4593" width="11.42578125" style="26"/>
    <col min="4594" max="4595" width="8.7109375" style="26" customWidth="1"/>
    <col min="4596" max="4601" width="10.7109375" style="26" customWidth="1"/>
    <col min="4602" max="4607" width="11.42578125" style="26"/>
    <col min="4608" max="4613" width="10.7109375" style="26" customWidth="1"/>
    <col min="4614" max="4849" width="11.42578125" style="26"/>
    <col min="4850" max="4851" width="8.7109375" style="26" customWidth="1"/>
    <col min="4852" max="4857" width="10.7109375" style="26" customWidth="1"/>
    <col min="4858" max="4863" width="11.42578125" style="26"/>
    <col min="4864" max="4869" width="10.7109375" style="26" customWidth="1"/>
    <col min="4870" max="5105" width="11.42578125" style="26"/>
    <col min="5106" max="5107" width="8.7109375" style="26" customWidth="1"/>
    <col min="5108" max="5113" width="10.7109375" style="26" customWidth="1"/>
    <col min="5114" max="5119" width="11.42578125" style="26"/>
    <col min="5120" max="5125" width="10.7109375" style="26" customWidth="1"/>
    <col min="5126" max="5361" width="11.42578125" style="26"/>
    <col min="5362" max="5363" width="8.7109375" style="26" customWidth="1"/>
    <col min="5364" max="5369" width="10.7109375" style="26" customWidth="1"/>
    <col min="5370" max="5375" width="11.42578125" style="26"/>
    <col min="5376" max="5381" width="10.7109375" style="26" customWidth="1"/>
    <col min="5382" max="5617" width="11.42578125" style="26"/>
    <col min="5618" max="5619" width="8.7109375" style="26" customWidth="1"/>
    <col min="5620" max="5625" width="10.7109375" style="26" customWidth="1"/>
    <col min="5626" max="5631" width="11.42578125" style="26"/>
    <col min="5632" max="5637" width="10.7109375" style="26" customWidth="1"/>
    <col min="5638" max="5873" width="11.42578125" style="26"/>
    <col min="5874" max="5875" width="8.7109375" style="26" customWidth="1"/>
    <col min="5876" max="5881" width="10.7109375" style="26" customWidth="1"/>
    <col min="5882" max="5887" width="11.42578125" style="26"/>
    <col min="5888" max="5893" width="10.7109375" style="26" customWidth="1"/>
    <col min="5894" max="6129" width="11.42578125" style="26"/>
    <col min="6130" max="6131" width="8.7109375" style="26" customWidth="1"/>
    <col min="6132" max="6137" width="10.7109375" style="26" customWidth="1"/>
    <col min="6138" max="6143" width="11.42578125" style="26"/>
    <col min="6144" max="6149" width="10.7109375" style="26" customWidth="1"/>
    <col min="6150" max="6385" width="11.42578125" style="26"/>
    <col min="6386" max="6387" width="8.7109375" style="26" customWidth="1"/>
    <col min="6388" max="6393" width="10.7109375" style="26" customWidth="1"/>
    <col min="6394" max="6399" width="11.42578125" style="26"/>
    <col min="6400" max="6405" width="10.7109375" style="26" customWidth="1"/>
    <col min="6406" max="6641" width="11.42578125" style="26"/>
    <col min="6642" max="6643" width="8.7109375" style="26" customWidth="1"/>
    <col min="6644" max="6649" width="10.7109375" style="26" customWidth="1"/>
    <col min="6650" max="6655" width="11.42578125" style="26"/>
    <col min="6656" max="6661" width="10.7109375" style="26" customWidth="1"/>
    <col min="6662" max="6897" width="11.42578125" style="26"/>
    <col min="6898" max="6899" width="8.7109375" style="26" customWidth="1"/>
    <col min="6900" max="6905" width="10.7109375" style="26" customWidth="1"/>
    <col min="6906" max="6911" width="11.42578125" style="26"/>
    <col min="6912" max="6917" width="10.7109375" style="26" customWidth="1"/>
    <col min="6918" max="7153" width="11.42578125" style="26"/>
    <col min="7154" max="7155" width="8.7109375" style="26" customWidth="1"/>
    <col min="7156" max="7161" width="10.7109375" style="26" customWidth="1"/>
    <col min="7162" max="7167" width="11.42578125" style="26"/>
    <col min="7168" max="7173" width="10.7109375" style="26" customWidth="1"/>
    <col min="7174" max="7409" width="11.42578125" style="26"/>
    <col min="7410" max="7411" width="8.7109375" style="26" customWidth="1"/>
    <col min="7412" max="7417" width="10.7109375" style="26" customWidth="1"/>
    <col min="7418" max="7423" width="11.42578125" style="26"/>
    <col min="7424" max="7429" width="10.7109375" style="26" customWidth="1"/>
    <col min="7430" max="7665" width="11.42578125" style="26"/>
    <col min="7666" max="7667" width="8.7109375" style="26" customWidth="1"/>
    <col min="7668" max="7673" width="10.7109375" style="26" customWidth="1"/>
    <col min="7674" max="7679" width="11.42578125" style="26"/>
    <col min="7680" max="7685" width="10.7109375" style="26" customWidth="1"/>
    <col min="7686" max="7921" width="11.42578125" style="26"/>
    <col min="7922" max="7923" width="8.7109375" style="26" customWidth="1"/>
    <col min="7924" max="7929" width="10.7109375" style="26" customWidth="1"/>
    <col min="7930" max="7935" width="11.42578125" style="26"/>
    <col min="7936" max="7941" width="10.7109375" style="26" customWidth="1"/>
    <col min="7942" max="8177" width="11.42578125" style="26"/>
    <col min="8178" max="8179" width="8.7109375" style="26" customWidth="1"/>
    <col min="8180" max="8185" width="10.7109375" style="26" customWidth="1"/>
    <col min="8186" max="8191" width="11.42578125" style="26"/>
    <col min="8192" max="8197" width="10.7109375" style="26" customWidth="1"/>
    <col min="8198" max="8433" width="11.42578125" style="26"/>
    <col min="8434" max="8435" width="8.7109375" style="26" customWidth="1"/>
    <col min="8436" max="8441" width="10.7109375" style="26" customWidth="1"/>
    <col min="8442" max="8447" width="11.42578125" style="26"/>
    <col min="8448" max="8453" width="10.7109375" style="26" customWidth="1"/>
    <col min="8454" max="8689" width="11.42578125" style="26"/>
    <col min="8690" max="8691" width="8.7109375" style="26" customWidth="1"/>
    <col min="8692" max="8697" width="10.7109375" style="26" customWidth="1"/>
    <col min="8698" max="8703" width="11.42578125" style="26"/>
    <col min="8704" max="8709" width="10.7109375" style="26" customWidth="1"/>
    <col min="8710" max="8945" width="11.42578125" style="26"/>
    <col min="8946" max="8947" width="8.7109375" style="26" customWidth="1"/>
    <col min="8948" max="8953" width="10.7109375" style="26" customWidth="1"/>
    <col min="8954" max="8959" width="11.42578125" style="26"/>
    <col min="8960" max="8965" width="10.7109375" style="26" customWidth="1"/>
    <col min="8966" max="9201" width="11.42578125" style="26"/>
    <col min="9202" max="9203" width="8.7109375" style="26" customWidth="1"/>
    <col min="9204" max="9209" width="10.7109375" style="26" customWidth="1"/>
    <col min="9210" max="9215" width="11.42578125" style="26"/>
    <col min="9216" max="9221" width="10.7109375" style="26" customWidth="1"/>
    <col min="9222" max="9457" width="11.42578125" style="26"/>
    <col min="9458" max="9459" width="8.7109375" style="26" customWidth="1"/>
    <col min="9460" max="9465" width="10.7109375" style="26" customWidth="1"/>
    <col min="9466" max="9471" width="11.42578125" style="26"/>
    <col min="9472" max="9477" width="10.7109375" style="26" customWidth="1"/>
    <col min="9478" max="9713" width="11.42578125" style="26"/>
    <col min="9714" max="9715" width="8.7109375" style="26" customWidth="1"/>
    <col min="9716" max="9721" width="10.7109375" style="26" customWidth="1"/>
    <col min="9722" max="9727" width="11.42578125" style="26"/>
    <col min="9728" max="9733" width="10.7109375" style="26" customWidth="1"/>
    <col min="9734" max="9969" width="11.42578125" style="26"/>
    <col min="9970" max="9971" width="8.7109375" style="26" customWidth="1"/>
    <col min="9972" max="9977" width="10.7109375" style="26" customWidth="1"/>
    <col min="9978" max="9983" width="11.42578125" style="26"/>
    <col min="9984" max="9989" width="10.7109375" style="26" customWidth="1"/>
    <col min="9990" max="10225" width="11.42578125" style="26"/>
    <col min="10226" max="10227" width="8.7109375" style="26" customWidth="1"/>
    <col min="10228" max="10233" width="10.7109375" style="26" customWidth="1"/>
    <col min="10234" max="10239" width="11.42578125" style="26"/>
    <col min="10240" max="10245" width="10.7109375" style="26" customWidth="1"/>
    <col min="10246" max="10481" width="11.42578125" style="26"/>
    <col min="10482" max="10483" width="8.7109375" style="26" customWidth="1"/>
    <col min="10484" max="10489" width="10.7109375" style="26" customWidth="1"/>
    <col min="10490" max="10495" width="11.42578125" style="26"/>
    <col min="10496" max="10501" width="10.7109375" style="26" customWidth="1"/>
    <col min="10502" max="10737" width="11.42578125" style="26"/>
    <col min="10738" max="10739" width="8.7109375" style="26" customWidth="1"/>
    <col min="10740" max="10745" width="10.7109375" style="26" customWidth="1"/>
    <col min="10746" max="10751" width="11.42578125" style="26"/>
    <col min="10752" max="10757" width="10.7109375" style="26" customWidth="1"/>
    <col min="10758" max="10993" width="11.42578125" style="26"/>
    <col min="10994" max="10995" width="8.7109375" style="26" customWidth="1"/>
    <col min="10996" max="11001" width="10.7109375" style="26" customWidth="1"/>
    <col min="11002" max="11007" width="11.42578125" style="26"/>
    <col min="11008" max="11013" width="10.7109375" style="26" customWidth="1"/>
    <col min="11014" max="11249" width="11.42578125" style="26"/>
    <col min="11250" max="11251" width="8.7109375" style="26" customWidth="1"/>
    <col min="11252" max="11257" width="10.7109375" style="26" customWidth="1"/>
    <col min="11258" max="11263" width="11.42578125" style="26"/>
    <col min="11264" max="11269" width="10.7109375" style="26" customWidth="1"/>
    <col min="11270" max="11505" width="11.42578125" style="26"/>
    <col min="11506" max="11507" width="8.7109375" style="26" customWidth="1"/>
    <col min="11508" max="11513" width="10.7109375" style="26" customWidth="1"/>
    <col min="11514" max="11519" width="11.42578125" style="26"/>
    <col min="11520" max="11525" width="10.7109375" style="26" customWidth="1"/>
    <col min="11526" max="11761" width="11.42578125" style="26"/>
    <col min="11762" max="11763" width="8.7109375" style="26" customWidth="1"/>
    <col min="11764" max="11769" width="10.7109375" style="26" customWidth="1"/>
    <col min="11770" max="11775" width="11.42578125" style="26"/>
    <col min="11776" max="11781" width="10.7109375" style="26" customWidth="1"/>
    <col min="11782" max="12017" width="11.42578125" style="26"/>
    <col min="12018" max="12019" width="8.7109375" style="26" customWidth="1"/>
    <col min="12020" max="12025" width="10.7109375" style="26" customWidth="1"/>
    <col min="12026" max="12031" width="11.42578125" style="26"/>
    <col min="12032" max="12037" width="10.7109375" style="26" customWidth="1"/>
    <col min="12038" max="12273" width="11.42578125" style="26"/>
    <col min="12274" max="12275" width="8.7109375" style="26" customWidth="1"/>
    <col min="12276" max="12281" width="10.7109375" style="26" customWidth="1"/>
    <col min="12282" max="12287" width="11.42578125" style="26"/>
    <col min="12288" max="12293" width="10.7109375" style="26" customWidth="1"/>
    <col min="12294" max="12529" width="11.42578125" style="26"/>
    <col min="12530" max="12531" width="8.7109375" style="26" customWidth="1"/>
    <col min="12532" max="12537" width="10.7109375" style="26" customWidth="1"/>
    <col min="12538" max="12543" width="11.42578125" style="26"/>
    <col min="12544" max="12549" width="10.7109375" style="26" customWidth="1"/>
    <col min="12550" max="12785" width="11.42578125" style="26"/>
    <col min="12786" max="12787" width="8.7109375" style="26" customWidth="1"/>
    <col min="12788" max="12793" width="10.7109375" style="26" customWidth="1"/>
    <col min="12794" max="12799" width="11.42578125" style="26"/>
    <col min="12800" max="12805" width="10.7109375" style="26" customWidth="1"/>
    <col min="12806" max="13041" width="11.42578125" style="26"/>
    <col min="13042" max="13043" width="8.7109375" style="26" customWidth="1"/>
    <col min="13044" max="13049" width="10.7109375" style="26" customWidth="1"/>
    <col min="13050" max="13055" width="11.42578125" style="26"/>
    <col min="13056" max="13061" width="10.7109375" style="26" customWidth="1"/>
    <col min="13062" max="13297" width="11.42578125" style="26"/>
    <col min="13298" max="13299" width="8.7109375" style="26" customWidth="1"/>
    <col min="13300" max="13305" width="10.7109375" style="26" customWidth="1"/>
    <col min="13306" max="13311" width="11.42578125" style="26"/>
    <col min="13312" max="13317" width="10.7109375" style="26" customWidth="1"/>
    <col min="13318" max="13553" width="11.42578125" style="26"/>
    <col min="13554" max="13555" width="8.7109375" style="26" customWidth="1"/>
    <col min="13556" max="13561" width="10.7109375" style="26" customWidth="1"/>
    <col min="13562" max="13567" width="11.42578125" style="26"/>
    <col min="13568" max="13573" width="10.7109375" style="26" customWidth="1"/>
    <col min="13574" max="13809" width="11.42578125" style="26"/>
    <col min="13810" max="13811" width="8.7109375" style="26" customWidth="1"/>
    <col min="13812" max="13817" width="10.7109375" style="26" customWidth="1"/>
    <col min="13818" max="13823" width="11.42578125" style="26"/>
    <col min="13824" max="13829" width="10.7109375" style="26" customWidth="1"/>
    <col min="13830" max="14065" width="11.42578125" style="26"/>
    <col min="14066" max="14067" width="8.7109375" style="26" customWidth="1"/>
    <col min="14068" max="14073" width="10.7109375" style="26" customWidth="1"/>
    <col min="14074" max="14079" width="11.42578125" style="26"/>
    <col min="14080" max="14085" width="10.7109375" style="26" customWidth="1"/>
    <col min="14086" max="14321" width="11.42578125" style="26"/>
    <col min="14322" max="14323" width="8.7109375" style="26" customWidth="1"/>
    <col min="14324" max="14329" width="10.7109375" style="26" customWidth="1"/>
    <col min="14330" max="14335" width="11.42578125" style="26"/>
    <col min="14336" max="14341" width="10.7109375" style="26" customWidth="1"/>
    <col min="14342" max="14577" width="11.42578125" style="26"/>
    <col min="14578" max="14579" width="8.7109375" style="26" customWidth="1"/>
    <col min="14580" max="14585" width="10.7109375" style="26" customWidth="1"/>
    <col min="14586" max="14591" width="11.42578125" style="26"/>
    <col min="14592" max="14597" width="10.7109375" style="26" customWidth="1"/>
    <col min="14598" max="14833" width="11.42578125" style="26"/>
    <col min="14834" max="14835" width="8.7109375" style="26" customWidth="1"/>
    <col min="14836" max="14841" width="10.7109375" style="26" customWidth="1"/>
    <col min="14842" max="14847" width="11.42578125" style="26"/>
    <col min="14848" max="14853" width="10.7109375" style="26" customWidth="1"/>
    <col min="14854" max="15089" width="11.42578125" style="26"/>
    <col min="15090" max="15091" width="8.7109375" style="26" customWidth="1"/>
    <col min="15092" max="15097" width="10.7109375" style="26" customWidth="1"/>
    <col min="15098" max="15103" width="11.42578125" style="26"/>
    <col min="15104" max="15109" width="10.7109375" style="26" customWidth="1"/>
    <col min="15110" max="15345" width="11.42578125" style="26"/>
    <col min="15346" max="15347" width="8.7109375" style="26" customWidth="1"/>
    <col min="15348" max="15353" width="10.7109375" style="26" customWidth="1"/>
    <col min="15354" max="15359" width="11.42578125" style="26"/>
    <col min="15360" max="15365" width="10.7109375" style="26" customWidth="1"/>
    <col min="15366" max="15601" width="11.42578125" style="26"/>
    <col min="15602" max="15603" width="8.7109375" style="26" customWidth="1"/>
    <col min="15604" max="15609" width="10.7109375" style="26" customWidth="1"/>
    <col min="15610" max="15615" width="11.42578125" style="26"/>
    <col min="15616" max="15621" width="10.7109375" style="26" customWidth="1"/>
    <col min="15622" max="15857" width="11.42578125" style="26"/>
    <col min="15858" max="15859" width="8.7109375" style="26" customWidth="1"/>
    <col min="15860" max="15865" width="10.7109375" style="26" customWidth="1"/>
    <col min="15866" max="15871" width="11.42578125" style="26"/>
    <col min="15872" max="15877" width="10.7109375" style="26" customWidth="1"/>
    <col min="15878" max="16113" width="11.42578125" style="26"/>
    <col min="16114" max="16115" width="8.7109375" style="26" customWidth="1"/>
    <col min="16116" max="16121" width="10.7109375" style="26" customWidth="1"/>
    <col min="16122" max="16127" width="11.42578125" style="26"/>
    <col min="16128" max="16133" width="10.7109375" style="26" customWidth="1"/>
    <col min="16134" max="16384" width="11.42578125" style="26"/>
  </cols>
  <sheetData>
    <row r="1" spans="1:25" s="10" customFormat="1" ht="24.95" customHeight="1" x14ac:dyDescent="0.25">
      <c r="A1" s="1" t="s">
        <v>26</v>
      </c>
      <c r="B1" s="4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0"/>
      <c r="O1" s="50"/>
      <c r="P1" s="50"/>
      <c r="Q1" s="50"/>
      <c r="R1" s="50"/>
      <c r="S1" s="8"/>
      <c r="T1" s="8"/>
      <c r="U1" s="8"/>
      <c r="V1" s="8"/>
      <c r="W1" s="8"/>
      <c r="X1" s="8"/>
      <c r="Y1" s="8"/>
    </row>
    <row r="2" spans="1:25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1" customFormat="1" ht="15" customHeight="1" x14ac:dyDescent="0.25">
      <c r="A3" s="51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10" customFormat="1" ht="15" customHeight="1" x14ac:dyDescent="0.25">
      <c r="A4" s="73" t="s">
        <v>0</v>
      </c>
      <c r="B4" s="76" t="s">
        <v>21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5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5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5" ht="15" customHeight="1" x14ac:dyDescent="0.25">
      <c r="A7" s="23">
        <v>2003</v>
      </c>
      <c r="B7" s="24">
        <v>1</v>
      </c>
      <c r="C7" s="61"/>
      <c r="D7" s="61"/>
      <c r="E7" s="61"/>
      <c r="F7" s="61"/>
      <c r="G7" s="62"/>
      <c r="H7" s="63"/>
      <c r="I7" s="25"/>
      <c r="J7" s="25"/>
      <c r="K7" s="25"/>
      <c r="L7" s="63"/>
      <c r="M7" s="64"/>
      <c r="N7" s="55"/>
      <c r="O7" s="56"/>
      <c r="P7" s="56"/>
      <c r="Q7" s="56"/>
      <c r="R7" s="56"/>
      <c r="S7" s="57"/>
      <c r="T7" s="58"/>
      <c r="U7" s="59"/>
      <c r="V7" s="59"/>
      <c r="W7" s="59"/>
      <c r="X7" s="58"/>
      <c r="Y7" s="60"/>
    </row>
    <row r="8" spans="1:25" ht="15" customHeight="1" x14ac:dyDescent="0.25">
      <c r="A8" s="23">
        <f>A7+1</f>
        <v>2004</v>
      </c>
      <c r="B8" s="24">
        <v>1</v>
      </c>
      <c r="C8" s="33">
        <v>46.093157067204686</v>
      </c>
      <c r="D8" s="33">
        <v>37.252471199097826</v>
      </c>
      <c r="E8" s="33">
        <f>D8-(F8*C8/100)</f>
        <v>31.121486171931405</v>
      </c>
      <c r="F8" s="33">
        <v>13.301291161782064</v>
      </c>
      <c r="G8" s="34">
        <v>19.180039794664054</v>
      </c>
      <c r="H8" s="35">
        <v>3.9289840660301127</v>
      </c>
      <c r="I8" s="36">
        <v>21.434934222486298</v>
      </c>
      <c r="J8" s="36">
        <v>72.755661077318081</v>
      </c>
      <c r="K8" s="36">
        <v>1.8804206341655034</v>
      </c>
      <c r="L8" s="35">
        <v>57.24957419343928</v>
      </c>
      <c r="M8" s="37">
        <v>42.750425806560727</v>
      </c>
      <c r="N8" s="27">
        <v>23050146</v>
      </c>
      <c r="O8" s="28">
        <v>11145473</v>
      </c>
      <c r="P8" s="28">
        <v>9107682</v>
      </c>
      <c r="Q8" s="28">
        <f>P8-R8</f>
        <v>7467254</v>
      </c>
      <c r="R8" s="28">
        <v>1640428</v>
      </c>
      <c r="S8" s="29">
        <v>2037791</v>
      </c>
      <c r="T8" s="30">
        <v>337372</v>
      </c>
      <c r="U8" s="31">
        <v>1840564</v>
      </c>
      <c r="V8" s="31">
        <v>6247346</v>
      </c>
      <c r="W8" s="31">
        <v>161467</v>
      </c>
      <c r="X8" s="30">
        <v>3520566</v>
      </c>
      <c r="Y8" s="32">
        <v>2628940</v>
      </c>
    </row>
    <row r="9" spans="1:25" ht="15" customHeight="1" x14ac:dyDescent="0.25">
      <c r="A9" s="23">
        <f t="shared" ref="A9:A25" si="0">A8+1</f>
        <v>2005</v>
      </c>
      <c r="B9" s="24">
        <v>1</v>
      </c>
      <c r="C9" s="33">
        <v>45.990909126086862</v>
      </c>
      <c r="D9" s="33">
        <v>38.447831308051384</v>
      </c>
      <c r="E9" s="33">
        <f>D9-(F9*C9/100)</f>
        <v>33.305971281884595</v>
      </c>
      <c r="F9" s="33">
        <v>11.180166089063533</v>
      </c>
      <c r="G9" s="34">
        <v>16.401236595162043</v>
      </c>
      <c r="H9" s="35">
        <v>3.8112427501164405</v>
      </c>
      <c r="I9" s="36">
        <v>20.998134166668066</v>
      </c>
      <c r="J9" s="36">
        <v>73.876901967428168</v>
      </c>
      <c r="K9" s="36">
        <v>1.3137211157873432</v>
      </c>
      <c r="L9" s="35">
        <v>56.731896609716024</v>
      </c>
      <c r="M9" s="37">
        <v>43.268103390283976</v>
      </c>
      <c r="N9" s="27">
        <v>23258490</v>
      </c>
      <c r="O9" s="28">
        <v>11069336</v>
      </c>
      <c r="P9" s="28">
        <v>9314930</v>
      </c>
      <c r="Q9" s="28">
        <f t="shared" ref="Q9:Q18" si="1">P9-R9</f>
        <v>7981694</v>
      </c>
      <c r="R9" s="28">
        <v>1333236</v>
      </c>
      <c r="S9" s="29">
        <v>1754406</v>
      </c>
      <c r="T9" s="30">
        <v>340816</v>
      </c>
      <c r="U9" s="31">
        <v>1877734</v>
      </c>
      <c r="V9" s="31">
        <v>6606357</v>
      </c>
      <c r="W9" s="31">
        <v>117478</v>
      </c>
      <c r="X9" s="30">
        <v>3693824</v>
      </c>
      <c r="Y9" s="32">
        <v>2817194</v>
      </c>
    </row>
    <row r="10" spans="1:25" ht="15" customHeight="1" x14ac:dyDescent="0.25">
      <c r="A10" s="23">
        <f t="shared" si="0"/>
        <v>2006</v>
      </c>
      <c r="B10" s="24">
        <v>1</v>
      </c>
      <c r="C10" s="33">
        <v>46.409070102535985</v>
      </c>
      <c r="D10" s="33">
        <v>39.961320507983288</v>
      </c>
      <c r="E10" s="33">
        <f t="shared" ref="E10:E19" si="2">D10-(F10*C10/100)</f>
        <v>35.27865896907322</v>
      </c>
      <c r="F10" s="33">
        <v>10.089970621182918</v>
      </c>
      <c r="G10" s="34">
        <v>13.89329624641706</v>
      </c>
      <c r="H10" s="35">
        <v>3.9816282028642775</v>
      </c>
      <c r="I10" s="36">
        <v>20.036171445965323</v>
      </c>
      <c r="J10" s="36">
        <v>74.96012961310548</v>
      </c>
      <c r="K10" s="36">
        <v>1.0220707380649248</v>
      </c>
      <c r="L10" s="35">
        <v>59.136666070860009</v>
      </c>
      <c r="M10" s="37">
        <v>40.863333929139976</v>
      </c>
      <c r="N10" s="27">
        <v>23495655</v>
      </c>
      <c r="O10" s="28">
        <v>11185982</v>
      </c>
      <c r="P10" s="28">
        <v>9671041</v>
      </c>
      <c r="Q10" s="28">
        <f t="shared" si="1"/>
        <v>8474295</v>
      </c>
      <c r="R10" s="28">
        <v>1196746</v>
      </c>
      <c r="S10" s="29">
        <v>1514941</v>
      </c>
      <c r="T10" s="30">
        <v>373842</v>
      </c>
      <c r="U10" s="31">
        <v>1881231</v>
      </c>
      <c r="V10" s="31">
        <v>7038137</v>
      </c>
      <c r="W10" s="31">
        <v>95964</v>
      </c>
      <c r="X10" s="30">
        <v>4099223</v>
      </c>
      <c r="Y10" s="32">
        <v>2832556</v>
      </c>
    </row>
    <row r="11" spans="1:25" ht="15" customHeight="1" x14ac:dyDescent="0.25">
      <c r="A11" s="23">
        <f t="shared" si="0"/>
        <v>2007</v>
      </c>
      <c r="B11" s="24">
        <v>1</v>
      </c>
      <c r="C11" s="33">
        <v>46.548104100275047</v>
      </c>
      <c r="D11" s="33">
        <v>41.417305225249187</v>
      </c>
      <c r="E11" s="33">
        <f t="shared" si="2"/>
        <v>37.292461874993698</v>
      </c>
      <c r="F11" s="33">
        <v>8.861463705094522</v>
      </c>
      <c r="G11" s="34">
        <v>11.022573258779717</v>
      </c>
      <c r="H11" s="35">
        <v>4.6177263099363701</v>
      </c>
      <c r="I11" s="36">
        <v>18.749405945893908</v>
      </c>
      <c r="J11" s="36">
        <v>75.415959992453082</v>
      </c>
      <c r="K11" s="36">
        <v>1.2169077517166254</v>
      </c>
      <c r="L11" s="35">
        <v>60.763236003885922</v>
      </c>
      <c r="M11" s="37">
        <v>39.236763996114078</v>
      </c>
      <c r="N11" s="27">
        <v>23725701</v>
      </c>
      <c r="O11" s="28">
        <v>11188891</v>
      </c>
      <c r="P11" s="28">
        <v>9971573</v>
      </c>
      <c r="Q11" s="28">
        <f t="shared" si="1"/>
        <v>8942466</v>
      </c>
      <c r="R11" s="28">
        <v>1029107</v>
      </c>
      <c r="S11" s="29">
        <v>1217318</v>
      </c>
      <c r="T11" s="30">
        <v>453763</v>
      </c>
      <c r="U11" s="31">
        <v>1842419</v>
      </c>
      <c r="V11" s="31">
        <v>7410784</v>
      </c>
      <c r="W11" s="31">
        <v>119580</v>
      </c>
      <c r="X11" s="30">
        <v>4412690</v>
      </c>
      <c r="Y11" s="32">
        <v>2849415</v>
      </c>
    </row>
    <row r="12" spans="1:25" ht="15" customHeight="1" x14ac:dyDescent="0.25">
      <c r="A12" s="23">
        <f t="shared" si="0"/>
        <v>2008</v>
      </c>
      <c r="B12" s="24">
        <v>1</v>
      </c>
      <c r="C12" s="33">
        <v>45.765313463135257</v>
      </c>
      <c r="D12" s="33">
        <v>41.764476828488526</v>
      </c>
      <c r="E12" s="33">
        <f t="shared" si="2"/>
        <v>38.009325445994016</v>
      </c>
      <c r="F12" s="33">
        <v>8.2052347036131366</v>
      </c>
      <c r="G12" s="34">
        <v>8.7420719577709782</v>
      </c>
      <c r="H12" s="35">
        <v>4.6696010058878334</v>
      </c>
      <c r="I12" s="36">
        <v>17.847633098394976</v>
      </c>
      <c r="J12" s="36">
        <v>76.675361214852813</v>
      </c>
      <c r="K12" s="36">
        <v>0.80740468086437511</v>
      </c>
      <c r="L12" s="35">
        <v>63.765912866802822</v>
      </c>
      <c r="M12" s="37">
        <v>36.037775532016212</v>
      </c>
      <c r="N12" s="27">
        <v>23957889</v>
      </c>
      <c r="O12" s="28">
        <v>11012521.999999998</v>
      </c>
      <c r="P12" s="28">
        <v>10054006</v>
      </c>
      <c r="Q12" s="28">
        <f t="shared" si="1"/>
        <v>9140871</v>
      </c>
      <c r="R12" s="28">
        <v>913135</v>
      </c>
      <c r="S12" s="29">
        <v>958516</v>
      </c>
      <c r="T12" s="30">
        <v>467235</v>
      </c>
      <c r="U12" s="31">
        <v>1785814</v>
      </c>
      <c r="V12" s="31">
        <v>7672050</v>
      </c>
      <c r="W12" s="31">
        <v>80788</v>
      </c>
      <c r="X12" s="30">
        <v>4820652</v>
      </c>
      <c r="Y12" s="32">
        <v>2724427</v>
      </c>
    </row>
    <row r="13" spans="1:25" ht="15" customHeight="1" x14ac:dyDescent="0.25">
      <c r="A13" s="23">
        <f t="shared" si="0"/>
        <v>2009</v>
      </c>
      <c r="B13" s="24">
        <v>1</v>
      </c>
      <c r="C13" s="33">
        <v>46.496742060071043</v>
      </c>
      <c r="D13" s="33">
        <v>42.505828690127821</v>
      </c>
      <c r="E13" s="33">
        <f t="shared" si="2"/>
        <v>38.312921308321933</v>
      </c>
      <c r="F13" s="33">
        <v>9.0176369268816732</v>
      </c>
      <c r="G13" s="34">
        <v>8.5832107651482143</v>
      </c>
      <c r="H13" s="35">
        <v>4.75026176594905</v>
      </c>
      <c r="I13" s="36">
        <v>18.164008742972975</v>
      </c>
      <c r="J13" s="36">
        <v>76.228520166044134</v>
      </c>
      <c r="K13" s="36">
        <v>0.85357193083193428</v>
      </c>
      <c r="L13" s="35">
        <v>64.611699845321553</v>
      </c>
      <c r="M13" s="37">
        <v>35.012476721495517</v>
      </c>
      <c r="N13" s="27">
        <v>24189826</v>
      </c>
      <c r="O13" s="28">
        <v>11274070</v>
      </c>
      <c r="P13" s="28">
        <v>10308675</v>
      </c>
      <c r="Q13" s="28">
        <f t="shared" si="1"/>
        <v>9287609</v>
      </c>
      <c r="R13" s="28">
        <v>1021066</v>
      </c>
      <c r="S13" s="29">
        <v>965395</v>
      </c>
      <c r="T13" s="30">
        <v>488426</v>
      </c>
      <c r="U13" s="31">
        <v>1867639</v>
      </c>
      <c r="V13" s="31">
        <v>7837882</v>
      </c>
      <c r="W13" s="31">
        <v>87765</v>
      </c>
      <c r="X13" s="30">
        <v>4988785</v>
      </c>
      <c r="Y13" s="32">
        <v>2703376</v>
      </c>
    </row>
    <row r="14" spans="1:25" ht="15" customHeight="1" x14ac:dyDescent="0.25">
      <c r="A14" s="23">
        <f t="shared" si="0"/>
        <v>2010</v>
      </c>
      <c r="B14" s="24">
        <v>1</v>
      </c>
      <c r="C14" s="33">
        <v>46.055954115273323</v>
      </c>
      <c r="D14" s="33">
        <v>42.212243396355603</v>
      </c>
      <c r="E14" s="33">
        <f t="shared" si="2"/>
        <v>37.951364921889109</v>
      </c>
      <c r="F14" s="33">
        <v>9.2515257936073958</v>
      </c>
      <c r="G14" s="34">
        <v>8.3457411593239552</v>
      </c>
      <c r="H14" s="35">
        <v>4.5891201783728715</v>
      </c>
      <c r="I14" s="36">
        <v>18.698545074480801</v>
      </c>
      <c r="J14" s="36">
        <v>75.839940149165315</v>
      </c>
      <c r="K14" s="36">
        <v>0.87239459798100438</v>
      </c>
      <c r="L14" s="35">
        <v>65.824604893310138</v>
      </c>
      <c r="M14" s="37">
        <v>34.116608510033906</v>
      </c>
      <c r="N14" s="27">
        <v>24420152</v>
      </c>
      <c r="O14" s="28">
        <v>11254503.999999998</v>
      </c>
      <c r="P14" s="28">
        <v>10315864</v>
      </c>
      <c r="Q14" s="28">
        <f t="shared" si="1"/>
        <v>9271619</v>
      </c>
      <c r="R14" s="28">
        <v>1044244.9999999999</v>
      </c>
      <c r="S14" s="29">
        <v>938640</v>
      </c>
      <c r="T14" s="30">
        <v>473060</v>
      </c>
      <c r="U14" s="31">
        <v>1927501</v>
      </c>
      <c r="V14" s="31">
        <v>7817804</v>
      </c>
      <c r="W14" s="31">
        <v>89929</v>
      </c>
      <c r="X14" s="30">
        <v>5102570</v>
      </c>
      <c r="Y14" s="32">
        <v>2644640</v>
      </c>
    </row>
    <row r="15" spans="1:25" ht="15" customHeight="1" x14ac:dyDescent="0.25">
      <c r="A15" s="23">
        <f t="shared" si="0"/>
        <v>2011</v>
      </c>
      <c r="B15" s="24">
        <v>1</v>
      </c>
      <c r="C15" s="33">
        <v>45.752952098221755</v>
      </c>
      <c r="D15" s="33">
        <v>42.361460304668171</v>
      </c>
      <c r="E15" s="33">
        <f t="shared" si="2"/>
        <v>38.574493199505909</v>
      </c>
      <c r="F15" s="33">
        <v>8.2769896399962537</v>
      </c>
      <c r="G15" s="34">
        <v>7.4126185044252058</v>
      </c>
      <c r="H15" s="35">
        <v>4.3366047397066971</v>
      </c>
      <c r="I15" s="36">
        <v>18.1478246103758</v>
      </c>
      <c r="J15" s="36">
        <v>76.683517411995211</v>
      </c>
      <c r="K15" s="36">
        <v>0.83205323792228891</v>
      </c>
      <c r="L15" s="35">
        <v>66.214017128317678</v>
      </c>
      <c r="M15" s="37">
        <v>33.630661622139684</v>
      </c>
      <c r="N15" s="27">
        <v>24648062</v>
      </c>
      <c r="O15" s="28">
        <v>11277216</v>
      </c>
      <c r="P15" s="28">
        <v>10441279</v>
      </c>
      <c r="Q15" s="28">
        <f t="shared" si="1"/>
        <v>9507865</v>
      </c>
      <c r="R15" s="28">
        <v>933414</v>
      </c>
      <c r="S15" s="29">
        <v>835937</v>
      </c>
      <c r="T15" s="30">
        <v>452797</v>
      </c>
      <c r="U15" s="31">
        <v>1894865</v>
      </c>
      <c r="V15" s="31">
        <v>8006740</v>
      </c>
      <c r="W15" s="31">
        <v>86877</v>
      </c>
      <c r="X15" s="30">
        <v>5253340</v>
      </c>
      <c r="Y15" s="32">
        <v>2668216</v>
      </c>
    </row>
    <row r="16" spans="1:25" ht="15" customHeight="1" x14ac:dyDescent="0.25">
      <c r="A16" s="23">
        <f t="shared" si="0"/>
        <v>2012</v>
      </c>
      <c r="B16" s="24">
        <v>1</v>
      </c>
      <c r="C16" s="33">
        <v>45.491239973830922</v>
      </c>
      <c r="D16" s="33">
        <v>42.248530401058026</v>
      </c>
      <c r="E16" s="33">
        <f t="shared" si="2"/>
        <v>38.84564493550473</v>
      </c>
      <c r="F16" s="33">
        <v>7.4803093244124073</v>
      </c>
      <c r="G16" s="34">
        <v>7.1282066055756728</v>
      </c>
      <c r="H16" s="35">
        <v>3.4827530854083117</v>
      </c>
      <c r="I16" s="36">
        <v>18.755879862450588</v>
      </c>
      <c r="J16" s="36">
        <v>77.22098348838044</v>
      </c>
      <c r="K16" s="36">
        <v>0.51860303555288234</v>
      </c>
      <c r="L16" s="35">
        <v>67.208207920702492</v>
      </c>
      <c r="M16" s="37">
        <v>32.569752686147346</v>
      </c>
      <c r="N16" s="27">
        <v>24875154</v>
      </c>
      <c r="O16" s="28">
        <v>11316016.000000002</v>
      </c>
      <c r="P16" s="28">
        <v>10509387</v>
      </c>
      <c r="Q16" s="28">
        <f t="shared" si="1"/>
        <v>9662914</v>
      </c>
      <c r="R16" s="28">
        <v>846473</v>
      </c>
      <c r="S16" s="29">
        <v>806629</v>
      </c>
      <c r="T16" s="30">
        <v>366016</v>
      </c>
      <c r="U16" s="31">
        <v>1971128</v>
      </c>
      <c r="V16" s="31">
        <v>8115452</v>
      </c>
      <c r="W16" s="31">
        <v>54502</v>
      </c>
      <c r="X16" s="30">
        <v>5421711</v>
      </c>
      <c r="Y16" s="32">
        <v>2627414</v>
      </c>
    </row>
    <row r="17" spans="1:25" ht="15" customHeight="1" x14ac:dyDescent="0.25">
      <c r="A17" s="23">
        <f t="shared" si="0"/>
        <v>2013</v>
      </c>
      <c r="B17" s="24">
        <v>1</v>
      </c>
      <c r="C17" s="33">
        <v>45.846675979062489</v>
      </c>
      <c r="D17" s="33">
        <v>42.199415679166798</v>
      </c>
      <c r="E17" s="33">
        <f t="shared" si="2"/>
        <v>38.526347225089573</v>
      </c>
      <c r="F17" s="33">
        <v>8.0116352508405608</v>
      </c>
      <c r="G17" s="34">
        <v>7.955342938191075</v>
      </c>
      <c r="H17" s="35">
        <v>3.6641980819281619</v>
      </c>
      <c r="I17" s="36">
        <v>18.822968071913344</v>
      </c>
      <c r="J17" s="36">
        <v>76.764309256985072</v>
      </c>
      <c r="K17" s="36">
        <v>0.74852458917342257</v>
      </c>
      <c r="L17" s="35">
        <v>68.404325967630115</v>
      </c>
      <c r="M17" s="37">
        <v>31.595674032369896</v>
      </c>
      <c r="N17" s="27">
        <v>25100594</v>
      </c>
      <c r="O17" s="28">
        <v>11507788</v>
      </c>
      <c r="P17" s="28">
        <v>10592304</v>
      </c>
      <c r="Q17" s="28">
        <f t="shared" si="1"/>
        <v>9670342</v>
      </c>
      <c r="R17" s="28">
        <v>921962</v>
      </c>
      <c r="S17" s="29">
        <v>915484</v>
      </c>
      <c r="T17" s="30">
        <v>388123</v>
      </c>
      <c r="U17" s="31">
        <v>1993786</v>
      </c>
      <c r="V17" s="31">
        <v>8131109</v>
      </c>
      <c r="W17" s="31">
        <v>79286</v>
      </c>
      <c r="X17" s="30">
        <v>5518939</v>
      </c>
      <c r="Y17" s="32">
        <v>2549175</v>
      </c>
    </row>
    <row r="18" spans="1:25" ht="15" customHeight="1" x14ac:dyDescent="0.25">
      <c r="A18" s="23">
        <f t="shared" si="0"/>
        <v>2014</v>
      </c>
      <c r="B18" s="24">
        <v>1</v>
      </c>
      <c r="C18" s="33">
        <v>44.990807747423432</v>
      </c>
      <c r="D18" s="33">
        <v>41.775747150926342</v>
      </c>
      <c r="E18" s="33">
        <f t="shared" si="2"/>
        <v>38.116568263252745</v>
      </c>
      <c r="F18" s="33">
        <v>8.1331700204541235</v>
      </c>
      <c r="G18" s="34">
        <v>7.1460388409701538</v>
      </c>
      <c r="H18" s="35">
        <v>3.4702078118875104</v>
      </c>
      <c r="I18" s="36">
        <v>19.266173650750996</v>
      </c>
      <c r="J18" s="36">
        <v>76.669912500986896</v>
      </c>
      <c r="K18" s="36">
        <v>0.59370603637458308</v>
      </c>
      <c r="L18" s="35">
        <v>67.462814985586306</v>
      </c>
      <c r="M18" s="37">
        <v>32.502528527569083</v>
      </c>
      <c r="N18" s="27">
        <v>25922373</v>
      </c>
      <c r="O18" s="28">
        <v>11662685</v>
      </c>
      <c r="P18" s="28">
        <v>10829265</v>
      </c>
      <c r="Q18" s="28">
        <f t="shared" si="1"/>
        <v>9880719</v>
      </c>
      <c r="R18" s="28">
        <v>948546</v>
      </c>
      <c r="S18" s="29">
        <v>833420</v>
      </c>
      <c r="T18" s="30">
        <v>375798</v>
      </c>
      <c r="U18" s="31">
        <v>2086385.0000000002</v>
      </c>
      <c r="V18" s="31">
        <v>8302788</v>
      </c>
      <c r="W18" s="31">
        <v>64294</v>
      </c>
      <c r="X18" s="30">
        <v>5557584</v>
      </c>
      <c r="Y18" s="32">
        <v>2677557</v>
      </c>
    </row>
    <row r="19" spans="1:25" ht="15" customHeight="1" x14ac:dyDescent="0.25">
      <c r="A19" s="23">
        <f t="shared" si="0"/>
        <v>2015</v>
      </c>
      <c r="B19" s="24">
        <v>1</v>
      </c>
      <c r="C19" s="33">
        <v>44.526574020561668</v>
      </c>
      <c r="D19" s="33">
        <v>41.356267485078376</v>
      </c>
      <c r="E19" s="33">
        <f t="shared" si="2"/>
        <v>37.959864172834344</v>
      </c>
      <c r="F19" s="33">
        <v>7.6278119009911469</v>
      </c>
      <c r="G19" s="34">
        <v>7.1200324867107367</v>
      </c>
      <c r="H19" s="35">
        <v>3.4000809152351028</v>
      </c>
      <c r="I19" s="36">
        <v>19.196062308581517</v>
      </c>
      <c r="J19" s="36">
        <v>76.880034683720538</v>
      </c>
      <c r="K19" s="36">
        <v>0.52382209246284572</v>
      </c>
      <c r="L19" s="35">
        <v>68.38543844982577</v>
      </c>
      <c r="M19" s="37">
        <v>31.578247948551606</v>
      </c>
      <c r="N19" s="27"/>
      <c r="O19" s="28"/>
      <c r="P19" s="28"/>
      <c r="Q19" s="28"/>
      <c r="R19" s="28"/>
      <c r="S19" s="29"/>
      <c r="T19" s="30"/>
      <c r="U19" s="31"/>
      <c r="V19" s="31"/>
      <c r="W19" s="31"/>
      <c r="X19" s="30"/>
      <c r="Y19" s="32"/>
    </row>
    <row r="20" spans="1:25" ht="15" customHeight="1" x14ac:dyDescent="0.25">
      <c r="A20" s="23">
        <f t="shared" si="0"/>
        <v>2016</v>
      </c>
      <c r="B20" s="24">
        <v>1</v>
      </c>
      <c r="C20" s="70"/>
      <c r="D20" s="70"/>
      <c r="E20" s="70"/>
      <c r="F20" s="70"/>
      <c r="G20" s="71"/>
      <c r="H20" s="72"/>
      <c r="I20" s="70"/>
      <c r="J20" s="70"/>
      <c r="K20" s="71"/>
      <c r="L20" s="72"/>
      <c r="M20" s="69"/>
      <c r="N20" s="65"/>
      <c r="O20" s="66"/>
      <c r="P20" s="66"/>
      <c r="Q20" s="66"/>
      <c r="R20" s="66"/>
      <c r="S20" s="68"/>
      <c r="T20" s="67"/>
      <c r="U20" s="68"/>
      <c r="V20" s="68"/>
      <c r="W20" s="68"/>
      <c r="X20" s="67"/>
      <c r="Y20" s="69"/>
    </row>
    <row r="21" spans="1:25" ht="15" customHeight="1" x14ac:dyDescent="0.25">
      <c r="A21" s="23">
        <f t="shared" si="0"/>
        <v>2017</v>
      </c>
      <c r="B21" s="24">
        <v>1</v>
      </c>
      <c r="C21" s="33">
        <v>45.542770380685397</v>
      </c>
      <c r="D21" s="33">
        <v>41.344093593328971</v>
      </c>
      <c r="E21" s="33">
        <f>D21-(F21*C21/100)</f>
        <v>36.798241423695387</v>
      </c>
      <c r="F21" s="33">
        <v>9.9815011946692476</v>
      </c>
      <c r="G21" s="34">
        <v>9.2191949507249724</v>
      </c>
      <c r="H21" s="35">
        <v>4.0675195426745141</v>
      </c>
      <c r="I21" s="36">
        <v>21.046141267461074</v>
      </c>
      <c r="J21" s="36">
        <v>74.079059579617876</v>
      </c>
      <c r="K21" s="36">
        <v>0.80727961024653161</v>
      </c>
      <c r="L21" s="35">
        <v>66.886503191060925</v>
      </c>
      <c r="M21" s="37">
        <v>33.113496808939082</v>
      </c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</row>
    <row r="22" spans="1:25" ht="15" customHeight="1" x14ac:dyDescent="0.25">
      <c r="A22" s="23">
        <f t="shared" si="0"/>
        <v>2018</v>
      </c>
      <c r="B22" s="24">
        <v>1</v>
      </c>
      <c r="C22" s="33">
        <v>46.716657809258741</v>
      </c>
      <c r="D22" s="33">
        <v>42.447476683635543</v>
      </c>
      <c r="E22" s="33">
        <f>D22-(F22*C22/100)</f>
        <v>37.863546769290693</v>
      </c>
      <c r="F22" s="33">
        <v>9.8121957548006868</v>
      </c>
      <c r="G22" s="34">
        <v>9.1384558010421149</v>
      </c>
      <c r="H22" s="35">
        <v>3.6989871906260325</v>
      </c>
      <c r="I22" s="36">
        <v>20.513041646171015</v>
      </c>
      <c r="J22" s="36">
        <v>75.19530310133608</v>
      </c>
      <c r="K22" s="36">
        <v>0.59266806186688736</v>
      </c>
      <c r="L22" s="35">
        <v>66.402673906303448</v>
      </c>
      <c r="M22" s="37">
        <v>33.597326093696552</v>
      </c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</row>
    <row r="23" spans="1:25" ht="15" customHeight="1" x14ac:dyDescent="0.25">
      <c r="A23" s="23">
        <f t="shared" si="0"/>
        <v>2019</v>
      </c>
      <c r="B23" s="24">
        <v>1</v>
      </c>
      <c r="C23" s="33">
        <v>47.065683871284499</v>
      </c>
      <c r="D23" s="33">
        <v>42.32617996987598</v>
      </c>
      <c r="E23" s="33">
        <f>D23-(F23*C23/100)</f>
        <v>36.774393379308684</v>
      </c>
      <c r="F23" s="33">
        <v>11.795826882597419</v>
      </c>
      <c r="G23" s="34">
        <v>10.069977766327892</v>
      </c>
      <c r="H23" s="35">
        <v>3.6045228642612082</v>
      </c>
      <c r="I23" s="36">
        <v>21.330187708217842</v>
      </c>
      <c r="J23" s="36">
        <v>74.487886251761054</v>
      </c>
      <c r="K23" s="36">
        <v>0.57740317575989419</v>
      </c>
      <c r="L23" s="35">
        <v>65.115119934945881</v>
      </c>
      <c r="M23" s="37">
        <v>34.884880065054112</v>
      </c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</row>
    <row r="24" spans="1:25" ht="15" customHeight="1" x14ac:dyDescent="0.25">
      <c r="A24" s="23">
        <f t="shared" si="0"/>
        <v>2020</v>
      </c>
      <c r="B24" s="24">
        <v>1</v>
      </c>
      <c r="C24" s="33">
        <v>47.163145754520073</v>
      </c>
      <c r="D24" s="33">
        <v>42.263781970355218</v>
      </c>
      <c r="E24" s="33">
        <f>D24-(F24*C24/100)</f>
        <v>36.741628978154012</v>
      </c>
      <c r="F24" s="33">
        <v>11.70861888845057</v>
      </c>
      <c r="G24" s="34">
        <v>10.388119167592425</v>
      </c>
      <c r="H24" s="35">
        <v>3.5320748352932974</v>
      </c>
      <c r="I24" s="36">
        <v>22.295725355385844</v>
      </c>
      <c r="J24" s="36">
        <v>73.50537824074803</v>
      </c>
      <c r="K24" s="36">
        <v>0.66682156857283259</v>
      </c>
      <c r="L24" s="35">
        <v>64.380698483468692</v>
      </c>
      <c r="M24" s="37">
        <v>35.619301516531316</v>
      </c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</row>
    <row r="25" spans="1:25" ht="15" customHeight="1" x14ac:dyDescent="0.25">
      <c r="A25" s="23">
        <f t="shared" si="0"/>
        <v>2021</v>
      </c>
      <c r="B25" s="24">
        <v>1</v>
      </c>
      <c r="C25" s="33">
        <v>46.383921793720425</v>
      </c>
      <c r="D25" s="33">
        <v>41.650270516656391</v>
      </c>
      <c r="E25" s="33">
        <f>D25-(F25*C25/100)</f>
        <v>36.085837126412919</v>
      </c>
      <c r="F25" s="33">
        <v>11.996470274742489</v>
      </c>
      <c r="G25" s="34">
        <v>10.205370943223897</v>
      </c>
      <c r="H25" s="35">
        <v>3.0649886378353695</v>
      </c>
      <c r="I25" s="36">
        <v>24.465930044121389</v>
      </c>
      <c r="J25" s="36">
        <v>71.737390568900011</v>
      </c>
      <c r="K25" s="36">
        <v>0.73169074914321675</v>
      </c>
      <c r="L25" s="35">
        <v>67.712380711779446</v>
      </c>
      <c r="M25" s="37">
        <v>32.287619288220561</v>
      </c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O8:P17 N8:N15 Q9:Q18 N7:Y7 Q8:Y15 C7:M23 N16:Y25 C24:D25">
    <cfRule type="cellIs" dxfId="49" priority="43" stopIfTrue="1" operator="equal">
      <formula>"n.d."</formula>
    </cfRule>
  </conditionalFormatting>
  <conditionalFormatting sqref="E23">
    <cfRule type="cellIs" dxfId="48" priority="8" stopIfTrue="1" operator="equal">
      <formula>"n.d."</formula>
    </cfRule>
  </conditionalFormatting>
  <conditionalFormatting sqref="L23">
    <cfRule type="cellIs" dxfId="47" priority="7" stopIfTrue="1" operator="equal">
      <formula>"n.d."</formula>
    </cfRule>
  </conditionalFormatting>
  <conditionalFormatting sqref="F24:M24">
    <cfRule type="cellIs" dxfId="46" priority="6" stopIfTrue="1" operator="equal">
      <formula>"n.d."</formula>
    </cfRule>
  </conditionalFormatting>
  <conditionalFormatting sqref="L24:L25">
    <cfRule type="cellIs" dxfId="45" priority="4" stopIfTrue="1" operator="equal">
      <formula>"n.d."</formula>
    </cfRule>
  </conditionalFormatting>
  <conditionalFormatting sqref="E24:E25">
    <cfRule type="cellIs" dxfId="44" priority="3" stopIfTrue="1" operator="equal">
      <formula>"n.d."</formula>
    </cfRule>
  </conditionalFormatting>
  <conditionalFormatting sqref="E24:E25">
    <cfRule type="cellIs" dxfId="43" priority="2" stopIfTrue="1" operator="equal">
      <formula>"n.d."</formula>
    </cfRule>
  </conditionalFormatting>
  <conditionalFormatting sqref="F25:M25">
    <cfRule type="cellIs" dxfId="42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zoomScale="80" zoomScaleNormal="80" workbookViewId="0">
      <pane xSplit="2" ySplit="6" topLeftCell="C8" activePane="bottomRight" state="frozen"/>
      <selection activeCell="C1" sqref="C1:M1048576"/>
      <selection pane="topRight" activeCell="C1" sqref="C1:M1048576"/>
      <selection pane="bottomLeft" activeCell="C1" sqref="C1:M1048576"/>
      <selection pane="bottomRight" activeCell="C25" sqref="C25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41" width="11.42578125" style="26"/>
    <col min="242" max="243" width="8.7109375" style="26" customWidth="1"/>
    <col min="244" max="249" width="10.7109375" style="26" customWidth="1"/>
    <col min="250" max="255" width="11.42578125" style="26"/>
    <col min="256" max="261" width="10.7109375" style="26" customWidth="1"/>
    <col min="262" max="497" width="11.42578125" style="26"/>
    <col min="498" max="499" width="8.7109375" style="26" customWidth="1"/>
    <col min="500" max="505" width="10.7109375" style="26" customWidth="1"/>
    <col min="506" max="511" width="11.42578125" style="26"/>
    <col min="512" max="517" width="10.7109375" style="26" customWidth="1"/>
    <col min="518" max="753" width="11.42578125" style="26"/>
    <col min="754" max="755" width="8.7109375" style="26" customWidth="1"/>
    <col min="756" max="761" width="10.7109375" style="26" customWidth="1"/>
    <col min="762" max="767" width="11.42578125" style="26"/>
    <col min="768" max="773" width="10.7109375" style="26" customWidth="1"/>
    <col min="774" max="1009" width="11.42578125" style="26"/>
    <col min="1010" max="1011" width="8.7109375" style="26" customWidth="1"/>
    <col min="1012" max="1017" width="10.7109375" style="26" customWidth="1"/>
    <col min="1018" max="1023" width="11.42578125" style="26"/>
    <col min="1024" max="1029" width="10.7109375" style="26" customWidth="1"/>
    <col min="1030" max="1265" width="11.42578125" style="26"/>
    <col min="1266" max="1267" width="8.7109375" style="26" customWidth="1"/>
    <col min="1268" max="1273" width="10.7109375" style="26" customWidth="1"/>
    <col min="1274" max="1279" width="11.42578125" style="26"/>
    <col min="1280" max="1285" width="10.7109375" style="26" customWidth="1"/>
    <col min="1286" max="1521" width="11.42578125" style="26"/>
    <col min="1522" max="1523" width="8.7109375" style="26" customWidth="1"/>
    <col min="1524" max="1529" width="10.7109375" style="26" customWidth="1"/>
    <col min="1530" max="1535" width="11.42578125" style="26"/>
    <col min="1536" max="1541" width="10.7109375" style="26" customWidth="1"/>
    <col min="1542" max="1777" width="11.42578125" style="26"/>
    <col min="1778" max="1779" width="8.7109375" style="26" customWidth="1"/>
    <col min="1780" max="1785" width="10.7109375" style="26" customWidth="1"/>
    <col min="1786" max="1791" width="11.42578125" style="26"/>
    <col min="1792" max="1797" width="10.7109375" style="26" customWidth="1"/>
    <col min="1798" max="2033" width="11.42578125" style="26"/>
    <col min="2034" max="2035" width="8.7109375" style="26" customWidth="1"/>
    <col min="2036" max="2041" width="10.7109375" style="26" customWidth="1"/>
    <col min="2042" max="2047" width="11.42578125" style="26"/>
    <col min="2048" max="2053" width="10.7109375" style="26" customWidth="1"/>
    <col min="2054" max="2289" width="11.42578125" style="26"/>
    <col min="2290" max="2291" width="8.7109375" style="26" customWidth="1"/>
    <col min="2292" max="2297" width="10.7109375" style="26" customWidth="1"/>
    <col min="2298" max="2303" width="11.42578125" style="26"/>
    <col min="2304" max="2309" width="10.7109375" style="26" customWidth="1"/>
    <col min="2310" max="2545" width="11.42578125" style="26"/>
    <col min="2546" max="2547" width="8.7109375" style="26" customWidth="1"/>
    <col min="2548" max="2553" width="10.7109375" style="26" customWidth="1"/>
    <col min="2554" max="2559" width="11.42578125" style="26"/>
    <col min="2560" max="2565" width="10.7109375" style="26" customWidth="1"/>
    <col min="2566" max="2801" width="11.42578125" style="26"/>
    <col min="2802" max="2803" width="8.7109375" style="26" customWidth="1"/>
    <col min="2804" max="2809" width="10.7109375" style="26" customWidth="1"/>
    <col min="2810" max="2815" width="11.42578125" style="26"/>
    <col min="2816" max="2821" width="10.7109375" style="26" customWidth="1"/>
    <col min="2822" max="3057" width="11.42578125" style="26"/>
    <col min="3058" max="3059" width="8.7109375" style="26" customWidth="1"/>
    <col min="3060" max="3065" width="10.7109375" style="26" customWidth="1"/>
    <col min="3066" max="3071" width="11.42578125" style="26"/>
    <col min="3072" max="3077" width="10.7109375" style="26" customWidth="1"/>
    <col min="3078" max="3313" width="11.42578125" style="26"/>
    <col min="3314" max="3315" width="8.7109375" style="26" customWidth="1"/>
    <col min="3316" max="3321" width="10.7109375" style="26" customWidth="1"/>
    <col min="3322" max="3327" width="11.42578125" style="26"/>
    <col min="3328" max="3333" width="10.7109375" style="26" customWidth="1"/>
    <col min="3334" max="3569" width="11.42578125" style="26"/>
    <col min="3570" max="3571" width="8.7109375" style="26" customWidth="1"/>
    <col min="3572" max="3577" width="10.7109375" style="26" customWidth="1"/>
    <col min="3578" max="3583" width="11.42578125" style="26"/>
    <col min="3584" max="3589" width="10.7109375" style="26" customWidth="1"/>
    <col min="3590" max="3825" width="11.42578125" style="26"/>
    <col min="3826" max="3827" width="8.7109375" style="26" customWidth="1"/>
    <col min="3828" max="3833" width="10.7109375" style="26" customWidth="1"/>
    <col min="3834" max="3839" width="11.42578125" style="26"/>
    <col min="3840" max="3845" width="10.7109375" style="26" customWidth="1"/>
    <col min="3846" max="4081" width="11.42578125" style="26"/>
    <col min="4082" max="4083" width="8.7109375" style="26" customWidth="1"/>
    <col min="4084" max="4089" width="10.7109375" style="26" customWidth="1"/>
    <col min="4090" max="4095" width="11.42578125" style="26"/>
    <col min="4096" max="4101" width="10.7109375" style="26" customWidth="1"/>
    <col min="4102" max="4337" width="11.42578125" style="26"/>
    <col min="4338" max="4339" width="8.7109375" style="26" customWidth="1"/>
    <col min="4340" max="4345" width="10.7109375" style="26" customWidth="1"/>
    <col min="4346" max="4351" width="11.42578125" style="26"/>
    <col min="4352" max="4357" width="10.7109375" style="26" customWidth="1"/>
    <col min="4358" max="4593" width="11.42578125" style="26"/>
    <col min="4594" max="4595" width="8.7109375" style="26" customWidth="1"/>
    <col min="4596" max="4601" width="10.7109375" style="26" customWidth="1"/>
    <col min="4602" max="4607" width="11.42578125" style="26"/>
    <col min="4608" max="4613" width="10.7109375" style="26" customWidth="1"/>
    <col min="4614" max="4849" width="11.42578125" style="26"/>
    <col min="4850" max="4851" width="8.7109375" style="26" customWidth="1"/>
    <col min="4852" max="4857" width="10.7109375" style="26" customWidth="1"/>
    <col min="4858" max="4863" width="11.42578125" style="26"/>
    <col min="4864" max="4869" width="10.7109375" style="26" customWidth="1"/>
    <col min="4870" max="5105" width="11.42578125" style="26"/>
    <col min="5106" max="5107" width="8.7109375" style="26" customWidth="1"/>
    <col min="5108" max="5113" width="10.7109375" style="26" customWidth="1"/>
    <col min="5114" max="5119" width="11.42578125" style="26"/>
    <col min="5120" max="5125" width="10.7109375" style="26" customWidth="1"/>
    <col min="5126" max="5361" width="11.42578125" style="26"/>
    <col min="5362" max="5363" width="8.7109375" style="26" customWidth="1"/>
    <col min="5364" max="5369" width="10.7109375" style="26" customWidth="1"/>
    <col min="5370" max="5375" width="11.42578125" style="26"/>
    <col min="5376" max="5381" width="10.7109375" style="26" customWidth="1"/>
    <col min="5382" max="5617" width="11.42578125" style="26"/>
    <col min="5618" max="5619" width="8.7109375" style="26" customWidth="1"/>
    <col min="5620" max="5625" width="10.7109375" style="26" customWidth="1"/>
    <col min="5626" max="5631" width="11.42578125" style="26"/>
    <col min="5632" max="5637" width="10.7109375" style="26" customWidth="1"/>
    <col min="5638" max="5873" width="11.42578125" style="26"/>
    <col min="5874" max="5875" width="8.7109375" style="26" customWidth="1"/>
    <col min="5876" max="5881" width="10.7109375" style="26" customWidth="1"/>
    <col min="5882" max="5887" width="11.42578125" style="26"/>
    <col min="5888" max="5893" width="10.7109375" style="26" customWidth="1"/>
    <col min="5894" max="6129" width="11.42578125" style="26"/>
    <col min="6130" max="6131" width="8.7109375" style="26" customWidth="1"/>
    <col min="6132" max="6137" width="10.7109375" style="26" customWidth="1"/>
    <col min="6138" max="6143" width="11.42578125" style="26"/>
    <col min="6144" max="6149" width="10.7109375" style="26" customWidth="1"/>
    <col min="6150" max="6385" width="11.42578125" style="26"/>
    <col min="6386" max="6387" width="8.7109375" style="26" customWidth="1"/>
    <col min="6388" max="6393" width="10.7109375" style="26" customWidth="1"/>
    <col min="6394" max="6399" width="11.42578125" style="26"/>
    <col min="6400" max="6405" width="10.7109375" style="26" customWidth="1"/>
    <col min="6406" max="6641" width="11.42578125" style="26"/>
    <col min="6642" max="6643" width="8.7109375" style="26" customWidth="1"/>
    <col min="6644" max="6649" width="10.7109375" style="26" customWidth="1"/>
    <col min="6650" max="6655" width="11.42578125" style="26"/>
    <col min="6656" max="6661" width="10.7109375" style="26" customWidth="1"/>
    <col min="6662" max="6897" width="11.42578125" style="26"/>
    <col min="6898" max="6899" width="8.7109375" style="26" customWidth="1"/>
    <col min="6900" max="6905" width="10.7109375" style="26" customWidth="1"/>
    <col min="6906" max="6911" width="11.42578125" style="26"/>
    <col min="6912" max="6917" width="10.7109375" style="26" customWidth="1"/>
    <col min="6918" max="7153" width="11.42578125" style="26"/>
    <col min="7154" max="7155" width="8.7109375" style="26" customWidth="1"/>
    <col min="7156" max="7161" width="10.7109375" style="26" customWidth="1"/>
    <col min="7162" max="7167" width="11.42578125" style="26"/>
    <col min="7168" max="7173" width="10.7109375" style="26" customWidth="1"/>
    <col min="7174" max="7409" width="11.42578125" style="26"/>
    <col min="7410" max="7411" width="8.7109375" style="26" customWidth="1"/>
    <col min="7412" max="7417" width="10.7109375" style="26" customWidth="1"/>
    <col min="7418" max="7423" width="11.42578125" style="26"/>
    <col min="7424" max="7429" width="10.7109375" style="26" customWidth="1"/>
    <col min="7430" max="7665" width="11.42578125" style="26"/>
    <col min="7666" max="7667" width="8.7109375" style="26" customWidth="1"/>
    <col min="7668" max="7673" width="10.7109375" style="26" customWidth="1"/>
    <col min="7674" max="7679" width="11.42578125" style="26"/>
    <col min="7680" max="7685" width="10.7109375" style="26" customWidth="1"/>
    <col min="7686" max="7921" width="11.42578125" style="26"/>
    <col min="7922" max="7923" width="8.7109375" style="26" customWidth="1"/>
    <col min="7924" max="7929" width="10.7109375" style="26" customWidth="1"/>
    <col min="7930" max="7935" width="11.42578125" style="26"/>
    <col min="7936" max="7941" width="10.7109375" style="26" customWidth="1"/>
    <col min="7942" max="8177" width="11.42578125" style="26"/>
    <col min="8178" max="8179" width="8.7109375" style="26" customWidth="1"/>
    <col min="8180" max="8185" width="10.7109375" style="26" customWidth="1"/>
    <col min="8186" max="8191" width="11.42578125" style="26"/>
    <col min="8192" max="8197" width="10.7109375" style="26" customWidth="1"/>
    <col min="8198" max="8433" width="11.42578125" style="26"/>
    <col min="8434" max="8435" width="8.7109375" style="26" customWidth="1"/>
    <col min="8436" max="8441" width="10.7109375" style="26" customWidth="1"/>
    <col min="8442" max="8447" width="11.42578125" style="26"/>
    <col min="8448" max="8453" width="10.7109375" style="26" customWidth="1"/>
    <col min="8454" max="8689" width="11.42578125" style="26"/>
    <col min="8690" max="8691" width="8.7109375" style="26" customWidth="1"/>
    <col min="8692" max="8697" width="10.7109375" style="26" customWidth="1"/>
    <col min="8698" max="8703" width="11.42578125" style="26"/>
    <col min="8704" max="8709" width="10.7109375" style="26" customWidth="1"/>
    <col min="8710" max="8945" width="11.42578125" style="26"/>
    <col min="8946" max="8947" width="8.7109375" style="26" customWidth="1"/>
    <col min="8948" max="8953" width="10.7109375" style="26" customWidth="1"/>
    <col min="8954" max="8959" width="11.42578125" style="26"/>
    <col min="8960" max="8965" width="10.7109375" style="26" customWidth="1"/>
    <col min="8966" max="9201" width="11.42578125" style="26"/>
    <col min="9202" max="9203" width="8.7109375" style="26" customWidth="1"/>
    <col min="9204" max="9209" width="10.7109375" style="26" customWidth="1"/>
    <col min="9210" max="9215" width="11.42578125" style="26"/>
    <col min="9216" max="9221" width="10.7109375" style="26" customWidth="1"/>
    <col min="9222" max="9457" width="11.42578125" style="26"/>
    <col min="9458" max="9459" width="8.7109375" style="26" customWidth="1"/>
    <col min="9460" max="9465" width="10.7109375" style="26" customWidth="1"/>
    <col min="9466" max="9471" width="11.42578125" style="26"/>
    <col min="9472" max="9477" width="10.7109375" style="26" customWidth="1"/>
    <col min="9478" max="9713" width="11.42578125" style="26"/>
    <col min="9714" max="9715" width="8.7109375" style="26" customWidth="1"/>
    <col min="9716" max="9721" width="10.7109375" style="26" customWidth="1"/>
    <col min="9722" max="9727" width="11.42578125" style="26"/>
    <col min="9728" max="9733" width="10.7109375" style="26" customWidth="1"/>
    <col min="9734" max="9969" width="11.42578125" style="26"/>
    <col min="9970" max="9971" width="8.7109375" style="26" customWidth="1"/>
    <col min="9972" max="9977" width="10.7109375" style="26" customWidth="1"/>
    <col min="9978" max="9983" width="11.42578125" style="26"/>
    <col min="9984" max="9989" width="10.7109375" style="26" customWidth="1"/>
    <col min="9990" max="10225" width="11.42578125" style="26"/>
    <col min="10226" max="10227" width="8.7109375" style="26" customWidth="1"/>
    <col min="10228" max="10233" width="10.7109375" style="26" customWidth="1"/>
    <col min="10234" max="10239" width="11.42578125" style="26"/>
    <col min="10240" max="10245" width="10.7109375" style="26" customWidth="1"/>
    <col min="10246" max="10481" width="11.42578125" style="26"/>
    <col min="10482" max="10483" width="8.7109375" style="26" customWidth="1"/>
    <col min="10484" max="10489" width="10.7109375" style="26" customWidth="1"/>
    <col min="10490" max="10495" width="11.42578125" style="26"/>
    <col min="10496" max="10501" width="10.7109375" style="26" customWidth="1"/>
    <col min="10502" max="10737" width="11.42578125" style="26"/>
    <col min="10738" max="10739" width="8.7109375" style="26" customWidth="1"/>
    <col min="10740" max="10745" width="10.7109375" style="26" customWidth="1"/>
    <col min="10746" max="10751" width="11.42578125" style="26"/>
    <col min="10752" max="10757" width="10.7109375" style="26" customWidth="1"/>
    <col min="10758" max="10993" width="11.42578125" style="26"/>
    <col min="10994" max="10995" width="8.7109375" style="26" customWidth="1"/>
    <col min="10996" max="11001" width="10.7109375" style="26" customWidth="1"/>
    <col min="11002" max="11007" width="11.42578125" style="26"/>
    <col min="11008" max="11013" width="10.7109375" style="26" customWidth="1"/>
    <col min="11014" max="11249" width="11.42578125" style="26"/>
    <col min="11250" max="11251" width="8.7109375" style="26" customWidth="1"/>
    <col min="11252" max="11257" width="10.7109375" style="26" customWidth="1"/>
    <col min="11258" max="11263" width="11.42578125" style="26"/>
    <col min="11264" max="11269" width="10.7109375" style="26" customWidth="1"/>
    <col min="11270" max="11505" width="11.42578125" style="26"/>
    <col min="11506" max="11507" width="8.7109375" style="26" customWidth="1"/>
    <col min="11508" max="11513" width="10.7109375" style="26" customWidth="1"/>
    <col min="11514" max="11519" width="11.42578125" style="26"/>
    <col min="11520" max="11525" width="10.7109375" style="26" customWidth="1"/>
    <col min="11526" max="11761" width="11.42578125" style="26"/>
    <col min="11762" max="11763" width="8.7109375" style="26" customWidth="1"/>
    <col min="11764" max="11769" width="10.7109375" style="26" customWidth="1"/>
    <col min="11770" max="11775" width="11.42578125" style="26"/>
    <col min="11776" max="11781" width="10.7109375" style="26" customWidth="1"/>
    <col min="11782" max="12017" width="11.42578125" style="26"/>
    <col min="12018" max="12019" width="8.7109375" style="26" customWidth="1"/>
    <col min="12020" max="12025" width="10.7109375" style="26" customWidth="1"/>
    <col min="12026" max="12031" width="11.42578125" style="26"/>
    <col min="12032" max="12037" width="10.7109375" style="26" customWidth="1"/>
    <col min="12038" max="12273" width="11.42578125" style="26"/>
    <col min="12274" max="12275" width="8.7109375" style="26" customWidth="1"/>
    <col min="12276" max="12281" width="10.7109375" style="26" customWidth="1"/>
    <col min="12282" max="12287" width="11.42578125" style="26"/>
    <col min="12288" max="12293" width="10.7109375" style="26" customWidth="1"/>
    <col min="12294" max="12529" width="11.42578125" style="26"/>
    <col min="12530" max="12531" width="8.7109375" style="26" customWidth="1"/>
    <col min="12532" max="12537" width="10.7109375" style="26" customWidth="1"/>
    <col min="12538" max="12543" width="11.42578125" style="26"/>
    <col min="12544" max="12549" width="10.7109375" style="26" customWidth="1"/>
    <col min="12550" max="12785" width="11.42578125" style="26"/>
    <col min="12786" max="12787" width="8.7109375" style="26" customWidth="1"/>
    <col min="12788" max="12793" width="10.7109375" style="26" customWidth="1"/>
    <col min="12794" max="12799" width="11.42578125" style="26"/>
    <col min="12800" max="12805" width="10.7109375" style="26" customWidth="1"/>
    <col min="12806" max="13041" width="11.42578125" style="26"/>
    <col min="13042" max="13043" width="8.7109375" style="26" customWidth="1"/>
    <col min="13044" max="13049" width="10.7109375" style="26" customWidth="1"/>
    <col min="13050" max="13055" width="11.42578125" style="26"/>
    <col min="13056" max="13061" width="10.7109375" style="26" customWidth="1"/>
    <col min="13062" max="13297" width="11.42578125" style="26"/>
    <col min="13298" max="13299" width="8.7109375" style="26" customWidth="1"/>
    <col min="13300" max="13305" width="10.7109375" style="26" customWidth="1"/>
    <col min="13306" max="13311" width="11.42578125" style="26"/>
    <col min="13312" max="13317" width="10.7109375" style="26" customWidth="1"/>
    <col min="13318" max="13553" width="11.42578125" style="26"/>
    <col min="13554" max="13555" width="8.7109375" style="26" customWidth="1"/>
    <col min="13556" max="13561" width="10.7109375" style="26" customWidth="1"/>
    <col min="13562" max="13567" width="11.42578125" style="26"/>
    <col min="13568" max="13573" width="10.7109375" style="26" customWidth="1"/>
    <col min="13574" max="13809" width="11.42578125" style="26"/>
    <col min="13810" max="13811" width="8.7109375" style="26" customWidth="1"/>
    <col min="13812" max="13817" width="10.7109375" style="26" customWidth="1"/>
    <col min="13818" max="13823" width="11.42578125" style="26"/>
    <col min="13824" max="13829" width="10.7109375" style="26" customWidth="1"/>
    <col min="13830" max="14065" width="11.42578125" style="26"/>
    <col min="14066" max="14067" width="8.7109375" style="26" customWidth="1"/>
    <col min="14068" max="14073" width="10.7109375" style="26" customWidth="1"/>
    <col min="14074" max="14079" width="11.42578125" style="26"/>
    <col min="14080" max="14085" width="10.7109375" style="26" customWidth="1"/>
    <col min="14086" max="14321" width="11.42578125" style="26"/>
    <col min="14322" max="14323" width="8.7109375" style="26" customWidth="1"/>
    <col min="14324" max="14329" width="10.7109375" style="26" customWidth="1"/>
    <col min="14330" max="14335" width="11.42578125" style="26"/>
    <col min="14336" max="14341" width="10.7109375" style="26" customWidth="1"/>
    <col min="14342" max="14577" width="11.42578125" style="26"/>
    <col min="14578" max="14579" width="8.7109375" style="26" customWidth="1"/>
    <col min="14580" max="14585" width="10.7109375" style="26" customWidth="1"/>
    <col min="14586" max="14591" width="11.42578125" style="26"/>
    <col min="14592" max="14597" width="10.7109375" style="26" customWidth="1"/>
    <col min="14598" max="14833" width="11.42578125" style="26"/>
    <col min="14834" max="14835" width="8.7109375" style="26" customWidth="1"/>
    <col min="14836" max="14841" width="10.7109375" style="26" customWidth="1"/>
    <col min="14842" max="14847" width="11.42578125" style="26"/>
    <col min="14848" max="14853" width="10.7109375" style="26" customWidth="1"/>
    <col min="14854" max="15089" width="11.42578125" style="26"/>
    <col min="15090" max="15091" width="8.7109375" style="26" customWidth="1"/>
    <col min="15092" max="15097" width="10.7109375" style="26" customWidth="1"/>
    <col min="15098" max="15103" width="11.42578125" style="26"/>
    <col min="15104" max="15109" width="10.7109375" style="26" customWidth="1"/>
    <col min="15110" max="15345" width="11.42578125" style="26"/>
    <col min="15346" max="15347" width="8.7109375" style="26" customWidth="1"/>
    <col min="15348" max="15353" width="10.7109375" style="26" customWidth="1"/>
    <col min="15354" max="15359" width="11.42578125" style="26"/>
    <col min="15360" max="15365" width="10.7109375" style="26" customWidth="1"/>
    <col min="15366" max="15601" width="11.42578125" style="26"/>
    <col min="15602" max="15603" width="8.7109375" style="26" customWidth="1"/>
    <col min="15604" max="15609" width="10.7109375" style="26" customWidth="1"/>
    <col min="15610" max="15615" width="11.42578125" style="26"/>
    <col min="15616" max="15621" width="10.7109375" style="26" customWidth="1"/>
    <col min="15622" max="15857" width="11.42578125" style="26"/>
    <col min="15858" max="15859" width="8.7109375" style="26" customWidth="1"/>
    <col min="15860" max="15865" width="10.7109375" style="26" customWidth="1"/>
    <col min="15866" max="15871" width="11.42578125" style="26"/>
    <col min="15872" max="15877" width="10.7109375" style="26" customWidth="1"/>
    <col min="15878" max="16113" width="11.42578125" style="26"/>
    <col min="16114" max="16115" width="8.7109375" style="26" customWidth="1"/>
    <col min="16116" max="16121" width="10.7109375" style="26" customWidth="1"/>
    <col min="16122" max="16127" width="11.42578125" style="26"/>
    <col min="16128" max="16133" width="10.7109375" style="26" customWidth="1"/>
    <col min="16134" max="16384" width="11.42578125" style="26"/>
  </cols>
  <sheetData>
    <row r="1" spans="1:25" s="10" customFormat="1" ht="24.95" customHeight="1" x14ac:dyDescent="0.25">
      <c r="A1" s="1" t="s">
        <v>27</v>
      </c>
      <c r="B1" s="4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0"/>
      <c r="O1" s="50"/>
      <c r="P1" s="50"/>
      <c r="Q1" s="50"/>
      <c r="R1" s="50"/>
      <c r="S1" s="8"/>
      <c r="T1" s="8"/>
      <c r="U1" s="8"/>
      <c r="V1" s="8"/>
      <c r="W1" s="8"/>
      <c r="X1" s="8"/>
      <c r="Y1" s="8"/>
    </row>
    <row r="2" spans="1:25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1" customFormat="1" ht="15" customHeight="1" x14ac:dyDescent="0.25">
      <c r="A3" s="51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10" customFormat="1" ht="15" customHeight="1" x14ac:dyDescent="0.25">
      <c r="A4" s="73" t="s">
        <v>0</v>
      </c>
      <c r="B4" s="76" t="s">
        <v>21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5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5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5" ht="15" customHeight="1" x14ac:dyDescent="0.25">
      <c r="A7" s="23">
        <v>2003</v>
      </c>
      <c r="B7" s="24">
        <v>2</v>
      </c>
      <c r="C7" s="61"/>
      <c r="D7" s="61"/>
      <c r="E7" s="61"/>
      <c r="F7" s="61"/>
      <c r="G7" s="62"/>
      <c r="H7" s="63"/>
      <c r="I7" s="25"/>
      <c r="J7" s="25"/>
      <c r="K7" s="25"/>
      <c r="L7" s="63"/>
      <c r="M7" s="64"/>
      <c r="N7" s="55"/>
      <c r="O7" s="56"/>
      <c r="P7" s="56"/>
      <c r="Q7" s="56"/>
      <c r="R7" s="56"/>
      <c r="S7" s="57"/>
      <c r="T7" s="58"/>
      <c r="U7" s="59"/>
      <c r="V7" s="59"/>
      <c r="W7" s="59"/>
      <c r="X7" s="58"/>
      <c r="Y7" s="60"/>
    </row>
    <row r="8" spans="1:25" ht="15" customHeight="1" x14ac:dyDescent="0.25">
      <c r="A8" s="23">
        <f>A7+1</f>
        <v>2004</v>
      </c>
      <c r="B8" s="24">
        <v>2</v>
      </c>
      <c r="C8" s="33">
        <v>46.654742237376588</v>
      </c>
      <c r="D8" s="33">
        <v>37.834065235435041</v>
      </c>
      <c r="E8" s="33">
        <f>D8-(F8*C8/100)</f>
        <v>31.643310090449518</v>
      </c>
      <c r="F8" s="33">
        <v>13.269294498482761</v>
      </c>
      <c r="G8" s="34">
        <v>18.906281717434975</v>
      </c>
      <c r="H8" s="35">
        <v>4.1805844633743376</v>
      </c>
      <c r="I8" s="36">
        <v>21.385801267534362</v>
      </c>
      <c r="J8" s="36">
        <v>73.017399681749268</v>
      </c>
      <c r="K8" s="36">
        <v>1.4162145873420229</v>
      </c>
      <c r="L8" s="35">
        <v>56.820992420501696</v>
      </c>
      <c r="M8" s="37">
        <v>43.179007579498304</v>
      </c>
      <c r="N8" s="27">
        <v>23103272</v>
      </c>
      <c r="O8" s="28">
        <v>11237172</v>
      </c>
      <c r="P8" s="28">
        <v>9199307</v>
      </c>
      <c r="Q8" s="28">
        <f>P8-R8</f>
        <v>7571119</v>
      </c>
      <c r="R8" s="28">
        <v>1628188</v>
      </c>
      <c r="S8" s="29">
        <v>2037865</v>
      </c>
      <c r="T8" s="30">
        <v>365421</v>
      </c>
      <c r="U8" s="31">
        <v>1869313</v>
      </c>
      <c r="V8" s="31">
        <v>6382383</v>
      </c>
      <c r="W8" s="31">
        <v>123790</v>
      </c>
      <c r="X8" s="30">
        <v>3576511</v>
      </c>
      <c r="Y8" s="32">
        <v>2717837</v>
      </c>
    </row>
    <row r="9" spans="1:25" ht="15" customHeight="1" x14ac:dyDescent="0.25">
      <c r="A9" s="23">
        <f t="shared" ref="A9:A25" si="0">A8+1</f>
        <v>2005</v>
      </c>
      <c r="B9" s="24">
        <v>2</v>
      </c>
      <c r="C9" s="33">
        <v>45.953101494562574</v>
      </c>
      <c r="D9" s="33">
        <v>38.828588803915132</v>
      </c>
      <c r="E9" s="33">
        <f t="shared" ref="E9:E25" si="1">D9-(F9*C9/100)</f>
        <v>33.565158953949421</v>
      </c>
      <c r="F9" s="33">
        <v>11.45391644694212</v>
      </c>
      <c r="G9" s="34">
        <v>15.503877777412814</v>
      </c>
      <c r="H9" s="35">
        <v>4.0735139977623378</v>
      </c>
      <c r="I9" s="36">
        <v>21.347604959611743</v>
      </c>
      <c r="J9" s="36">
        <v>73.638117266481913</v>
      </c>
      <c r="K9" s="36">
        <v>0.94076377614403051</v>
      </c>
      <c r="L9" s="35">
        <v>56.885746773123898</v>
      </c>
      <c r="M9" s="37">
        <v>43.114253226876102</v>
      </c>
      <c r="N9" s="27">
        <v>23320402</v>
      </c>
      <c r="O9" s="28">
        <v>11095742</v>
      </c>
      <c r="P9" s="28">
        <v>9434277</v>
      </c>
      <c r="Q9" s="28">
        <f t="shared" ref="Q9:Q18" si="2">P9-R9</f>
        <v>8067673</v>
      </c>
      <c r="R9" s="28">
        <v>1366604</v>
      </c>
      <c r="S9" s="29">
        <v>1661465</v>
      </c>
      <c r="T9" s="30">
        <v>368856</v>
      </c>
      <c r="U9" s="31">
        <v>1933022</v>
      </c>
      <c r="V9" s="31">
        <v>6667919</v>
      </c>
      <c r="W9" s="31">
        <v>85186</v>
      </c>
      <c r="X9" s="30">
        <v>3750161</v>
      </c>
      <c r="Y9" s="32">
        <v>2842283</v>
      </c>
    </row>
    <row r="10" spans="1:25" ht="15" customHeight="1" x14ac:dyDescent="0.25">
      <c r="A10" s="23">
        <f t="shared" si="0"/>
        <v>2006</v>
      </c>
      <c r="B10" s="24">
        <v>2</v>
      </c>
      <c r="C10" s="33">
        <v>46.924111743914615</v>
      </c>
      <c r="D10" s="33">
        <v>40.98335826951174</v>
      </c>
      <c r="E10" s="33">
        <f t="shared" si="1"/>
        <v>35.691880973648473</v>
      </c>
      <c r="F10" s="33">
        <v>11.276670136541254</v>
      </c>
      <c r="G10" s="34">
        <v>12.660342952945317</v>
      </c>
      <c r="H10" s="35">
        <v>4.2315734334779158</v>
      </c>
      <c r="I10" s="36">
        <v>19.890578064349828</v>
      </c>
      <c r="J10" s="36">
        <v>74.739462948155335</v>
      </c>
      <c r="K10" s="36">
        <v>1.1383855540169276</v>
      </c>
      <c r="L10" s="35">
        <v>59.325654246768643</v>
      </c>
      <c r="M10" s="37">
        <v>40.674345753231364</v>
      </c>
      <c r="N10" s="27">
        <v>23551457</v>
      </c>
      <c r="O10" s="28">
        <v>11309408</v>
      </c>
      <c r="P10" s="28">
        <v>9910274</v>
      </c>
      <c r="Q10" s="28">
        <f t="shared" si="2"/>
        <v>8578433</v>
      </c>
      <c r="R10" s="28">
        <v>1331841</v>
      </c>
      <c r="S10" s="29">
        <v>1399134</v>
      </c>
      <c r="T10" s="30">
        <v>408439</v>
      </c>
      <c r="U10" s="31">
        <v>1919874</v>
      </c>
      <c r="V10" s="31">
        <v>7213986</v>
      </c>
      <c r="W10" s="31">
        <v>109879</v>
      </c>
      <c r="X10" s="30">
        <v>4212777</v>
      </c>
      <c r="Y10" s="32">
        <v>2888328</v>
      </c>
    </row>
    <row r="11" spans="1:25" ht="15" customHeight="1" x14ac:dyDescent="0.25">
      <c r="A11" s="23">
        <f t="shared" si="0"/>
        <v>2007</v>
      </c>
      <c r="B11" s="24">
        <v>2</v>
      </c>
      <c r="C11" s="33">
        <v>46.334670415829336</v>
      </c>
      <c r="D11" s="33">
        <v>41.978335470840442</v>
      </c>
      <c r="E11" s="33">
        <f t="shared" si="1"/>
        <v>37.479230944829439</v>
      </c>
      <c r="F11" s="33">
        <v>9.7100173274869608</v>
      </c>
      <c r="G11" s="34">
        <v>9.4018904330020465</v>
      </c>
      <c r="H11" s="35">
        <v>4.4734152916738354</v>
      </c>
      <c r="I11" s="36">
        <v>18.552812325523668</v>
      </c>
      <c r="J11" s="36">
        <v>76.050413855095712</v>
      </c>
      <c r="K11" s="36">
        <v>0.92335852770676563</v>
      </c>
      <c r="L11" s="35">
        <v>61.052102227648049</v>
      </c>
      <c r="M11" s="37">
        <v>38.84171116709097</v>
      </c>
      <c r="N11" s="27">
        <v>23782377</v>
      </c>
      <c r="O11" s="28">
        <v>11139874</v>
      </c>
      <c r="P11" s="28">
        <v>10103834</v>
      </c>
      <c r="Q11" s="28">
        <f t="shared" si="2"/>
        <v>8995751</v>
      </c>
      <c r="R11" s="28">
        <v>1108083</v>
      </c>
      <c r="S11" s="29">
        <v>1036040</v>
      </c>
      <c r="T11" s="30">
        <v>446601</v>
      </c>
      <c r="U11" s="31">
        <v>1852210</v>
      </c>
      <c r="V11" s="31">
        <v>7592452</v>
      </c>
      <c r="W11" s="31">
        <v>92183</v>
      </c>
      <c r="X11" s="30">
        <v>4570861</v>
      </c>
      <c r="Y11" s="32">
        <v>2908009</v>
      </c>
    </row>
    <row r="12" spans="1:25" ht="15" customHeight="1" x14ac:dyDescent="0.25">
      <c r="A12" s="23">
        <f t="shared" si="0"/>
        <v>2008</v>
      </c>
      <c r="B12" s="24">
        <v>2</v>
      </c>
      <c r="C12" s="33">
        <v>45.804197231067079</v>
      </c>
      <c r="D12" s="33">
        <v>41.995009368053445</v>
      </c>
      <c r="E12" s="33">
        <f t="shared" si="1"/>
        <v>38.090546107088052</v>
      </c>
      <c r="F12" s="33">
        <v>8.5242477698466459</v>
      </c>
      <c r="G12" s="34">
        <v>8.3162419456835703</v>
      </c>
      <c r="H12" s="35">
        <v>4.5417068297244674</v>
      </c>
      <c r="I12" s="36">
        <v>18.631986673979224</v>
      </c>
      <c r="J12" s="36">
        <v>75.879160700256648</v>
      </c>
      <c r="K12" s="36">
        <v>0.94714579603965565</v>
      </c>
      <c r="L12" s="35">
        <v>64.588698655917113</v>
      </c>
      <c r="M12" s="37">
        <v>35.294355424414029</v>
      </c>
      <c r="N12" s="27">
        <v>24014594</v>
      </c>
      <c r="O12" s="28">
        <v>11040113.000000002</v>
      </c>
      <c r="P12" s="28">
        <v>10125352</v>
      </c>
      <c r="Q12" s="28">
        <f t="shared" si="2"/>
        <v>9169991</v>
      </c>
      <c r="R12" s="28">
        <v>955361</v>
      </c>
      <c r="S12" s="29">
        <v>914761</v>
      </c>
      <c r="T12" s="30">
        <v>458028</v>
      </c>
      <c r="U12" s="31">
        <v>1879023</v>
      </c>
      <c r="V12" s="31">
        <v>7652361</v>
      </c>
      <c r="W12" s="31">
        <v>95519</v>
      </c>
      <c r="X12" s="30">
        <v>4873455</v>
      </c>
      <c r="Y12" s="32">
        <v>2663089</v>
      </c>
    </row>
    <row r="13" spans="1:25" ht="15" customHeight="1" x14ac:dyDescent="0.25">
      <c r="A13" s="23">
        <f t="shared" si="0"/>
        <v>2009</v>
      </c>
      <c r="B13" s="24">
        <v>2</v>
      </c>
      <c r="C13" s="33">
        <v>46.302725318319077</v>
      </c>
      <c r="D13" s="33">
        <v>42.171556607074933</v>
      </c>
      <c r="E13" s="33">
        <f t="shared" si="1"/>
        <v>37.302687004014835</v>
      </c>
      <c r="F13" s="33">
        <v>10.515298116013467</v>
      </c>
      <c r="G13" s="34">
        <v>8.9220854341584506</v>
      </c>
      <c r="H13" s="35">
        <v>4.3723969490852115</v>
      </c>
      <c r="I13" s="36">
        <v>19.265943431663992</v>
      </c>
      <c r="J13" s="36">
        <v>75.655154425887019</v>
      </c>
      <c r="K13" s="36">
        <v>0.70650519336376849</v>
      </c>
      <c r="L13" s="35">
        <v>64.757318498838202</v>
      </c>
      <c r="M13" s="37">
        <v>35.101544085651234</v>
      </c>
      <c r="N13" s="27">
        <v>24246819</v>
      </c>
      <c r="O13" s="28">
        <v>11247949.999999998</v>
      </c>
      <c r="P13" s="28">
        <v>10246273</v>
      </c>
      <c r="Q13" s="28">
        <f t="shared" si="2"/>
        <v>9061038</v>
      </c>
      <c r="R13" s="28">
        <v>1185235</v>
      </c>
      <c r="S13" s="29">
        <v>1001677</v>
      </c>
      <c r="T13" s="30">
        <v>447089</v>
      </c>
      <c r="U13" s="31">
        <v>1969993</v>
      </c>
      <c r="V13" s="31">
        <v>7735937</v>
      </c>
      <c r="W13" s="31">
        <v>72242</v>
      </c>
      <c r="X13" s="30">
        <v>4957141</v>
      </c>
      <c r="Y13" s="32">
        <v>2687006</v>
      </c>
    </row>
    <row r="14" spans="1:25" ht="15" customHeight="1" x14ac:dyDescent="0.25">
      <c r="A14" s="23">
        <f t="shared" si="0"/>
        <v>2010</v>
      </c>
      <c r="B14" s="24">
        <v>2</v>
      </c>
      <c r="C14" s="33">
        <v>46.064487735011269</v>
      </c>
      <c r="D14" s="33">
        <v>42.441013688269351</v>
      </c>
      <c r="E14" s="33">
        <f t="shared" si="1"/>
        <v>37.862263240072416</v>
      </c>
      <c r="F14" s="33">
        <v>9.9398705452592253</v>
      </c>
      <c r="G14" s="34">
        <v>7.8660899641089399</v>
      </c>
      <c r="H14" s="35">
        <v>4.5930427218550074</v>
      </c>
      <c r="I14" s="36">
        <v>18.725017563876385</v>
      </c>
      <c r="J14" s="36">
        <v>75.923405518667181</v>
      </c>
      <c r="K14" s="36">
        <v>0.75853419560141622</v>
      </c>
      <c r="L14" s="35">
        <v>63.768630647191628</v>
      </c>
      <c r="M14" s="37">
        <v>36.109235767312882</v>
      </c>
      <c r="N14" s="27">
        <v>24475848</v>
      </c>
      <c r="O14" s="28">
        <v>11276829</v>
      </c>
      <c r="P14" s="28">
        <v>10389953</v>
      </c>
      <c r="Q14" s="28">
        <f t="shared" si="2"/>
        <v>9268587</v>
      </c>
      <c r="R14" s="28">
        <v>1121366</v>
      </c>
      <c r="S14" s="29">
        <v>886876</v>
      </c>
      <c r="T14" s="30">
        <v>477116</v>
      </c>
      <c r="U14" s="31">
        <v>1945117</v>
      </c>
      <c r="V14" s="31">
        <v>7886770</v>
      </c>
      <c r="W14" s="31">
        <v>78795</v>
      </c>
      <c r="X14" s="30">
        <v>4986265</v>
      </c>
      <c r="Y14" s="32">
        <v>2823492</v>
      </c>
    </row>
    <row r="15" spans="1:25" ht="15" customHeight="1" x14ac:dyDescent="0.25">
      <c r="A15" s="23">
        <f t="shared" si="0"/>
        <v>2011</v>
      </c>
      <c r="B15" s="24">
        <v>2</v>
      </c>
      <c r="C15" s="33">
        <v>46.617984498320588</v>
      </c>
      <c r="D15" s="33">
        <v>43.182582419083715</v>
      </c>
      <c r="E15" s="33">
        <f t="shared" si="1"/>
        <v>39.244293635284478</v>
      </c>
      <c r="F15" s="33">
        <v>8.448003117640388</v>
      </c>
      <c r="G15" s="34">
        <v>7.369263420988605</v>
      </c>
      <c r="H15" s="35">
        <v>4.761632467569477</v>
      </c>
      <c r="I15" s="36">
        <v>17.735275965041481</v>
      </c>
      <c r="J15" s="36">
        <v>76.6362715659792</v>
      </c>
      <c r="K15" s="36">
        <v>0.86682000140985982</v>
      </c>
      <c r="L15" s="35">
        <v>65.780959819726633</v>
      </c>
      <c r="M15" s="37">
        <v>34.1070468003484</v>
      </c>
      <c r="N15" s="27">
        <v>24703775</v>
      </c>
      <c r="O15" s="28">
        <v>11516401.999999998</v>
      </c>
      <c r="P15" s="28">
        <v>10667728</v>
      </c>
      <c r="Q15" s="28">
        <f t="shared" si="2"/>
        <v>9694822</v>
      </c>
      <c r="R15" s="28">
        <v>972906</v>
      </c>
      <c r="S15" s="29">
        <v>848674</v>
      </c>
      <c r="T15" s="30">
        <v>507958</v>
      </c>
      <c r="U15" s="31">
        <v>1891951</v>
      </c>
      <c r="V15" s="31">
        <v>8175349</v>
      </c>
      <c r="W15" s="31">
        <v>92470</v>
      </c>
      <c r="X15" s="30">
        <v>5340320</v>
      </c>
      <c r="Y15" s="32">
        <v>2768925</v>
      </c>
    </row>
    <row r="16" spans="1:25" ht="15" customHeight="1" x14ac:dyDescent="0.25">
      <c r="A16" s="23">
        <f t="shared" si="0"/>
        <v>2012</v>
      </c>
      <c r="B16" s="24">
        <v>2</v>
      </c>
      <c r="C16" s="33">
        <v>46.143368697451052</v>
      </c>
      <c r="D16" s="33">
        <v>42.807664635322048</v>
      </c>
      <c r="E16" s="33">
        <f t="shared" si="1"/>
        <v>38.445464820950477</v>
      </c>
      <c r="F16" s="33">
        <v>9.4535790028103008</v>
      </c>
      <c r="G16" s="34">
        <v>7.2289998677822336</v>
      </c>
      <c r="H16" s="35">
        <v>4.0030010842246027</v>
      </c>
      <c r="I16" s="36">
        <v>19.091207829580245</v>
      </c>
      <c r="J16" s="36">
        <v>76.261571832386423</v>
      </c>
      <c r="K16" s="36">
        <v>0.62587242318623348</v>
      </c>
      <c r="L16" s="35">
        <v>66.001349346508349</v>
      </c>
      <c r="M16" s="37">
        <v>33.826122083233614</v>
      </c>
      <c r="N16" s="27">
        <v>24930449</v>
      </c>
      <c r="O16" s="28">
        <v>11503749</v>
      </c>
      <c r="P16" s="28">
        <v>10672143</v>
      </c>
      <c r="Q16" s="28">
        <f t="shared" si="2"/>
        <v>9584627</v>
      </c>
      <c r="R16" s="28">
        <v>1087516</v>
      </c>
      <c r="S16" s="29">
        <v>831606</v>
      </c>
      <c r="T16" s="30">
        <v>427206</v>
      </c>
      <c r="U16" s="31">
        <v>2037441</v>
      </c>
      <c r="V16" s="31">
        <v>8138744</v>
      </c>
      <c r="W16" s="31">
        <v>66794</v>
      </c>
      <c r="X16" s="30">
        <v>5300274</v>
      </c>
      <c r="Y16" s="32">
        <v>2716425</v>
      </c>
    </row>
    <row r="17" spans="1:25" ht="15" customHeight="1" x14ac:dyDescent="0.25">
      <c r="A17" s="23">
        <f t="shared" si="0"/>
        <v>2013</v>
      </c>
      <c r="B17" s="24">
        <v>2</v>
      </c>
      <c r="C17" s="33">
        <v>46.396463815563898</v>
      </c>
      <c r="D17" s="33">
        <v>43.029063238451741</v>
      </c>
      <c r="E17" s="33">
        <f t="shared" si="1"/>
        <v>38.486397013998939</v>
      </c>
      <c r="F17" s="33">
        <v>9.7909751107560492</v>
      </c>
      <c r="G17" s="34">
        <v>7.2578819594922388</v>
      </c>
      <c r="H17" s="35">
        <v>4.0068299644828542</v>
      </c>
      <c r="I17" s="36">
        <v>19.72639122370628</v>
      </c>
      <c r="J17" s="36">
        <v>75.652388732221567</v>
      </c>
      <c r="K17" s="36">
        <v>0.61439007958930036</v>
      </c>
      <c r="L17" s="35">
        <v>65.816798676472686</v>
      </c>
      <c r="M17" s="37">
        <v>34.183201323527307</v>
      </c>
      <c r="N17" s="27">
        <v>25155249</v>
      </c>
      <c r="O17" s="28">
        <v>11671145.999999998</v>
      </c>
      <c r="P17" s="28">
        <v>10824068</v>
      </c>
      <c r="Q17" s="28">
        <f t="shared" si="2"/>
        <v>9681349</v>
      </c>
      <c r="R17" s="28">
        <v>1142719</v>
      </c>
      <c r="S17" s="29">
        <v>847078</v>
      </c>
      <c r="T17" s="30">
        <v>433702</v>
      </c>
      <c r="U17" s="31">
        <v>2135198</v>
      </c>
      <c r="V17" s="31">
        <v>8188666</v>
      </c>
      <c r="W17" s="31">
        <v>66502</v>
      </c>
      <c r="X17" s="30">
        <v>5348381</v>
      </c>
      <c r="Y17" s="32">
        <v>2777783</v>
      </c>
    </row>
    <row r="18" spans="1:25" ht="15" customHeight="1" x14ac:dyDescent="0.25">
      <c r="A18" s="23">
        <f t="shared" si="0"/>
        <v>2014</v>
      </c>
      <c r="B18" s="24">
        <v>2</v>
      </c>
      <c r="C18" s="33">
        <v>44.734162840631214</v>
      </c>
      <c r="D18" s="33">
        <v>41.373471367975199</v>
      </c>
      <c r="E18" s="33">
        <f t="shared" si="1"/>
        <v>37.147801317858921</v>
      </c>
      <c r="F18" s="33">
        <v>9.4461811326849734</v>
      </c>
      <c r="G18" s="34">
        <v>7.5125838045270452</v>
      </c>
      <c r="H18" s="35">
        <v>3.4317157000114089</v>
      </c>
      <c r="I18" s="36">
        <v>19.968594734356721</v>
      </c>
      <c r="J18" s="36">
        <v>76.051121983205988</v>
      </c>
      <c r="K18" s="36">
        <v>0.54284477949301879</v>
      </c>
      <c r="L18" s="35">
        <v>67.079979240431086</v>
      </c>
      <c r="M18" s="37">
        <v>32.920020759568914</v>
      </c>
      <c r="N18" s="27">
        <v>26185504</v>
      </c>
      <c r="O18" s="28">
        <v>11713866</v>
      </c>
      <c r="P18" s="28">
        <v>10833852</v>
      </c>
      <c r="Q18" s="28">
        <f t="shared" si="2"/>
        <v>9727339</v>
      </c>
      <c r="R18" s="28">
        <v>1106513</v>
      </c>
      <c r="S18" s="29">
        <v>880014</v>
      </c>
      <c r="T18" s="30">
        <v>371787</v>
      </c>
      <c r="U18" s="31">
        <v>2163368</v>
      </c>
      <c r="V18" s="31">
        <v>8239266</v>
      </c>
      <c r="W18" s="31">
        <v>58811</v>
      </c>
      <c r="X18" s="30">
        <v>5498346</v>
      </c>
      <c r="Y18" s="32">
        <v>2698356</v>
      </c>
    </row>
    <row r="19" spans="1:25" ht="15" customHeight="1" x14ac:dyDescent="0.25">
      <c r="A19" s="23">
        <f t="shared" si="0"/>
        <v>2015</v>
      </c>
      <c r="B19" s="24">
        <v>2</v>
      </c>
      <c r="C19" s="33">
        <v>44.459656287005103</v>
      </c>
      <c r="D19" s="33">
        <v>41.535430479508953</v>
      </c>
      <c r="E19" s="33">
        <f t="shared" si="1"/>
        <v>37.489986966033307</v>
      </c>
      <c r="F19" s="33">
        <v>9.0991335771033999</v>
      </c>
      <c r="G19" s="34">
        <v>6.5772568924489363</v>
      </c>
      <c r="H19" s="35">
        <v>3.5408001572296546</v>
      </c>
      <c r="I19" s="36">
        <v>19.374429252438748</v>
      </c>
      <c r="J19" s="36">
        <v>76.601752057833266</v>
      </c>
      <c r="K19" s="36">
        <v>0.4830185324983331</v>
      </c>
      <c r="L19" s="35">
        <v>67.205731667826541</v>
      </c>
      <c r="M19" s="37">
        <v>32.742466337988361</v>
      </c>
      <c r="N19" s="27"/>
      <c r="O19" s="28"/>
      <c r="P19" s="28"/>
      <c r="Q19" s="28"/>
      <c r="R19" s="28"/>
      <c r="S19" s="29"/>
      <c r="T19" s="30"/>
      <c r="U19" s="31"/>
      <c r="V19" s="31"/>
      <c r="W19" s="31"/>
      <c r="X19" s="30"/>
      <c r="Y19" s="32"/>
    </row>
    <row r="20" spans="1:25" ht="15" customHeight="1" x14ac:dyDescent="0.25">
      <c r="A20" s="23">
        <f t="shared" si="0"/>
        <v>2016</v>
      </c>
      <c r="B20" s="24">
        <v>2</v>
      </c>
      <c r="C20" s="33">
        <v>46.034498906328956</v>
      </c>
      <c r="D20" s="33">
        <v>41.746303182126987</v>
      </c>
      <c r="E20" s="33">
        <f t="shared" si="1"/>
        <v>36.553925065474751</v>
      </c>
      <c r="F20" s="33">
        <v>11.279319293162485</v>
      </c>
      <c r="G20" s="34">
        <v>9.3151784554614068</v>
      </c>
      <c r="H20" s="35">
        <v>3.5885926824206376</v>
      </c>
      <c r="I20" s="36">
        <v>20.332775354917267</v>
      </c>
      <c r="J20" s="36">
        <v>75.535545159538728</v>
      </c>
      <c r="K20" s="36">
        <v>0.54308680312338165</v>
      </c>
      <c r="L20" s="35">
        <v>66.894038276087286</v>
      </c>
      <c r="M20" s="37">
        <v>33.105961723912699</v>
      </c>
      <c r="N20" s="27"/>
      <c r="O20" s="28"/>
      <c r="P20" s="28"/>
      <c r="Q20" s="28"/>
      <c r="R20" s="28"/>
      <c r="S20" s="29"/>
      <c r="T20" s="30"/>
      <c r="U20" s="31"/>
      <c r="V20" s="31"/>
      <c r="W20" s="31"/>
      <c r="X20" s="30"/>
      <c r="Y20" s="32"/>
    </row>
    <row r="21" spans="1:25" ht="15" customHeight="1" x14ac:dyDescent="0.25">
      <c r="A21" s="23">
        <f t="shared" si="0"/>
        <v>2017</v>
      </c>
      <c r="B21" s="24">
        <v>2</v>
      </c>
      <c r="C21" s="33">
        <v>45.463354867209475</v>
      </c>
      <c r="D21" s="33">
        <v>41.503565083696827</v>
      </c>
      <c r="E21" s="33">
        <f t="shared" si="1"/>
        <v>36.48030757624975</v>
      </c>
      <c r="F21" s="33">
        <v>11.049025137100273</v>
      </c>
      <c r="G21" s="34">
        <v>8.7098494932424018</v>
      </c>
      <c r="H21" s="35">
        <v>3.7955606978613123</v>
      </c>
      <c r="I21" s="36">
        <v>20.460788724633407</v>
      </c>
      <c r="J21" s="36">
        <v>75.072833346662776</v>
      </c>
      <c r="K21" s="36">
        <v>0.67081723084251332</v>
      </c>
      <c r="L21" s="35">
        <v>66.361292727939897</v>
      </c>
      <c r="M21" s="37">
        <v>33.638707272060117</v>
      </c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</row>
    <row r="22" spans="1:25" ht="15" customHeight="1" x14ac:dyDescent="0.25">
      <c r="A22" s="23">
        <f t="shared" si="0"/>
        <v>2018</v>
      </c>
      <c r="B22" s="24">
        <v>2</v>
      </c>
      <c r="C22" s="33">
        <v>46.391372763969521</v>
      </c>
      <c r="D22" s="33">
        <v>41.942280524517976</v>
      </c>
      <c r="E22" s="33">
        <f t="shared" si="1"/>
        <v>36.711165768910149</v>
      </c>
      <c r="F22" s="33">
        <v>11.276050791216605</v>
      </c>
      <c r="G22" s="34">
        <v>9.5903440109170219</v>
      </c>
      <c r="H22" s="35">
        <v>4.0580664140586711</v>
      </c>
      <c r="I22" s="36">
        <v>21.385750082044815</v>
      </c>
      <c r="J22" s="36">
        <v>73.879701029816687</v>
      </c>
      <c r="K22" s="36">
        <v>0.67648247407983597</v>
      </c>
      <c r="L22" s="35">
        <v>65.87536799761115</v>
      </c>
      <c r="M22" s="37">
        <v>34.124632002388857</v>
      </c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</row>
    <row r="23" spans="1:25" ht="15" customHeight="1" x14ac:dyDescent="0.25">
      <c r="A23" s="23">
        <f t="shared" si="0"/>
        <v>2019</v>
      </c>
      <c r="B23" s="24">
        <v>2</v>
      </c>
      <c r="C23" s="33">
        <v>47.757903636353085</v>
      </c>
      <c r="D23" s="33">
        <v>42.663736133655462</v>
      </c>
      <c r="E23" s="33">
        <f t="shared" si="1"/>
        <v>36.359120490421809</v>
      </c>
      <c r="F23" s="33">
        <v>13.201198468088975</v>
      </c>
      <c r="G23" s="34">
        <v>10.666648062039229</v>
      </c>
      <c r="H23" s="35">
        <v>3.4339672044803602</v>
      </c>
      <c r="I23" s="36">
        <v>21.805744653389095</v>
      </c>
      <c r="J23" s="36">
        <v>74.126361011041936</v>
      </c>
      <c r="K23" s="36">
        <v>0.6339271310886132</v>
      </c>
      <c r="L23" s="35">
        <v>65.642801848773928</v>
      </c>
      <c r="M23" s="37">
        <v>34.357198151226065</v>
      </c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</row>
    <row r="24" spans="1:25" ht="15" customHeight="1" x14ac:dyDescent="0.25">
      <c r="A24" s="23">
        <f t="shared" si="0"/>
        <v>2020</v>
      </c>
      <c r="B24" s="24">
        <v>2</v>
      </c>
      <c r="C24" s="33">
        <v>38.429533566755048</v>
      </c>
      <c r="D24" s="33">
        <v>33.362379760353136</v>
      </c>
      <c r="E24" s="33">
        <f t="shared" si="1"/>
        <v>29.663040866399633</v>
      </c>
      <c r="F24" s="33">
        <v>9.6262914238276363</v>
      </c>
      <c r="G24" s="34">
        <v>13.185571970577978</v>
      </c>
      <c r="H24" s="35">
        <v>2.5181279302539732</v>
      </c>
      <c r="I24" s="36">
        <v>19.896128007256067</v>
      </c>
      <c r="J24" s="36">
        <v>76.917708375211205</v>
      </c>
      <c r="K24" s="36">
        <v>0.66803568727876528</v>
      </c>
      <c r="L24" s="35">
        <v>76.288725958436245</v>
      </c>
      <c r="M24" s="37">
        <v>23.711274041563762</v>
      </c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</row>
    <row r="25" spans="1:25" ht="15" customHeight="1" x14ac:dyDescent="0.25">
      <c r="A25" s="23">
        <f t="shared" si="0"/>
        <v>2021</v>
      </c>
      <c r="B25" s="24">
        <v>2</v>
      </c>
      <c r="C25" s="33">
        <v>45.970622515192055</v>
      </c>
      <c r="D25" s="33">
        <v>41.548890790696888</v>
      </c>
      <c r="E25" s="33">
        <f t="shared" si="1"/>
        <v>35.831746589181172</v>
      </c>
      <c r="F25" s="33">
        <v>12.436516820337497</v>
      </c>
      <c r="G25" s="34">
        <v>9.6186031046977902</v>
      </c>
      <c r="H25" s="35">
        <v>3.6449004010659558</v>
      </c>
      <c r="I25" s="36">
        <v>23.280853705390687</v>
      </c>
      <c r="J25" s="36">
        <v>72.610747904288033</v>
      </c>
      <c r="K25" s="36">
        <v>0.4634979892553277</v>
      </c>
      <c r="L25" s="35">
        <v>68.783224234401132</v>
      </c>
      <c r="M25" s="37">
        <v>31.216775765598864</v>
      </c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O8:P17 N8:N15 Q8:Q18 N7:Y7 Q8:Y15 C7:M23 N16:Y25 C24:D25">
    <cfRule type="cellIs" dxfId="41" priority="62" stopIfTrue="1" operator="equal">
      <formula>"n.d."</formula>
    </cfRule>
  </conditionalFormatting>
  <conditionalFormatting sqref="M19">
    <cfRule type="cellIs" dxfId="40" priority="35" stopIfTrue="1" operator="equal">
      <formula>"n.d."</formula>
    </cfRule>
  </conditionalFormatting>
  <conditionalFormatting sqref="J19">
    <cfRule type="cellIs" dxfId="39" priority="34" stopIfTrue="1" operator="equal">
      <formula>"n.d."</formula>
    </cfRule>
  </conditionalFormatting>
  <conditionalFormatting sqref="M20:M22">
    <cfRule type="cellIs" dxfId="38" priority="31" stopIfTrue="1" operator="equal">
      <formula>"n.d."</formula>
    </cfRule>
  </conditionalFormatting>
  <conditionalFormatting sqref="J20:J22">
    <cfRule type="cellIs" dxfId="37" priority="30" stopIfTrue="1" operator="equal">
      <formula>"n.d."</formula>
    </cfRule>
  </conditionalFormatting>
  <conditionalFormatting sqref="E8">
    <cfRule type="cellIs" dxfId="36" priority="29" stopIfTrue="1" operator="equal">
      <formula>"n.d."</formula>
    </cfRule>
  </conditionalFormatting>
  <conditionalFormatting sqref="E9:E22">
    <cfRule type="cellIs" dxfId="35" priority="28" stopIfTrue="1" operator="equal">
      <formula>"n.d."</formula>
    </cfRule>
  </conditionalFormatting>
  <conditionalFormatting sqref="M23">
    <cfRule type="cellIs" dxfId="34" priority="25" stopIfTrue="1" operator="equal">
      <formula>"n.d."</formula>
    </cfRule>
  </conditionalFormatting>
  <conditionalFormatting sqref="J23">
    <cfRule type="cellIs" dxfId="33" priority="24" stopIfTrue="1" operator="equal">
      <formula>"n.d."</formula>
    </cfRule>
  </conditionalFormatting>
  <conditionalFormatting sqref="E23">
    <cfRule type="cellIs" dxfId="32" priority="23" stopIfTrue="1" operator="equal">
      <formula>"n.d."</formula>
    </cfRule>
  </conditionalFormatting>
  <conditionalFormatting sqref="E23">
    <cfRule type="cellIs" dxfId="31" priority="22" stopIfTrue="1" operator="equal">
      <formula>"n.d."</formula>
    </cfRule>
  </conditionalFormatting>
  <conditionalFormatting sqref="E23">
    <cfRule type="cellIs" dxfId="30" priority="21" stopIfTrue="1" operator="equal">
      <formula>"n.d."</formula>
    </cfRule>
  </conditionalFormatting>
  <conditionalFormatting sqref="E23">
    <cfRule type="cellIs" dxfId="29" priority="20" stopIfTrue="1" operator="equal">
      <formula>"n.d."</formula>
    </cfRule>
  </conditionalFormatting>
  <conditionalFormatting sqref="C24:D24 F24:M24">
    <cfRule type="cellIs" dxfId="28" priority="19" stopIfTrue="1" operator="equal">
      <formula>"n.d."</formula>
    </cfRule>
  </conditionalFormatting>
  <conditionalFormatting sqref="F24:G24">
    <cfRule type="cellIs" dxfId="27" priority="18" stopIfTrue="1" operator="equal">
      <formula>"n.d."</formula>
    </cfRule>
  </conditionalFormatting>
  <conditionalFormatting sqref="F24:M24">
    <cfRule type="cellIs" dxfId="26" priority="17" stopIfTrue="1" operator="equal">
      <formula>"n.d."</formula>
    </cfRule>
  </conditionalFormatting>
  <conditionalFormatting sqref="M24:M25">
    <cfRule type="cellIs" dxfId="25" priority="16" stopIfTrue="1" operator="equal">
      <formula>"n.d."</formula>
    </cfRule>
  </conditionalFormatting>
  <conditionalFormatting sqref="J24:J25">
    <cfRule type="cellIs" dxfId="24" priority="15" stopIfTrue="1" operator="equal">
      <formula>"n.d."</formula>
    </cfRule>
  </conditionalFormatting>
  <conditionalFormatting sqref="E24:E25">
    <cfRule type="cellIs" dxfId="23" priority="10" stopIfTrue="1" operator="equal">
      <formula>"n.d."</formula>
    </cfRule>
  </conditionalFormatting>
  <conditionalFormatting sqref="E24:E25">
    <cfRule type="cellIs" dxfId="22" priority="9" stopIfTrue="1" operator="equal">
      <formula>"n.d."</formula>
    </cfRule>
  </conditionalFormatting>
  <conditionalFormatting sqref="E24:E25">
    <cfRule type="cellIs" dxfId="21" priority="8" stopIfTrue="1" operator="equal">
      <formula>"n.d."</formula>
    </cfRule>
  </conditionalFormatting>
  <conditionalFormatting sqref="E24:E25">
    <cfRule type="cellIs" dxfId="20" priority="7" stopIfTrue="1" operator="equal">
      <formula>"n.d."</formula>
    </cfRule>
  </conditionalFormatting>
  <conditionalFormatting sqref="E24:E25">
    <cfRule type="cellIs" dxfId="19" priority="6" stopIfTrue="1" operator="equal">
      <formula>"n.d."</formula>
    </cfRule>
  </conditionalFormatting>
  <conditionalFormatting sqref="E24:E25">
    <cfRule type="cellIs" dxfId="18" priority="5" stopIfTrue="1" operator="equal">
      <formula>"n.d."</formula>
    </cfRule>
  </conditionalFormatting>
  <conditionalFormatting sqref="E24:E25">
    <cfRule type="cellIs" dxfId="17" priority="4" stopIfTrue="1" operator="equal">
      <formula>"n.d."</formula>
    </cfRule>
  </conditionalFormatting>
  <conditionalFormatting sqref="C25:D25 F25:M25">
    <cfRule type="cellIs" dxfId="16" priority="3" stopIfTrue="1" operator="equal">
      <formula>"n.d."</formula>
    </cfRule>
  </conditionalFormatting>
  <conditionalFormatting sqref="F25:G25">
    <cfRule type="cellIs" dxfId="15" priority="2" stopIfTrue="1" operator="equal">
      <formula>"n.d."</formula>
    </cfRule>
  </conditionalFormatting>
  <conditionalFormatting sqref="F25:M25">
    <cfRule type="cellIs" dxfId="14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zoomScale="80" zoomScaleNormal="80" workbookViewId="0">
      <pane xSplit="2" ySplit="6" topLeftCell="C8" activePane="bottomRight" state="frozen"/>
      <selection activeCell="C1" sqref="C1:M1048576"/>
      <selection pane="topRight" activeCell="C1" sqref="C1:M1048576"/>
      <selection pane="bottomLeft" activeCell="C1" sqref="C1:M1048576"/>
      <selection pane="bottomRight" activeCell="C25" sqref="C25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41" width="11.42578125" style="26"/>
    <col min="242" max="243" width="8.7109375" style="26" customWidth="1"/>
    <col min="244" max="249" width="10.7109375" style="26" customWidth="1"/>
    <col min="250" max="255" width="11.42578125" style="26"/>
    <col min="256" max="261" width="10.7109375" style="26" customWidth="1"/>
    <col min="262" max="497" width="11.42578125" style="26"/>
    <col min="498" max="499" width="8.7109375" style="26" customWidth="1"/>
    <col min="500" max="505" width="10.7109375" style="26" customWidth="1"/>
    <col min="506" max="511" width="11.42578125" style="26"/>
    <col min="512" max="517" width="10.7109375" style="26" customWidth="1"/>
    <col min="518" max="753" width="11.42578125" style="26"/>
    <col min="754" max="755" width="8.7109375" style="26" customWidth="1"/>
    <col min="756" max="761" width="10.7109375" style="26" customWidth="1"/>
    <col min="762" max="767" width="11.42578125" style="26"/>
    <col min="768" max="773" width="10.7109375" style="26" customWidth="1"/>
    <col min="774" max="1009" width="11.42578125" style="26"/>
    <col min="1010" max="1011" width="8.7109375" style="26" customWidth="1"/>
    <col min="1012" max="1017" width="10.7109375" style="26" customWidth="1"/>
    <col min="1018" max="1023" width="11.42578125" style="26"/>
    <col min="1024" max="1029" width="10.7109375" style="26" customWidth="1"/>
    <col min="1030" max="1265" width="11.42578125" style="26"/>
    <col min="1266" max="1267" width="8.7109375" style="26" customWidth="1"/>
    <col min="1268" max="1273" width="10.7109375" style="26" customWidth="1"/>
    <col min="1274" max="1279" width="11.42578125" style="26"/>
    <col min="1280" max="1285" width="10.7109375" style="26" customWidth="1"/>
    <col min="1286" max="1521" width="11.42578125" style="26"/>
    <col min="1522" max="1523" width="8.7109375" style="26" customWidth="1"/>
    <col min="1524" max="1529" width="10.7109375" style="26" customWidth="1"/>
    <col min="1530" max="1535" width="11.42578125" style="26"/>
    <col min="1536" max="1541" width="10.7109375" style="26" customWidth="1"/>
    <col min="1542" max="1777" width="11.42578125" style="26"/>
    <col min="1778" max="1779" width="8.7109375" style="26" customWidth="1"/>
    <col min="1780" max="1785" width="10.7109375" style="26" customWidth="1"/>
    <col min="1786" max="1791" width="11.42578125" style="26"/>
    <col min="1792" max="1797" width="10.7109375" style="26" customWidth="1"/>
    <col min="1798" max="2033" width="11.42578125" style="26"/>
    <col min="2034" max="2035" width="8.7109375" style="26" customWidth="1"/>
    <col min="2036" max="2041" width="10.7109375" style="26" customWidth="1"/>
    <col min="2042" max="2047" width="11.42578125" style="26"/>
    <col min="2048" max="2053" width="10.7109375" style="26" customWidth="1"/>
    <col min="2054" max="2289" width="11.42578125" style="26"/>
    <col min="2290" max="2291" width="8.7109375" style="26" customWidth="1"/>
    <col min="2292" max="2297" width="10.7109375" style="26" customWidth="1"/>
    <col min="2298" max="2303" width="11.42578125" style="26"/>
    <col min="2304" max="2309" width="10.7109375" style="26" customWidth="1"/>
    <col min="2310" max="2545" width="11.42578125" style="26"/>
    <col min="2546" max="2547" width="8.7109375" style="26" customWidth="1"/>
    <col min="2548" max="2553" width="10.7109375" style="26" customWidth="1"/>
    <col min="2554" max="2559" width="11.42578125" style="26"/>
    <col min="2560" max="2565" width="10.7109375" style="26" customWidth="1"/>
    <col min="2566" max="2801" width="11.42578125" style="26"/>
    <col min="2802" max="2803" width="8.7109375" style="26" customWidth="1"/>
    <col min="2804" max="2809" width="10.7109375" style="26" customWidth="1"/>
    <col min="2810" max="2815" width="11.42578125" style="26"/>
    <col min="2816" max="2821" width="10.7109375" style="26" customWidth="1"/>
    <col min="2822" max="3057" width="11.42578125" style="26"/>
    <col min="3058" max="3059" width="8.7109375" style="26" customWidth="1"/>
    <col min="3060" max="3065" width="10.7109375" style="26" customWidth="1"/>
    <col min="3066" max="3071" width="11.42578125" style="26"/>
    <col min="3072" max="3077" width="10.7109375" style="26" customWidth="1"/>
    <col min="3078" max="3313" width="11.42578125" style="26"/>
    <col min="3314" max="3315" width="8.7109375" style="26" customWidth="1"/>
    <col min="3316" max="3321" width="10.7109375" style="26" customWidth="1"/>
    <col min="3322" max="3327" width="11.42578125" style="26"/>
    <col min="3328" max="3333" width="10.7109375" style="26" customWidth="1"/>
    <col min="3334" max="3569" width="11.42578125" style="26"/>
    <col min="3570" max="3571" width="8.7109375" style="26" customWidth="1"/>
    <col min="3572" max="3577" width="10.7109375" style="26" customWidth="1"/>
    <col min="3578" max="3583" width="11.42578125" style="26"/>
    <col min="3584" max="3589" width="10.7109375" style="26" customWidth="1"/>
    <col min="3590" max="3825" width="11.42578125" style="26"/>
    <col min="3826" max="3827" width="8.7109375" style="26" customWidth="1"/>
    <col min="3828" max="3833" width="10.7109375" style="26" customWidth="1"/>
    <col min="3834" max="3839" width="11.42578125" style="26"/>
    <col min="3840" max="3845" width="10.7109375" style="26" customWidth="1"/>
    <col min="3846" max="4081" width="11.42578125" style="26"/>
    <col min="4082" max="4083" width="8.7109375" style="26" customWidth="1"/>
    <col min="4084" max="4089" width="10.7109375" style="26" customWidth="1"/>
    <col min="4090" max="4095" width="11.42578125" style="26"/>
    <col min="4096" max="4101" width="10.7109375" style="26" customWidth="1"/>
    <col min="4102" max="4337" width="11.42578125" style="26"/>
    <col min="4338" max="4339" width="8.7109375" style="26" customWidth="1"/>
    <col min="4340" max="4345" width="10.7109375" style="26" customWidth="1"/>
    <col min="4346" max="4351" width="11.42578125" style="26"/>
    <col min="4352" max="4357" width="10.7109375" style="26" customWidth="1"/>
    <col min="4358" max="4593" width="11.42578125" style="26"/>
    <col min="4594" max="4595" width="8.7109375" style="26" customWidth="1"/>
    <col min="4596" max="4601" width="10.7109375" style="26" customWidth="1"/>
    <col min="4602" max="4607" width="11.42578125" style="26"/>
    <col min="4608" max="4613" width="10.7109375" style="26" customWidth="1"/>
    <col min="4614" max="4849" width="11.42578125" style="26"/>
    <col min="4850" max="4851" width="8.7109375" style="26" customWidth="1"/>
    <col min="4852" max="4857" width="10.7109375" style="26" customWidth="1"/>
    <col min="4858" max="4863" width="11.42578125" style="26"/>
    <col min="4864" max="4869" width="10.7109375" style="26" customWidth="1"/>
    <col min="4870" max="5105" width="11.42578125" style="26"/>
    <col min="5106" max="5107" width="8.7109375" style="26" customWidth="1"/>
    <col min="5108" max="5113" width="10.7109375" style="26" customWidth="1"/>
    <col min="5114" max="5119" width="11.42578125" style="26"/>
    <col min="5120" max="5125" width="10.7109375" style="26" customWidth="1"/>
    <col min="5126" max="5361" width="11.42578125" style="26"/>
    <col min="5362" max="5363" width="8.7109375" style="26" customWidth="1"/>
    <col min="5364" max="5369" width="10.7109375" style="26" customWidth="1"/>
    <col min="5370" max="5375" width="11.42578125" style="26"/>
    <col min="5376" max="5381" width="10.7109375" style="26" customWidth="1"/>
    <col min="5382" max="5617" width="11.42578125" style="26"/>
    <col min="5618" max="5619" width="8.7109375" style="26" customWidth="1"/>
    <col min="5620" max="5625" width="10.7109375" style="26" customWidth="1"/>
    <col min="5626" max="5631" width="11.42578125" style="26"/>
    <col min="5632" max="5637" width="10.7109375" style="26" customWidth="1"/>
    <col min="5638" max="5873" width="11.42578125" style="26"/>
    <col min="5874" max="5875" width="8.7109375" style="26" customWidth="1"/>
    <col min="5876" max="5881" width="10.7109375" style="26" customWidth="1"/>
    <col min="5882" max="5887" width="11.42578125" style="26"/>
    <col min="5888" max="5893" width="10.7109375" style="26" customWidth="1"/>
    <col min="5894" max="6129" width="11.42578125" style="26"/>
    <col min="6130" max="6131" width="8.7109375" style="26" customWidth="1"/>
    <col min="6132" max="6137" width="10.7109375" style="26" customWidth="1"/>
    <col min="6138" max="6143" width="11.42578125" style="26"/>
    <col min="6144" max="6149" width="10.7109375" style="26" customWidth="1"/>
    <col min="6150" max="6385" width="11.42578125" style="26"/>
    <col min="6386" max="6387" width="8.7109375" style="26" customWidth="1"/>
    <col min="6388" max="6393" width="10.7109375" style="26" customWidth="1"/>
    <col min="6394" max="6399" width="11.42578125" style="26"/>
    <col min="6400" max="6405" width="10.7109375" style="26" customWidth="1"/>
    <col min="6406" max="6641" width="11.42578125" style="26"/>
    <col min="6642" max="6643" width="8.7109375" style="26" customWidth="1"/>
    <col min="6644" max="6649" width="10.7109375" style="26" customWidth="1"/>
    <col min="6650" max="6655" width="11.42578125" style="26"/>
    <col min="6656" max="6661" width="10.7109375" style="26" customWidth="1"/>
    <col min="6662" max="6897" width="11.42578125" style="26"/>
    <col min="6898" max="6899" width="8.7109375" style="26" customWidth="1"/>
    <col min="6900" max="6905" width="10.7109375" style="26" customWidth="1"/>
    <col min="6906" max="6911" width="11.42578125" style="26"/>
    <col min="6912" max="6917" width="10.7109375" style="26" customWidth="1"/>
    <col min="6918" max="7153" width="11.42578125" style="26"/>
    <col min="7154" max="7155" width="8.7109375" style="26" customWidth="1"/>
    <col min="7156" max="7161" width="10.7109375" style="26" customWidth="1"/>
    <col min="7162" max="7167" width="11.42578125" style="26"/>
    <col min="7168" max="7173" width="10.7109375" style="26" customWidth="1"/>
    <col min="7174" max="7409" width="11.42578125" style="26"/>
    <col min="7410" max="7411" width="8.7109375" style="26" customWidth="1"/>
    <col min="7412" max="7417" width="10.7109375" style="26" customWidth="1"/>
    <col min="7418" max="7423" width="11.42578125" style="26"/>
    <col min="7424" max="7429" width="10.7109375" style="26" customWidth="1"/>
    <col min="7430" max="7665" width="11.42578125" style="26"/>
    <col min="7666" max="7667" width="8.7109375" style="26" customWidth="1"/>
    <col min="7668" max="7673" width="10.7109375" style="26" customWidth="1"/>
    <col min="7674" max="7679" width="11.42578125" style="26"/>
    <col min="7680" max="7685" width="10.7109375" style="26" customWidth="1"/>
    <col min="7686" max="7921" width="11.42578125" style="26"/>
    <col min="7922" max="7923" width="8.7109375" style="26" customWidth="1"/>
    <col min="7924" max="7929" width="10.7109375" style="26" customWidth="1"/>
    <col min="7930" max="7935" width="11.42578125" style="26"/>
    <col min="7936" max="7941" width="10.7109375" style="26" customWidth="1"/>
    <col min="7942" max="8177" width="11.42578125" style="26"/>
    <col min="8178" max="8179" width="8.7109375" style="26" customWidth="1"/>
    <col min="8180" max="8185" width="10.7109375" style="26" customWidth="1"/>
    <col min="8186" max="8191" width="11.42578125" style="26"/>
    <col min="8192" max="8197" width="10.7109375" style="26" customWidth="1"/>
    <col min="8198" max="8433" width="11.42578125" style="26"/>
    <col min="8434" max="8435" width="8.7109375" style="26" customWidth="1"/>
    <col min="8436" max="8441" width="10.7109375" style="26" customWidth="1"/>
    <col min="8442" max="8447" width="11.42578125" style="26"/>
    <col min="8448" max="8453" width="10.7109375" style="26" customWidth="1"/>
    <col min="8454" max="8689" width="11.42578125" style="26"/>
    <col min="8690" max="8691" width="8.7109375" style="26" customWidth="1"/>
    <col min="8692" max="8697" width="10.7109375" style="26" customWidth="1"/>
    <col min="8698" max="8703" width="11.42578125" style="26"/>
    <col min="8704" max="8709" width="10.7109375" style="26" customWidth="1"/>
    <col min="8710" max="8945" width="11.42578125" style="26"/>
    <col min="8946" max="8947" width="8.7109375" style="26" customWidth="1"/>
    <col min="8948" max="8953" width="10.7109375" style="26" customWidth="1"/>
    <col min="8954" max="8959" width="11.42578125" style="26"/>
    <col min="8960" max="8965" width="10.7109375" style="26" customWidth="1"/>
    <col min="8966" max="9201" width="11.42578125" style="26"/>
    <col min="9202" max="9203" width="8.7109375" style="26" customWidth="1"/>
    <col min="9204" max="9209" width="10.7109375" style="26" customWidth="1"/>
    <col min="9210" max="9215" width="11.42578125" style="26"/>
    <col min="9216" max="9221" width="10.7109375" style="26" customWidth="1"/>
    <col min="9222" max="9457" width="11.42578125" style="26"/>
    <col min="9458" max="9459" width="8.7109375" style="26" customWidth="1"/>
    <col min="9460" max="9465" width="10.7109375" style="26" customWidth="1"/>
    <col min="9466" max="9471" width="11.42578125" style="26"/>
    <col min="9472" max="9477" width="10.7109375" style="26" customWidth="1"/>
    <col min="9478" max="9713" width="11.42578125" style="26"/>
    <col min="9714" max="9715" width="8.7109375" style="26" customWidth="1"/>
    <col min="9716" max="9721" width="10.7109375" style="26" customWidth="1"/>
    <col min="9722" max="9727" width="11.42578125" style="26"/>
    <col min="9728" max="9733" width="10.7109375" style="26" customWidth="1"/>
    <col min="9734" max="9969" width="11.42578125" style="26"/>
    <col min="9970" max="9971" width="8.7109375" style="26" customWidth="1"/>
    <col min="9972" max="9977" width="10.7109375" style="26" customWidth="1"/>
    <col min="9978" max="9983" width="11.42578125" style="26"/>
    <col min="9984" max="9989" width="10.7109375" style="26" customWidth="1"/>
    <col min="9990" max="10225" width="11.42578125" style="26"/>
    <col min="10226" max="10227" width="8.7109375" style="26" customWidth="1"/>
    <col min="10228" max="10233" width="10.7109375" style="26" customWidth="1"/>
    <col min="10234" max="10239" width="11.42578125" style="26"/>
    <col min="10240" max="10245" width="10.7109375" style="26" customWidth="1"/>
    <col min="10246" max="10481" width="11.42578125" style="26"/>
    <col min="10482" max="10483" width="8.7109375" style="26" customWidth="1"/>
    <col min="10484" max="10489" width="10.7109375" style="26" customWidth="1"/>
    <col min="10490" max="10495" width="11.42578125" style="26"/>
    <col min="10496" max="10501" width="10.7109375" style="26" customWidth="1"/>
    <col min="10502" max="10737" width="11.42578125" style="26"/>
    <col min="10738" max="10739" width="8.7109375" style="26" customWidth="1"/>
    <col min="10740" max="10745" width="10.7109375" style="26" customWidth="1"/>
    <col min="10746" max="10751" width="11.42578125" style="26"/>
    <col min="10752" max="10757" width="10.7109375" style="26" customWidth="1"/>
    <col min="10758" max="10993" width="11.42578125" style="26"/>
    <col min="10994" max="10995" width="8.7109375" style="26" customWidth="1"/>
    <col min="10996" max="11001" width="10.7109375" style="26" customWidth="1"/>
    <col min="11002" max="11007" width="11.42578125" style="26"/>
    <col min="11008" max="11013" width="10.7109375" style="26" customWidth="1"/>
    <col min="11014" max="11249" width="11.42578125" style="26"/>
    <col min="11250" max="11251" width="8.7109375" style="26" customWidth="1"/>
    <col min="11252" max="11257" width="10.7109375" style="26" customWidth="1"/>
    <col min="11258" max="11263" width="11.42578125" style="26"/>
    <col min="11264" max="11269" width="10.7109375" style="26" customWidth="1"/>
    <col min="11270" max="11505" width="11.42578125" style="26"/>
    <col min="11506" max="11507" width="8.7109375" style="26" customWidth="1"/>
    <col min="11508" max="11513" width="10.7109375" style="26" customWidth="1"/>
    <col min="11514" max="11519" width="11.42578125" style="26"/>
    <col min="11520" max="11525" width="10.7109375" style="26" customWidth="1"/>
    <col min="11526" max="11761" width="11.42578125" style="26"/>
    <col min="11762" max="11763" width="8.7109375" style="26" customWidth="1"/>
    <col min="11764" max="11769" width="10.7109375" style="26" customWidth="1"/>
    <col min="11770" max="11775" width="11.42578125" style="26"/>
    <col min="11776" max="11781" width="10.7109375" style="26" customWidth="1"/>
    <col min="11782" max="12017" width="11.42578125" style="26"/>
    <col min="12018" max="12019" width="8.7109375" style="26" customWidth="1"/>
    <col min="12020" max="12025" width="10.7109375" style="26" customWidth="1"/>
    <col min="12026" max="12031" width="11.42578125" style="26"/>
    <col min="12032" max="12037" width="10.7109375" style="26" customWidth="1"/>
    <col min="12038" max="12273" width="11.42578125" style="26"/>
    <col min="12274" max="12275" width="8.7109375" style="26" customWidth="1"/>
    <col min="12276" max="12281" width="10.7109375" style="26" customWidth="1"/>
    <col min="12282" max="12287" width="11.42578125" style="26"/>
    <col min="12288" max="12293" width="10.7109375" style="26" customWidth="1"/>
    <col min="12294" max="12529" width="11.42578125" style="26"/>
    <col min="12530" max="12531" width="8.7109375" style="26" customWidth="1"/>
    <col min="12532" max="12537" width="10.7109375" style="26" customWidth="1"/>
    <col min="12538" max="12543" width="11.42578125" style="26"/>
    <col min="12544" max="12549" width="10.7109375" style="26" customWidth="1"/>
    <col min="12550" max="12785" width="11.42578125" style="26"/>
    <col min="12786" max="12787" width="8.7109375" style="26" customWidth="1"/>
    <col min="12788" max="12793" width="10.7109375" style="26" customWidth="1"/>
    <col min="12794" max="12799" width="11.42578125" style="26"/>
    <col min="12800" max="12805" width="10.7109375" style="26" customWidth="1"/>
    <col min="12806" max="13041" width="11.42578125" style="26"/>
    <col min="13042" max="13043" width="8.7109375" style="26" customWidth="1"/>
    <col min="13044" max="13049" width="10.7109375" style="26" customWidth="1"/>
    <col min="13050" max="13055" width="11.42578125" style="26"/>
    <col min="13056" max="13061" width="10.7109375" style="26" customWidth="1"/>
    <col min="13062" max="13297" width="11.42578125" style="26"/>
    <col min="13298" max="13299" width="8.7109375" style="26" customWidth="1"/>
    <col min="13300" max="13305" width="10.7109375" style="26" customWidth="1"/>
    <col min="13306" max="13311" width="11.42578125" style="26"/>
    <col min="13312" max="13317" width="10.7109375" style="26" customWidth="1"/>
    <col min="13318" max="13553" width="11.42578125" style="26"/>
    <col min="13554" max="13555" width="8.7109375" style="26" customWidth="1"/>
    <col min="13556" max="13561" width="10.7109375" style="26" customWidth="1"/>
    <col min="13562" max="13567" width="11.42578125" style="26"/>
    <col min="13568" max="13573" width="10.7109375" style="26" customWidth="1"/>
    <col min="13574" max="13809" width="11.42578125" style="26"/>
    <col min="13810" max="13811" width="8.7109375" style="26" customWidth="1"/>
    <col min="13812" max="13817" width="10.7109375" style="26" customWidth="1"/>
    <col min="13818" max="13823" width="11.42578125" style="26"/>
    <col min="13824" max="13829" width="10.7109375" style="26" customWidth="1"/>
    <col min="13830" max="14065" width="11.42578125" style="26"/>
    <col min="14066" max="14067" width="8.7109375" style="26" customWidth="1"/>
    <col min="14068" max="14073" width="10.7109375" style="26" customWidth="1"/>
    <col min="14074" max="14079" width="11.42578125" style="26"/>
    <col min="14080" max="14085" width="10.7109375" style="26" customWidth="1"/>
    <col min="14086" max="14321" width="11.42578125" style="26"/>
    <col min="14322" max="14323" width="8.7109375" style="26" customWidth="1"/>
    <col min="14324" max="14329" width="10.7109375" style="26" customWidth="1"/>
    <col min="14330" max="14335" width="11.42578125" style="26"/>
    <col min="14336" max="14341" width="10.7109375" style="26" customWidth="1"/>
    <col min="14342" max="14577" width="11.42578125" style="26"/>
    <col min="14578" max="14579" width="8.7109375" style="26" customWidth="1"/>
    <col min="14580" max="14585" width="10.7109375" style="26" customWidth="1"/>
    <col min="14586" max="14591" width="11.42578125" style="26"/>
    <col min="14592" max="14597" width="10.7109375" style="26" customWidth="1"/>
    <col min="14598" max="14833" width="11.42578125" style="26"/>
    <col min="14834" max="14835" width="8.7109375" style="26" customWidth="1"/>
    <col min="14836" max="14841" width="10.7109375" style="26" customWidth="1"/>
    <col min="14842" max="14847" width="11.42578125" style="26"/>
    <col min="14848" max="14853" width="10.7109375" style="26" customWidth="1"/>
    <col min="14854" max="15089" width="11.42578125" style="26"/>
    <col min="15090" max="15091" width="8.7109375" style="26" customWidth="1"/>
    <col min="15092" max="15097" width="10.7109375" style="26" customWidth="1"/>
    <col min="15098" max="15103" width="11.42578125" style="26"/>
    <col min="15104" max="15109" width="10.7109375" style="26" customWidth="1"/>
    <col min="15110" max="15345" width="11.42578125" style="26"/>
    <col min="15346" max="15347" width="8.7109375" style="26" customWidth="1"/>
    <col min="15348" max="15353" width="10.7109375" style="26" customWidth="1"/>
    <col min="15354" max="15359" width="11.42578125" style="26"/>
    <col min="15360" max="15365" width="10.7109375" style="26" customWidth="1"/>
    <col min="15366" max="15601" width="11.42578125" style="26"/>
    <col min="15602" max="15603" width="8.7109375" style="26" customWidth="1"/>
    <col min="15604" max="15609" width="10.7109375" style="26" customWidth="1"/>
    <col min="15610" max="15615" width="11.42578125" style="26"/>
    <col min="15616" max="15621" width="10.7109375" style="26" customWidth="1"/>
    <col min="15622" max="15857" width="11.42578125" style="26"/>
    <col min="15858" max="15859" width="8.7109375" style="26" customWidth="1"/>
    <col min="15860" max="15865" width="10.7109375" style="26" customWidth="1"/>
    <col min="15866" max="15871" width="11.42578125" style="26"/>
    <col min="15872" max="15877" width="10.7109375" style="26" customWidth="1"/>
    <col min="15878" max="16113" width="11.42578125" style="26"/>
    <col min="16114" max="16115" width="8.7109375" style="26" customWidth="1"/>
    <col min="16116" max="16121" width="10.7109375" style="26" customWidth="1"/>
    <col min="16122" max="16127" width="11.42578125" style="26"/>
    <col min="16128" max="16133" width="10.7109375" style="26" customWidth="1"/>
    <col min="16134" max="16384" width="11.42578125" style="26"/>
  </cols>
  <sheetData>
    <row r="1" spans="1:25" s="10" customFormat="1" ht="24.95" customHeight="1" x14ac:dyDescent="0.25">
      <c r="A1" s="1" t="s">
        <v>28</v>
      </c>
      <c r="B1" s="4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0"/>
      <c r="O1" s="50"/>
      <c r="P1" s="50"/>
      <c r="Q1" s="50"/>
      <c r="R1" s="50"/>
      <c r="S1" s="8"/>
      <c r="T1" s="8"/>
      <c r="U1" s="8"/>
      <c r="V1" s="8"/>
      <c r="W1" s="8"/>
      <c r="X1" s="8"/>
      <c r="Y1" s="8"/>
    </row>
    <row r="2" spans="1:25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1" customFormat="1" ht="15" customHeight="1" x14ac:dyDescent="0.25">
      <c r="A3" s="51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10" customFormat="1" ht="15" customHeight="1" x14ac:dyDescent="0.25">
      <c r="A4" s="73" t="s">
        <v>0</v>
      </c>
      <c r="B4" s="76" t="s">
        <v>21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5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5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5" ht="15" customHeight="1" x14ac:dyDescent="0.25">
      <c r="A7" s="23">
        <v>2003</v>
      </c>
      <c r="B7" s="24">
        <v>3</v>
      </c>
      <c r="C7" s="33">
        <v>46.200363467168302</v>
      </c>
      <c r="D7" s="33">
        <v>36.464570975210563</v>
      </c>
      <c r="E7" s="33">
        <f>D7-(F7*C7/100)</f>
        <v>29.861403892482524</v>
      </c>
      <c r="F7" s="33">
        <v>14.29245700073441</v>
      </c>
      <c r="G7" s="34">
        <v>21.072978135499646</v>
      </c>
      <c r="H7" s="35">
        <v>3.8690244910773401</v>
      </c>
      <c r="I7" s="36">
        <v>22.248199937975478</v>
      </c>
      <c r="J7" s="36">
        <v>72.062520906973489</v>
      </c>
      <c r="K7" s="36">
        <v>1.7923627587951554</v>
      </c>
      <c r="L7" s="35">
        <v>55.658165903823651</v>
      </c>
      <c r="M7" s="37">
        <v>43.855750590823909</v>
      </c>
      <c r="N7" s="27">
        <v>22938523</v>
      </c>
      <c r="O7" s="28">
        <v>11119724</v>
      </c>
      <c r="P7" s="28">
        <v>8886477</v>
      </c>
      <c r="Q7" s="28">
        <f>P7-R7</f>
        <v>7134075</v>
      </c>
      <c r="R7" s="28">
        <v>1752402</v>
      </c>
      <c r="S7" s="29">
        <v>2233247</v>
      </c>
      <c r="T7" s="30">
        <v>323622</v>
      </c>
      <c r="U7" s="31">
        <v>1860936</v>
      </c>
      <c r="V7" s="31">
        <v>6027622</v>
      </c>
      <c r="W7" s="31">
        <v>149921</v>
      </c>
      <c r="X7" s="30">
        <v>3312695</v>
      </c>
      <c r="Y7" s="32">
        <v>2610232</v>
      </c>
    </row>
    <row r="8" spans="1:25" ht="15" customHeight="1" x14ac:dyDescent="0.25">
      <c r="A8" s="23">
        <f>A7+1</f>
        <v>2004</v>
      </c>
      <c r="B8" s="24">
        <v>3</v>
      </c>
      <c r="C8" s="33">
        <v>46.595108817815102</v>
      </c>
      <c r="D8" s="33">
        <v>38.429159409547339</v>
      </c>
      <c r="E8" s="33">
        <f>D8-(F8*C8/100)</f>
        <v>32.324870313292919</v>
      </c>
      <c r="F8" s="33">
        <v>13.100707887864216</v>
      </c>
      <c r="G8" s="34">
        <v>17.525336060907755</v>
      </c>
      <c r="H8" s="35">
        <v>4.3601420664134078</v>
      </c>
      <c r="I8" s="36">
        <v>21.568664028440253</v>
      </c>
      <c r="J8" s="36">
        <v>72.719967231002883</v>
      </c>
      <c r="K8" s="36">
        <v>1.351226674143452</v>
      </c>
      <c r="L8" s="35">
        <v>57.016419912664738</v>
      </c>
      <c r="M8" s="37">
        <v>42.983580087335262</v>
      </c>
      <c r="N8" s="27">
        <v>23155997</v>
      </c>
      <c r="O8" s="28">
        <v>11263654.999999998</v>
      </c>
      <c r="P8" s="28">
        <v>9372748</v>
      </c>
      <c r="Q8" s="28">
        <f>P8-R8</f>
        <v>7750922</v>
      </c>
      <c r="R8" s="28">
        <v>1621826</v>
      </c>
      <c r="S8" s="29">
        <v>1890907</v>
      </c>
      <c r="T8" s="30">
        <v>387994</v>
      </c>
      <c r="U8" s="31">
        <v>1919321</v>
      </c>
      <c r="V8" s="31">
        <v>6471099</v>
      </c>
      <c r="W8" s="31">
        <v>120241</v>
      </c>
      <c r="X8" s="30">
        <v>3637785</v>
      </c>
      <c r="Y8" s="32">
        <v>2742456</v>
      </c>
    </row>
    <row r="9" spans="1:25" ht="15" customHeight="1" x14ac:dyDescent="0.25">
      <c r="A9" s="23">
        <f t="shared" ref="A9:A25" si="0">A8+1</f>
        <v>2005</v>
      </c>
      <c r="B9" s="24">
        <v>3</v>
      </c>
      <c r="C9" s="33">
        <v>46.674986944321006</v>
      </c>
      <c r="D9" s="33">
        <v>40.080810482865523</v>
      </c>
      <c r="E9" s="33">
        <f>D9-(F9*C9/100)</f>
        <v>34.512692771751666</v>
      </c>
      <c r="F9" s="33">
        <v>11.929553869519264</v>
      </c>
      <c r="G9" s="34">
        <v>14.127859252155201</v>
      </c>
      <c r="H9" s="35">
        <v>4.3844264084670117</v>
      </c>
      <c r="I9" s="36">
        <v>21.061885067205228</v>
      </c>
      <c r="J9" s="36">
        <v>73.392496499360917</v>
      </c>
      <c r="K9" s="36">
        <v>1.1611920249668504</v>
      </c>
      <c r="L9" s="35">
        <v>57.322424230634454</v>
      </c>
      <c r="M9" s="37">
        <v>42.677575769365561</v>
      </c>
      <c r="N9" s="27">
        <v>23380630</v>
      </c>
      <c r="O9" s="28">
        <v>11240958</v>
      </c>
      <c r="P9" s="28">
        <v>9699198</v>
      </c>
      <c r="Q9" s="28">
        <f>P9-R9</f>
        <v>8283862</v>
      </c>
      <c r="R9" s="28">
        <v>1415336</v>
      </c>
      <c r="S9" s="29">
        <v>1541760</v>
      </c>
      <c r="T9" s="30">
        <v>410871</v>
      </c>
      <c r="U9" s="31">
        <v>1973740</v>
      </c>
      <c r="V9" s="31">
        <v>6877718</v>
      </c>
      <c r="W9" s="31">
        <v>108817</v>
      </c>
      <c r="X9" s="30">
        <v>3889628</v>
      </c>
      <c r="Y9" s="32">
        <v>2895898</v>
      </c>
    </row>
    <row r="10" spans="1:25" ht="15" customHeight="1" x14ac:dyDescent="0.25">
      <c r="A10" s="23">
        <f t="shared" si="0"/>
        <v>2006</v>
      </c>
      <c r="B10" s="24">
        <v>3</v>
      </c>
      <c r="C10" s="33">
        <v>46.713810580428998</v>
      </c>
      <c r="D10" s="33">
        <v>41.11234171598899</v>
      </c>
      <c r="E10" s="33">
        <f>D10-(F10*C10/100)</f>
        <v>36.320323117646815</v>
      </c>
      <c r="F10" s="33">
        <v>10.258248125769075</v>
      </c>
      <c r="G10" s="34">
        <v>11.991033903765436</v>
      </c>
      <c r="H10" s="35">
        <v>4.321337882037751</v>
      </c>
      <c r="I10" s="36">
        <v>19.248373746819947</v>
      </c>
      <c r="J10" s="36">
        <v>75.383350056309311</v>
      </c>
      <c r="K10" s="36">
        <v>1.0469383148329723</v>
      </c>
      <c r="L10" s="35">
        <v>59.720730218760131</v>
      </c>
      <c r="M10" s="37">
        <v>40.279269781239876</v>
      </c>
      <c r="N10" s="27">
        <v>23608986</v>
      </c>
      <c r="O10" s="28">
        <v>11234646</v>
      </c>
      <c r="P10" s="28">
        <v>9912196</v>
      </c>
      <c r="Q10" s="28">
        <f>P10-R10</f>
        <v>8710643</v>
      </c>
      <c r="R10" s="28">
        <v>1201553</v>
      </c>
      <c r="S10" s="29">
        <v>1322450</v>
      </c>
      <c r="T10" s="30">
        <v>419438</v>
      </c>
      <c r="U10" s="31">
        <v>1868287</v>
      </c>
      <c r="V10" s="31">
        <v>7316864</v>
      </c>
      <c r="W10" s="31">
        <v>101618</v>
      </c>
      <c r="X10" s="30">
        <v>4308484</v>
      </c>
      <c r="Y10" s="32">
        <v>2905902</v>
      </c>
    </row>
    <row r="11" spans="1:25" ht="15" customHeight="1" x14ac:dyDescent="0.25">
      <c r="A11" s="23">
        <f t="shared" si="0"/>
        <v>2007</v>
      </c>
      <c r="B11" s="24">
        <v>3</v>
      </c>
      <c r="C11" s="61"/>
      <c r="D11" s="61"/>
      <c r="E11" s="61"/>
      <c r="F11" s="61"/>
      <c r="G11" s="62"/>
      <c r="H11" s="63"/>
      <c r="I11" s="25"/>
      <c r="J11" s="25"/>
      <c r="K11" s="25"/>
      <c r="L11" s="63"/>
      <c r="M11" s="64"/>
      <c r="N11" s="55"/>
      <c r="O11" s="56"/>
      <c r="P11" s="56"/>
      <c r="Q11" s="56"/>
      <c r="R11" s="56"/>
      <c r="S11" s="57"/>
      <c r="T11" s="58"/>
      <c r="U11" s="59"/>
      <c r="V11" s="59"/>
      <c r="W11" s="59"/>
      <c r="X11" s="58"/>
      <c r="Y11" s="60"/>
    </row>
    <row r="12" spans="1:25" ht="15" customHeight="1" x14ac:dyDescent="0.25">
      <c r="A12" s="23">
        <f t="shared" si="0"/>
        <v>2008</v>
      </c>
      <c r="B12" s="24">
        <v>3</v>
      </c>
      <c r="C12" s="33">
        <v>45.511789252673267</v>
      </c>
      <c r="D12" s="33">
        <v>41.805932693704079</v>
      </c>
      <c r="E12" s="33">
        <f t="shared" ref="E12:E18" si="1">D12-(F12*C12/100)</f>
        <v>37.555564066664914</v>
      </c>
      <c r="F12" s="33">
        <v>9.3390497205941099</v>
      </c>
      <c r="G12" s="34">
        <v>8.1426298983653318</v>
      </c>
      <c r="H12" s="35">
        <v>4.4216860729875593</v>
      </c>
      <c r="I12" s="36">
        <v>19.37599494594042</v>
      </c>
      <c r="J12" s="36">
        <v>75.597767445890483</v>
      </c>
      <c r="K12" s="36">
        <v>0.58892154989438084</v>
      </c>
      <c r="L12" s="35">
        <v>64.048213926396329</v>
      </c>
      <c r="M12" s="37">
        <v>35.591460407047187</v>
      </c>
      <c r="N12" s="27">
        <v>24073112</v>
      </c>
      <c r="O12" s="28">
        <v>10995905.999999998</v>
      </c>
      <c r="P12" s="28">
        <v>10103791</v>
      </c>
      <c r="Q12" s="28">
        <f t="shared" ref="Q12:Q18" si="2">P12-R12</f>
        <v>9070662</v>
      </c>
      <c r="R12" s="28">
        <v>1033128.9999999999</v>
      </c>
      <c r="S12" s="29">
        <v>892115</v>
      </c>
      <c r="T12" s="30">
        <v>444998</v>
      </c>
      <c r="U12" s="31">
        <v>1949998</v>
      </c>
      <c r="V12" s="31">
        <v>7608151</v>
      </c>
      <c r="W12" s="31">
        <v>59269</v>
      </c>
      <c r="X12" s="30">
        <v>4803185</v>
      </c>
      <c r="Y12" s="32">
        <v>2669120</v>
      </c>
    </row>
    <row r="13" spans="1:25" ht="15" customHeight="1" x14ac:dyDescent="0.25">
      <c r="A13" s="23">
        <f t="shared" si="0"/>
        <v>2009</v>
      </c>
      <c r="B13" s="24">
        <v>3</v>
      </c>
      <c r="C13" s="33">
        <v>46.111014284813812</v>
      </c>
      <c r="D13" s="33">
        <v>41.845887205647372</v>
      </c>
      <c r="E13" s="33">
        <f t="shared" si="1"/>
        <v>36.966306752622089</v>
      </c>
      <c r="F13" s="33">
        <v>10.582244890310999</v>
      </c>
      <c r="G13" s="34">
        <v>9.2496926066775291</v>
      </c>
      <c r="H13" s="35">
        <v>4.2711017358611372</v>
      </c>
      <c r="I13" s="36">
        <v>18.83004143153434</v>
      </c>
      <c r="J13" s="36">
        <v>76.051180894102316</v>
      </c>
      <c r="K13" s="36">
        <v>0.84767593850222311</v>
      </c>
      <c r="L13" s="35">
        <v>64.547769392103035</v>
      </c>
      <c r="M13" s="37">
        <v>35.38467301459184</v>
      </c>
      <c r="N13" s="27">
        <v>24304692</v>
      </c>
      <c r="O13" s="28">
        <v>11224488</v>
      </c>
      <c r="P13" s="28">
        <v>10187862</v>
      </c>
      <c r="Q13" s="28">
        <f t="shared" si="2"/>
        <v>8995707</v>
      </c>
      <c r="R13" s="28">
        <v>1192155</v>
      </c>
      <c r="S13" s="29">
        <v>1036626</v>
      </c>
      <c r="T13" s="30">
        <v>434393</v>
      </c>
      <c r="U13" s="31">
        <v>1915112</v>
      </c>
      <c r="V13" s="31">
        <v>7734796</v>
      </c>
      <c r="W13" s="31">
        <v>86213</v>
      </c>
      <c r="X13" s="30">
        <v>4945399</v>
      </c>
      <c r="Y13" s="32">
        <v>2711036</v>
      </c>
    </row>
    <row r="14" spans="1:25" ht="15" customHeight="1" x14ac:dyDescent="0.25">
      <c r="A14" s="23">
        <f t="shared" si="0"/>
        <v>2010</v>
      </c>
      <c r="B14" s="24">
        <v>3</v>
      </c>
      <c r="C14" s="33">
        <v>45.93923470742827</v>
      </c>
      <c r="D14" s="33">
        <v>42.501645493321099</v>
      </c>
      <c r="E14" s="33">
        <f t="shared" si="1"/>
        <v>38.438328605953714</v>
      </c>
      <c r="F14" s="33">
        <v>8.8449816659883513</v>
      </c>
      <c r="G14" s="34">
        <v>7.4829048328733299</v>
      </c>
      <c r="H14" s="35">
        <v>4.7845081563477727</v>
      </c>
      <c r="I14" s="36">
        <v>17.720070246938395</v>
      </c>
      <c r="J14" s="36">
        <v>76.596360907839639</v>
      </c>
      <c r="K14" s="36">
        <v>0.89906068887419222</v>
      </c>
      <c r="L14" s="35">
        <v>64.628886342521611</v>
      </c>
      <c r="M14" s="37">
        <v>35.29051519462336</v>
      </c>
      <c r="N14" s="27">
        <v>24533676</v>
      </c>
      <c r="O14" s="28">
        <v>11273463</v>
      </c>
      <c r="P14" s="28">
        <v>10430096</v>
      </c>
      <c r="Q14" s="28">
        <f t="shared" si="2"/>
        <v>9433075</v>
      </c>
      <c r="R14" s="28">
        <v>997021</v>
      </c>
      <c r="S14" s="29">
        <v>843367</v>
      </c>
      <c r="T14" s="30">
        <v>498891</v>
      </c>
      <c r="U14" s="31">
        <v>1847710</v>
      </c>
      <c r="V14" s="31">
        <v>7986868</v>
      </c>
      <c r="W14" s="31">
        <v>93747</v>
      </c>
      <c r="X14" s="30">
        <v>5115081</v>
      </c>
      <c r="Y14" s="32">
        <v>2793083</v>
      </c>
    </row>
    <row r="15" spans="1:25" ht="15" customHeight="1" x14ac:dyDescent="0.25">
      <c r="A15" s="23">
        <f t="shared" si="0"/>
        <v>2011</v>
      </c>
      <c r="B15" s="24">
        <v>3</v>
      </c>
      <c r="C15" s="33">
        <v>46.698008165584952</v>
      </c>
      <c r="D15" s="33">
        <v>43.311609380463487</v>
      </c>
      <c r="E15" s="33">
        <f t="shared" si="1"/>
        <v>39.181702479310815</v>
      </c>
      <c r="F15" s="33">
        <v>8.843860934086468</v>
      </c>
      <c r="G15" s="34">
        <v>7.2516985587773846</v>
      </c>
      <c r="H15" s="35">
        <v>4.5683365526321547</v>
      </c>
      <c r="I15" s="36">
        <v>17.966391545995407</v>
      </c>
      <c r="J15" s="36">
        <v>76.728409134882781</v>
      </c>
      <c r="K15" s="36">
        <v>0.72143997068363352</v>
      </c>
      <c r="L15" s="35">
        <v>66.019834835955706</v>
      </c>
      <c r="M15" s="37">
        <v>33.867234055697729</v>
      </c>
      <c r="N15" s="27">
        <v>24760994</v>
      </c>
      <c r="O15" s="28">
        <v>11562891</v>
      </c>
      <c r="P15" s="28">
        <v>10724385</v>
      </c>
      <c r="Q15" s="28">
        <f t="shared" si="2"/>
        <v>9701779</v>
      </c>
      <c r="R15" s="28">
        <v>1022606</v>
      </c>
      <c r="S15" s="29">
        <v>838506</v>
      </c>
      <c r="T15" s="30">
        <v>489926</v>
      </c>
      <c r="U15" s="31">
        <v>1926785</v>
      </c>
      <c r="V15" s="31">
        <v>8228650</v>
      </c>
      <c r="W15" s="31">
        <v>77370</v>
      </c>
      <c r="X15" s="30">
        <v>5385945</v>
      </c>
      <c r="Y15" s="32">
        <v>2762913</v>
      </c>
    </row>
    <row r="16" spans="1:25" ht="15" customHeight="1" x14ac:dyDescent="0.25">
      <c r="A16" s="23">
        <f t="shared" si="0"/>
        <v>2012</v>
      </c>
      <c r="B16" s="24">
        <v>3</v>
      </c>
      <c r="C16" s="33">
        <v>46.893287300104213</v>
      </c>
      <c r="D16" s="33">
        <v>43.321247136113136</v>
      </c>
      <c r="E16" s="33">
        <f t="shared" si="1"/>
        <v>39.116689625518923</v>
      </c>
      <c r="F16" s="33">
        <v>8.9662247043722854</v>
      </c>
      <c r="G16" s="34">
        <v>7.6173805882513586</v>
      </c>
      <c r="H16" s="35">
        <v>4.000155937092317</v>
      </c>
      <c r="I16" s="36">
        <v>17.774722264768254</v>
      </c>
      <c r="J16" s="36">
        <v>77.559285194715372</v>
      </c>
      <c r="K16" s="36">
        <v>0.66583660342407558</v>
      </c>
      <c r="L16" s="35">
        <v>65.33742216154414</v>
      </c>
      <c r="M16" s="37">
        <v>34.662577838455846</v>
      </c>
      <c r="N16" s="27">
        <v>24987457</v>
      </c>
      <c r="O16" s="28">
        <v>11717440</v>
      </c>
      <c r="P16" s="28">
        <v>10824878</v>
      </c>
      <c r="Q16" s="28">
        <f t="shared" si="2"/>
        <v>9774266</v>
      </c>
      <c r="R16" s="28">
        <v>1050612</v>
      </c>
      <c r="S16" s="29">
        <v>892562</v>
      </c>
      <c r="T16" s="30">
        <v>433012</v>
      </c>
      <c r="U16" s="31">
        <v>1924092</v>
      </c>
      <c r="V16" s="31">
        <v>8395698</v>
      </c>
      <c r="W16" s="31">
        <v>72076</v>
      </c>
      <c r="X16" s="30">
        <v>5396383</v>
      </c>
      <c r="Y16" s="32">
        <v>2862870</v>
      </c>
    </row>
    <row r="17" spans="1:25" ht="15" customHeight="1" x14ac:dyDescent="0.25">
      <c r="A17" s="23">
        <f t="shared" si="0"/>
        <v>2013</v>
      </c>
      <c r="B17" s="24">
        <v>3</v>
      </c>
      <c r="C17" s="33">
        <v>46.061039261453644</v>
      </c>
      <c r="D17" s="33">
        <v>42.909587471061293</v>
      </c>
      <c r="E17" s="33">
        <f t="shared" si="1"/>
        <v>38.836860556029407</v>
      </c>
      <c r="F17" s="33">
        <v>8.8420213272090908</v>
      </c>
      <c r="G17" s="34">
        <v>6.8419033545985428</v>
      </c>
      <c r="H17" s="35">
        <v>4.209274930201758</v>
      </c>
      <c r="I17" s="36">
        <v>18.796987407661302</v>
      </c>
      <c r="J17" s="36">
        <v>76.536541149996992</v>
      </c>
      <c r="K17" s="36">
        <v>0.4571965121399581</v>
      </c>
      <c r="L17" s="35">
        <v>65.572567952779224</v>
      </c>
      <c r="M17" s="37">
        <v>34.427432047220776</v>
      </c>
      <c r="N17" s="27">
        <v>25211904</v>
      </c>
      <c r="O17" s="28">
        <v>11612865</v>
      </c>
      <c r="P17" s="28">
        <v>10818324</v>
      </c>
      <c r="Q17" s="28">
        <f t="shared" si="2"/>
        <v>9791512</v>
      </c>
      <c r="R17" s="28">
        <v>1026811.9999999999</v>
      </c>
      <c r="S17" s="29">
        <v>794541</v>
      </c>
      <c r="T17" s="30">
        <v>455373</v>
      </c>
      <c r="U17" s="31">
        <v>2033519</v>
      </c>
      <c r="V17" s="31">
        <v>8279971</v>
      </c>
      <c r="W17" s="31">
        <v>49461</v>
      </c>
      <c r="X17" s="30">
        <v>5386694</v>
      </c>
      <c r="Y17" s="32">
        <v>2828165</v>
      </c>
    </row>
    <row r="18" spans="1:25" ht="15" customHeight="1" x14ac:dyDescent="0.25">
      <c r="A18" s="23">
        <f t="shared" si="0"/>
        <v>2014</v>
      </c>
      <c r="B18" s="24">
        <v>3</v>
      </c>
      <c r="C18" s="33">
        <v>44.665856752644501</v>
      </c>
      <c r="D18" s="33">
        <v>41.29875812379052</v>
      </c>
      <c r="E18" s="33">
        <f t="shared" si="1"/>
        <v>37.13170209980197</v>
      </c>
      <c r="F18" s="33">
        <v>9.329399068880134</v>
      </c>
      <c r="G18" s="34">
        <v>7.538417201981984</v>
      </c>
      <c r="H18" s="35">
        <v>3.4905277489267728</v>
      </c>
      <c r="I18" s="36">
        <v>19.722824352420503</v>
      </c>
      <c r="J18" s="36">
        <v>76.111211551552699</v>
      </c>
      <c r="K18" s="36">
        <v>0.67543634710002809</v>
      </c>
      <c r="L18" s="35">
        <v>66.602269661959042</v>
      </c>
      <c r="M18" s="37">
        <v>33.397730338040965</v>
      </c>
      <c r="N18" s="27">
        <v>26314640</v>
      </c>
      <c r="O18" s="28">
        <v>11896168</v>
      </c>
      <c r="P18" s="28">
        <v>11068589</v>
      </c>
      <c r="Q18" s="28">
        <f t="shared" si="2"/>
        <v>9980951</v>
      </c>
      <c r="R18" s="28">
        <v>1087638</v>
      </c>
      <c r="S18" s="29">
        <v>827579</v>
      </c>
      <c r="T18" s="30">
        <v>391426</v>
      </c>
      <c r="U18" s="31">
        <v>2165971</v>
      </c>
      <c r="V18" s="31">
        <v>8439927</v>
      </c>
      <c r="W18" s="31">
        <v>71265</v>
      </c>
      <c r="X18" s="30">
        <v>5531032</v>
      </c>
      <c r="Y18" s="32">
        <v>2859867</v>
      </c>
    </row>
    <row r="19" spans="1:25" ht="15" customHeight="1" x14ac:dyDescent="0.25">
      <c r="A19" s="23">
        <f t="shared" si="0"/>
        <v>2015</v>
      </c>
      <c r="B19" s="24">
        <v>3</v>
      </c>
      <c r="C19" s="61"/>
      <c r="D19" s="61"/>
      <c r="E19" s="61"/>
      <c r="F19" s="61"/>
      <c r="G19" s="61"/>
      <c r="H19" s="63"/>
      <c r="I19" s="25"/>
      <c r="J19" s="25"/>
      <c r="K19" s="25"/>
      <c r="L19" s="63"/>
      <c r="M19" s="64"/>
      <c r="N19" s="55"/>
      <c r="O19" s="56"/>
      <c r="P19" s="56"/>
      <c r="Q19" s="56"/>
      <c r="R19" s="56"/>
      <c r="S19" s="57"/>
      <c r="T19" s="58"/>
      <c r="U19" s="59"/>
      <c r="V19" s="59"/>
      <c r="W19" s="59"/>
      <c r="X19" s="58"/>
      <c r="Y19" s="60"/>
    </row>
    <row r="20" spans="1:25" ht="15" customHeight="1" x14ac:dyDescent="0.25">
      <c r="A20" s="23">
        <f t="shared" si="0"/>
        <v>2016</v>
      </c>
      <c r="B20" s="24">
        <v>3</v>
      </c>
      <c r="C20" s="33">
        <v>46.063353963411338</v>
      </c>
      <c r="D20" s="33">
        <v>42.141821883403061</v>
      </c>
      <c r="E20" s="33">
        <f t="shared" ref="E20:E25" si="3">D20-(F20*C20/100)</f>
        <v>37.449783759543472</v>
      </c>
      <c r="F20" s="33">
        <v>10.186054032423547</v>
      </c>
      <c r="G20" s="34">
        <v>8.5133446494651448</v>
      </c>
      <c r="H20" s="35">
        <v>3.4839881541360875</v>
      </c>
      <c r="I20" s="36">
        <v>20.44552231239096</v>
      </c>
      <c r="J20" s="36">
        <v>75.41650204365628</v>
      </c>
      <c r="K20" s="36">
        <v>0.65398748981668287</v>
      </c>
      <c r="L20" s="35">
        <v>66.551724701769515</v>
      </c>
      <c r="M20" s="37">
        <v>33.448275298230485</v>
      </c>
      <c r="N20" s="27"/>
      <c r="O20" s="28"/>
      <c r="P20" s="28"/>
      <c r="Q20" s="28"/>
      <c r="R20" s="28"/>
      <c r="S20" s="29"/>
      <c r="T20" s="30"/>
      <c r="U20" s="31"/>
      <c r="V20" s="31"/>
      <c r="W20" s="31"/>
      <c r="X20" s="30"/>
      <c r="Y20" s="32"/>
    </row>
    <row r="21" spans="1:25" ht="15" customHeight="1" x14ac:dyDescent="0.25">
      <c r="A21" s="23">
        <f t="shared" si="0"/>
        <v>2017</v>
      </c>
      <c r="B21" s="24">
        <v>3</v>
      </c>
      <c r="C21" s="33">
        <v>46.303268746415597</v>
      </c>
      <c r="D21" s="33">
        <v>42.465706371158809</v>
      </c>
      <c r="E21" s="33">
        <f t="shared" si="3"/>
        <v>37.444611238718778</v>
      </c>
      <c r="F21" s="33">
        <v>10.84393233648051</v>
      </c>
      <c r="G21" s="34">
        <v>8.2878865340448584</v>
      </c>
      <c r="H21" s="35">
        <v>3.8502179901696194</v>
      </c>
      <c r="I21" s="36">
        <v>21.179195698963881</v>
      </c>
      <c r="J21" s="36">
        <v>74.403349906207652</v>
      </c>
      <c r="K21" s="36">
        <v>0.56723640465886049</v>
      </c>
      <c r="L21" s="35">
        <v>65.769148792866574</v>
      </c>
      <c r="M21" s="37">
        <v>34.230851207133419</v>
      </c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</row>
    <row r="22" spans="1:25" ht="15" customHeight="1" x14ac:dyDescent="0.25">
      <c r="A22" s="23">
        <f t="shared" si="0"/>
        <v>2018</v>
      </c>
      <c r="B22" s="24">
        <v>3</v>
      </c>
      <c r="C22" s="33">
        <v>46.661752191684592</v>
      </c>
      <c r="D22" s="33">
        <v>42.476374796938543</v>
      </c>
      <c r="E22" s="33">
        <f t="shared" si="3"/>
        <v>36.938882586443967</v>
      </c>
      <c r="F22" s="33">
        <v>11.867304484723981</v>
      </c>
      <c r="G22" s="34">
        <v>8.9696104371578027</v>
      </c>
      <c r="H22" s="35">
        <v>3.9540575330508427</v>
      </c>
      <c r="I22" s="36">
        <v>21.473398900267178</v>
      </c>
      <c r="J22" s="36">
        <v>74.056853101651981</v>
      </c>
      <c r="K22" s="36">
        <v>0.5156904650300006</v>
      </c>
      <c r="L22" s="35">
        <v>65.772611844547342</v>
      </c>
      <c r="M22" s="37">
        <v>34.227388155452658</v>
      </c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</row>
    <row r="23" spans="1:25" ht="15" customHeight="1" x14ac:dyDescent="0.25">
      <c r="A23" s="23">
        <f t="shared" si="0"/>
        <v>2019</v>
      </c>
      <c r="B23" s="24">
        <v>3</v>
      </c>
      <c r="C23" s="33">
        <v>47.277019500102583</v>
      </c>
      <c r="D23" s="33">
        <v>42.667664290997557</v>
      </c>
      <c r="E23" s="33">
        <f t="shared" si="3"/>
        <v>36.598597957684824</v>
      </c>
      <c r="F23" s="33">
        <v>12.837243966488968</v>
      </c>
      <c r="G23" s="34">
        <v>9.7496738539006635</v>
      </c>
      <c r="H23" s="35">
        <v>3.9264200570250076</v>
      </c>
      <c r="I23" s="36">
        <v>22.894401721971626</v>
      </c>
      <c r="J23" s="36">
        <v>72.614589833090477</v>
      </c>
      <c r="K23" s="36">
        <v>0.56458838791287436</v>
      </c>
      <c r="L23" s="35">
        <v>65.049871651248367</v>
      </c>
      <c r="M23" s="37">
        <v>34.950128348751626</v>
      </c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</row>
    <row r="24" spans="1:25" ht="15" customHeight="1" x14ac:dyDescent="0.25">
      <c r="A24" s="23">
        <f t="shared" si="0"/>
        <v>2020</v>
      </c>
      <c r="B24" s="24">
        <v>3</v>
      </c>
      <c r="C24" s="33">
        <v>42.382251523562516</v>
      </c>
      <c r="D24" s="33">
        <v>37.393585104515815</v>
      </c>
      <c r="E24" s="33">
        <f t="shared" si="3"/>
        <v>31.669027317496266</v>
      </c>
      <c r="F24" s="33">
        <v>13.506969500751909</v>
      </c>
      <c r="G24" s="34">
        <v>11.770649835045303</v>
      </c>
      <c r="H24" s="35">
        <v>2.949966356783408</v>
      </c>
      <c r="I24" s="36">
        <v>24.979845494503866</v>
      </c>
      <c r="J24" s="36">
        <v>71.455087686620828</v>
      </c>
      <c r="K24" s="36">
        <v>0.61510046209191305</v>
      </c>
      <c r="L24" s="35">
        <v>71.334003297462999</v>
      </c>
      <c r="M24" s="37">
        <v>28.665996702536994</v>
      </c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</row>
    <row r="25" spans="1:25" ht="15" customHeight="1" x14ac:dyDescent="0.25">
      <c r="A25" s="23">
        <f t="shared" si="0"/>
        <v>2021</v>
      </c>
      <c r="B25" s="24">
        <v>3</v>
      </c>
      <c r="C25" s="33">
        <v>46.759193304637527</v>
      </c>
      <c r="D25" s="33">
        <v>42.89546089187094</v>
      </c>
      <c r="E25" s="33">
        <f t="shared" si="3"/>
        <v>37.17337469009609</v>
      </c>
      <c r="F25" s="33">
        <v>12.237350128124083</v>
      </c>
      <c r="G25" s="34">
        <v>8.2630433497734987</v>
      </c>
      <c r="H25" s="35">
        <v>3.9744979999962395</v>
      </c>
      <c r="I25" s="36">
        <v>23.367515275257144</v>
      </c>
      <c r="J25" s="36">
        <v>71.987347931157316</v>
      </c>
      <c r="K25" s="36">
        <v>0.67063879358929368</v>
      </c>
      <c r="L25" s="35">
        <v>66.977619773859388</v>
      </c>
      <c r="M25" s="37">
        <v>33.022380226140612</v>
      </c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O8:P17 N8:N15 Q7:Q10 Q12:Q18 C15:D18 M15:M22 L12:L18 F15:K22 E7:E18 N7:Y7 Q8:Y15 C7:M15 C16:Y25">
    <cfRule type="cellIs" dxfId="13" priority="48" stopIfTrue="1" operator="equal">
      <formula>"n.d."</formula>
    </cfRule>
  </conditionalFormatting>
  <conditionalFormatting sqref="E23:E25">
    <cfRule type="cellIs" dxfId="12" priority="4" stopIfTrue="1" operator="equal">
      <formula>"n.d."</formula>
    </cfRule>
  </conditionalFormatting>
  <conditionalFormatting sqref="E24">
    <cfRule type="cellIs" dxfId="11" priority="2" stopIfTrue="1" operator="equal">
      <formula>"n.d."</formula>
    </cfRule>
  </conditionalFormatting>
  <conditionalFormatting sqref="E25">
    <cfRule type="cellIs" dxfId="10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zoomScale="80" zoomScaleNormal="80" workbookViewId="0">
      <pane xSplit="2" ySplit="6" topLeftCell="C7" activePane="bottomRight" state="frozen"/>
      <selection activeCell="C1" sqref="C1:M1048576"/>
      <selection pane="topRight" activeCell="C1" sqref="C1:M1048576"/>
      <selection pane="bottomLeft" activeCell="C1" sqref="C1:M1048576"/>
      <selection pane="bottomRight" activeCell="G7" sqref="G7"/>
    </sheetView>
  </sheetViews>
  <sheetFormatPr baseColWidth="10" defaultRowHeight="15" customHeight="1" x14ac:dyDescent="0.25"/>
  <cols>
    <col min="1" max="2" width="8.7109375" style="38" customWidth="1"/>
    <col min="3" max="7" width="10.7109375" style="9" customWidth="1"/>
    <col min="8" max="13" width="11.42578125" style="9"/>
    <col min="14" max="14" width="10.7109375" style="8" customWidth="1"/>
    <col min="15" max="19" width="10.7109375" style="39" customWidth="1"/>
    <col min="20" max="241" width="11.42578125" style="26"/>
    <col min="242" max="243" width="8.7109375" style="26" customWidth="1"/>
    <col min="244" max="249" width="10.7109375" style="26" customWidth="1"/>
    <col min="250" max="255" width="11.42578125" style="26"/>
    <col min="256" max="261" width="10.7109375" style="26" customWidth="1"/>
    <col min="262" max="497" width="11.42578125" style="26"/>
    <col min="498" max="499" width="8.7109375" style="26" customWidth="1"/>
    <col min="500" max="505" width="10.7109375" style="26" customWidth="1"/>
    <col min="506" max="511" width="11.42578125" style="26"/>
    <col min="512" max="517" width="10.7109375" style="26" customWidth="1"/>
    <col min="518" max="753" width="11.42578125" style="26"/>
    <col min="754" max="755" width="8.7109375" style="26" customWidth="1"/>
    <col min="756" max="761" width="10.7109375" style="26" customWidth="1"/>
    <col min="762" max="767" width="11.42578125" style="26"/>
    <col min="768" max="773" width="10.7109375" style="26" customWidth="1"/>
    <col min="774" max="1009" width="11.42578125" style="26"/>
    <col min="1010" max="1011" width="8.7109375" style="26" customWidth="1"/>
    <col min="1012" max="1017" width="10.7109375" style="26" customWidth="1"/>
    <col min="1018" max="1023" width="11.42578125" style="26"/>
    <col min="1024" max="1029" width="10.7109375" style="26" customWidth="1"/>
    <col min="1030" max="1265" width="11.42578125" style="26"/>
    <col min="1266" max="1267" width="8.7109375" style="26" customWidth="1"/>
    <col min="1268" max="1273" width="10.7109375" style="26" customWidth="1"/>
    <col min="1274" max="1279" width="11.42578125" style="26"/>
    <col min="1280" max="1285" width="10.7109375" style="26" customWidth="1"/>
    <col min="1286" max="1521" width="11.42578125" style="26"/>
    <col min="1522" max="1523" width="8.7109375" style="26" customWidth="1"/>
    <col min="1524" max="1529" width="10.7109375" style="26" customWidth="1"/>
    <col min="1530" max="1535" width="11.42578125" style="26"/>
    <col min="1536" max="1541" width="10.7109375" style="26" customWidth="1"/>
    <col min="1542" max="1777" width="11.42578125" style="26"/>
    <col min="1778" max="1779" width="8.7109375" style="26" customWidth="1"/>
    <col min="1780" max="1785" width="10.7109375" style="26" customWidth="1"/>
    <col min="1786" max="1791" width="11.42578125" style="26"/>
    <col min="1792" max="1797" width="10.7109375" style="26" customWidth="1"/>
    <col min="1798" max="2033" width="11.42578125" style="26"/>
    <col min="2034" max="2035" width="8.7109375" style="26" customWidth="1"/>
    <col min="2036" max="2041" width="10.7109375" style="26" customWidth="1"/>
    <col min="2042" max="2047" width="11.42578125" style="26"/>
    <col min="2048" max="2053" width="10.7109375" style="26" customWidth="1"/>
    <col min="2054" max="2289" width="11.42578125" style="26"/>
    <col min="2290" max="2291" width="8.7109375" style="26" customWidth="1"/>
    <col min="2292" max="2297" width="10.7109375" style="26" customWidth="1"/>
    <col min="2298" max="2303" width="11.42578125" style="26"/>
    <col min="2304" max="2309" width="10.7109375" style="26" customWidth="1"/>
    <col min="2310" max="2545" width="11.42578125" style="26"/>
    <col min="2546" max="2547" width="8.7109375" style="26" customWidth="1"/>
    <col min="2548" max="2553" width="10.7109375" style="26" customWidth="1"/>
    <col min="2554" max="2559" width="11.42578125" style="26"/>
    <col min="2560" max="2565" width="10.7109375" style="26" customWidth="1"/>
    <col min="2566" max="2801" width="11.42578125" style="26"/>
    <col min="2802" max="2803" width="8.7109375" style="26" customWidth="1"/>
    <col min="2804" max="2809" width="10.7109375" style="26" customWidth="1"/>
    <col min="2810" max="2815" width="11.42578125" style="26"/>
    <col min="2816" max="2821" width="10.7109375" style="26" customWidth="1"/>
    <col min="2822" max="3057" width="11.42578125" style="26"/>
    <col min="3058" max="3059" width="8.7109375" style="26" customWidth="1"/>
    <col min="3060" max="3065" width="10.7109375" style="26" customWidth="1"/>
    <col min="3066" max="3071" width="11.42578125" style="26"/>
    <col min="3072" max="3077" width="10.7109375" style="26" customWidth="1"/>
    <col min="3078" max="3313" width="11.42578125" style="26"/>
    <col min="3314" max="3315" width="8.7109375" style="26" customWidth="1"/>
    <col min="3316" max="3321" width="10.7109375" style="26" customWidth="1"/>
    <col min="3322" max="3327" width="11.42578125" style="26"/>
    <col min="3328" max="3333" width="10.7109375" style="26" customWidth="1"/>
    <col min="3334" max="3569" width="11.42578125" style="26"/>
    <col min="3570" max="3571" width="8.7109375" style="26" customWidth="1"/>
    <col min="3572" max="3577" width="10.7109375" style="26" customWidth="1"/>
    <col min="3578" max="3583" width="11.42578125" style="26"/>
    <col min="3584" max="3589" width="10.7109375" style="26" customWidth="1"/>
    <col min="3590" max="3825" width="11.42578125" style="26"/>
    <col min="3826" max="3827" width="8.7109375" style="26" customWidth="1"/>
    <col min="3828" max="3833" width="10.7109375" style="26" customWidth="1"/>
    <col min="3834" max="3839" width="11.42578125" style="26"/>
    <col min="3840" max="3845" width="10.7109375" style="26" customWidth="1"/>
    <col min="3846" max="4081" width="11.42578125" style="26"/>
    <col min="4082" max="4083" width="8.7109375" style="26" customWidth="1"/>
    <col min="4084" max="4089" width="10.7109375" style="26" customWidth="1"/>
    <col min="4090" max="4095" width="11.42578125" style="26"/>
    <col min="4096" max="4101" width="10.7109375" style="26" customWidth="1"/>
    <col min="4102" max="4337" width="11.42578125" style="26"/>
    <col min="4338" max="4339" width="8.7109375" style="26" customWidth="1"/>
    <col min="4340" max="4345" width="10.7109375" style="26" customWidth="1"/>
    <col min="4346" max="4351" width="11.42578125" style="26"/>
    <col min="4352" max="4357" width="10.7109375" style="26" customWidth="1"/>
    <col min="4358" max="4593" width="11.42578125" style="26"/>
    <col min="4594" max="4595" width="8.7109375" style="26" customWidth="1"/>
    <col min="4596" max="4601" width="10.7109375" style="26" customWidth="1"/>
    <col min="4602" max="4607" width="11.42578125" style="26"/>
    <col min="4608" max="4613" width="10.7109375" style="26" customWidth="1"/>
    <col min="4614" max="4849" width="11.42578125" style="26"/>
    <col min="4850" max="4851" width="8.7109375" style="26" customWidth="1"/>
    <col min="4852" max="4857" width="10.7109375" style="26" customWidth="1"/>
    <col min="4858" max="4863" width="11.42578125" style="26"/>
    <col min="4864" max="4869" width="10.7109375" style="26" customWidth="1"/>
    <col min="4870" max="5105" width="11.42578125" style="26"/>
    <col min="5106" max="5107" width="8.7109375" style="26" customWidth="1"/>
    <col min="5108" max="5113" width="10.7109375" style="26" customWidth="1"/>
    <col min="5114" max="5119" width="11.42578125" style="26"/>
    <col min="5120" max="5125" width="10.7109375" style="26" customWidth="1"/>
    <col min="5126" max="5361" width="11.42578125" style="26"/>
    <col min="5362" max="5363" width="8.7109375" style="26" customWidth="1"/>
    <col min="5364" max="5369" width="10.7109375" style="26" customWidth="1"/>
    <col min="5370" max="5375" width="11.42578125" style="26"/>
    <col min="5376" max="5381" width="10.7109375" style="26" customWidth="1"/>
    <col min="5382" max="5617" width="11.42578125" style="26"/>
    <col min="5618" max="5619" width="8.7109375" style="26" customWidth="1"/>
    <col min="5620" max="5625" width="10.7109375" style="26" customWidth="1"/>
    <col min="5626" max="5631" width="11.42578125" style="26"/>
    <col min="5632" max="5637" width="10.7109375" style="26" customWidth="1"/>
    <col min="5638" max="5873" width="11.42578125" style="26"/>
    <col min="5874" max="5875" width="8.7109375" style="26" customWidth="1"/>
    <col min="5876" max="5881" width="10.7109375" style="26" customWidth="1"/>
    <col min="5882" max="5887" width="11.42578125" style="26"/>
    <col min="5888" max="5893" width="10.7109375" style="26" customWidth="1"/>
    <col min="5894" max="6129" width="11.42578125" style="26"/>
    <col min="6130" max="6131" width="8.7109375" style="26" customWidth="1"/>
    <col min="6132" max="6137" width="10.7109375" style="26" customWidth="1"/>
    <col min="6138" max="6143" width="11.42578125" style="26"/>
    <col min="6144" max="6149" width="10.7109375" style="26" customWidth="1"/>
    <col min="6150" max="6385" width="11.42578125" style="26"/>
    <col min="6386" max="6387" width="8.7109375" style="26" customWidth="1"/>
    <col min="6388" max="6393" width="10.7109375" style="26" customWidth="1"/>
    <col min="6394" max="6399" width="11.42578125" style="26"/>
    <col min="6400" max="6405" width="10.7109375" style="26" customWidth="1"/>
    <col min="6406" max="6641" width="11.42578125" style="26"/>
    <col min="6642" max="6643" width="8.7109375" style="26" customWidth="1"/>
    <col min="6644" max="6649" width="10.7109375" style="26" customWidth="1"/>
    <col min="6650" max="6655" width="11.42578125" style="26"/>
    <col min="6656" max="6661" width="10.7109375" style="26" customWidth="1"/>
    <col min="6662" max="6897" width="11.42578125" style="26"/>
    <col min="6898" max="6899" width="8.7109375" style="26" customWidth="1"/>
    <col min="6900" max="6905" width="10.7109375" style="26" customWidth="1"/>
    <col min="6906" max="6911" width="11.42578125" style="26"/>
    <col min="6912" max="6917" width="10.7109375" style="26" customWidth="1"/>
    <col min="6918" max="7153" width="11.42578125" style="26"/>
    <col min="7154" max="7155" width="8.7109375" style="26" customWidth="1"/>
    <col min="7156" max="7161" width="10.7109375" style="26" customWidth="1"/>
    <col min="7162" max="7167" width="11.42578125" style="26"/>
    <col min="7168" max="7173" width="10.7109375" style="26" customWidth="1"/>
    <col min="7174" max="7409" width="11.42578125" style="26"/>
    <col min="7410" max="7411" width="8.7109375" style="26" customWidth="1"/>
    <col min="7412" max="7417" width="10.7109375" style="26" customWidth="1"/>
    <col min="7418" max="7423" width="11.42578125" style="26"/>
    <col min="7424" max="7429" width="10.7109375" style="26" customWidth="1"/>
    <col min="7430" max="7665" width="11.42578125" style="26"/>
    <col min="7666" max="7667" width="8.7109375" style="26" customWidth="1"/>
    <col min="7668" max="7673" width="10.7109375" style="26" customWidth="1"/>
    <col min="7674" max="7679" width="11.42578125" style="26"/>
    <col min="7680" max="7685" width="10.7109375" style="26" customWidth="1"/>
    <col min="7686" max="7921" width="11.42578125" style="26"/>
    <col min="7922" max="7923" width="8.7109375" style="26" customWidth="1"/>
    <col min="7924" max="7929" width="10.7109375" style="26" customWidth="1"/>
    <col min="7930" max="7935" width="11.42578125" style="26"/>
    <col min="7936" max="7941" width="10.7109375" style="26" customWidth="1"/>
    <col min="7942" max="8177" width="11.42578125" style="26"/>
    <col min="8178" max="8179" width="8.7109375" style="26" customWidth="1"/>
    <col min="8180" max="8185" width="10.7109375" style="26" customWidth="1"/>
    <col min="8186" max="8191" width="11.42578125" style="26"/>
    <col min="8192" max="8197" width="10.7109375" style="26" customWidth="1"/>
    <col min="8198" max="8433" width="11.42578125" style="26"/>
    <col min="8434" max="8435" width="8.7109375" style="26" customWidth="1"/>
    <col min="8436" max="8441" width="10.7109375" style="26" customWidth="1"/>
    <col min="8442" max="8447" width="11.42578125" style="26"/>
    <col min="8448" max="8453" width="10.7109375" style="26" customWidth="1"/>
    <col min="8454" max="8689" width="11.42578125" style="26"/>
    <col min="8690" max="8691" width="8.7109375" style="26" customWidth="1"/>
    <col min="8692" max="8697" width="10.7109375" style="26" customWidth="1"/>
    <col min="8698" max="8703" width="11.42578125" style="26"/>
    <col min="8704" max="8709" width="10.7109375" style="26" customWidth="1"/>
    <col min="8710" max="8945" width="11.42578125" style="26"/>
    <col min="8946" max="8947" width="8.7109375" style="26" customWidth="1"/>
    <col min="8948" max="8953" width="10.7109375" style="26" customWidth="1"/>
    <col min="8954" max="8959" width="11.42578125" style="26"/>
    <col min="8960" max="8965" width="10.7109375" style="26" customWidth="1"/>
    <col min="8966" max="9201" width="11.42578125" style="26"/>
    <col min="9202" max="9203" width="8.7109375" style="26" customWidth="1"/>
    <col min="9204" max="9209" width="10.7109375" style="26" customWidth="1"/>
    <col min="9210" max="9215" width="11.42578125" style="26"/>
    <col min="9216" max="9221" width="10.7109375" style="26" customWidth="1"/>
    <col min="9222" max="9457" width="11.42578125" style="26"/>
    <col min="9458" max="9459" width="8.7109375" style="26" customWidth="1"/>
    <col min="9460" max="9465" width="10.7109375" style="26" customWidth="1"/>
    <col min="9466" max="9471" width="11.42578125" style="26"/>
    <col min="9472" max="9477" width="10.7109375" style="26" customWidth="1"/>
    <col min="9478" max="9713" width="11.42578125" style="26"/>
    <col min="9714" max="9715" width="8.7109375" style="26" customWidth="1"/>
    <col min="9716" max="9721" width="10.7109375" style="26" customWidth="1"/>
    <col min="9722" max="9727" width="11.42578125" style="26"/>
    <col min="9728" max="9733" width="10.7109375" style="26" customWidth="1"/>
    <col min="9734" max="9969" width="11.42578125" style="26"/>
    <col min="9970" max="9971" width="8.7109375" style="26" customWidth="1"/>
    <col min="9972" max="9977" width="10.7109375" style="26" customWidth="1"/>
    <col min="9978" max="9983" width="11.42578125" style="26"/>
    <col min="9984" max="9989" width="10.7109375" style="26" customWidth="1"/>
    <col min="9990" max="10225" width="11.42578125" style="26"/>
    <col min="10226" max="10227" width="8.7109375" style="26" customWidth="1"/>
    <col min="10228" max="10233" width="10.7109375" style="26" customWidth="1"/>
    <col min="10234" max="10239" width="11.42578125" style="26"/>
    <col min="10240" max="10245" width="10.7109375" style="26" customWidth="1"/>
    <col min="10246" max="10481" width="11.42578125" style="26"/>
    <col min="10482" max="10483" width="8.7109375" style="26" customWidth="1"/>
    <col min="10484" max="10489" width="10.7109375" style="26" customWidth="1"/>
    <col min="10490" max="10495" width="11.42578125" style="26"/>
    <col min="10496" max="10501" width="10.7109375" style="26" customWidth="1"/>
    <col min="10502" max="10737" width="11.42578125" style="26"/>
    <col min="10738" max="10739" width="8.7109375" style="26" customWidth="1"/>
    <col min="10740" max="10745" width="10.7109375" style="26" customWidth="1"/>
    <col min="10746" max="10751" width="11.42578125" style="26"/>
    <col min="10752" max="10757" width="10.7109375" style="26" customWidth="1"/>
    <col min="10758" max="10993" width="11.42578125" style="26"/>
    <col min="10994" max="10995" width="8.7109375" style="26" customWidth="1"/>
    <col min="10996" max="11001" width="10.7109375" style="26" customWidth="1"/>
    <col min="11002" max="11007" width="11.42578125" style="26"/>
    <col min="11008" max="11013" width="10.7109375" style="26" customWidth="1"/>
    <col min="11014" max="11249" width="11.42578125" style="26"/>
    <col min="11250" max="11251" width="8.7109375" style="26" customWidth="1"/>
    <col min="11252" max="11257" width="10.7109375" style="26" customWidth="1"/>
    <col min="11258" max="11263" width="11.42578125" style="26"/>
    <col min="11264" max="11269" width="10.7109375" style="26" customWidth="1"/>
    <col min="11270" max="11505" width="11.42578125" style="26"/>
    <col min="11506" max="11507" width="8.7109375" style="26" customWidth="1"/>
    <col min="11508" max="11513" width="10.7109375" style="26" customWidth="1"/>
    <col min="11514" max="11519" width="11.42578125" style="26"/>
    <col min="11520" max="11525" width="10.7109375" style="26" customWidth="1"/>
    <col min="11526" max="11761" width="11.42578125" style="26"/>
    <col min="11762" max="11763" width="8.7109375" style="26" customWidth="1"/>
    <col min="11764" max="11769" width="10.7109375" style="26" customWidth="1"/>
    <col min="11770" max="11775" width="11.42578125" style="26"/>
    <col min="11776" max="11781" width="10.7109375" style="26" customWidth="1"/>
    <col min="11782" max="12017" width="11.42578125" style="26"/>
    <col min="12018" max="12019" width="8.7109375" style="26" customWidth="1"/>
    <col min="12020" max="12025" width="10.7109375" style="26" customWidth="1"/>
    <col min="12026" max="12031" width="11.42578125" style="26"/>
    <col min="12032" max="12037" width="10.7109375" style="26" customWidth="1"/>
    <col min="12038" max="12273" width="11.42578125" style="26"/>
    <col min="12274" max="12275" width="8.7109375" style="26" customWidth="1"/>
    <col min="12276" max="12281" width="10.7109375" style="26" customWidth="1"/>
    <col min="12282" max="12287" width="11.42578125" style="26"/>
    <col min="12288" max="12293" width="10.7109375" style="26" customWidth="1"/>
    <col min="12294" max="12529" width="11.42578125" style="26"/>
    <col min="12530" max="12531" width="8.7109375" style="26" customWidth="1"/>
    <col min="12532" max="12537" width="10.7109375" style="26" customWidth="1"/>
    <col min="12538" max="12543" width="11.42578125" style="26"/>
    <col min="12544" max="12549" width="10.7109375" style="26" customWidth="1"/>
    <col min="12550" max="12785" width="11.42578125" style="26"/>
    <col min="12786" max="12787" width="8.7109375" style="26" customWidth="1"/>
    <col min="12788" max="12793" width="10.7109375" style="26" customWidth="1"/>
    <col min="12794" max="12799" width="11.42578125" style="26"/>
    <col min="12800" max="12805" width="10.7109375" style="26" customWidth="1"/>
    <col min="12806" max="13041" width="11.42578125" style="26"/>
    <col min="13042" max="13043" width="8.7109375" style="26" customWidth="1"/>
    <col min="13044" max="13049" width="10.7109375" style="26" customWidth="1"/>
    <col min="13050" max="13055" width="11.42578125" style="26"/>
    <col min="13056" max="13061" width="10.7109375" style="26" customWidth="1"/>
    <col min="13062" max="13297" width="11.42578125" style="26"/>
    <col min="13298" max="13299" width="8.7109375" style="26" customWidth="1"/>
    <col min="13300" max="13305" width="10.7109375" style="26" customWidth="1"/>
    <col min="13306" max="13311" width="11.42578125" style="26"/>
    <col min="13312" max="13317" width="10.7109375" style="26" customWidth="1"/>
    <col min="13318" max="13553" width="11.42578125" style="26"/>
    <col min="13554" max="13555" width="8.7109375" style="26" customWidth="1"/>
    <col min="13556" max="13561" width="10.7109375" style="26" customWidth="1"/>
    <col min="13562" max="13567" width="11.42578125" style="26"/>
    <col min="13568" max="13573" width="10.7109375" style="26" customWidth="1"/>
    <col min="13574" max="13809" width="11.42578125" style="26"/>
    <col min="13810" max="13811" width="8.7109375" style="26" customWidth="1"/>
    <col min="13812" max="13817" width="10.7109375" style="26" customWidth="1"/>
    <col min="13818" max="13823" width="11.42578125" style="26"/>
    <col min="13824" max="13829" width="10.7109375" style="26" customWidth="1"/>
    <col min="13830" max="14065" width="11.42578125" style="26"/>
    <col min="14066" max="14067" width="8.7109375" style="26" customWidth="1"/>
    <col min="14068" max="14073" width="10.7109375" style="26" customWidth="1"/>
    <col min="14074" max="14079" width="11.42578125" style="26"/>
    <col min="14080" max="14085" width="10.7109375" style="26" customWidth="1"/>
    <col min="14086" max="14321" width="11.42578125" style="26"/>
    <col min="14322" max="14323" width="8.7109375" style="26" customWidth="1"/>
    <col min="14324" max="14329" width="10.7109375" style="26" customWidth="1"/>
    <col min="14330" max="14335" width="11.42578125" style="26"/>
    <col min="14336" max="14341" width="10.7109375" style="26" customWidth="1"/>
    <col min="14342" max="14577" width="11.42578125" style="26"/>
    <col min="14578" max="14579" width="8.7109375" style="26" customWidth="1"/>
    <col min="14580" max="14585" width="10.7109375" style="26" customWidth="1"/>
    <col min="14586" max="14591" width="11.42578125" style="26"/>
    <col min="14592" max="14597" width="10.7109375" style="26" customWidth="1"/>
    <col min="14598" max="14833" width="11.42578125" style="26"/>
    <col min="14834" max="14835" width="8.7109375" style="26" customWidth="1"/>
    <col min="14836" max="14841" width="10.7109375" style="26" customWidth="1"/>
    <col min="14842" max="14847" width="11.42578125" style="26"/>
    <col min="14848" max="14853" width="10.7109375" style="26" customWidth="1"/>
    <col min="14854" max="15089" width="11.42578125" style="26"/>
    <col min="15090" max="15091" width="8.7109375" style="26" customWidth="1"/>
    <col min="15092" max="15097" width="10.7109375" style="26" customWidth="1"/>
    <col min="15098" max="15103" width="11.42578125" style="26"/>
    <col min="15104" max="15109" width="10.7109375" style="26" customWidth="1"/>
    <col min="15110" max="15345" width="11.42578125" style="26"/>
    <col min="15346" max="15347" width="8.7109375" style="26" customWidth="1"/>
    <col min="15348" max="15353" width="10.7109375" style="26" customWidth="1"/>
    <col min="15354" max="15359" width="11.42578125" style="26"/>
    <col min="15360" max="15365" width="10.7109375" style="26" customWidth="1"/>
    <col min="15366" max="15601" width="11.42578125" style="26"/>
    <col min="15602" max="15603" width="8.7109375" style="26" customWidth="1"/>
    <col min="15604" max="15609" width="10.7109375" style="26" customWidth="1"/>
    <col min="15610" max="15615" width="11.42578125" style="26"/>
    <col min="15616" max="15621" width="10.7109375" style="26" customWidth="1"/>
    <col min="15622" max="15857" width="11.42578125" style="26"/>
    <col min="15858" max="15859" width="8.7109375" style="26" customWidth="1"/>
    <col min="15860" max="15865" width="10.7109375" style="26" customWidth="1"/>
    <col min="15866" max="15871" width="11.42578125" style="26"/>
    <col min="15872" max="15877" width="10.7109375" style="26" customWidth="1"/>
    <col min="15878" max="16113" width="11.42578125" style="26"/>
    <col min="16114" max="16115" width="8.7109375" style="26" customWidth="1"/>
    <col min="16116" max="16121" width="10.7109375" style="26" customWidth="1"/>
    <col min="16122" max="16127" width="11.42578125" style="26"/>
    <col min="16128" max="16133" width="10.7109375" style="26" customWidth="1"/>
    <col min="16134" max="16384" width="11.42578125" style="26"/>
  </cols>
  <sheetData>
    <row r="1" spans="1:27" s="10" customFormat="1" ht="24.95" customHeight="1" x14ac:dyDescent="0.25">
      <c r="A1" s="1" t="s">
        <v>29</v>
      </c>
      <c r="B1" s="4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0"/>
      <c r="O1" s="50"/>
      <c r="P1" s="50"/>
      <c r="Q1" s="50"/>
      <c r="R1" s="50"/>
      <c r="S1" s="8"/>
      <c r="T1" s="8"/>
      <c r="U1" s="8"/>
      <c r="V1" s="8"/>
      <c r="W1" s="8"/>
      <c r="X1" s="8"/>
      <c r="Y1" s="8"/>
    </row>
    <row r="2" spans="1:27" s="10" customFormat="1" ht="15" customHeight="1" x14ac:dyDescent="0.25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7" s="11" customFormat="1" ht="15" customHeight="1" x14ac:dyDescent="0.25">
      <c r="A3" s="51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7" s="10" customFormat="1" ht="15" customHeight="1" x14ac:dyDescent="0.25">
      <c r="A4" s="73" t="s">
        <v>0</v>
      </c>
      <c r="B4" s="76" t="s">
        <v>21</v>
      </c>
      <c r="C4" s="82" t="s">
        <v>3</v>
      </c>
      <c r="D4" s="82"/>
      <c r="E4" s="82"/>
      <c r="F4" s="82"/>
      <c r="G4" s="82"/>
      <c r="H4" s="82"/>
      <c r="I4" s="82"/>
      <c r="J4" s="82"/>
      <c r="K4" s="82"/>
      <c r="L4" s="82"/>
      <c r="M4" s="83"/>
      <c r="N4" s="79" t="s">
        <v>2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</row>
    <row r="5" spans="1:27" s="10" customFormat="1" ht="15" customHeight="1" x14ac:dyDescent="0.25">
      <c r="A5" s="74"/>
      <c r="B5" s="77"/>
      <c r="C5" s="89" t="s">
        <v>4</v>
      </c>
      <c r="D5" s="89"/>
      <c r="E5" s="89"/>
      <c r="F5" s="89"/>
      <c r="G5" s="90"/>
      <c r="H5" s="91" t="s">
        <v>5</v>
      </c>
      <c r="I5" s="90"/>
      <c r="J5" s="90"/>
      <c r="K5" s="90"/>
      <c r="L5" s="91" t="s">
        <v>6</v>
      </c>
      <c r="M5" s="92"/>
      <c r="N5" s="84" t="s">
        <v>4</v>
      </c>
      <c r="O5" s="85"/>
      <c r="P5" s="85"/>
      <c r="Q5" s="85"/>
      <c r="R5" s="85"/>
      <c r="S5" s="86"/>
      <c r="T5" s="87" t="s">
        <v>5</v>
      </c>
      <c r="U5" s="86"/>
      <c r="V5" s="86"/>
      <c r="W5" s="86"/>
      <c r="X5" s="87" t="s">
        <v>6</v>
      </c>
      <c r="Y5" s="88"/>
    </row>
    <row r="6" spans="1:27" s="22" customFormat="1" ht="15" customHeight="1" thickBot="1" x14ac:dyDescent="0.3">
      <c r="A6" s="75"/>
      <c r="B6" s="78"/>
      <c r="C6" s="18" t="s">
        <v>9</v>
      </c>
      <c r="D6" s="18" t="s">
        <v>7</v>
      </c>
      <c r="E6" s="18" t="s">
        <v>10</v>
      </c>
      <c r="F6" s="18" t="s">
        <v>11</v>
      </c>
      <c r="G6" s="19" t="s">
        <v>12</v>
      </c>
      <c r="H6" s="20" t="s">
        <v>13</v>
      </c>
      <c r="I6" s="19" t="s">
        <v>14</v>
      </c>
      <c r="J6" s="19" t="s">
        <v>15</v>
      </c>
      <c r="K6" s="19" t="s">
        <v>16</v>
      </c>
      <c r="L6" s="20" t="s">
        <v>17</v>
      </c>
      <c r="M6" s="21" t="s">
        <v>18</v>
      </c>
      <c r="N6" s="13" t="s">
        <v>8</v>
      </c>
      <c r="O6" s="14" t="s">
        <v>9</v>
      </c>
      <c r="P6" s="14" t="s">
        <v>7</v>
      </c>
      <c r="Q6" s="14" t="s">
        <v>10</v>
      </c>
      <c r="R6" s="14" t="s">
        <v>11</v>
      </c>
      <c r="S6" s="15" t="s">
        <v>12</v>
      </c>
      <c r="T6" s="16" t="s">
        <v>13</v>
      </c>
      <c r="U6" s="15" t="s">
        <v>14</v>
      </c>
      <c r="V6" s="15" t="s">
        <v>15</v>
      </c>
      <c r="W6" s="15" t="s">
        <v>16</v>
      </c>
      <c r="X6" s="16" t="s">
        <v>17</v>
      </c>
      <c r="Y6" s="17" t="s">
        <v>18</v>
      </c>
    </row>
    <row r="7" spans="1:27" ht="15" customHeight="1" x14ac:dyDescent="0.25">
      <c r="A7" s="23">
        <v>2003</v>
      </c>
      <c r="B7" s="24">
        <v>4</v>
      </c>
      <c r="C7" s="33">
        <v>46.271329092473984</v>
      </c>
      <c r="D7" s="33">
        <v>37.262115958697301</v>
      </c>
      <c r="E7" s="33">
        <f>D7-(F7*C7/100)</f>
        <v>30.828913276929924</v>
      </c>
      <c r="F7" s="33">
        <v>13.903215680082409</v>
      </c>
      <c r="G7" s="34">
        <v>19.470400592495682</v>
      </c>
      <c r="H7" s="35">
        <v>4.1700999283391731</v>
      </c>
      <c r="I7" s="36">
        <v>21.893491469560487</v>
      </c>
      <c r="J7" s="36">
        <v>72.28492998480418</v>
      </c>
      <c r="K7" s="36">
        <v>1.6476621530460522</v>
      </c>
      <c r="L7" s="35">
        <v>55.866433931618928</v>
      </c>
      <c r="M7" s="37">
        <v>43.510014463101108</v>
      </c>
      <c r="N7" s="27">
        <v>22994239</v>
      </c>
      <c r="O7" s="28">
        <v>11174199</v>
      </c>
      <c r="P7" s="28">
        <v>9102599</v>
      </c>
      <c r="Q7" s="28">
        <f t="shared" ref="Q7:Q18" si="0">P7-R7</f>
        <v>7382129</v>
      </c>
      <c r="R7" s="28">
        <v>1720470</v>
      </c>
      <c r="S7" s="29">
        <v>2071600</v>
      </c>
      <c r="T7" s="30">
        <v>357300</v>
      </c>
      <c r="U7" s="31">
        <v>1875865</v>
      </c>
      <c r="V7" s="31">
        <v>6193474</v>
      </c>
      <c r="W7" s="31">
        <v>141174</v>
      </c>
      <c r="X7" s="30">
        <v>3416933</v>
      </c>
      <c r="Y7" s="32">
        <v>2661183</v>
      </c>
      <c r="AA7" s="26">
        <f>M7/L7</f>
        <v>0.77882211913432309</v>
      </c>
    </row>
    <row r="8" spans="1:27" ht="15" customHeight="1" x14ac:dyDescent="0.25">
      <c r="A8" s="23">
        <f>A7+1</f>
        <v>2004</v>
      </c>
      <c r="B8" s="24">
        <v>4</v>
      </c>
      <c r="C8" s="33">
        <v>46.41316413151204</v>
      </c>
      <c r="D8" s="33">
        <v>38.944365924074631</v>
      </c>
      <c r="E8" s="33">
        <f>D8-(F8*C8/100)</f>
        <v>33.108893868229416</v>
      </c>
      <c r="F8" s="33">
        <v>12.572881347434892</v>
      </c>
      <c r="G8" s="34">
        <v>16.091982408858222</v>
      </c>
      <c r="H8" s="35">
        <v>4.3780031443426788</v>
      </c>
      <c r="I8" s="36">
        <v>21.125660958689259</v>
      </c>
      <c r="J8" s="36">
        <v>73.060215080651659</v>
      </c>
      <c r="K8" s="36">
        <v>1.4361208163164145</v>
      </c>
      <c r="L8" s="35">
        <v>55.543843773999036</v>
      </c>
      <c r="M8" s="37">
        <v>44.456156226000964</v>
      </c>
      <c r="N8" s="27">
        <v>23207000</v>
      </c>
      <c r="O8" s="28">
        <v>11209498</v>
      </c>
      <c r="P8" s="28">
        <v>9476214</v>
      </c>
      <c r="Q8" s="28">
        <f t="shared" si="0"/>
        <v>7955428</v>
      </c>
      <c r="R8" s="28">
        <v>1520786</v>
      </c>
      <c r="S8" s="29">
        <v>1733284</v>
      </c>
      <c r="T8" s="30">
        <v>395676</v>
      </c>
      <c r="U8" s="31">
        <v>1909299</v>
      </c>
      <c r="V8" s="31">
        <v>6603050</v>
      </c>
      <c r="W8" s="31">
        <v>129794.00000000001</v>
      </c>
      <c r="X8" s="30">
        <v>3622790</v>
      </c>
      <c r="Y8" s="32">
        <v>2899607</v>
      </c>
      <c r="AA8" s="48">
        <f>AVERAGE('1°trim - 28 Aglo'!D8,'2°trim - 28 Aglo'!D8,'3°trim - 28 Aglo'!D8,'4°trim - 28 Aglo'!D8)</f>
        <v>38.115015442038711</v>
      </c>
    </row>
    <row r="9" spans="1:27" ht="15" customHeight="1" x14ac:dyDescent="0.25">
      <c r="A9" s="23">
        <f t="shared" ref="A9:A25" si="1">A8+1</f>
        <v>2005</v>
      </c>
      <c r="B9" s="24">
        <v>4</v>
      </c>
      <c r="C9" s="33">
        <v>46.380549447084597</v>
      </c>
      <c r="D9" s="33">
        <v>40.527931461981609</v>
      </c>
      <c r="E9" s="33">
        <f>D9-(F9*C9/100)</f>
        <v>35.467122351181231</v>
      </c>
      <c r="F9" s="33">
        <v>10.911490206846814</v>
      </c>
      <c r="G9" s="34">
        <v>12.618690496067147</v>
      </c>
      <c r="H9" s="35">
        <v>4.136752165545464</v>
      </c>
      <c r="I9" s="36">
        <v>20.583169989462966</v>
      </c>
      <c r="J9" s="36">
        <v>73.961142985639256</v>
      </c>
      <c r="K9" s="36">
        <v>1.3189348593523214</v>
      </c>
      <c r="L9" s="35">
        <v>57.486510538601173</v>
      </c>
      <c r="M9" s="37">
        <v>42.513489461398819</v>
      </c>
      <c r="N9" s="27">
        <v>23437853</v>
      </c>
      <c r="O9" s="28">
        <v>11151414</v>
      </c>
      <c r="P9" s="28">
        <v>9779686</v>
      </c>
      <c r="Q9" s="28">
        <f t="shared" si="0"/>
        <v>8494480</v>
      </c>
      <c r="R9" s="28">
        <v>1285206</v>
      </c>
      <c r="S9" s="29">
        <v>1371728</v>
      </c>
      <c r="T9" s="30">
        <v>392945</v>
      </c>
      <c r="U9" s="31">
        <v>1955170</v>
      </c>
      <c r="V9" s="31">
        <v>7025478</v>
      </c>
      <c r="W9" s="31">
        <v>125284</v>
      </c>
      <c r="X9" s="30">
        <v>3988206</v>
      </c>
      <c r="Y9" s="32">
        <v>2949432</v>
      </c>
      <c r="AA9" s="48">
        <f>AVERAGE('1°trim - 28 Aglo'!D9,'2°trim - 28 Aglo'!D9,'3°trim - 28 Aglo'!D9,'4°trim - 28 Aglo'!D9)</f>
        <v>39.47129051420341</v>
      </c>
    </row>
    <row r="10" spans="1:27" ht="15" customHeight="1" x14ac:dyDescent="0.25">
      <c r="A10" s="23">
        <f t="shared" si="1"/>
        <v>2006</v>
      </c>
      <c r="B10" s="24">
        <v>4</v>
      </c>
      <c r="C10" s="33">
        <v>46.382171758322897</v>
      </c>
      <c r="D10" s="33">
        <v>41.731363395679146</v>
      </c>
      <c r="E10" s="33">
        <f>D10-(F10*C10/100)</f>
        <v>36.918285056694991</v>
      </c>
      <c r="F10" s="33">
        <v>10.377000809843469</v>
      </c>
      <c r="G10" s="34">
        <v>10.027146608996823</v>
      </c>
      <c r="H10" s="35">
        <v>4.1581065430006179</v>
      </c>
      <c r="I10" s="36">
        <v>19.726169866130483</v>
      </c>
      <c r="J10" s="36">
        <v>74.889616549321545</v>
      </c>
      <c r="K10" s="36">
        <v>1.2261070415473496</v>
      </c>
      <c r="L10" s="35">
        <v>59.179777041178113</v>
      </c>
      <c r="M10" s="37">
        <v>40.82022295882188</v>
      </c>
      <c r="N10" s="27">
        <v>23667348</v>
      </c>
      <c r="O10" s="28">
        <v>11129748</v>
      </c>
      <c r="P10" s="28">
        <v>10029025</v>
      </c>
      <c r="Q10" s="28">
        <f t="shared" si="0"/>
        <v>8842971</v>
      </c>
      <c r="R10" s="28">
        <v>1186054</v>
      </c>
      <c r="S10" s="29">
        <v>1100723</v>
      </c>
      <c r="T10" s="30">
        <v>410684</v>
      </c>
      <c r="U10" s="31">
        <v>1948296</v>
      </c>
      <c r="V10" s="31">
        <v>7396628</v>
      </c>
      <c r="W10" s="31">
        <v>121099</v>
      </c>
      <c r="X10" s="30">
        <v>4306323</v>
      </c>
      <c r="Y10" s="32">
        <v>2970357</v>
      </c>
      <c r="AA10" s="48">
        <f>AVERAGE('1°trim - 28 Aglo'!D10,'2°trim - 28 Aglo'!D10,'3°trim - 28 Aglo'!D10,'4°trim - 28 Aglo'!D10)</f>
        <v>40.947095972290789</v>
      </c>
    </row>
    <row r="11" spans="1:27" ht="15" customHeight="1" x14ac:dyDescent="0.25">
      <c r="A11" s="23">
        <f t="shared" si="1"/>
        <v>2007</v>
      </c>
      <c r="B11" s="24">
        <v>4</v>
      </c>
      <c r="C11" s="33">
        <v>45.578545137336079</v>
      </c>
      <c r="D11" s="33">
        <v>41.863524363530217</v>
      </c>
      <c r="E11" s="33">
        <f t="shared" ref="E11:E18" si="2">D11-(F11*C11/100)</f>
        <v>37.764739661299259</v>
      </c>
      <c r="F11" s="33">
        <v>8.9927940654547172</v>
      </c>
      <c r="G11" s="34">
        <v>8.1508103486231391</v>
      </c>
      <c r="H11" s="35">
        <v>4.420954870920343</v>
      </c>
      <c r="I11" s="36">
        <v>18.068393312571256</v>
      </c>
      <c r="J11" s="36">
        <v>76.484755126410022</v>
      </c>
      <c r="K11" s="36">
        <v>1.0258966900983808</v>
      </c>
      <c r="L11" s="35">
        <v>61.712550709233483</v>
      </c>
      <c r="M11" s="37">
        <v>38.183532636137969</v>
      </c>
      <c r="N11" s="27">
        <v>23899328</v>
      </c>
      <c r="O11" s="28">
        <v>10959946</v>
      </c>
      <c r="P11" s="28">
        <v>10072081</v>
      </c>
      <c r="Q11" s="28">
        <f t="shared" si="0"/>
        <v>9073861</v>
      </c>
      <c r="R11" s="28">
        <v>998220</v>
      </c>
      <c r="S11" s="29">
        <v>887865</v>
      </c>
      <c r="T11" s="30">
        <v>442321</v>
      </c>
      <c r="U11" s="31">
        <v>1807761</v>
      </c>
      <c r="V11" s="31">
        <v>7652377</v>
      </c>
      <c r="W11" s="31">
        <v>102642</v>
      </c>
      <c r="X11" s="30">
        <v>4656502</v>
      </c>
      <c r="Y11" s="32">
        <v>2881127</v>
      </c>
      <c r="AA11" s="48">
        <f>AVERAGE('1°trim - 28 Aglo'!D11,'2°trim - 28 Aglo'!D11,'3°trim - 28 Aglo'!D11,'4°trim - 28 Aglo'!D11)</f>
        <v>41.75305501987328</v>
      </c>
    </row>
    <row r="12" spans="1:27" ht="15" customHeight="1" x14ac:dyDescent="0.25">
      <c r="A12" s="23">
        <f t="shared" si="1"/>
        <v>2008</v>
      </c>
      <c r="B12" s="24">
        <v>4</v>
      </c>
      <c r="C12" s="33">
        <v>46.118364572537104</v>
      </c>
      <c r="D12" s="33">
        <v>42.675241612722061</v>
      </c>
      <c r="E12" s="33">
        <f t="shared" si="2"/>
        <v>38.483990578863981</v>
      </c>
      <c r="F12" s="33">
        <v>9.0880304900358908</v>
      </c>
      <c r="G12" s="34">
        <v>7.4658392415445434</v>
      </c>
      <c r="H12" s="35">
        <v>4.7379557323275971</v>
      </c>
      <c r="I12" s="36">
        <v>18.107777430362024</v>
      </c>
      <c r="J12" s="36">
        <v>76.357909005987423</v>
      </c>
      <c r="K12" s="36">
        <v>0.79635783132296134</v>
      </c>
      <c r="L12" s="35">
        <v>63.053639740479703</v>
      </c>
      <c r="M12" s="37">
        <v>36.861698182209871</v>
      </c>
      <c r="N12" s="27">
        <v>24131697</v>
      </c>
      <c r="O12" s="28">
        <v>11149886</v>
      </c>
      <c r="P12" s="28">
        <v>10319002</v>
      </c>
      <c r="Q12" s="28">
        <f t="shared" si="0"/>
        <v>9298861</v>
      </c>
      <c r="R12" s="28">
        <v>1020141</v>
      </c>
      <c r="S12" s="29">
        <v>830884</v>
      </c>
      <c r="T12" s="30">
        <v>487927</v>
      </c>
      <c r="U12" s="31">
        <v>1864786</v>
      </c>
      <c r="V12" s="31">
        <v>7863536</v>
      </c>
      <c r="W12" s="31">
        <v>82011</v>
      </c>
      <c r="X12" s="30">
        <v>4887915</v>
      </c>
      <c r="Y12" s="32">
        <v>2857517</v>
      </c>
      <c r="AA12" s="48">
        <f>AVERAGE('1°trim - 28 Aglo'!D12,'2°trim - 28 Aglo'!D12,'3°trim - 28 Aglo'!D12,'4°trim - 28 Aglo'!D12)</f>
        <v>42.060165125742031</v>
      </c>
    </row>
    <row r="13" spans="1:27" ht="15" customHeight="1" x14ac:dyDescent="0.25">
      <c r="A13" s="23">
        <f t="shared" si="1"/>
        <v>2009</v>
      </c>
      <c r="B13" s="24">
        <v>4</v>
      </c>
      <c r="C13" s="33">
        <v>46.316206115383736</v>
      </c>
      <c r="D13" s="33">
        <v>42.375090830364073</v>
      </c>
      <c r="E13" s="33">
        <f t="shared" si="2"/>
        <v>37.60649825555214</v>
      </c>
      <c r="F13" s="33">
        <v>10.295732260393557</v>
      </c>
      <c r="G13" s="34">
        <v>8.5091496380370266</v>
      </c>
      <c r="H13" s="35">
        <v>4.4412647139220853</v>
      </c>
      <c r="I13" s="36">
        <v>19.508441041538685</v>
      </c>
      <c r="J13" s="36">
        <v>75.23056113655089</v>
      </c>
      <c r="K13" s="36">
        <v>0.81973310798833654</v>
      </c>
      <c r="L13" s="35">
        <v>64.411172762422169</v>
      </c>
      <c r="M13" s="37">
        <v>35.522572559275829</v>
      </c>
      <c r="N13" s="27">
        <v>24362723</v>
      </c>
      <c r="O13" s="28">
        <v>11296526</v>
      </c>
      <c r="P13" s="28">
        <v>10336363</v>
      </c>
      <c r="Q13" s="28">
        <f t="shared" si="0"/>
        <v>9170823</v>
      </c>
      <c r="R13" s="28">
        <v>1165540</v>
      </c>
      <c r="S13" s="29">
        <v>960163</v>
      </c>
      <c r="T13" s="30">
        <v>458504</v>
      </c>
      <c r="U13" s="31">
        <v>2013998</v>
      </c>
      <c r="V13" s="31">
        <v>7766597</v>
      </c>
      <c r="W13" s="31">
        <v>84627</v>
      </c>
      <c r="X13" s="30">
        <v>4953234</v>
      </c>
      <c r="Y13" s="32">
        <v>2731694</v>
      </c>
      <c r="AA13" s="48">
        <f>AVERAGE('1°trim - 28 Aglo'!D13,'2°trim - 28 Aglo'!D13,'3°trim - 28 Aglo'!D13,'4°trim - 28 Aglo'!D13)</f>
        <v>42.224590833303552</v>
      </c>
    </row>
    <row r="14" spans="1:27" ht="15" customHeight="1" x14ac:dyDescent="0.25">
      <c r="A14" s="23">
        <f t="shared" si="1"/>
        <v>2010</v>
      </c>
      <c r="B14" s="24">
        <v>4</v>
      </c>
      <c r="C14" s="33">
        <v>45.784612461701705</v>
      </c>
      <c r="D14" s="33">
        <v>42.444764102676089</v>
      </c>
      <c r="E14" s="33">
        <f t="shared" si="2"/>
        <v>38.604436845953295</v>
      </c>
      <c r="F14" s="33">
        <v>8.387812084103988</v>
      </c>
      <c r="G14" s="34">
        <v>7.294696142332449</v>
      </c>
      <c r="H14" s="35">
        <v>4.0982983804496982</v>
      </c>
      <c r="I14" s="36">
        <v>18.009074371735757</v>
      </c>
      <c r="J14" s="36">
        <v>77.159666269605808</v>
      </c>
      <c r="K14" s="36">
        <v>0.73296097820872697</v>
      </c>
      <c r="L14" s="35">
        <v>66.526111376486497</v>
      </c>
      <c r="M14" s="37">
        <v>33.355837165666038</v>
      </c>
      <c r="N14" s="27">
        <v>24590847</v>
      </c>
      <c r="O14" s="28">
        <v>11258824</v>
      </c>
      <c r="P14" s="28">
        <v>10437527</v>
      </c>
      <c r="Q14" s="28">
        <f t="shared" si="0"/>
        <v>9493158</v>
      </c>
      <c r="R14" s="28">
        <v>944369</v>
      </c>
      <c r="S14" s="29">
        <v>821297</v>
      </c>
      <c r="T14" s="30">
        <v>427761</v>
      </c>
      <c r="U14" s="31">
        <v>1879702</v>
      </c>
      <c r="V14" s="31">
        <v>8053561</v>
      </c>
      <c r="W14" s="31">
        <v>76503</v>
      </c>
      <c r="X14" s="30">
        <v>5327095</v>
      </c>
      <c r="Y14" s="32">
        <v>2670977</v>
      </c>
      <c r="AA14" s="48">
        <f>AVERAGE('1°trim - 28 Aglo'!D14,'2°trim - 28 Aglo'!D14,'3°trim - 28 Aglo'!D14,'4°trim - 28 Aglo'!D14)</f>
        <v>42.399916670155534</v>
      </c>
    </row>
    <row r="15" spans="1:27" ht="15" customHeight="1" x14ac:dyDescent="0.25">
      <c r="A15" s="23">
        <f t="shared" si="1"/>
        <v>2011</v>
      </c>
      <c r="B15" s="24">
        <v>4</v>
      </c>
      <c r="C15" s="33">
        <v>46.08732354413079</v>
      </c>
      <c r="D15" s="33">
        <v>42.977445238945243</v>
      </c>
      <c r="E15" s="33">
        <f t="shared" si="2"/>
        <v>39.011923690316074</v>
      </c>
      <c r="F15" s="33">
        <v>8.6043650263873452</v>
      </c>
      <c r="G15" s="34">
        <v>6.7477954153872535</v>
      </c>
      <c r="H15" s="35">
        <v>4.2438706308277698</v>
      </c>
      <c r="I15" s="36">
        <v>17.702639164490371</v>
      </c>
      <c r="J15" s="36">
        <v>77.377092676633794</v>
      </c>
      <c r="K15" s="36">
        <v>0.63140436515247189</v>
      </c>
      <c r="L15" s="35">
        <v>65.924202294123802</v>
      </c>
      <c r="M15" s="37">
        <v>33.752903743549965</v>
      </c>
      <c r="N15" s="27">
        <v>24817820</v>
      </c>
      <c r="O15" s="28">
        <v>11437869</v>
      </c>
      <c r="P15" s="28">
        <v>10666065</v>
      </c>
      <c r="Q15" s="28">
        <f t="shared" si="0"/>
        <v>9681909</v>
      </c>
      <c r="R15" s="28">
        <v>984156</v>
      </c>
      <c r="S15" s="29">
        <v>771804</v>
      </c>
      <c r="T15" s="30">
        <v>452654</v>
      </c>
      <c r="U15" s="31">
        <v>1888175</v>
      </c>
      <c r="V15" s="31">
        <v>8253091</v>
      </c>
      <c r="W15" s="31">
        <v>67346</v>
      </c>
      <c r="X15" s="30">
        <v>5397964</v>
      </c>
      <c r="Y15" s="32">
        <v>2763734</v>
      </c>
      <c r="AA15" s="48">
        <f>AVERAGE('1°trim - 28 Aglo'!D15,'2°trim - 28 Aglo'!D15,'3°trim - 28 Aglo'!D15,'4°trim - 28 Aglo'!D15)</f>
        <v>42.958274335790158</v>
      </c>
    </row>
    <row r="16" spans="1:27" ht="15" customHeight="1" x14ac:dyDescent="0.25">
      <c r="A16" s="23">
        <f t="shared" si="1"/>
        <v>2012</v>
      </c>
      <c r="B16" s="24">
        <v>4</v>
      </c>
      <c r="C16" s="33">
        <v>46.31478756398851</v>
      </c>
      <c r="D16" s="33">
        <v>43.122582306254181</v>
      </c>
      <c r="E16" s="33">
        <f t="shared" si="2"/>
        <v>38.918599780152761</v>
      </c>
      <c r="F16" s="33">
        <v>9.0769768085262115</v>
      </c>
      <c r="G16" s="34">
        <v>6.892410449522159</v>
      </c>
      <c r="H16" s="35">
        <v>4.3327416708512692</v>
      </c>
      <c r="I16" s="36">
        <v>18.331456242517604</v>
      </c>
      <c r="J16" s="36">
        <v>76.868438419399098</v>
      </c>
      <c r="K16" s="36">
        <v>0.46736366723203165</v>
      </c>
      <c r="L16" s="35">
        <v>65.793334455540247</v>
      </c>
      <c r="M16" s="37">
        <v>34.206665544459753</v>
      </c>
      <c r="N16" s="27">
        <v>25043753</v>
      </c>
      <c r="O16" s="28">
        <v>11598961.000000002</v>
      </c>
      <c r="P16" s="28">
        <v>10799513</v>
      </c>
      <c r="Q16" s="28">
        <f t="shared" si="0"/>
        <v>9746678</v>
      </c>
      <c r="R16" s="28">
        <v>1052835</v>
      </c>
      <c r="S16" s="29">
        <v>799448</v>
      </c>
      <c r="T16" s="30">
        <v>467915</v>
      </c>
      <c r="U16" s="31">
        <v>1979708</v>
      </c>
      <c r="V16" s="31">
        <v>8301416.9999999991</v>
      </c>
      <c r="W16" s="31">
        <v>50473</v>
      </c>
      <c r="X16" s="30">
        <v>5413367</v>
      </c>
      <c r="Y16" s="32">
        <v>2814468</v>
      </c>
      <c r="Z16" s="48"/>
      <c r="AA16" s="48">
        <f>AVERAGE('1°trim - 28 Aglo'!D16,'2°trim - 28 Aglo'!D16,'3°trim - 28 Aglo'!D16,'4°trim - 28 Aglo'!D16)</f>
        <v>42.875006119686844</v>
      </c>
    </row>
    <row r="17" spans="1:27" ht="15" customHeight="1" x14ac:dyDescent="0.25">
      <c r="A17" s="23">
        <f t="shared" si="1"/>
        <v>2013</v>
      </c>
      <c r="B17" s="24">
        <v>4</v>
      </c>
      <c r="C17" s="33">
        <v>45.607820135054425</v>
      </c>
      <c r="D17" s="33">
        <v>42.681239486745476</v>
      </c>
      <c r="E17" s="33">
        <f t="shared" si="2"/>
        <v>39.102424964501509</v>
      </c>
      <c r="F17" s="33">
        <v>7.8469317578571811</v>
      </c>
      <c r="G17" s="34">
        <v>6.4168395675187409</v>
      </c>
      <c r="H17" s="35">
        <v>3.5782188009691116</v>
      </c>
      <c r="I17" s="36">
        <v>19.312157573393694</v>
      </c>
      <c r="J17" s="36">
        <v>76.607300548028647</v>
      </c>
      <c r="K17" s="36">
        <v>0.49847015058918737</v>
      </c>
      <c r="L17" s="35">
        <v>66.859888388452291</v>
      </c>
      <c r="M17" s="37">
        <v>33.110637111614309</v>
      </c>
      <c r="N17" s="27">
        <v>25661654</v>
      </c>
      <c r="O17" s="28">
        <v>11703721</v>
      </c>
      <c r="P17" s="28">
        <v>10952712</v>
      </c>
      <c r="Q17" s="28">
        <f t="shared" si="0"/>
        <v>10034329</v>
      </c>
      <c r="R17" s="28">
        <v>918383</v>
      </c>
      <c r="S17" s="29">
        <v>751009</v>
      </c>
      <c r="T17" s="30">
        <v>391912</v>
      </c>
      <c r="U17" s="31">
        <v>2115205</v>
      </c>
      <c r="V17" s="31">
        <v>8390577</v>
      </c>
      <c r="W17" s="31">
        <v>54596</v>
      </c>
      <c r="X17" s="30">
        <v>5566648</v>
      </c>
      <c r="Y17" s="32">
        <v>2756739</v>
      </c>
      <c r="AA17" s="48">
        <f>AVERAGE('1°trim - 28 Aglo'!D17,'2°trim - 28 Aglo'!D17,'3°trim - 28 Aglo'!D17,'4°trim - 28 Aglo'!D17)</f>
        <v>42.704826468856325</v>
      </c>
    </row>
    <row r="18" spans="1:27" ht="15" customHeight="1" x14ac:dyDescent="0.25">
      <c r="A18" s="23">
        <f t="shared" si="1"/>
        <v>2014</v>
      </c>
      <c r="B18" s="24">
        <v>4</v>
      </c>
      <c r="C18" s="33">
        <v>45.207413059802455</v>
      </c>
      <c r="D18" s="33">
        <v>42.062475488929358</v>
      </c>
      <c r="E18" s="33">
        <f t="shared" si="2"/>
        <v>37.929270550537652</v>
      </c>
      <c r="F18" s="33">
        <v>9.1427592481881543</v>
      </c>
      <c r="G18" s="34">
        <v>6.9566855478167415</v>
      </c>
      <c r="H18" s="35">
        <v>3.536367643608413</v>
      </c>
      <c r="I18" s="36">
        <v>19.568627943453318</v>
      </c>
      <c r="J18" s="36">
        <v>76.251155409239601</v>
      </c>
      <c r="K18" s="36">
        <v>0.64384900369866482</v>
      </c>
      <c r="L18" s="35">
        <v>65.917037018321864</v>
      </c>
      <c r="M18" s="37">
        <v>34.082962981678122</v>
      </c>
      <c r="N18" s="27">
        <v>26250523</v>
      </c>
      <c r="O18" s="28">
        <v>11725020.999999998</v>
      </c>
      <c r="P18" s="28">
        <v>10841140</v>
      </c>
      <c r="Q18" s="28">
        <f t="shared" si="0"/>
        <v>9747266</v>
      </c>
      <c r="R18" s="28">
        <v>1093874</v>
      </c>
      <c r="S18" s="29">
        <v>883881</v>
      </c>
      <c r="T18" s="30">
        <v>378413</v>
      </c>
      <c r="U18" s="31">
        <v>2138179</v>
      </c>
      <c r="V18" s="31">
        <v>8251323</v>
      </c>
      <c r="W18" s="31">
        <v>73225</v>
      </c>
      <c r="X18" s="30">
        <v>5459089</v>
      </c>
      <c r="Y18" s="32">
        <v>2737462</v>
      </c>
      <c r="AA18" s="48">
        <f>AVERAGE('1°trim - 28 Aglo'!D18,'2°trim - 28 Aglo'!D18,'3°trim - 28 Aglo'!D18,'4°trim - 28 Aglo'!D18)</f>
        <v>41.627613032905352</v>
      </c>
    </row>
    <row r="19" spans="1:27" ht="15" customHeight="1" x14ac:dyDescent="0.25">
      <c r="A19" s="23">
        <f t="shared" si="1"/>
        <v>2015</v>
      </c>
      <c r="B19" s="24">
        <v>4</v>
      </c>
      <c r="C19" s="59"/>
      <c r="D19" s="59"/>
      <c r="E19" s="59"/>
      <c r="F19" s="59"/>
      <c r="G19" s="59"/>
      <c r="H19" s="63"/>
      <c r="I19" s="25"/>
      <c r="J19" s="25"/>
      <c r="K19" s="25"/>
      <c r="L19" s="63"/>
      <c r="M19" s="64"/>
      <c r="N19" s="55"/>
      <c r="O19" s="56"/>
      <c r="P19" s="56"/>
      <c r="Q19" s="56"/>
      <c r="R19" s="56"/>
      <c r="S19" s="57"/>
      <c r="T19" s="58"/>
      <c r="U19" s="59"/>
      <c r="V19" s="59"/>
      <c r="W19" s="59"/>
      <c r="X19" s="58"/>
      <c r="Y19" s="60"/>
      <c r="AA19" s="48">
        <f>AVERAGE('1°trim - 28 Aglo'!D19,'2°trim - 28 Aglo'!D19,'3°trim - 28 Aglo'!D19,'4°trim - 28 Aglo'!D19)</f>
        <v>41.445848982293668</v>
      </c>
    </row>
    <row r="20" spans="1:27" ht="15" customHeight="1" x14ac:dyDescent="0.25">
      <c r="A20" s="23">
        <f t="shared" si="1"/>
        <v>2016</v>
      </c>
      <c r="B20" s="24">
        <v>4</v>
      </c>
      <c r="C20" s="33">
        <v>45.35466813316043</v>
      </c>
      <c r="D20" s="33">
        <v>41.922823609912847</v>
      </c>
      <c r="E20" s="33">
        <f t="shared" ref="E20:E25" si="3">D20-(F20*C20/100)</f>
        <v>37.225000270044319</v>
      </c>
      <c r="F20" s="33">
        <v>10.357970928319462</v>
      </c>
      <c r="G20" s="34">
        <v>7.5666842345130911</v>
      </c>
      <c r="H20" s="35">
        <v>3.7866864333408032</v>
      </c>
      <c r="I20" s="36">
        <v>20.358467864241302</v>
      </c>
      <c r="J20" s="36">
        <v>75.335286922488862</v>
      </c>
      <c r="K20" s="36">
        <v>0.51955877992903177</v>
      </c>
      <c r="L20" s="35">
        <v>66.698276486565604</v>
      </c>
      <c r="M20" s="37">
        <v>33.301723513434411</v>
      </c>
      <c r="N20" s="27"/>
      <c r="O20" s="28"/>
      <c r="P20" s="28"/>
      <c r="Q20" s="28"/>
      <c r="R20" s="28"/>
      <c r="S20" s="29"/>
      <c r="T20" s="30"/>
      <c r="U20" s="31"/>
      <c r="V20" s="31"/>
      <c r="W20" s="31"/>
      <c r="X20" s="30"/>
      <c r="Y20" s="32"/>
      <c r="AA20" s="48">
        <f>AVERAGE('1°trim - 28 Aglo'!D20,'2°trim - 28 Aglo'!D20,'3°trim - 28 Aglo'!D20,'4°trim - 28 Aglo'!D20)</f>
        <v>41.936982891814296</v>
      </c>
    </row>
    <row r="21" spans="1:27" ht="15" customHeight="1" x14ac:dyDescent="0.25">
      <c r="A21" s="23">
        <f t="shared" si="1"/>
        <v>2017</v>
      </c>
      <c r="B21" s="24">
        <v>4</v>
      </c>
      <c r="C21" s="33">
        <v>46.401946735107828</v>
      </c>
      <c r="D21" s="33">
        <v>43.062995730623271</v>
      </c>
      <c r="E21" s="33">
        <f t="shared" si="3"/>
        <v>38.31846906809681</v>
      </c>
      <c r="F21" s="33">
        <v>10.224843991161132</v>
      </c>
      <c r="G21" s="34">
        <v>7.1957131961411873</v>
      </c>
      <c r="H21" s="35">
        <v>3.6124565346364719</v>
      </c>
      <c r="I21" s="36">
        <v>21.206874183229566</v>
      </c>
      <c r="J21" s="36">
        <v>74.776228551118507</v>
      </c>
      <c r="K21" s="36">
        <v>0.40444073101545097</v>
      </c>
      <c r="L21" s="35">
        <v>65.996343173894317</v>
      </c>
      <c r="M21" s="37">
        <v>34.003656826105676</v>
      </c>
      <c r="N21" s="27"/>
      <c r="O21" s="28"/>
      <c r="P21" s="28"/>
      <c r="Q21" s="28"/>
      <c r="R21" s="28"/>
      <c r="S21" s="29"/>
      <c r="T21" s="30"/>
      <c r="U21" s="31"/>
      <c r="V21" s="31"/>
      <c r="W21" s="31"/>
      <c r="X21" s="30"/>
      <c r="Y21" s="32"/>
      <c r="AA21" s="48">
        <f>AVERAGE('1°trim - 28 Aglo'!D21,'2°trim - 28 Aglo'!D21,'3°trim - 28 Aglo'!D21,'4°trim - 28 Aglo'!D21)</f>
        <v>42.09409019470197</v>
      </c>
    </row>
    <row r="22" spans="1:27" ht="15" customHeight="1" x14ac:dyDescent="0.25">
      <c r="A22" s="23">
        <f t="shared" si="1"/>
        <v>2018</v>
      </c>
      <c r="B22" s="24">
        <v>4</v>
      </c>
      <c r="C22" s="33">
        <v>46.498489211664122</v>
      </c>
      <c r="D22" s="33">
        <v>42.272966737449799</v>
      </c>
      <c r="E22" s="33">
        <f t="shared" si="3"/>
        <v>36.674439967634456</v>
      </c>
      <c r="F22" s="33">
        <v>12.04023370378872</v>
      </c>
      <c r="G22" s="34">
        <v>9.0874403574264093</v>
      </c>
      <c r="H22" s="35">
        <v>3.9112411735708306</v>
      </c>
      <c r="I22" s="36">
        <v>21.110470055455526</v>
      </c>
      <c r="J22" s="36">
        <v>74.531661424595669</v>
      </c>
      <c r="K22" s="36">
        <v>0.44662734637798779</v>
      </c>
      <c r="L22" s="35">
        <v>64.789939848572871</v>
      </c>
      <c r="M22" s="37">
        <v>35.210060151427122</v>
      </c>
      <c r="N22" s="27"/>
      <c r="O22" s="28"/>
      <c r="P22" s="28"/>
      <c r="Q22" s="28"/>
      <c r="R22" s="28"/>
      <c r="S22" s="29"/>
      <c r="T22" s="30"/>
      <c r="U22" s="31"/>
      <c r="V22" s="31"/>
      <c r="W22" s="31"/>
      <c r="X22" s="30"/>
      <c r="Y22" s="32"/>
      <c r="AA22" s="48">
        <f>AVERAGE('1°trim - 28 Aglo'!D22,'2°trim - 28 Aglo'!D22,'3°trim - 28 Aglo'!D22,'4°trim - 28 Aglo'!D22)</f>
        <v>42.284774685635469</v>
      </c>
    </row>
    <row r="23" spans="1:27" ht="15" customHeight="1" x14ac:dyDescent="0.25">
      <c r="A23" s="23">
        <f t="shared" si="1"/>
        <v>2019</v>
      </c>
      <c r="B23" s="24">
        <v>4</v>
      </c>
      <c r="C23" s="33">
        <v>47.238092154961528</v>
      </c>
      <c r="D23" s="33">
        <v>43.037226557703562</v>
      </c>
      <c r="E23" s="33">
        <f t="shared" si="3"/>
        <v>36.837861808202099</v>
      </c>
      <c r="F23" s="33">
        <v>13.123656072232651</v>
      </c>
      <c r="G23" s="34">
        <v>8.8929620262336222</v>
      </c>
      <c r="H23" s="35">
        <v>4.1446938132215303</v>
      </c>
      <c r="I23" s="36">
        <v>22.73062745911842</v>
      </c>
      <c r="J23" s="36">
        <v>72.568683418184449</v>
      </c>
      <c r="K23" s="36">
        <v>0.55599530947561315</v>
      </c>
      <c r="L23" s="35">
        <v>64.261714848524036</v>
      </c>
      <c r="M23" s="37">
        <v>35.738285151475957</v>
      </c>
      <c r="N23" s="27"/>
      <c r="O23" s="28"/>
      <c r="P23" s="28"/>
      <c r="Q23" s="28"/>
      <c r="R23" s="28"/>
      <c r="S23" s="29"/>
      <c r="T23" s="30"/>
      <c r="U23" s="31"/>
      <c r="V23" s="31"/>
      <c r="W23" s="31"/>
      <c r="X23" s="30"/>
      <c r="Y23" s="32"/>
      <c r="AA23" s="48">
        <f>AVERAGE('1°trim - 28 Aglo'!D23,'2°trim - 28 Aglo'!D23,'3°trim - 28 Aglo'!D23,'4°trim - 28 Aglo'!D23)</f>
        <v>42.673701738058142</v>
      </c>
    </row>
    <row r="24" spans="1:27" ht="15" customHeight="1" x14ac:dyDescent="0.25">
      <c r="A24" s="23">
        <f t="shared" si="1"/>
        <v>2020</v>
      </c>
      <c r="B24" s="24">
        <v>4</v>
      </c>
      <c r="C24" s="33">
        <v>45.052125041333127</v>
      </c>
      <c r="D24" s="33">
        <v>40.09125903859352</v>
      </c>
      <c r="E24" s="33">
        <f t="shared" si="3"/>
        <v>33.250433390906892</v>
      </c>
      <c r="F24" s="33">
        <v>15.184246340012827</v>
      </c>
      <c r="G24" s="34">
        <v>11.011391800471703</v>
      </c>
      <c r="H24" s="35">
        <v>2.5434225634805179</v>
      </c>
      <c r="I24" s="36">
        <v>26.451490714717668</v>
      </c>
      <c r="J24" s="36">
        <v>70.438486959026548</v>
      </c>
      <c r="K24" s="36">
        <v>0.56659976277527391</v>
      </c>
      <c r="L24" s="35">
        <v>67.314553923560183</v>
      </c>
      <c r="M24" s="37">
        <v>32.685446076439824</v>
      </c>
      <c r="N24" s="27"/>
      <c r="O24" s="28"/>
      <c r="P24" s="28"/>
      <c r="Q24" s="28"/>
      <c r="R24" s="28"/>
      <c r="S24" s="29"/>
      <c r="T24" s="30"/>
      <c r="U24" s="31"/>
      <c r="V24" s="31"/>
      <c r="W24" s="31"/>
      <c r="X24" s="30"/>
      <c r="Y24" s="32"/>
      <c r="AA24" s="48">
        <f>AVERAGE('1°trim - 28 Aglo'!D24,'2°trim - 28 Aglo'!D24,'3°trim - 28 Aglo'!D24,'4°trim - 28 Aglo'!D24)</f>
        <v>38.277751468454426</v>
      </c>
    </row>
    <row r="25" spans="1:27" ht="15" customHeight="1" x14ac:dyDescent="0.25">
      <c r="A25" s="23">
        <f t="shared" si="1"/>
        <v>2021</v>
      </c>
      <c r="B25" s="24">
        <v>4</v>
      </c>
      <c r="C25" s="33">
        <v>46.906031267974534</v>
      </c>
      <c r="D25" s="33">
        <v>43.629790003259082</v>
      </c>
      <c r="E25" s="33">
        <f t="shared" si="3"/>
        <v>37.911381628667073</v>
      </c>
      <c r="F25" s="33">
        <v>12.191200619644622</v>
      </c>
      <c r="G25" s="34">
        <v>6.9846908300518082</v>
      </c>
      <c r="H25" s="35">
        <v>3.5452575300361757</v>
      </c>
      <c r="I25" s="36">
        <v>23.038948902692947</v>
      </c>
      <c r="J25" s="36">
        <v>72.980073941369497</v>
      </c>
      <c r="K25" s="36">
        <v>0.43571962590139002</v>
      </c>
      <c r="L25" s="35">
        <v>66.830358585323353</v>
      </c>
      <c r="M25" s="37">
        <v>33.169641414676654</v>
      </c>
      <c r="N25" s="27"/>
      <c r="O25" s="28"/>
      <c r="P25" s="28"/>
      <c r="Q25" s="28"/>
      <c r="R25" s="28"/>
      <c r="S25" s="29"/>
      <c r="T25" s="30"/>
      <c r="U25" s="31"/>
      <c r="V25" s="31"/>
      <c r="W25" s="31"/>
      <c r="X25" s="30"/>
      <c r="Y25" s="32"/>
      <c r="AA25" s="48">
        <f>AVERAGE('1°trim - 28 Aglo'!D25,'2°trim - 28 Aglo'!D25,'3°trim - 28 Aglo'!D25,'4°trim - 28 Aglo'!D25)</f>
        <v>42.431103050620827</v>
      </c>
    </row>
  </sheetData>
  <mergeCells count="10">
    <mergeCell ref="A4:A6"/>
    <mergeCell ref="B4:B6"/>
    <mergeCell ref="N4:Y4"/>
    <mergeCell ref="C4:M4"/>
    <mergeCell ref="N5:S5"/>
    <mergeCell ref="T5:W5"/>
    <mergeCell ref="X5:Y5"/>
    <mergeCell ref="C5:G5"/>
    <mergeCell ref="H5:K5"/>
    <mergeCell ref="L5:M5"/>
  </mergeCells>
  <conditionalFormatting sqref="O8:P17 Q7:Q18 E7:E18 M15:M21 C15:K21 L7:L18 Q8:Y15 C8:N15 C7:Y7 C16:Y25">
    <cfRule type="cellIs" dxfId="9" priority="57" stopIfTrue="1" operator="equal">
      <formula>"n.d."</formula>
    </cfRule>
  </conditionalFormatting>
  <conditionalFormatting sqref="E22">
    <cfRule type="cellIs" dxfId="8" priority="12" stopIfTrue="1" operator="equal">
      <formula>"n.d."</formula>
    </cfRule>
  </conditionalFormatting>
  <conditionalFormatting sqref="E23:E24">
    <cfRule type="cellIs" dxfId="7" priority="11" stopIfTrue="1" operator="equal">
      <formula>"n.d."</formula>
    </cfRule>
  </conditionalFormatting>
  <conditionalFormatting sqref="E23:E24">
    <cfRule type="cellIs" dxfId="6" priority="10" stopIfTrue="1" operator="equal">
      <formula>"n.d."</formula>
    </cfRule>
  </conditionalFormatting>
  <conditionalFormatting sqref="E23:E24">
    <cfRule type="cellIs" dxfId="5" priority="8" stopIfTrue="1" operator="equal">
      <formula>"n.d."</formula>
    </cfRule>
  </conditionalFormatting>
  <conditionalFormatting sqref="E24">
    <cfRule type="cellIs" dxfId="4" priority="6" stopIfTrue="1" operator="equal">
      <formula>"n.d."</formula>
    </cfRule>
  </conditionalFormatting>
  <conditionalFormatting sqref="E25">
    <cfRule type="cellIs" dxfId="3" priority="5" stopIfTrue="1" operator="equal">
      <formula>"n.d."</formula>
    </cfRule>
  </conditionalFormatting>
  <conditionalFormatting sqref="E25">
    <cfRule type="cellIs" dxfId="2" priority="4" stopIfTrue="1" operator="equal">
      <formula>"n.d."</formula>
    </cfRule>
  </conditionalFormatting>
  <conditionalFormatting sqref="E25">
    <cfRule type="cellIs" dxfId="1" priority="3" stopIfTrue="1" operator="equal">
      <formula>"n.d."</formula>
    </cfRule>
  </conditionalFormatting>
  <conditionalFormatting sqref="E25">
    <cfRule type="cellIs" dxfId="0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Mayo - 28 Aglo</vt:lpstr>
      <vt:lpstr>Oct - 28 Aglo</vt:lpstr>
      <vt:lpstr>1°trim - 28 Aglo</vt:lpstr>
      <vt:lpstr>2°trim - 28 Aglo</vt:lpstr>
      <vt:lpstr>3°trim - 28 Aglo</vt:lpstr>
      <vt:lpstr>4°trim - 28 Aglo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 Kennedy</dc:creator>
  <cp:lastModifiedBy>Damian</cp:lastModifiedBy>
  <dcterms:created xsi:type="dcterms:W3CDTF">2015-09-17T21:17:09Z</dcterms:created>
  <dcterms:modified xsi:type="dcterms:W3CDTF">2022-09-12T18:23:54Z</dcterms:modified>
</cp:coreProperties>
</file>