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/Documents/Codes/CERG-C/docs/files/deposit/"/>
    </mc:Choice>
  </mc:AlternateContent>
  <xr:revisionPtr revIDLastSave="0" documentId="13_ncr:1_{A5EF6EE3-CD74-3443-9C61-CFFD16304C52}" xr6:coauthVersionLast="47" xr6:coauthVersionMax="47" xr10:uidLastSave="{00000000-0000-0000-0000-000000000000}"/>
  <bookViews>
    <workbookView xWindow="0" yWindow="500" windowWidth="38400" windowHeight="20400" xr2:uid="{36F5F6DA-3494-F646-B206-C41255F24C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8" i="1"/>
  <c r="E21" i="1"/>
  <c r="J22" i="1"/>
  <c r="G6" i="1"/>
  <c r="D27" i="1" s="1"/>
  <c r="G4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<sst xmlns="http://schemas.openxmlformats.org/spreadsheetml/2006/main" count="38" uniqueCount="34">
  <si>
    <t>Isopach</t>
  </si>
  <si>
    <t>Area (km2)</t>
  </si>
  <si>
    <t>Thickness (cm)</t>
  </si>
  <si>
    <t>Sqrt (area)</t>
  </si>
  <si>
    <t>T0</t>
  </si>
  <si>
    <t>Thinning rate</t>
  </si>
  <si>
    <t>Variable</t>
  </si>
  <si>
    <t>Value</t>
  </si>
  <si>
    <t>Unit</t>
  </si>
  <si>
    <t>Volume</t>
  </si>
  <si>
    <t>VEI</t>
  </si>
  <si>
    <t>Magnitude</t>
  </si>
  <si>
    <t>Plume height</t>
  </si>
  <si>
    <t>Wind speed</t>
  </si>
  <si>
    <t>(m/s)</t>
  </si>
  <si>
    <t>Mass eruption rate</t>
  </si>
  <si>
    <t>Classification</t>
  </si>
  <si>
    <t>Intensity</t>
  </si>
  <si>
    <t>Eruption duration</t>
  </si>
  <si>
    <t>Isopleth 1.6</t>
  </si>
  <si>
    <t>Isopleth 3.2</t>
  </si>
  <si>
    <t>Mean/best</t>
  </si>
  <si>
    <t>Height</t>
  </si>
  <si>
    <t>(km above vent)</t>
  </si>
  <si>
    <t>rho</t>
  </si>
  <si>
    <t>g</t>
  </si>
  <si>
    <t>alpha</t>
  </si>
  <si>
    <t>N</t>
  </si>
  <si>
    <t>beta</t>
  </si>
  <si>
    <t>v</t>
  </si>
  <si>
    <t>kg s-1</t>
  </si>
  <si>
    <t>km</t>
  </si>
  <si>
    <t>km3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</si>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</sst>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2" fillId="0" borderId="2" xfId="0" applyFont="1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0" borderId="1" xfId="0" applyFont="1" applyBorder="1" applyAlignment="1">
      <alignment horizontal="left"/>
    </xf>
    <xf numFmtId="164" fontId="0" fillId="2" borderId="4" xfId="0" applyNumberFormat="1" applyFill="1" applyBorder="1"/>
    <xf numFmtId="0" fontId="0" fillId="2" borderId="13" xfId="0" applyFill="1" applyBorder="1"/>
    <xf numFmtId="0" fontId="2" fillId="2" borderId="1" xfId="0" applyFont="1" applyFill="1" applyBorder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1" fontId="0" fillId="2" borderId="7" xfId="0" applyNumberFormat="1" applyFill="1" applyBorder="1"/>
    <xf numFmtId="11" fontId="0" fillId="2" borderId="12" xfId="0" applyNumberFormat="1" applyFill="1" applyBorder="1"/>
    <xf numFmtId="1" fontId="0" fillId="2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Sheet1!$D$4:$D$9</c:f>
              <c:numCache>
                <c:formatCode>0.0</c:formatCode>
                <c:ptCount val="6"/>
                <c:pt idx="0">
                  <c:v>6.7823299831252681</c:v>
                </c:pt>
                <c:pt idx="1">
                  <c:v>9.2195444572928871</c:v>
                </c:pt>
                <c:pt idx="2">
                  <c:v>11.401754250991379</c:v>
                </c:pt>
                <c:pt idx="3">
                  <c:v>18.165902124584949</c:v>
                </c:pt>
                <c:pt idx="4">
                  <c:v>19.672315572906001</c:v>
                </c:pt>
                <c:pt idx="5">
                  <c:v>26.172504656604801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5-7542-994A-60AA1AB1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27471"/>
        <c:axId val="308902559"/>
      </c:scatterChart>
      <c:valAx>
        <c:axId val="43172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8902559"/>
        <c:crosses val="autoZero"/>
        <c:crossBetween val="midCat"/>
      </c:valAx>
      <c:valAx>
        <c:axId val="3089025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3172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2</xdr:row>
      <xdr:rowOff>165100</xdr:rowOff>
    </xdr:from>
    <xdr:to>
      <xdr:col>14</xdr:col>
      <xdr:colOff>488950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DA04F-9CF9-BB21-2B1F-E51F14E24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A075-1C6C-FD4A-AA11-9B92B385BC4A}">
  <dimension ref="B2:J32"/>
  <sheetViews>
    <sheetView tabSelected="1" workbookViewId="0">
      <selection activeCell="P24" sqref="P24"/>
    </sheetView>
  </sheetViews>
  <sheetFormatPr baseColWidth="10" defaultRowHeight="16" x14ac:dyDescent="0.2"/>
  <cols>
    <col min="2" max="3" width="13.83203125" customWidth="1"/>
    <col min="4" max="4" width="14.83203125" bestFit="1" customWidth="1"/>
    <col min="5" max="8" width="13.83203125" customWidth="1"/>
  </cols>
  <sheetData>
    <row r="2" spans="2:8" x14ac:dyDescent="0.2">
      <c r="B2" s="20" t="s">
        <v>0</v>
      </c>
      <c r="C2" s="20"/>
      <c r="D2" s="20"/>
      <c r="E2" s="20"/>
      <c r="F2" s="20"/>
      <c r="G2" s="20"/>
      <c r="H2" s="20"/>
    </row>
    <row r="3" spans="2:8" x14ac:dyDescent="0.2">
      <c r="B3" s="4" t="s">
        <v>1</v>
      </c>
      <c r="C3" s="4" t="s">
        <v>2</v>
      </c>
      <c r="D3" s="4" t="s">
        <v>3</v>
      </c>
      <c r="F3" s="5" t="s">
        <v>6</v>
      </c>
      <c r="G3" s="5" t="s">
        <v>7</v>
      </c>
      <c r="H3" s="5" t="s">
        <v>8</v>
      </c>
    </row>
    <row r="4" spans="2:8" x14ac:dyDescent="0.2">
      <c r="B4">
        <v>46</v>
      </c>
      <c r="C4">
        <v>100</v>
      </c>
      <c r="D4" s="17">
        <f>SQRT(B4)</f>
        <v>6.7823299831252681</v>
      </c>
      <c r="F4" s="2" t="s">
        <v>4</v>
      </c>
      <c r="G4" s="7">
        <f>0.0020672</f>
        <v>2.0671999999999999E-3</v>
      </c>
      <c r="H4" s="8" t="s">
        <v>31</v>
      </c>
    </row>
    <row r="5" spans="2:8" x14ac:dyDescent="0.2">
      <c r="B5">
        <v>85</v>
      </c>
      <c r="C5">
        <v>50</v>
      </c>
      <c r="D5" s="17">
        <f t="shared" ref="D5:D9" si="0">SQRT(B5)</f>
        <v>9.2195444572928871</v>
      </c>
      <c r="F5" s="2" t="s">
        <v>5</v>
      </c>
      <c r="G5" s="9">
        <v>-0.14399999999999999</v>
      </c>
      <c r="H5" s="10"/>
    </row>
    <row r="6" spans="2:8" x14ac:dyDescent="0.2">
      <c r="B6">
        <v>130</v>
      </c>
      <c r="C6">
        <v>30</v>
      </c>
      <c r="D6" s="17">
        <f t="shared" si="0"/>
        <v>11.401754250991379</v>
      </c>
      <c r="F6" s="5" t="s">
        <v>9</v>
      </c>
      <c r="G6" s="11">
        <f>(2*G4)/G5^2</f>
        <v>0.19938271604938274</v>
      </c>
      <c r="H6" s="12" t="s">
        <v>32</v>
      </c>
    </row>
    <row r="7" spans="2:8" x14ac:dyDescent="0.2">
      <c r="B7">
        <v>330</v>
      </c>
      <c r="C7">
        <v>20</v>
      </c>
      <c r="D7" s="17">
        <f t="shared" si="0"/>
        <v>18.165902124584949</v>
      </c>
      <c r="F7" s="2"/>
    </row>
    <row r="8" spans="2:8" x14ac:dyDescent="0.2">
      <c r="B8">
        <v>387</v>
      </c>
      <c r="C8">
        <v>10</v>
      </c>
      <c r="D8" s="17">
        <f t="shared" si="0"/>
        <v>19.672315572906001</v>
      </c>
    </row>
    <row r="9" spans="2:8" x14ac:dyDescent="0.2">
      <c r="B9">
        <v>685</v>
      </c>
      <c r="C9">
        <v>5</v>
      </c>
      <c r="D9" s="17">
        <f t="shared" si="0"/>
        <v>26.172504656604801</v>
      </c>
    </row>
    <row r="12" spans="2:8" x14ac:dyDescent="0.2">
      <c r="B12" s="20" t="s">
        <v>12</v>
      </c>
      <c r="C12" s="20"/>
      <c r="D12" s="20"/>
      <c r="E12" s="20"/>
      <c r="F12" s="20"/>
      <c r="G12" s="20"/>
      <c r="H12" s="20"/>
    </row>
    <row r="13" spans="2:8" x14ac:dyDescent="0.2">
      <c r="D13" s="1"/>
      <c r="E13" s="5" t="s">
        <v>22</v>
      </c>
      <c r="F13" s="5" t="s">
        <v>13</v>
      </c>
    </row>
    <row r="14" spans="2:8" x14ac:dyDescent="0.2">
      <c r="D14" s="3"/>
      <c r="E14" s="4" t="s">
        <v>23</v>
      </c>
      <c r="F14" s="4" t="s">
        <v>14</v>
      </c>
    </row>
    <row r="15" spans="2:8" x14ac:dyDescent="0.2">
      <c r="D15" t="s">
        <v>19</v>
      </c>
      <c r="E15" s="15">
        <v>11.8</v>
      </c>
      <c r="F15" s="15">
        <v>25</v>
      </c>
    </row>
    <row r="16" spans="2:8" x14ac:dyDescent="0.2">
      <c r="D16" t="s">
        <v>20</v>
      </c>
      <c r="E16" s="18"/>
      <c r="F16" s="18"/>
    </row>
    <row r="17" spans="2:10" x14ac:dyDescent="0.2">
      <c r="D17" s="4" t="s">
        <v>21</v>
      </c>
      <c r="E17" s="19"/>
      <c r="F17" s="19"/>
    </row>
    <row r="19" spans="2:10" x14ac:dyDescent="0.2">
      <c r="B19" s="20" t="s">
        <v>15</v>
      </c>
      <c r="C19" s="20"/>
      <c r="D19" s="20"/>
      <c r="E19" s="20"/>
      <c r="F19" s="20"/>
      <c r="G19" s="20"/>
      <c r="H19" s="20"/>
    </row>
    <row r="20" spans="2:10" x14ac:dyDescent="0.2">
      <c r="C20" s="5" t="s">
        <v>6</v>
      </c>
      <c r="D20" s="1"/>
      <c r="E20" s="5" t="s">
        <v>7</v>
      </c>
      <c r="F20" s="5" t="s">
        <v>8</v>
      </c>
    </row>
    <row r="21" spans="2:10" x14ac:dyDescent="0.2">
      <c r="C21" s="16" t="s">
        <v>15</v>
      </c>
      <c r="D21" s="6"/>
      <c r="E21" s="22">
        <f>PI()*J27/J28*(J29*J30^3/10.9*(E15*1000)^4 + J31^2*J30^2*J32/6*(E15*1000)^3)</f>
        <v>69193660.30296281</v>
      </c>
      <c r="F21" s="12" t="s">
        <v>30</v>
      </c>
      <c r="J21">
        <v>206.72</v>
      </c>
    </row>
    <row r="22" spans="2:10" x14ac:dyDescent="0.2">
      <c r="C22" s="4" t="s">
        <v>18</v>
      </c>
      <c r="D22" s="3"/>
      <c r="E22" s="24">
        <f>G6*10^12/E21/60</f>
        <v>48.025285162539987</v>
      </c>
      <c r="F22" s="13" t="s">
        <v>33</v>
      </c>
      <c r="J22">
        <f>J21 *0.00001</f>
        <v>2.0672000000000004E-3</v>
      </c>
    </row>
    <row r="24" spans="2:10" x14ac:dyDescent="0.2">
      <c r="B24" s="20" t="s">
        <v>16</v>
      </c>
      <c r="C24" s="21"/>
      <c r="D24" s="21"/>
      <c r="E24" s="21"/>
      <c r="F24" s="21"/>
      <c r="G24" s="21"/>
      <c r="H24" s="21"/>
    </row>
    <row r="25" spans="2:10" x14ac:dyDescent="0.2">
      <c r="C25" s="1"/>
      <c r="D25" s="1"/>
    </row>
    <row r="26" spans="2:10" x14ac:dyDescent="0.2">
      <c r="C26" s="2" t="s">
        <v>10</v>
      </c>
      <c r="D26" s="14">
        <v>4</v>
      </c>
    </row>
    <row r="27" spans="2:10" x14ac:dyDescent="0.2">
      <c r="C27" s="2" t="s">
        <v>11</v>
      </c>
      <c r="D27" s="15">
        <f>LOG10(G6*1000000000000)-7</f>
        <v>4.2996875077884713</v>
      </c>
      <c r="I27" t="s">
        <v>24</v>
      </c>
      <c r="J27">
        <v>1.2259</v>
      </c>
    </row>
    <row r="28" spans="2:10" x14ac:dyDescent="0.2">
      <c r="C28" s="2" t="s">
        <v>17</v>
      </c>
      <c r="D28" s="23">
        <f>LOG10(E21)+3</f>
        <v>10.840066305127737</v>
      </c>
      <c r="I28" t="s">
        <v>25</v>
      </c>
      <c r="J28">
        <v>45.652500000000003</v>
      </c>
    </row>
    <row r="29" spans="2:10" x14ac:dyDescent="0.2">
      <c r="I29" t="s">
        <v>26</v>
      </c>
      <c r="J29">
        <v>0.1</v>
      </c>
    </row>
    <row r="30" spans="2:10" x14ac:dyDescent="0.2">
      <c r="I30" t="s">
        <v>27</v>
      </c>
      <c r="J30">
        <v>1.5599999999999999E-2</v>
      </c>
    </row>
    <row r="31" spans="2:10" x14ac:dyDescent="0.2">
      <c r="I31" t="s">
        <v>28</v>
      </c>
      <c r="J31">
        <v>0.5</v>
      </c>
    </row>
    <row r="32" spans="2:10" x14ac:dyDescent="0.2">
      <c r="I32" t="s">
        <v>29</v>
      </c>
      <c r="J32">
        <v>8.6999999999999993</v>
      </c>
    </row>
  </sheetData>
  <mergeCells count="4">
    <mergeCell ref="B19:H19"/>
    <mergeCell ref="B24:H24"/>
    <mergeCell ref="B2:H2"/>
    <mergeCell ref="B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</cp:lastModifiedBy>
  <dcterms:created xsi:type="dcterms:W3CDTF">2019-04-02T08:45:29Z</dcterms:created>
  <dcterms:modified xsi:type="dcterms:W3CDTF">2023-04-24T09:18:18Z</dcterms:modified>
</cp:coreProperties>
</file>