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D3Q19\Parallel plates HWBB\"/>
    </mc:Choice>
  </mc:AlternateContent>
  <xr:revisionPtr revIDLastSave="0" documentId="13_ncr:1_{1F5F16E4-4BAB-4E90-BDC2-AEEEFB4F971B}" xr6:coauthVersionLast="45" xr6:coauthVersionMax="45" xr10:uidLastSave="{00000000-0000-0000-0000-000000000000}"/>
  <bookViews>
    <workbookView xWindow="2265" yWindow="1980" windowWidth="12705" windowHeight="13260" firstSheet="1" activeTab="5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n=128" sheetId="16" r:id="rId5"/>
    <sheet name="ux x=0.5" sheetId="2" r:id="rId6"/>
  </sheets>
  <definedNames>
    <definedName name="_000uz700" localSheetId="0">'ux n=8'!$A$1:$B$8</definedName>
    <definedName name="_001uz2800" localSheetId="1">'ux n=16'!$A$1:$B$16</definedName>
    <definedName name="_002uz11200" localSheetId="2">'ux n=32'!$A$1:$B$32</definedName>
    <definedName name="_003uz44800" localSheetId="3">'ux n=64'!$A$1:$B$64</definedName>
    <definedName name="_004uz179200_1" localSheetId="4">'ux n=128'!$A$1:$A$128</definedName>
    <definedName name="_103_ux_c" localSheetId="3">'ux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" i="2" l="1"/>
  <c r="T10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J4" i="2" l="1"/>
  <c r="AJ10" i="2"/>
  <c r="AB10" i="2"/>
  <c r="L10" i="2"/>
  <c r="D10" i="2"/>
  <c r="A5" i="2" l="1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4" i="2"/>
  <c r="E4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Q4" i="2"/>
  <c r="U4" i="2" s="1"/>
  <c r="Y4" i="2"/>
  <c r="AC4" i="2" s="1"/>
  <c r="Y5" i="2"/>
  <c r="AC5" i="2" s="1"/>
  <c r="Y6" i="2"/>
  <c r="AC6" i="2" s="1"/>
  <c r="Y7" i="2"/>
  <c r="AC7" i="2" s="1"/>
  <c r="Y8" i="2"/>
  <c r="AC8" i="2" s="1"/>
  <c r="Y9" i="2"/>
  <c r="AC9" i="2" s="1"/>
  <c r="Y10" i="2"/>
  <c r="AC10" i="2" s="1"/>
  <c r="Y11" i="2"/>
  <c r="AC11" i="2" s="1"/>
  <c r="Y12" i="2"/>
  <c r="AC12" i="2" s="1"/>
  <c r="Y13" i="2"/>
  <c r="AC13" i="2" s="1"/>
  <c r="Y14" i="2"/>
  <c r="AC14" i="2" s="1"/>
  <c r="Y15" i="2"/>
  <c r="AC15" i="2" s="1"/>
  <c r="Y16" i="2"/>
  <c r="AC16" i="2" s="1"/>
  <c r="Y17" i="2"/>
  <c r="AC17" i="2" s="1"/>
  <c r="Y18" i="2"/>
  <c r="AC18" i="2" s="1"/>
  <c r="Y19" i="2"/>
  <c r="AC19" i="2" s="1"/>
  <c r="Y20" i="2"/>
  <c r="AC20" i="2" s="1"/>
  <c r="Y21" i="2"/>
  <c r="AC21" i="2" s="1"/>
  <c r="Y22" i="2"/>
  <c r="AC22" i="2" s="1"/>
  <c r="Y23" i="2"/>
  <c r="AC23" i="2" s="1"/>
  <c r="Y24" i="2"/>
  <c r="AC24" i="2" s="1"/>
  <c r="Y25" i="2"/>
  <c r="AC25" i="2" s="1"/>
  <c r="Y26" i="2"/>
  <c r="AC26" i="2" s="1"/>
  <c r="Y27" i="2"/>
  <c r="AC27" i="2" s="1"/>
  <c r="Y28" i="2"/>
  <c r="AC28" i="2" s="1"/>
  <c r="Y29" i="2"/>
  <c r="AC29" i="2" s="1"/>
  <c r="Y30" i="2"/>
  <c r="AC30" i="2" s="1"/>
  <c r="Y31" i="2"/>
  <c r="AC31" i="2" s="1"/>
  <c r="Y32" i="2"/>
  <c r="AC32" i="2" s="1"/>
  <c r="Y33" i="2"/>
  <c r="AC33" i="2" s="1"/>
  <c r="Y34" i="2"/>
  <c r="AC34" i="2" s="1"/>
  <c r="Y35" i="2"/>
  <c r="AC35" i="2" s="1"/>
  <c r="Y36" i="2"/>
  <c r="AC36" i="2" s="1"/>
  <c r="Y37" i="2"/>
  <c r="AC37" i="2" s="1"/>
  <c r="Y38" i="2"/>
  <c r="AC38" i="2" s="1"/>
  <c r="Y39" i="2"/>
  <c r="AC39" i="2" s="1"/>
  <c r="Y40" i="2"/>
  <c r="AC40" i="2" s="1"/>
  <c r="Y41" i="2"/>
  <c r="AC41" i="2" s="1"/>
  <c r="Y42" i="2"/>
  <c r="AC42" i="2" s="1"/>
  <c r="Y43" i="2"/>
  <c r="AC43" i="2" s="1"/>
  <c r="Y44" i="2"/>
  <c r="AC44" i="2" s="1"/>
  <c r="Y45" i="2"/>
  <c r="AC45" i="2" s="1"/>
  <c r="Y46" i="2"/>
  <c r="AC46" i="2" s="1"/>
  <c r="Y47" i="2"/>
  <c r="AC47" i="2" s="1"/>
  <c r="Y48" i="2"/>
  <c r="AC48" i="2" s="1"/>
  <c r="Y49" i="2"/>
  <c r="AC49" i="2" s="1"/>
  <c r="Y50" i="2"/>
  <c r="AC50" i="2" s="1"/>
  <c r="Y51" i="2"/>
  <c r="AC51" i="2" s="1"/>
  <c r="Y52" i="2"/>
  <c r="AC52" i="2" s="1"/>
  <c r="Y53" i="2"/>
  <c r="AC53" i="2" s="1"/>
  <c r="Y54" i="2"/>
  <c r="AC54" i="2" s="1"/>
  <c r="Y55" i="2"/>
  <c r="AC55" i="2" s="1"/>
  <c r="Y56" i="2"/>
  <c r="AC56" i="2" s="1"/>
  <c r="Y57" i="2"/>
  <c r="AC57" i="2" s="1"/>
  <c r="Y58" i="2"/>
  <c r="AC58" i="2" s="1"/>
  <c r="Y59" i="2"/>
  <c r="AC59" i="2" s="1"/>
  <c r="Y60" i="2"/>
  <c r="AC60" i="2" s="1"/>
  <c r="Y61" i="2"/>
  <c r="AC61" i="2" s="1"/>
  <c r="Y62" i="2"/>
  <c r="AC62" i="2" s="1"/>
  <c r="Y63" i="2"/>
  <c r="AC63" i="2" s="1"/>
  <c r="Y64" i="2"/>
  <c r="AC64" i="2" s="1"/>
  <c r="Y65" i="2"/>
  <c r="AC65" i="2" s="1"/>
  <c r="Y66" i="2"/>
  <c r="AC66" i="2" s="1"/>
  <c r="Y67" i="2"/>
  <c r="AC67" i="2" s="1"/>
  <c r="Q5" i="2"/>
  <c r="U5" i="2" s="1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4" i="2"/>
  <c r="AK4" i="2" s="1"/>
  <c r="F6" i="2" l="1"/>
  <c r="AJ6" i="2"/>
  <c r="AL72" i="2"/>
  <c r="AL76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7" i="2"/>
  <c r="B5" i="2"/>
  <c r="B6" i="2"/>
  <c r="B7" i="2"/>
  <c r="B8" i="2"/>
  <c r="B9" i="2"/>
  <c r="B10" i="2"/>
  <c r="B11" i="2"/>
  <c r="B4" i="2"/>
  <c r="AJ12" i="2" l="1"/>
  <c r="AI24" i="2" s="1"/>
  <c r="AM24" i="2" s="1"/>
  <c r="AB4" i="2"/>
  <c r="AI45" i="2"/>
  <c r="AM45" i="2" s="1"/>
  <c r="AI107" i="2"/>
  <c r="AM107" i="2" s="1"/>
  <c r="AI119" i="2"/>
  <c r="AM119" i="2" s="1"/>
  <c r="AI72" i="2"/>
  <c r="AM72" i="2" s="1"/>
  <c r="AI46" i="2"/>
  <c r="AM46" i="2" s="1"/>
  <c r="AI62" i="2"/>
  <c r="AM62" i="2" s="1"/>
  <c r="AI47" i="2"/>
  <c r="AM47" i="2" s="1"/>
  <c r="AI26" i="2"/>
  <c r="AM26" i="2" s="1"/>
  <c r="AI6" i="2"/>
  <c r="AM6" i="2" s="1"/>
  <c r="AI63" i="2"/>
  <c r="AM63" i="2" s="1"/>
  <c r="AI32" i="2"/>
  <c r="AM32" i="2" s="1"/>
  <c r="AB6" i="2"/>
  <c r="AB12" i="2" s="1"/>
  <c r="AA26" i="2" s="1"/>
  <c r="AE26" i="2" s="1"/>
  <c r="AI124" i="2"/>
  <c r="AM124" i="2" s="1"/>
  <c r="AI75" i="2"/>
  <c r="AM75" i="2" s="1"/>
  <c r="AI61" i="2"/>
  <c r="AM61" i="2" s="1"/>
  <c r="AI7" i="2"/>
  <c r="AM7" i="2" s="1"/>
  <c r="AI71" i="2"/>
  <c r="AM71" i="2" s="1"/>
  <c r="AI49" i="2"/>
  <c r="AM49" i="2" s="1"/>
  <c r="AI69" i="2"/>
  <c r="AM69" i="2" s="1"/>
  <c r="AI89" i="2"/>
  <c r="AM89" i="2" s="1"/>
  <c r="AI22" i="2"/>
  <c r="AM22" i="2" s="1"/>
  <c r="AI48" i="2"/>
  <c r="AM48" i="2" s="1"/>
  <c r="AI112" i="2"/>
  <c r="AM112" i="2" s="1"/>
  <c r="AI19" i="2"/>
  <c r="AM19" i="2" s="1"/>
  <c r="AI94" i="2"/>
  <c r="AM94" i="2" s="1"/>
  <c r="AI17" i="2"/>
  <c r="AM17" i="2" s="1"/>
  <c r="AI58" i="2"/>
  <c r="AM58" i="2" s="1"/>
  <c r="AI56" i="2"/>
  <c r="AM56" i="2" s="1"/>
  <c r="AI120" i="2"/>
  <c r="AM120" i="2" s="1"/>
  <c r="AI51" i="2"/>
  <c r="AM51" i="2" s="1"/>
  <c r="AI4" i="2"/>
  <c r="AM4" i="2" s="1"/>
  <c r="AI21" i="2"/>
  <c r="AM21" i="2" s="1"/>
  <c r="AI85" i="2"/>
  <c r="AM85" i="2" s="1"/>
  <c r="AI31" i="2"/>
  <c r="AM31" i="2" s="1"/>
  <c r="AI95" i="2"/>
  <c r="AM95" i="2" s="1"/>
  <c r="AI82" i="2"/>
  <c r="AM82" i="2" s="1"/>
  <c r="AL81" i="2"/>
  <c r="AL119" i="2"/>
  <c r="AL85" i="2"/>
  <c r="AL69" i="2"/>
  <c r="AL125" i="2"/>
  <c r="AL80" i="2"/>
  <c r="AL68" i="2"/>
  <c r="AL97" i="2"/>
  <c r="AL73" i="2"/>
  <c r="AL117" i="2"/>
  <c r="AL77" i="2"/>
  <c r="AL120" i="2"/>
  <c r="AL129" i="2"/>
  <c r="AL122" i="2"/>
  <c r="AL114" i="2"/>
  <c r="AL95" i="2"/>
  <c r="AL121" i="2"/>
  <c r="AL103" i="2"/>
  <c r="AL99" i="2"/>
  <c r="AL89" i="2"/>
  <c r="AL93" i="2"/>
  <c r="AL107" i="2"/>
  <c r="AL83" i="2"/>
  <c r="AL100" i="2"/>
  <c r="AL92" i="2"/>
  <c r="AL113" i="2"/>
  <c r="AL130" i="2"/>
  <c r="AL109" i="2"/>
  <c r="AL102" i="2"/>
  <c r="D6" i="2"/>
  <c r="D4" i="2"/>
  <c r="AL124" i="2"/>
  <c r="AL75" i="2"/>
  <c r="AL123" i="2"/>
  <c r="AL79" i="2"/>
  <c r="AL88" i="2"/>
  <c r="AL78" i="2"/>
  <c r="AL128" i="2"/>
  <c r="AL127" i="2"/>
  <c r="AL108" i="2"/>
  <c r="AL70" i="2"/>
  <c r="AL104" i="2"/>
  <c r="AL112" i="2"/>
  <c r="AL86" i="2"/>
  <c r="AL111" i="2"/>
  <c r="AL87" i="2"/>
  <c r="AL116" i="2"/>
  <c r="AL71" i="2"/>
  <c r="AL90" i="2"/>
  <c r="AL115" i="2"/>
  <c r="AL82" i="2"/>
  <c r="AL74" i="2"/>
  <c r="AL91" i="2"/>
  <c r="AL26" i="2"/>
  <c r="AL15" i="2"/>
  <c r="AL6" i="2"/>
  <c r="AL53" i="2"/>
  <c r="AL23" i="2"/>
  <c r="AL14" i="2"/>
  <c r="AL61" i="2"/>
  <c r="AL42" i="2"/>
  <c r="AL31" i="2"/>
  <c r="AL54" i="2"/>
  <c r="AL48" i="2"/>
  <c r="AL27" i="2"/>
  <c r="AL5" i="2"/>
  <c r="AL12" i="2"/>
  <c r="AL50" i="2"/>
  <c r="AL39" i="2"/>
  <c r="AL46" i="2"/>
  <c r="AL29" i="2"/>
  <c r="AL20" i="2"/>
  <c r="AL40" i="2"/>
  <c r="AL9" i="2"/>
  <c r="AL30" i="2"/>
  <c r="AL32" i="2"/>
  <c r="AL10" i="2"/>
  <c r="AL65" i="2"/>
  <c r="AL7" i="2"/>
  <c r="AL41" i="2"/>
  <c r="AL49" i="2"/>
  <c r="AL38" i="2"/>
  <c r="AL43" i="2"/>
  <c r="AL21" i="2"/>
  <c r="AL66" i="2"/>
  <c r="AL19" i="2"/>
  <c r="AL55" i="2"/>
  <c r="AI114" i="2" l="1"/>
  <c r="AM114" i="2" s="1"/>
  <c r="AI27" i="2"/>
  <c r="AM27" i="2" s="1"/>
  <c r="AI73" i="2"/>
  <c r="AM73" i="2" s="1"/>
  <c r="AI5" i="2"/>
  <c r="AM5" i="2" s="1"/>
  <c r="AI60" i="2"/>
  <c r="AM60" i="2" s="1"/>
  <c r="AI131" i="2"/>
  <c r="AM131" i="2" s="1"/>
  <c r="AI97" i="2"/>
  <c r="AM97" i="2" s="1"/>
  <c r="AI57" i="2"/>
  <c r="AM57" i="2" s="1"/>
  <c r="AI42" i="2"/>
  <c r="AM42" i="2" s="1"/>
  <c r="AI115" i="2"/>
  <c r="AM115" i="2" s="1"/>
  <c r="AI117" i="2"/>
  <c r="AM117" i="2" s="1"/>
  <c r="AI128" i="2"/>
  <c r="AM128" i="2" s="1"/>
  <c r="AI102" i="2"/>
  <c r="AM102" i="2" s="1"/>
  <c r="AI76" i="2"/>
  <c r="AM76" i="2" s="1"/>
  <c r="AI105" i="2"/>
  <c r="AM105" i="2" s="1"/>
  <c r="AI121" i="2"/>
  <c r="AM121" i="2" s="1"/>
  <c r="AI15" i="2"/>
  <c r="AM15" i="2" s="1"/>
  <c r="AI130" i="2"/>
  <c r="AM130" i="2" s="1"/>
  <c r="AI14" i="2"/>
  <c r="AM14" i="2" s="1"/>
  <c r="AI88" i="2"/>
  <c r="AM88" i="2" s="1"/>
  <c r="AI53" i="2"/>
  <c r="AM53" i="2" s="1"/>
  <c r="AI39" i="2"/>
  <c r="AM39" i="2" s="1"/>
  <c r="AI108" i="2"/>
  <c r="AM108" i="2" s="1"/>
  <c r="AI20" i="2"/>
  <c r="AM20" i="2" s="1"/>
  <c r="AI79" i="2"/>
  <c r="AM79" i="2" s="1"/>
  <c r="AI78" i="2"/>
  <c r="AM78" i="2" s="1"/>
  <c r="AI123" i="2"/>
  <c r="AM123" i="2" s="1"/>
  <c r="AI64" i="2"/>
  <c r="AM64" i="2" s="1"/>
  <c r="AI38" i="2"/>
  <c r="AM38" i="2" s="1"/>
  <c r="AI12" i="2"/>
  <c r="AM12" i="2" s="1"/>
  <c r="AI87" i="2"/>
  <c r="AM87" i="2" s="1"/>
  <c r="AI77" i="2"/>
  <c r="AM77" i="2" s="1"/>
  <c r="AI18" i="2"/>
  <c r="AM18" i="2" s="1"/>
  <c r="AI104" i="2"/>
  <c r="AM104" i="2" s="1"/>
  <c r="AI33" i="2"/>
  <c r="AM33" i="2" s="1"/>
  <c r="AI98" i="2"/>
  <c r="AM98" i="2" s="1"/>
  <c r="AI116" i="2"/>
  <c r="AM116" i="2" s="1"/>
  <c r="AI81" i="2"/>
  <c r="AM81" i="2" s="1"/>
  <c r="AI8" i="2"/>
  <c r="AM8" i="2" s="1"/>
  <c r="AI91" i="2"/>
  <c r="AM91" i="2" s="1"/>
  <c r="AI84" i="2"/>
  <c r="AM84" i="2" s="1"/>
  <c r="AI30" i="2"/>
  <c r="AM30" i="2" s="1"/>
  <c r="AI83" i="2"/>
  <c r="AM83" i="2" s="1"/>
  <c r="AI129" i="2"/>
  <c r="AM129" i="2" s="1"/>
  <c r="AI41" i="2"/>
  <c r="AM41" i="2" s="1"/>
  <c r="AI34" i="2"/>
  <c r="AM34" i="2" s="1"/>
  <c r="AI11" i="2"/>
  <c r="AM11" i="2" s="1"/>
  <c r="AI59" i="2"/>
  <c r="AM59" i="2" s="1"/>
  <c r="AI74" i="2"/>
  <c r="AM74" i="2" s="1"/>
  <c r="AI68" i="2"/>
  <c r="AM68" i="2" s="1"/>
  <c r="AI23" i="2"/>
  <c r="AM23" i="2" s="1"/>
  <c r="AI13" i="2"/>
  <c r="AM13" i="2" s="1"/>
  <c r="AI86" i="2"/>
  <c r="AM86" i="2" s="1"/>
  <c r="AI40" i="2"/>
  <c r="AM40" i="2" s="1"/>
  <c r="AI125" i="2"/>
  <c r="AM125" i="2" s="1"/>
  <c r="AI96" i="2"/>
  <c r="AM96" i="2" s="1"/>
  <c r="AI66" i="2"/>
  <c r="AM66" i="2" s="1"/>
  <c r="AI99" i="2"/>
  <c r="AM99" i="2" s="1"/>
  <c r="AI110" i="2"/>
  <c r="AM110" i="2" s="1"/>
  <c r="AI54" i="2"/>
  <c r="AM54" i="2" s="1"/>
  <c r="AI106" i="2"/>
  <c r="AM106" i="2" s="1"/>
  <c r="AI109" i="2"/>
  <c r="AM109" i="2" s="1"/>
  <c r="AI103" i="2"/>
  <c r="AM103" i="2" s="1"/>
  <c r="AI50" i="2"/>
  <c r="AM50" i="2" s="1"/>
  <c r="AI25" i="2"/>
  <c r="AM25" i="2" s="1"/>
  <c r="AI43" i="2"/>
  <c r="AM43" i="2" s="1"/>
  <c r="AI67" i="2"/>
  <c r="AM67" i="2" s="1"/>
  <c r="AI35" i="2"/>
  <c r="AM35" i="2" s="1"/>
  <c r="AI16" i="2"/>
  <c r="AM16" i="2" s="1"/>
  <c r="AI118" i="2"/>
  <c r="AM118" i="2" s="1"/>
  <c r="AI92" i="2"/>
  <c r="AM92" i="2" s="1"/>
  <c r="AI127" i="2"/>
  <c r="AM127" i="2" s="1"/>
  <c r="AI122" i="2"/>
  <c r="AM122" i="2" s="1"/>
  <c r="AI37" i="2"/>
  <c r="AM37" i="2" s="1"/>
  <c r="AI29" i="2"/>
  <c r="AM29" i="2" s="1"/>
  <c r="AI28" i="2"/>
  <c r="AM28" i="2" s="1"/>
  <c r="AI111" i="2"/>
  <c r="AM111" i="2" s="1"/>
  <c r="AI93" i="2"/>
  <c r="AM93" i="2" s="1"/>
  <c r="AI55" i="2"/>
  <c r="AM55" i="2" s="1"/>
  <c r="AI10" i="2"/>
  <c r="AM10" i="2" s="1"/>
  <c r="AI113" i="2"/>
  <c r="AM113" i="2" s="1"/>
  <c r="AI80" i="2"/>
  <c r="AM80" i="2" s="1"/>
  <c r="AI126" i="2"/>
  <c r="AM126" i="2" s="1"/>
  <c r="AI90" i="2"/>
  <c r="AM90" i="2" s="1"/>
  <c r="AI70" i="2"/>
  <c r="AM70" i="2" s="1"/>
  <c r="AI52" i="2"/>
  <c r="AM52" i="2" s="1"/>
  <c r="AI44" i="2"/>
  <c r="AM44" i="2" s="1"/>
  <c r="AI36" i="2"/>
  <c r="AM36" i="2" s="1"/>
  <c r="AI9" i="2"/>
  <c r="AM9" i="2" s="1"/>
  <c r="AI101" i="2"/>
  <c r="AM101" i="2" s="1"/>
  <c r="AI100" i="2"/>
  <c r="AM100" i="2" s="1"/>
  <c r="AI65" i="2"/>
  <c r="AM65" i="2" s="1"/>
  <c r="AA32" i="2"/>
  <c r="AE32" i="2" s="1"/>
  <c r="AA35" i="2"/>
  <c r="AE35" i="2" s="1"/>
  <c r="AA31" i="2"/>
  <c r="AE31" i="2" s="1"/>
  <c r="AA10" i="2"/>
  <c r="AE10" i="2" s="1"/>
  <c r="AA50" i="2"/>
  <c r="AE50" i="2" s="1"/>
  <c r="AA42" i="2"/>
  <c r="AE42" i="2" s="1"/>
  <c r="AA27" i="2"/>
  <c r="AE27" i="2" s="1"/>
  <c r="AA55" i="2"/>
  <c r="AE55" i="2" s="1"/>
  <c r="AA7" i="2"/>
  <c r="AE7" i="2" s="1"/>
  <c r="AA23" i="2"/>
  <c r="AE23" i="2" s="1"/>
  <c r="AA58" i="2"/>
  <c r="AE58" i="2" s="1"/>
  <c r="AA51" i="2"/>
  <c r="AE51" i="2" s="1"/>
  <c r="AA17" i="2"/>
  <c r="AE17" i="2" s="1"/>
  <c r="AA24" i="2"/>
  <c r="AE24" i="2" s="1"/>
  <c r="AA60" i="2"/>
  <c r="AE60" i="2" s="1"/>
  <c r="AA66" i="2"/>
  <c r="AE66" i="2" s="1"/>
  <c r="AA59" i="2"/>
  <c r="AE59" i="2" s="1"/>
  <c r="AA65" i="2"/>
  <c r="AE65" i="2" s="1"/>
  <c r="AA64" i="2"/>
  <c r="AE64" i="2" s="1"/>
  <c r="AA39" i="2"/>
  <c r="AE39" i="2" s="1"/>
  <c r="AA67" i="2"/>
  <c r="AE67" i="2" s="1"/>
  <c r="AA43" i="2"/>
  <c r="AE43" i="2" s="1"/>
  <c r="AA25" i="2"/>
  <c r="AE25" i="2" s="1"/>
  <c r="AA49" i="2"/>
  <c r="AE49" i="2" s="1"/>
  <c r="AA11" i="2"/>
  <c r="AE11" i="2" s="1"/>
  <c r="AA13" i="2"/>
  <c r="AE13" i="2" s="1"/>
  <c r="AA20" i="2"/>
  <c r="AE20" i="2" s="1"/>
  <c r="AA18" i="2"/>
  <c r="AE18" i="2" s="1"/>
  <c r="AA44" i="2"/>
  <c r="AE44" i="2" s="1"/>
  <c r="AA28" i="2"/>
  <c r="AE28" i="2" s="1"/>
  <c r="AA34" i="2"/>
  <c r="AE34" i="2" s="1"/>
  <c r="AA19" i="2"/>
  <c r="AE19" i="2" s="1"/>
  <c r="AA6" i="2"/>
  <c r="AE6" i="2" s="1"/>
  <c r="AA36" i="2"/>
  <c r="AE36" i="2" s="1"/>
  <c r="AA21" i="2"/>
  <c r="AE21" i="2" s="1"/>
  <c r="AA29" i="2"/>
  <c r="AE29" i="2" s="1"/>
  <c r="AA22" i="2"/>
  <c r="AE22" i="2" s="1"/>
  <c r="AA41" i="2"/>
  <c r="AE41" i="2" s="1"/>
  <c r="AA8" i="2"/>
  <c r="AE8" i="2" s="1"/>
  <c r="AA38" i="2"/>
  <c r="AE38" i="2" s="1"/>
  <c r="AA9" i="2"/>
  <c r="AE9" i="2" s="1"/>
  <c r="AA46" i="2"/>
  <c r="AE46" i="2" s="1"/>
  <c r="AA54" i="2"/>
  <c r="AE54" i="2" s="1"/>
  <c r="AA52" i="2"/>
  <c r="AE52" i="2" s="1"/>
  <c r="AA56" i="2"/>
  <c r="AE56" i="2" s="1"/>
  <c r="AA37" i="2"/>
  <c r="AE37" i="2" s="1"/>
  <c r="AA62" i="2"/>
  <c r="AE62" i="2" s="1"/>
  <c r="AA63" i="2"/>
  <c r="AE63" i="2" s="1"/>
  <c r="AA45" i="2"/>
  <c r="AE45" i="2" s="1"/>
  <c r="AA16" i="2"/>
  <c r="AE16" i="2" s="1"/>
  <c r="AA53" i="2"/>
  <c r="AE53" i="2" s="1"/>
  <c r="AA15" i="2"/>
  <c r="AE15" i="2" s="1"/>
  <c r="AA48" i="2"/>
  <c r="AE48" i="2" s="1"/>
  <c r="AA61" i="2"/>
  <c r="AE61" i="2" s="1"/>
  <c r="AA47" i="2"/>
  <c r="AE47" i="2" s="1"/>
  <c r="AA14" i="2"/>
  <c r="AE14" i="2" s="1"/>
  <c r="AA33" i="2"/>
  <c r="AE33" i="2" s="1"/>
  <c r="AA12" i="2"/>
  <c r="AE12" i="2" s="1"/>
  <c r="AA40" i="2"/>
  <c r="AE40" i="2" s="1"/>
  <c r="AA4" i="2"/>
  <c r="AE4" i="2" s="1"/>
  <c r="AA5" i="2"/>
  <c r="AE5" i="2" s="1"/>
  <c r="AA30" i="2"/>
  <c r="AE30" i="2" s="1"/>
  <c r="AA57" i="2"/>
  <c r="AE57" i="2" s="1"/>
  <c r="AL96" i="2"/>
  <c r="AL94" i="2"/>
  <c r="AL126" i="2"/>
  <c r="AL110" i="2"/>
  <c r="AL84" i="2"/>
  <c r="AL118" i="2"/>
  <c r="AL101" i="2"/>
  <c r="AL105" i="2"/>
  <c r="AL18" i="2"/>
  <c r="AL106" i="2"/>
  <c r="AL98" i="2"/>
  <c r="AL131" i="2"/>
  <c r="AL17" i="2"/>
  <c r="D12" i="2"/>
  <c r="C10" i="2" s="1"/>
  <c r="G10" i="2" s="1"/>
  <c r="AL60" i="2"/>
  <c r="AL57" i="2"/>
  <c r="AL35" i="2"/>
  <c r="AL13" i="2"/>
  <c r="AL52" i="2"/>
  <c r="AL24" i="2"/>
  <c r="AL64" i="2"/>
  <c r="AL63" i="2"/>
  <c r="AL11" i="2"/>
  <c r="AL59" i="2"/>
  <c r="AL33" i="2"/>
  <c r="AL16" i="2"/>
  <c r="AL34" i="2"/>
  <c r="AL67" i="2"/>
  <c r="AL36" i="2"/>
  <c r="AL22" i="2"/>
  <c r="AL4" i="2"/>
  <c r="AL62" i="2"/>
  <c r="AL51" i="2"/>
  <c r="AL56" i="2"/>
  <c r="AL58" i="2"/>
  <c r="AL47" i="2"/>
  <c r="AL28" i="2"/>
  <c r="AL8" i="2"/>
  <c r="AL25" i="2"/>
  <c r="AL45" i="2"/>
  <c r="AL44" i="2"/>
  <c r="AL37" i="2"/>
  <c r="F5" i="2"/>
  <c r="F10" i="2"/>
  <c r="F9" i="2"/>
  <c r="F4" i="2"/>
  <c r="F11" i="2"/>
  <c r="C4" i="2" l="1"/>
  <c r="G4" i="2" s="1"/>
  <c r="C7" i="2"/>
  <c r="G7" i="2" s="1"/>
  <c r="C6" i="2"/>
  <c r="G6" i="2" s="1"/>
  <c r="C8" i="2"/>
  <c r="G8" i="2" s="1"/>
  <c r="C5" i="2"/>
  <c r="G5" i="2" s="1"/>
  <c r="C11" i="2"/>
  <c r="G11" i="2" s="1"/>
  <c r="C9" i="2"/>
  <c r="G9" i="2" s="1"/>
  <c r="AL132" i="2"/>
  <c r="AM132" i="2"/>
  <c r="F7" i="2"/>
  <c r="F8" i="2"/>
  <c r="E46" i="2"/>
  <c r="E47" i="2" s="1"/>
  <c r="E48" i="2" s="1"/>
  <c r="F12" i="2" l="1"/>
  <c r="AM133" i="2"/>
  <c r="F48" i="2" s="1"/>
  <c r="G1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T4" i="2" l="1"/>
  <c r="L4" i="2"/>
  <c r="L6" i="2"/>
  <c r="L12" i="2" s="1"/>
  <c r="K13" i="2" s="1"/>
  <c r="O13" i="2" s="1"/>
  <c r="T6" i="2"/>
  <c r="T12" i="2" s="1"/>
  <c r="S22" i="2" s="1"/>
  <c r="W22" i="2" s="1"/>
  <c r="G13" i="2"/>
  <c r="F44" i="2" s="1"/>
  <c r="AD16" i="2"/>
  <c r="AD37" i="2"/>
  <c r="AD47" i="2"/>
  <c r="AD58" i="2"/>
  <c r="AD60" i="2"/>
  <c r="AD8" i="2"/>
  <c r="AD43" i="2"/>
  <c r="AD11" i="2"/>
  <c r="AD30" i="2"/>
  <c r="AD50" i="2"/>
  <c r="AD61" i="2"/>
  <c r="AD29" i="2"/>
  <c r="AD46" i="2"/>
  <c r="AD12" i="2"/>
  <c r="AD65" i="2"/>
  <c r="AD39" i="2"/>
  <c r="AD64" i="2"/>
  <c r="AD53" i="2"/>
  <c r="AD21" i="2"/>
  <c r="AD62" i="2"/>
  <c r="AD15" i="2"/>
  <c r="AD4" i="2"/>
  <c r="AD57" i="2"/>
  <c r="AD67" i="2"/>
  <c r="AD34" i="2"/>
  <c r="AD32" i="2"/>
  <c r="AD63" i="2"/>
  <c r="AD31" i="2"/>
  <c r="AD44" i="2"/>
  <c r="AD56" i="2"/>
  <c r="AD26" i="2"/>
  <c r="AD49" i="2"/>
  <c r="AD17" i="2"/>
  <c r="AD51" i="2"/>
  <c r="AD10" i="2"/>
  <c r="AD6" i="2"/>
  <c r="AD38" i="2"/>
  <c r="AD5" i="2"/>
  <c r="AD25" i="2"/>
  <c r="AD35" i="2"/>
  <c r="AD24" i="2"/>
  <c r="AD59" i="2"/>
  <c r="AD27" i="2"/>
  <c r="AD66" i="2"/>
  <c r="AD48" i="2"/>
  <c r="AD22" i="2"/>
  <c r="AD45" i="2"/>
  <c r="AD13" i="2"/>
  <c r="AD19" i="2"/>
  <c r="AD28" i="2"/>
  <c r="AD33" i="2"/>
  <c r="AD52" i="2"/>
  <c r="AD14" i="2"/>
  <c r="AD42" i="2"/>
  <c r="AD40" i="2"/>
  <c r="AD7" i="2"/>
  <c r="AD20" i="2"/>
  <c r="AD55" i="2"/>
  <c r="AD23" i="2"/>
  <c r="AD54" i="2"/>
  <c r="AD36" i="2"/>
  <c r="AD18" i="2"/>
  <c r="AD41" i="2"/>
  <c r="AD9" i="2"/>
  <c r="S4" i="2" l="1"/>
  <c r="W4" i="2" s="1"/>
  <c r="S20" i="2"/>
  <c r="W20" i="2" s="1"/>
  <c r="S19" i="2"/>
  <c r="S5" i="2"/>
  <c r="W5" i="2" s="1"/>
  <c r="S6" i="2"/>
  <c r="W6" i="2" s="1"/>
  <c r="S10" i="2"/>
  <c r="W10" i="2" s="1"/>
  <c r="S16" i="2"/>
  <c r="W16" i="2" s="1"/>
  <c r="S34" i="2"/>
  <c r="W34" i="2" s="1"/>
  <c r="S13" i="2"/>
  <c r="W13" i="2" s="1"/>
  <c r="S26" i="2"/>
  <c r="W26" i="2" s="1"/>
  <c r="S12" i="2"/>
  <c r="W12" i="2" s="1"/>
  <c r="S21" i="2"/>
  <c r="W21" i="2" s="1"/>
  <c r="S7" i="2"/>
  <c r="W7" i="2" s="1"/>
  <c r="S9" i="2"/>
  <c r="W9" i="2" s="1"/>
  <c r="S11" i="2"/>
  <c r="W11" i="2" s="1"/>
  <c r="S29" i="2"/>
  <c r="W29" i="2" s="1"/>
  <c r="S15" i="2"/>
  <c r="W15" i="2" s="1"/>
  <c r="S30" i="2"/>
  <c r="W30" i="2" s="1"/>
  <c r="S32" i="2"/>
  <c r="W32" i="2" s="1"/>
  <c r="S17" i="2"/>
  <c r="W17" i="2" s="1"/>
  <c r="W19" i="2"/>
  <c r="S28" i="2"/>
  <c r="W28" i="2" s="1"/>
  <c r="S24" i="2"/>
  <c r="W24" i="2" s="1"/>
  <c r="S23" i="2"/>
  <c r="W23" i="2" s="1"/>
  <c r="S25" i="2"/>
  <c r="W25" i="2" s="1"/>
  <c r="S27" i="2"/>
  <c r="W27" i="2" s="1"/>
  <c r="S31" i="2"/>
  <c r="W31" i="2" s="1"/>
  <c r="S18" i="2"/>
  <c r="W18" i="2" s="1"/>
  <c r="S33" i="2"/>
  <c r="W33" i="2" s="1"/>
  <c r="S35" i="2"/>
  <c r="W35" i="2" s="1"/>
  <c r="S14" i="2"/>
  <c r="W14" i="2" s="1"/>
  <c r="S8" i="2"/>
  <c r="W8" i="2" s="1"/>
  <c r="K9" i="2"/>
  <c r="O9" i="2" s="1"/>
  <c r="K10" i="2"/>
  <c r="O10" i="2" s="1"/>
  <c r="K11" i="2"/>
  <c r="O11" i="2" s="1"/>
  <c r="K8" i="2"/>
  <c r="O8" i="2" s="1"/>
  <c r="K4" i="2"/>
  <c r="O4" i="2" s="1"/>
  <c r="K14" i="2"/>
  <c r="O14" i="2" s="1"/>
  <c r="K16" i="2"/>
  <c r="O16" i="2" s="1"/>
  <c r="K17" i="2"/>
  <c r="O17" i="2" s="1"/>
  <c r="K12" i="2"/>
  <c r="O12" i="2" s="1"/>
  <c r="K5" i="2"/>
  <c r="O5" i="2" s="1"/>
  <c r="K18" i="2"/>
  <c r="O18" i="2" s="1"/>
  <c r="K6" i="2"/>
  <c r="O6" i="2" s="1"/>
  <c r="K19" i="2"/>
  <c r="O19" i="2" s="1"/>
  <c r="K7" i="2"/>
  <c r="O7" i="2" s="1"/>
  <c r="K15" i="2"/>
  <c r="O15" i="2" s="1"/>
  <c r="N5" i="2"/>
  <c r="V24" i="2"/>
  <c r="V6" i="2"/>
  <c r="V8" i="2"/>
  <c r="V26" i="2"/>
  <c r="V30" i="2"/>
  <c r="V14" i="2"/>
  <c r="V27" i="2"/>
  <c r="V17" i="2"/>
  <c r="V23" i="2"/>
  <c r="V9" i="2"/>
  <c r="V28" i="2"/>
  <c r="N18" i="2"/>
  <c r="N6" i="2"/>
  <c r="V10" i="2"/>
  <c r="V18" i="2"/>
  <c r="V5" i="2"/>
  <c r="V33" i="2"/>
  <c r="V32" i="2"/>
  <c r="V15" i="2"/>
  <c r="O20" i="2" l="1"/>
  <c r="N4" i="2"/>
  <c r="N19" i="2"/>
  <c r="V35" i="2"/>
  <c r="V4" i="2"/>
  <c r="V21" i="2"/>
  <c r="V19" i="2"/>
  <c r="V16" i="2"/>
  <c r="V13" i="2"/>
  <c r="N8" i="2"/>
  <c r="N7" i="2"/>
  <c r="V34" i="2"/>
  <c r="N9" i="2"/>
  <c r="V7" i="2"/>
  <c r="N14" i="2"/>
  <c r="V22" i="2"/>
  <c r="V11" i="2"/>
  <c r="N16" i="2"/>
  <c r="V20" i="2"/>
  <c r="V12" i="2"/>
  <c r="V31" i="2"/>
  <c r="V25" i="2"/>
  <c r="V29" i="2"/>
  <c r="N10" i="2"/>
  <c r="N12" i="2"/>
  <c r="N13" i="2"/>
  <c r="N15" i="2"/>
  <c r="N11" i="2"/>
  <c r="N17" i="2"/>
  <c r="V36" i="2" l="1"/>
  <c r="W36" i="2"/>
  <c r="N20" i="2"/>
  <c r="O21" i="2" s="1"/>
  <c r="AD68" i="2"/>
  <c r="AE68" i="2"/>
  <c r="AE69" i="2" l="1"/>
  <c r="F47" i="2" s="1"/>
  <c r="F45" i="2" l="1"/>
  <c r="G43" i="2" l="1"/>
  <c r="G48" i="2" s="1"/>
  <c r="H43" i="2"/>
  <c r="W37" i="2"/>
  <c r="F46" i="2" s="1"/>
  <c r="G46" i="2" l="1"/>
  <c r="G47" i="2"/>
  <c r="H45" i="2"/>
  <c r="H46" i="2"/>
  <c r="H47" i="2"/>
  <c r="H48" i="2"/>
  <c r="H44" i="2"/>
  <c r="G45" i="2"/>
  <c r="G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527EF-FCD5-43DB-93A1-89C3DA1A9F76}" name="000uz700" type="6" refreshedVersion="6" background="1" saveData="1">
    <textPr codePage="850" sourceFile="C:\Users\waine.junior\Documents\Codigo LBM\LBM_CERNN\doc\Simulations\Analysis\D3Q19\Parallel plates HWBB\data\000uz700.csv" comma="1">
      <textFields count="2">
        <textField/>
        <textField/>
      </textFields>
    </textPr>
  </connection>
  <connection id="2" xr16:uid="{D2DFDA5B-4482-42F1-B3E3-AC626BF9FDEC}" name="001uz2800" type="6" refreshedVersion="6" background="1" saveData="1">
    <textPr codePage="850" sourceFile="C:\Users\waine.junior\Documents\Codigo LBM\LBM_CERNN\doc\Simulations\Analysis\D3Q19\Parallel plates HWBB\data\001uz2800.csv" comma="1">
      <textFields>
        <textField/>
      </textFields>
    </textPr>
  </connection>
  <connection id="3" xr16:uid="{BBDD5552-9477-4D7E-9540-CCA73866431E}" name="002uz11200" type="6" refreshedVersion="6" background="1" saveData="1">
    <textPr codePage="850" sourceFile="C:\Users\waine.junior\Documents\Codigo LBM\LBM_CERNN\doc\Simulations\Analysis\D3Q19\Parallel plates HWBB\data\002uz11200.csv" comma="1">
      <textFields count="2">
        <textField/>
        <textField/>
      </textFields>
    </textPr>
  </connection>
  <connection id="4" xr16:uid="{26E99079-E9F2-4E10-B15E-0627DB498D6E}" name="003uz44800" type="6" refreshedVersion="6" background="1" saveData="1">
    <textPr codePage="850" sourceFile="C:\Users\waine.junior\Documents\Codigo LBM\LBM_CERNN\doc\Simulations\Analysis\D3Q19\Parallel plates HWBB\data\003uz44800.csv" comma="1">
      <textFields count="2">
        <textField/>
        <textField/>
      </textFields>
    </textPr>
  </connection>
  <connection id="5" xr16:uid="{FE9C5FF1-710E-4E31-9DA9-CFCC78E1F552}" name="004uz179200" type="6" refreshedVersion="6" background="1" saveData="1">
    <textPr codePage="850" sourceFile="C:\Users\waine.junior\Documents\Codigo LBM\LBM_CERNN\doc\Simulations\Analysis\D3Q19\Parallel plates HWBB\data\004uz179200.csv">
      <textFields>
        <textField/>
      </textFields>
    </textPr>
  </connection>
  <connection id="6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7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8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9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<sst xmlns="http://schemas.openxmlformats.org/spreadsheetml/2006/main" count="68" uniqueCount="19">
  <si>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</si>
  <si>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</si>
  <si>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</si>
  <si>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</si>
  <si>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</si>
  <si>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</si>
  <si>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</si>
  <si>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</si>
  <si>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</si>
  <si>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</si>
  <si>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</si>
  <si>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</si>
  <si>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</si>
  <si>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</t>
  </si>
  <si>
    <t>n=128</t>
  </si>
  <si>
    <t>dx</t>
  </si>
  <si>
    <t>u0</t>
  </si>
  <si>
    <t>v_av</t>
  </si>
  <si>
    <t>u_num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</si>
</sst>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x=0.5'!$E$4:$E$11</c:f>
              <c:numCache>
                <c:formatCode>0.00E+00</c:formatCode>
                <c:ptCount val="8"/>
                <c:pt idx="0">
                  <c:v>0.3515625</c:v>
                </c:pt>
                <c:pt idx="1">
                  <c:v>0.9140625</c:v>
                </c:pt>
                <c:pt idx="2">
                  <c:v>1.2890625</c:v>
                </c:pt>
                <c:pt idx="3">
                  <c:v>1.4765625</c:v>
                </c:pt>
                <c:pt idx="4">
                  <c:v>1.4765625</c:v>
                </c:pt>
                <c:pt idx="5">
                  <c:v>1.2890625</c:v>
                </c:pt>
                <c:pt idx="6">
                  <c:v>0.9140625</c:v>
                </c:pt>
                <c:pt idx="7">
                  <c:v>0.3515625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x=0.5'!$C$4:$C$11</c:f>
              <c:numCache>
                <c:formatCode>0.00E+00</c:formatCode>
                <c:ptCount val="8"/>
                <c:pt idx="0">
                  <c:v>0.3</c:v>
                </c:pt>
                <c:pt idx="1">
                  <c:v>0.9</c:v>
                </c:pt>
                <c:pt idx="2">
                  <c:v>1.3</c:v>
                </c:pt>
                <c:pt idx="3">
                  <c:v>1.5</c:v>
                </c:pt>
                <c:pt idx="4">
                  <c:v>1.5</c:v>
                </c:pt>
                <c:pt idx="5">
                  <c:v>1.3</c:v>
                </c:pt>
                <c:pt idx="6">
                  <c:v>0.9</c:v>
                </c:pt>
                <c:pt idx="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x=0.5'!$F$44:$F$48</c:f>
              <c:numCache>
                <c:formatCode>0.00E+00</c:formatCode>
                <c:ptCount val="5"/>
                <c:pt idx="0">
                  <c:v>2.7097961489902019E-2</c:v>
                </c:pt>
                <c:pt idx="1">
                  <c:v>6.6598007302185354E-3</c:v>
                </c:pt>
                <c:pt idx="2">
                  <c:v>1.6581048918809795E-3</c:v>
                </c:pt>
                <c:pt idx="3">
                  <c:v>4.14083195951241E-4</c:v>
                </c:pt>
                <c:pt idx="4">
                  <c:v>1.0348580198354854E-4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x=0.5'!$G$44:$G$48</c:f>
              <c:numCache>
                <c:formatCode>0.00E+00</c:formatCode>
                <c:ptCount val="5"/>
                <c:pt idx="0">
                  <c:v>2.6639202920874131E-2</c:v>
                </c:pt>
                <c:pt idx="1">
                  <c:v>6.6598007302185328E-3</c:v>
                </c:pt>
                <c:pt idx="2">
                  <c:v>1.6649501825546332E-3</c:v>
                </c:pt>
                <c:pt idx="3">
                  <c:v>4.162375456386583E-4</c:v>
                </c:pt>
                <c:pt idx="4">
                  <c:v>1.0405938640966457E-4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3569193742478941"/>
          <c:h val="0.1570756780402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4.5454547984289523E-2</c:v>
                </c:pt>
                <c:pt idx="1">
                  <c:v>0.1363636439528686</c:v>
                </c:pt>
                <c:pt idx="2">
                  <c:v>0.22434026169725457</c:v>
                </c:pt>
                <c:pt idx="3">
                  <c:v>0.30938414240460915</c:v>
                </c:pt>
                <c:pt idx="4">
                  <c:v>0.39149555834091321</c:v>
                </c:pt>
                <c:pt idx="5">
                  <c:v>0.47067450950616679</c:v>
                </c:pt>
                <c:pt idx="6">
                  <c:v>0.54692083574391059</c:v>
                </c:pt>
                <c:pt idx="7">
                  <c:v>0.62023469721060376</c:v>
                </c:pt>
                <c:pt idx="8">
                  <c:v>0.69061593374978714</c:v>
                </c:pt>
                <c:pt idx="9">
                  <c:v>0.75806454536146073</c:v>
                </c:pt>
                <c:pt idx="10">
                  <c:v>0.82258069220208396</c:v>
                </c:pt>
                <c:pt idx="11">
                  <c:v>0.88416421411519708</c:v>
                </c:pt>
                <c:pt idx="12">
                  <c:v>0.94281527125725983</c:v>
                </c:pt>
                <c:pt idx="13">
                  <c:v>0.99853370347181269</c:v>
                </c:pt>
                <c:pt idx="14">
                  <c:v>1.0513196709153152</c:v>
                </c:pt>
                <c:pt idx="15">
                  <c:v>1.1011730134313076</c:v>
                </c:pt>
                <c:pt idx="16">
                  <c:v>1.1480938911762497</c:v>
                </c:pt>
                <c:pt idx="17">
                  <c:v>1.192082143993682</c:v>
                </c:pt>
                <c:pt idx="18">
                  <c:v>1.2331377718836043</c:v>
                </c:pt>
                <c:pt idx="19">
                  <c:v>1.2712609350024762</c:v>
                </c:pt>
                <c:pt idx="20">
                  <c:v>1.3064516333502976</c:v>
                </c:pt>
                <c:pt idx="21">
                  <c:v>1.3387097067706089</c:v>
                </c:pt>
                <c:pt idx="22">
                  <c:v>1.3680351552634105</c:v>
                </c:pt>
                <c:pt idx="23">
                  <c:v>1.3944281389851618</c:v>
                </c:pt>
                <c:pt idx="24">
                  <c:v>1.4178884977794033</c:v>
                </c:pt>
                <c:pt idx="25">
                  <c:v>1.4384163918025941</c:v>
                </c:pt>
                <c:pt idx="26">
                  <c:v>1.4560116608982752</c:v>
                </c:pt>
                <c:pt idx="27">
                  <c:v>1.4706744652229056</c:v>
                </c:pt>
                <c:pt idx="28">
                  <c:v>1.4824046446200261</c:v>
                </c:pt>
                <c:pt idx="29">
                  <c:v>1.4912023592460963</c:v>
                </c:pt>
                <c:pt idx="30">
                  <c:v>1.4970674489446567</c:v>
                </c:pt>
                <c:pt idx="31">
                  <c:v>1.4999999137157072</c:v>
                </c:pt>
                <c:pt idx="32">
                  <c:v>1.4999999137157072</c:v>
                </c:pt>
                <c:pt idx="33">
                  <c:v>1.4970674489446567</c:v>
                </c:pt>
                <c:pt idx="34">
                  <c:v>1.4912023592460963</c:v>
                </c:pt>
                <c:pt idx="35">
                  <c:v>1.4824046446200261</c:v>
                </c:pt>
                <c:pt idx="36">
                  <c:v>1.4706744652229056</c:v>
                </c:pt>
                <c:pt idx="37">
                  <c:v>1.4560116608982752</c:v>
                </c:pt>
                <c:pt idx="38">
                  <c:v>1.4384163918025941</c:v>
                </c:pt>
                <c:pt idx="39">
                  <c:v>1.4178884977794033</c:v>
                </c:pt>
                <c:pt idx="40">
                  <c:v>1.3944281389851618</c:v>
                </c:pt>
                <c:pt idx="41">
                  <c:v>1.3680351552634105</c:v>
                </c:pt>
                <c:pt idx="42">
                  <c:v>1.3387097067706089</c:v>
                </c:pt>
                <c:pt idx="43">
                  <c:v>1.3064516333502976</c:v>
                </c:pt>
                <c:pt idx="44">
                  <c:v>1.2712609350024762</c:v>
                </c:pt>
                <c:pt idx="45">
                  <c:v>1.2331377718836043</c:v>
                </c:pt>
                <c:pt idx="46">
                  <c:v>1.192082143993682</c:v>
                </c:pt>
                <c:pt idx="47">
                  <c:v>1.1480938911762497</c:v>
                </c:pt>
                <c:pt idx="48">
                  <c:v>1.1011730134313076</c:v>
                </c:pt>
                <c:pt idx="49">
                  <c:v>1.0513196709153152</c:v>
                </c:pt>
                <c:pt idx="50">
                  <c:v>0.99853370347181269</c:v>
                </c:pt>
                <c:pt idx="51">
                  <c:v>0.94281527125725983</c:v>
                </c:pt>
                <c:pt idx="52">
                  <c:v>0.88416421411519708</c:v>
                </c:pt>
                <c:pt idx="53">
                  <c:v>0.82258069220208396</c:v>
                </c:pt>
                <c:pt idx="54">
                  <c:v>0.75806454536146073</c:v>
                </c:pt>
                <c:pt idx="55">
                  <c:v>0.69061593374978714</c:v>
                </c:pt>
                <c:pt idx="56">
                  <c:v>0.62023469721060376</c:v>
                </c:pt>
                <c:pt idx="57">
                  <c:v>0.54692083574391059</c:v>
                </c:pt>
                <c:pt idx="58">
                  <c:v>0.47067450950616679</c:v>
                </c:pt>
                <c:pt idx="59">
                  <c:v>0.39149555834091321</c:v>
                </c:pt>
                <c:pt idx="60">
                  <c:v>0.30938414240460915</c:v>
                </c:pt>
                <c:pt idx="61">
                  <c:v>0.22434026169725457</c:v>
                </c:pt>
                <c:pt idx="62">
                  <c:v>0.1363636439528686</c:v>
                </c:pt>
                <c:pt idx="63">
                  <c:v>4.5454547984289523E-2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x=0.5'!$U$4:$U$35</c:f>
              <c:numCache>
                <c:formatCode>0.00E+00</c:formatCode>
                <c:ptCount val="32"/>
                <c:pt idx="0">
                  <c:v>9.228515625E-2</c:v>
                </c:pt>
                <c:pt idx="1">
                  <c:v>0.26806640625</c:v>
                </c:pt>
                <c:pt idx="2">
                  <c:v>0.43212890625</c:v>
                </c:pt>
                <c:pt idx="3">
                  <c:v>0.58447265625</c:v>
                </c:pt>
                <c:pt idx="4">
                  <c:v>0.72509765625</c:v>
                </c:pt>
                <c:pt idx="5">
                  <c:v>0.85400390625</c:v>
                </c:pt>
                <c:pt idx="6">
                  <c:v>0.97119140625</c:v>
                </c:pt>
                <c:pt idx="7">
                  <c:v>1.07666015625</c:v>
                </c:pt>
                <c:pt idx="8">
                  <c:v>1.17041015625</c:v>
                </c:pt>
                <c:pt idx="9">
                  <c:v>1.25244140625</c:v>
                </c:pt>
                <c:pt idx="10">
                  <c:v>1.32275390625</c:v>
                </c:pt>
                <c:pt idx="11">
                  <c:v>1.38134765625</c:v>
                </c:pt>
                <c:pt idx="12">
                  <c:v>1.42822265625</c:v>
                </c:pt>
                <c:pt idx="13">
                  <c:v>1.46337890625</c:v>
                </c:pt>
                <c:pt idx="14">
                  <c:v>1.48681640625</c:v>
                </c:pt>
                <c:pt idx="15">
                  <c:v>1.49853515625</c:v>
                </c:pt>
                <c:pt idx="16">
                  <c:v>1.49853515625</c:v>
                </c:pt>
                <c:pt idx="17">
                  <c:v>1.48681640625</c:v>
                </c:pt>
                <c:pt idx="18">
                  <c:v>1.46337890625</c:v>
                </c:pt>
                <c:pt idx="19">
                  <c:v>1.42822265625</c:v>
                </c:pt>
                <c:pt idx="20">
                  <c:v>1.38134765625</c:v>
                </c:pt>
                <c:pt idx="21">
                  <c:v>1.32275390625</c:v>
                </c:pt>
                <c:pt idx="22">
                  <c:v>1.25244140625</c:v>
                </c:pt>
                <c:pt idx="23">
                  <c:v>1.17041015625</c:v>
                </c:pt>
                <c:pt idx="24">
                  <c:v>1.07666015625</c:v>
                </c:pt>
                <c:pt idx="25">
                  <c:v>0.97119140625</c:v>
                </c:pt>
                <c:pt idx="26">
                  <c:v>0.85400390625</c:v>
                </c:pt>
                <c:pt idx="27">
                  <c:v>0.72509765625</c:v>
                </c:pt>
                <c:pt idx="28">
                  <c:v>0.58447265625</c:v>
                </c:pt>
                <c:pt idx="29">
                  <c:v>0.43212890625</c:v>
                </c:pt>
                <c:pt idx="30">
                  <c:v>0.26806640625</c:v>
                </c:pt>
                <c:pt idx="31">
                  <c:v>9.228515625E-2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x=0.5'!$S$4:$S$35</c:f>
              <c:numCache>
                <c:formatCode>0.00E+00</c:formatCode>
                <c:ptCount val="32"/>
                <c:pt idx="0">
                  <c:v>8.8235286682720127E-2</c:v>
                </c:pt>
                <c:pt idx="1">
                  <c:v>0.26470586004816032</c:v>
                </c:pt>
                <c:pt idx="2">
                  <c:v>0.4294117642889595</c:v>
                </c:pt>
                <c:pt idx="3">
                  <c:v>0.58235298976746797</c:v>
                </c:pt>
                <c:pt idx="4">
                  <c:v>0.72352945616993969</c:v>
                </c:pt>
                <c:pt idx="5">
                  <c:v>0.85294124381012082</c:v>
                </c:pt>
                <c:pt idx="6">
                  <c:v>0.97058795111928164</c:v>
                </c:pt>
                <c:pt idx="7">
                  <c:v>1.0764703812348815</c:v>
                </c:pt>
                <c:pt idx="8">
                  <c:v>1.1705884538431743</c:v>
                </c:pt>
                <c:pt idx="9">
                  <c:v>1.2529413658067008</c:v>
                </c:pt>
                <c:pt idx="10">
                  <c:v>1.3235291171254611</c:v>
                </c:pt>
                <c:pt idx="11">
                  <c:v>1.382353314074374</c:v>
                </c:pt>
                <c:pt idx="12">
                  <c:v>1.4294115472410609</c:v>
                </c:pt>
                <c:pt idx="13">
                  <c:v>1.4647062260379007</c:v>
                </c:pt>
                <c:pt idx="14">
                  <c:v>1.4882349410525142</c:v>
                </c:pt>
                <c:pt idx="15">
                  <c:v>1.5000001016972806</c:v>
                </c:pt>
                <c:pt idx="16">
                  <c:v>1.5000001016972806</c:v>
                </c:pt>
                <c:pt idx="17">
                  <c:v>1.4882349410525142</c:v>
                </c:pt>
                <c:pt idx="18">
                  <c:v>1.4647062260379007</c:v>
                </c:pt>
                <c:pt idx="19">
                  <c:v>1.4294115472410609</c:v>
                </c:pt>
                <c:pt idx="20">
                  <c:v>1.382353314074374</c:v>
                </c:pt>
                <c:pt idx="21">
                  <c:v>1.3235291171254611</c:v>
                </c:pt>
                <c:pt idx="22">
                  <c:v>1.2529413658067008</c:v>
                </c:pt>
                <c:pt idx="23">
                  <c:v>1.1705884538431743</c:v>
                </c:pt>
                <c:pt idx="24">
                  <c:v>1.0764703812348815</c:v>
                </c:pt>
                <c:pt idx="25">
                  <c:v>0.97058795111928164</c:v>
                </c:pt>
                <c:pt idx="26">
                  <c:v>0.85294124381012082</c:v>
                </c:pt>
                <c:pt idx="27">
                  <c:v>0.72352945616993969</c:v>
                </c:pt>
                <c:pt idx="28">
                  <c:v>0.58235298976746797</c:v>
                </c:pt>
                <c:pt idx="29">
                  <c:v>0.4294117642889595</c:v>
                </c:pt>
                <c:pt idx="30">
                  <c:v>0.26470586004816032</c:v>
                </c:pt>
                <c:pt idx="31">
                  <c:v>8.8235286682720127E-2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x=0.5'!$M$4:$M$19</c:f>
              <c:numCache>
                <c:formatCode>0.00E+00</c:formatCode>
                <c:ptCount val="16"/>
                <c:pt idx="0">
                  <c:v>0.181640625</c:v>
                </c:pt>
                <c:pt idx="1">
                  <c:v>0.509765625</c:v>
                </c:pt>
                <c:pt idx="2">
                  <c:v>0.791015625</c:v>
                </c:pt>
                <c:pt idx="3">
                  <c:v>1.025390625</c:v>
                </c:pt>
                <c:pt idx="4">
                  <c:v>1.212890625</c:v>
                </c:pt>
                <c:pt idx="5">
                  <c:v>1.353515625</c:v>
                </c:pt>
                <c:pt idx="6">
                  <c:v>1.447265625</c:v>
                </c:pt>
                <c:pt idx="7">
                  <c:v>1.494140625</c:v>
                </c:pt>
                <c:pt idx="8">
                  <c:v>1.494140625</c:v>
                </c:pt>
                <c:pt idx="9">
                  <c:v>1.447265625</c:v>
                </c:pt>
                <c:pt idx="10">
                  <c:v>1.353515625</c:v>
                </c:pt>
                <c:pt idx="11">
                  <c:v>1.212890625</c:v>
                </c:pt>
                <c:pt idx="12">
                  <c:v>1.025390625</c:v>
                </c:pt>
                <c:pt idx="13">
                  <c:v>0.791015625</c:v>
                </c:pt>
                <c:pt idx="14">
                  <c:v>0.509765625</c:v>
                </c:pt>
                <c:pt idx="15">
                  <c:v>0.181640625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0.16666666328042293</c:v>
                </c:pt>
                <c:pt idx="1">
                  <c:v>0.49999998984126881</c:v>
                </c:pt>
                <c:pt idx="2">
                  <c:v>0.78571434521542571</c:v>
                </c:pt>
                <c:pt idx="3">
                  <c:v>1.0238094043234951</c:v>
                </c:pt>
                <c:pt idx="4">
                  <c:v>1.2142856141496499</c:v>
                </c:pt>
                <c:pt idx="5">
                  <c:v>1.3571429746938894</c:v>
                </c:pt>
                <c:pt idx="6">
                  <c:v>1.4523810796069667</c:v>
                </c:pt>
                <c:pt idx="7">
                  <c:v>1.4999999288888819</c:v>
                </c:pt>
                <c:pt idx="8">
                  <c:v>1.4999999288888819</c:v>
                </c:pt>
                <c:pt idx="9">
                  <c:v>1.4523810796069667</c:v>
                </c:pt>
                <c:pt idx="10">
                  <c:v>1.3571429746938894</c:v>
                </c:pt>
                <c:pt idx="11">
                  <c:v>1.2142856141496499</c:v>
                </c:pt>
                <c:pt idx="12">
                  <c:v>1.0238094043234951</c:v>
                </c:pt>
                <c:pt idx="13">
                  <c:v>0.78571434521542571</c:v>
                </c:pt>
                <c:pt idx="14">
                  <c:v>0.49999998984126881</c:v>
                </c:pt>
                <c:pt idx="15">
                  <c:v>0.16666666328042293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4.5454547984289523E-2</c:v>
                </c:pt>
                <c:pt idx="1">
                  <c:v>0.1363636439528686</c:v>
                </c:pt>
                <c:pt idx="2">
                  <c:v>0.22434026169725457</c:v>
                </c:pt>
                <c:pt idx="3">
                  <c:v>0.30938414240460915</c:v>
                </c:pt>
                <c:pt idx="4">
                  <c:v>0.39149555834091321</c:v>
                </c:pt>
                <c:pt idx="5">
                  <c:v>0.47067450950616679</c:v>
                </c:pt>
                <c:pt idx="6">
                  <c:v>0.54692083574391059</c:v>
                </c:pt>
                <c:pt idx="7">
                  <c:v>0.62023469721060376</c:v>
                </c:pt>
                <c:pt idx="8">
                  <c:v>0.69061593374978714</c:v>
                </c:pt>
                <c:pt idx="9">
                  <c:v>0.75806454536146073</c:v>
                </c:pt>
                <c:pt idx="10">
                  <c:v>0.82258069220208396</c:v>
                </c:pt>
                <c:pt idx="11">
                  <c:v>0.88416421411519708</c:v>
                </c:pt>
                <c:pt idx="12">
                  <c:v>0.94281527125725983</c:v>
                </c:pt>
                <c:pt idx="13">
                  <c:v>0.99853370347181269</c:v>
                </c:pt>
                <c:pt idx="14">
                  <c:v>1.0513196709153152</c:v>
                </c:pt>
                <c:pt idx="15">
                  <c:v>1.1011730134313076</c:v>
                </c:pt>
                <c:pt idx="16">
                  <c:v>1.1480938911762497</c:v>
                </c:pt>
                <c:pt idx="17">
                  <c:v>1.192082143993682</c:v>
                </c:pt>
                <c:pt idx="18">
                  <c:v>1.2331377718836043</c:v>
                </c:pt>
                <c:pt idx="19">
                  <c:v>1.2712609350024762</c:v>
                </c:pt>
                <c:pt idx="20">
                  <c:v>1.3064516333502976</c:v>
                </c:pt>
                <c:pt idx="21">
                  <c:v>1.3387097067706089</c:v>
                </c:pt>
                <c:pt idx="22">
                  <c:v>1.3680351552634105</c:v>
                </c:pt>
                <c:pt idx="23">
                  <c:v>1.3944281389851618</c:v>
                </c:pt>
                <c:pt idx="24">
                  <c:v>1.4178884977794033</c:v>
                </c:pt>
                <c:pt idx="25">
                  <c:v>1.4384163918025941</c:v>
                </c:pt>
                <c:pt idx="26">
                  <c:v>1.4560116608982752</c:v>
                </c:pt>
                <c:pt idx="27">
                  <c:v>1.4706744652229056</c:v>
                </c:pt>
                <c:pt idx="28">
                  <c:v>1.4824046446200261</c:v>
                </c:pt>
                <c:pt idx="29">
                  <c:v>1.4912023592460963</c:v>
                </c:pt>
                <c:pt idx="30">
                  <c:v>1.4970674489446567</c:v>
                </c:pt>
                <c:pt idx="31">
                  <c:v>1.4999999137157072</c:v>
                </c:pt>
                <c:pt idx="32">
                  <c:v>1.4999999137157072</c:v>
                </c:pt>
                <c:pt idx="33">
                  <c:v>1.4970674489446567</c:v>
                </c:pt>
                <c:pt idx="34">
                  <c:v>1.4912023592460963</c:v>
                </c:pt>
                <c:pt idx="35">
                  <c:v>1.4824046446200261</c:v>
                </c:pt>
                <c:pt idx="36">
                  <c:v>1.4706744652229056</c:v>
                </c:pt>
                <c:pt idx="37">
                  <c:v>1.4560116608982752</c:v>
                </c:pt>
                <c:pt idx="38">
                  <c:v>1.4384163918025941</c:v>
                </c:pt>
                <c:pt idx="39">
                  <c:v>1.4178884977794033</c:v>
                </c:pt>
                <c:pt idx="40">
                  <c:v>1.3944281389851618</c:v>
                </c:pt>
                <c:pt idx="41">
                  <c:v>1.3680351552634105</c:v>
                </c:pt>
                <c:pt idx="42">
                  <c:v>1.3387097067706089</c:v>
                </c:pt>
                <c:pt idx="43">
                  <c:v>1.3064516333502976</c:v>
                </c:pt>
                <c:pt idx="44">
                  <c:v>1.2712609350024762</c:v>
                </c:pt>
                <c:pt idx="45">
                  <c:v>1.2331377718836043</c:v>
                </c:pt>
                <c:pt idx="46">
                  <c:v>1.192082143993682</c:v>
                </c:pt>
                <c:pt idx="47">
                  <c:v>1.1480938911762497</c:v>
                </c:pt>
                <c:pt idx="48">
                  <c:v>1.1011730134313076</c:v>
                </c:pt>
                <c:pt idx="49">
                  <c:v>1.0513196709153152</c:v>
                </c:pt>
                <c:pt idx="50">
                  <c:v>0.99853370347181269</c:v>
                </c:pt>
                <c:pt idx="51">
                  <c:v>0.94281527125725983</c:v>
                </c:pt>
                <c:pt idx="52">
                  <c:v>0.88416421411519708</c:v>
                </c:pt>
                <c:pt idx="53">
                  <c:v>0.82258069220208396</c:v>
                </c:pt>
                <c:pt idx="54">
                  <c:v>0.75806454536146073</c:v>
                </c:pt>
                <c:pt idx="55">
                  <c:v>0.69061593374978714</c:v>
                </c:pt>
                <c:pt idx="56">
                  <c:v>0.62023469721060376</c:v>
                </c:pt>
                <c:pt idx="57">
                  <c:v>0.54692083574391059</c:v>
                </c:pt>
                <c:pt idx="58">
                  <c:v>0.47067450950616679</c:v>
                </c:pt>
                <c:pt idx="59">
                  <c:v>0.39149555834091321</c:v>
                </c:pt>
                <c:pt idx="60">
                  <c:v>0.30938414240460915</c:v>
                </c:pt>
                <c:pt idx="61">
                  <c:v>0.22434026169725457</c:v>
                </c:pt>
                <c:pt idx="62">
                  <c:v>0.1363636439528686</c:v>
                </c:pt>
                <c:pt idx="63">
                  <c:v>4.5454547984289523E-2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531428</xdr:colOff>
      <xdr:row>1</xdr:row>
      <xdr:rowOff>138217</xdr:rowOff>
    </xdr:from>
    <xdr:to>
      <xdr:col>52</xdr:col>
      <xdr:colOff>217200</xdr:colOff>
      <xdr:row>24</xdr:row>
      <xdr:rowOff>95356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8</xdr:col>
      <xdr:colOff>320489</xdr:colOff>
      <xdr:row>38</xdr:row>
      <xdr:rowOff>158563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295027</xdr:colOff>
      <xdr:row>77</xdr:row>
      <xdr:rowOff>168606</xdr:rowOff>
    </xdr:from>
    <xdr:to>
      <xdr:col>52</xdr:col>
      <xdr:colOff>565783</xdr:colOff>
      <xdr:row>100</xdr:row>
      <xdr:rowOff>125745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570446</xdr:colOff>
      <xdr:row>52</xdr:row>
      <xdr:rowOff>130752</xdr:rowOff>
    </xdr:from>
    <xdr:to>
      <xdr:col>52</xdr:col>
      <xdr:colOff>373722</xdr:colOff>
      <xdr:row>75</xdr:row>
      <xdr:rowOff>87891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588941</xdr:colOff>
      <xdr:row>27</xdr:row>
      <xdr:rowOff>92034</xdr:rowOff>
    </xdr:from>
    <xdr:to>
      <xdr:col>52</xdr:col>
      <xdr:colOff>398403</xdr:colOff>
      <xdr:row>50</xdr:row>
      <xdr:rowOff>49173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425823</xdr:colOff>
      <xdr:row>103</xdr:row>
      <xdr:rowOff>56029</xdr:rowOff>
    </xdr:from>
    <xdr:to>
      <xdr:col>53</xdr:col>
      <xdr:colOff>91462</xdr:colOff>
      <xdr:row>126</xdr:row>
      <xdr:rowOff>13168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700" connectionId="1" xr16:uid="{37A557E5-D62B-4E7E-AC84-7C9F2CB66BB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2800" connectionId="2" xr16:uid="{1E3F8E91-7A17-4C44-914B-B0FDC3DF204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11200" connectionId="3" xr16:uid="{24D1E0D7-2AEB-4645-868D-C6A9B08FF4D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44800" connectionId="4" xr16:uid="{B99EFD2F-4DCB-42C9-99B7-C70E90E9EF6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179200_1" connectionId="5" xr16:uid="{B8E1D6F0-62E8-49B3-A562-EEFF82179C7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/>
  </sheetViews>
  <sheetFormatPr defaultRowHeight="15" x14ac:dyDescent="0.25"/>
  <cols>
    <col min="1" max="1" width="8.5703125" bestFit="1" customWidth="1"/>
    <col min="2" max="2" width="16.42578125" style="13" bestFit="1" customWidth="1"/>
  </cols>
  <sheetData>
    <row r="1" spans="1:2" x14ac:dyDescent="0.25">
      <c r="A1" s="1">
        <v>0</v>
      </c>
      <c r="B1" s="13">
        <v>3.1250000000000002E-3</v>
      </c>
    </row>
    <row r="2" spans="1:2" x14ac:dyDescent="0.25">
      <c r="A2" s="1">
        <v>1</v>
      </c>
      <c r="B2" s="13">
        <v>3.125E-2</v>
      </c>
    </row>
    <row r="3" spans="1:2" x14ac:dyDescent="0.25">
      <c r="A3" s="1">
        <v>2</v>
      </c>
      <c r="B3" s="13">
        <v>0.05</v>
      </c>
    </row>
    <row r="4" spans="1:2" x14ac:dyDescent="0.25">
      <c r="A4" s="1">
        <v>3</v>
      </c>
      <c r="B4" s="13">
        <v>5.9374999999999997E-2</v>
      </c>
    </row>
    <row r="5" spans="1:2" x14ac:dyDescent="0.25">
      <c r="A5" s="1">
        <v>4</v>
      </c>
      <c r="B5" s="13">
        <v>5.9374999999999997E-2</v>
      </c>
    </row>
    <row r="6" spans="1:2" x14ac:dyDescent="0.25">
      <c r="A6" s="1">
        <v>5</v>
      </c>
      <c r="B6" s="13">
        <v>0.05</v>
      </c>
    </row>
    <row r="7" spans="1:2" x14ac:dyDescent="0.25">
      <c r="A7" s="1">
        <v>6</v>
      </c>
      <c r="B7" s="13">
        <v>3.125E-2</v>
      </c>
    </row>
    <row r="8" spans="1:2" x14ac:dyDescent="0.25">
      <c r="A8" s="1">
        <v>7</v>
      </c>
      <c r="B8" s="13">
        <v>3.1250000000000002E-3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3.9062500000000002E-4</v>
      </c>
    </row>
    <row r="2" spans="1:257" x14ac:dyDescent="0.25">
      <c r="A2" s="1">
        <v>1</v>
      </c>
      <c r="B2" s="1">
        <v>8.5937489999999995E-3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1.5625E-2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2.1484369999999999E-2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2.617187E-2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2.9687499999999999E-2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3.2031249999999997E-2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3.3203120000000003E-2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3.3203120000000003E-2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3.2031249999999997E-2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2.9687499999999999E-2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2.617187E-2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2.1484369999999999E-2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1.5625E-2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8.5937489999999995E-3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3.9062500000000002E-4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4.8828120000000002E-5</v>
      </c>
    </row>
    <row r="2" spans="1:2" x14ac:dyDescent="0.25">
      <c r="A2" s="1">
        <v>1</v>
      </c>
      <c r="B2" s="1">
        <v>2.2460929999999998E-3</v>
      </c>
    </row>
    <row r="3" spans="1:2" x14ac:dyDescent="0.25">
      <c r="A3" s="1">
        <v>2</v>
      </c>
      <c r="B3" s="1">
        <v>4.296874E-3</v>
      </c>
    </row>
    <row r="4" spans="1:2" x14ac:dyDescent="0.25">
      <c r="A4" s="1">
        <v>3</v>
      </c>
      <c r="B4" s="1">
        <v>6.2011710000000001E-3</v>
      </c>
    </row>
    <row r="5" spans="1:2" x14ac:dyDescent="0.25">
      <c r="A5" s="1">
        <v>4</v>
      </c>
      <c r="B5" s="1">
        <v>7.9589829999999993E-3</v>
      </c>
    </row>
    <row r="6" spans="1:2" x14ac:dyDescent="0.25">
      <c r="A6" s="1">
        <v>5</v>
      </c>
      <c r="B6" s="1">
        <v>9.5703109999999997E-3</v>
      </c>
    </row>
    <row r="7" spans="1:2" x14ac:dyDescent="0.25">
      <c r="A7" s="1">
        <v>6</v>
      </c>
      <c r="B7" s="1">
        <v>1.1035150000000001E-2</v>
      </c>
    </row>
    <row r="8" spans="1:2" x14ac:dyDescent="0.25">
      <c r="A8" s="1">
        <v>7</v>
      </c>
      <c r="B8" s="1">
        <v>1.235351E-2</v>
      </c>
    </row>
    <row r="9" spans="1:2" x14ac:dyDescent="0.25">
      <c r="A9" s="1">
        <v>8</v>
      </c>
      <c r="B9" s="1">
        <v>1.352539E-2</v>
      </c>
    </row>
    <row r="10" spans="1:2" x14ac:dyDescent="0.25">
      <c r="A10" s="1">
        <v>9</v>
      </c>
      <c r="B10" s="1">
        <v>1.4550779999999999E-2</v>
      </c>
    </row>
    <row r="11" spans="1:2" x14ac:dyDescent="0.25">
      <c r="A11" s="1">
        <v>10</v>
      </c>
      <c r="B11" s="1">
        <v>1.5429679999999999E-2</v>
      </c>
    </row>
    <row r="12" spans="1:2" x14ac:dyDescent="0.25">
      <c r="A12" s="1">
        <v>11</v>
      </c>
      <c r="B12" s="1">
        <v>1.616211E-2</v>
      </c>
    </row>
    <row r="13" spans="1:2" x14ac:dyDescent="0.25">
      <c r="A13" s="1">
        <v>12</v>
      </c>
      <c r="B13" s="1">
        <v>1.6748039999999999E-2</v>
      </c>
    </row>
    <row r="14" spans="1:2" x14ac:dyDescent="0.25">
      <c r="A14" s="1">
        <v>13</v>
      </c>
      <c r="B14" s="1">
        <v>1.7187500000000001E-2</v>
      </c>
    </row>
    <row r="15" spans="1:2" x14ac:dyDescent="0.25">
      <c r="A15" s="1">
        <v>14</v>
      </c>
      <c r="B15" s="1">
        <v>1.748046E-2</v>
      </c>
    </row>
    <row r="16" spans="1:2" x14ac:dyDescent="0.25">
      <c r="A16" s="1">
        <v>15</v>
      </c>
      <c r="B16" s="1">
        <v>1.7626949999999999E-2</v>
      </c>
    </row>
    <row r="17" spans="1:2" x14ac:dyDescent="0.25">
      <c r="A17" s="1">
        <v>16</v>
      </c>
      <c r="B17" s="1">
        <v>1.7626949999999999E-2</v>
      </c>
    </row>
    <row r="18" spans="1:2" x14ac:dyDescent="0.25">
      <c r="A18" s="1">
        <v>17</v>
      </c>
      <c r="B18" s="1">
        <v>1.748046E-2</v>
      </c>
    </row>
    <row r="19" spans="1:2" x14ac:dyDescent="0.25">
      <c r="A19" s="1">
        <v>18</v>
      </c>
      <c r="B19" s="1">
        <v>1.7187500000000001E-2</v>
      </c>
    </row>
    <row r="20" spans="1:2" x14ac:dyDescent="0.25">
      <c r="A20" s="1">
        <v>19</v>
      </c>
      <c r="B20" s="1">
        <v>1.6748039999999999E-2</v>
      </c>
    </row>
    <row r="21" spans="1:2" x14ac:dyDescent="0.25">
      <c r="A21" s="1">
        <v>20</v>
      </c>
      <c r="B21" s="1">
        <v>1.616211E-2</v>
      </c>
    </row>
    <row r="22" spans="1:2" x14ac:dyDescent="0.25">
      <c r="A22" s="1">
        <v>21</v>
      </c>
      <c r="B22" s="1">
        <v>1.5429679999999999E-2</v>
      </c>
    </row>
    <row r="23" spans="1:2" x14ac:dyDescent="0.25">
      <c r="A23" s="1">
        <v>22</v>
      </c>
      <c r="B23" s="1">
        <v>1.4550779999999999E-2</v>
      </c>
    </row>
    <row r="24" spans="1:2" x14ac:dyDescent="0.25">
      <c r="A24" s="1">
        <v>23</v>
      </c>
      <c r="B24" s="1">
        <v>1.352539E-2</v>
      </c>
    </row>
    <row r="25" spans="1:2" x14ac:dyDescent="0.25">
      <c r="A25" s="1">
        <v>24</v>
      </c>
      <c r="B25" s="1">
        <v>1.235351E-2</v>
      </c>
    </row>
    <row r="26" spans="1:2" x14ac:dyDescent="0.25">
      <c r="A26" s="1">
        <v>25</v>
      </c>
      <c r="B26" s="1">
        <v>1.1035150000000001E-2</v>
      </c>
    </row>
    <row r="27" spans="1:2" x14ac:dyDescent="0.25">
      <c r="A27" s="1">
        <v>26</v>
      </c>
      <c r="B27" s="1">
        <v>9.5703109999999997E-3</v>
      </c>
    </row>
    <row r="28" spans="1:2" x14ac:dyDescent="0.25">
      <c r="A28" s="1">
        <v>27</v>
      </c>
      <c r="B28" s="1">
        <v>7.9589829999999993E-3</v>
      </c>
    </row>
    <row r="29" spans="1:2" x14ac:dyDescent="0.25">
      <c r="A29" s="1">
        <v>28</v>
      </c>
      <c r="B29" s="1">
        <v>6.2011710000000001E-3</v>
      </c>
    </row>
    <row r="30" spans="1:2" x14ac:dyDescent="0.25">
      <c r="A30" s="1">
        <v>29</v>
      </c>
      <c r="B30" s="1">
        <v>4.296874E-3</v>
      </c>
    </row>
    <row r="31" spans="1:2" x14ac:dyDescent="0.25">
      <c r="A31" s="1">
        <v>30</v>
      </c>
      <c r="B31" s="1">
        <v>2.2460929999999998E-3</v>
      </c>
    </row>
    <row r="32" spans="1:2" x14ac:dyDescent="0.25">
      <c r="A32" s="1">
        <v>31</v>
      </c>
      <c r="B32" s="1">
        <v>4.8828120000000002E-5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6.1035159999999997E-6</v>
      </c>
    </row>
    <row r="2" spans="1:2" x14ac:dyDescent="0.25">
      <c r="A2" s="1">
        <v>1</v>
      </c>
      <c r="B2" s="1">
        <v>5.7373030000000005E-4</v>
      </c>
    </row>
    <row r="3" spans="1:2" x14ac:dyDescent="0.25">
      <c r="A3" s="1">
        <v>2</v>
      </c>
      <c r="B3" s="1">
        <v>1.1230470000000001E-3</v>
      </c>
    </row>
    <row r="4" spans="1:2" x14ac:dyDescent="0.25">
      <c r="A4" s="1">
        <v>3</v>
      </c>
      <c r="B4" s="1">
        <v>1.654052E-3</v>
      </c>
    </row>
    <row r="5" spans="1:2" x14ac:dyDescent="0.25">
      <c r="A5" s="1">
        <v>4</v>
      </c>
      <c r="B5" s="1">
        <v>2.1667470000000001E-3</v>
      </c>
    </row>
    <row r="6" spans="1:2" x14ac:dyDescent="0.25">
      <c r="A6" s="1">
        <v>5</v>
      </c>
      <c r="B6" s="1">
        <v>2.6611320000000001E-3</v>
      </c>
    </row>
    <row r="7" spans="1:2" x14ac:dyDescent="0.25">
      <c r="A7" s="1">
        <v>6</v>
      </c>
      <c r="B7" s="1">
        <v>3.137206E-3</v>
      </c>
    </row>
    <row r="8" spans="1:2" x14ac:dyDescent="0.25">
      <c r="A8" s="1">
        <v>7</v>
      </c>
      <c r="B8" s="1">
        <v>3.5949699999999998E-3</v>
      </c>
    </row>
    <row r="9" spans="1:2" x14ac:dyDescent="0.25">
      <c r="A9" s="1">
        <v>8</v>
      </c>
      <c r="B9" s="1">
        <v>4.0344229999999997E-3</v>
      </c>
    </row>
    <row r="10" spans="1:2" x14ac:dyDescent="0.25">
      <c r="A10" s="1">
        <v>9</v>
      </c>
      <c r="B10" s="1">
        <v>4.4555649999999999E-3</v>
      </c>
    </row>
    <row r="11" spans="1:2" x14ac:dyDescent="0.25">
      <c r="A11" s="1">
        <v>10</v>
      </c>
      <c r="B11" s="1">
        <v>4.8583970000000004E-3</v>
      </c>
    </row>
    <row r="12" spans="1:2" x14ac:dyDescent="0.25">
      <c r="A12" s="1">
        <v>11</v>
      </c>
      <c r="B12" s="1">
        <v>5.2429180000000001E-3</v>
      </c>
    </row>
    <row r="13" spans="1:2" x14ac:dyDescent="0.25">
      <c r="A13" s="1">
        <v>12</v>
      </c>
      <c r="B13" s="1">
        <v>5.609129E-3</v>
      </c>
    </row>
    <row r="14" spans="1:2" x14ac:dyDescent="0.25">
      <c r="A14" s="1">
        <v>13</v>
      </c>
      <c r="B14" s="1">
        <v>5.957029E-3</v>
      </c>
    </row>
    <row r="15" spans="1:2" x14ac:dyDescent="0.25">
      <c r="A15" s="1">
        <v>14</v>
      </c>
      <c r="B15" s="1">
        <v>6.2866190000000002E-3</v>
      </c>
    </row>
    <row r="16" spans="1:2" x14ac:dyDescent="0.25">
      <c r="A16" s="1">
        <v>15</v>
      </c>
      <c r="B16" s="1">
        <v>6.5978979999999996E-3</v>
      </c>
    </row>
    <row r="17" spans="1:2" x14ac:dyDescent="0.25">
      <c r="A17" s="1">
        <v>16</v>
      </c>
      <c r="B17" s="1">
        <v>6.8908670000000002E-3</v>
      </c>
    </row>
    <row r="18" spans="1:2" x14ac:dyDescent="0.25">
      <c r="A18" s="1">
        <v>17</v>
      </c>
      <c r="B18" s="1">
        <v>7.1655249999999998E-3</v>
      </c>
    </row>
    <row r="19" spans="1:2" x14ac:dyDescent="0.25">
      <c r="A19" s="1">
        <v>18</v>
      </c>
      <c r="B19" s="1">
        <v>7.4218720000000004E-3</v>
      </c>
    </row>
    <row r="20" spans="1:2" x14ac:dyDescent="0.25">
      <c r="A20" s="1">
        <v>19</v>
      </c>
      <c r="B20" s="1">
        <v>7.6599090000000003E-3</v>
      </c>
    </row>
    <row r="21" spans="1:2" x14ac:dyDescent="0.25">
      <c r="A21" s="1">
        <v>20</v>
      </c>
      <c r="B21" s="1">
        <v>7.8796360000000006E-3</v>
      </c>
    </row>
    <row r="22" spans="1:2" x14ac:dyDescent="0.25">
      <c r="A22" s="1">
        <v>21</v>
      </c>
      <c r="B22" s="1">
        <v>8.081052E-3</v>
      </c>
    </row>
    <row r="23" spans="1:2" x14ac:dyDescent="0.25">
      <c r="A23" s="1">
        <v>22</v>
      </c>
      <c r="B23" s="1">
        <v>8.2641569999999994E-3</v>
      </c>
    </row>
    <row r="24" spans="1:2" x14ac:dyDescent="0.25">
      <c r="A24" s="1">
        <v>23</v>
      </c>
      <c r="B24" s="1">
        <v>8.428952E-3</v>
      </c>
    </row>
    <row r="25" spans="1:2" x14ac:dyDescent="0.25">
      <c r="A25" s="1">
        <v>24</v>
      </c>
      <c r="B25" s="1">
        <v>8.5754360000000005E-3</v>
      </c>
    </row>
    <row r="26" spans="1:2" x14ac:dyDescent="0.25">
      <c r="A26" s="1">
        <v>25</v>
      </c>
      <c r="B26" s="1">
        <v>8.7036100000000005E-3</v>
      </c>
    </row>
    <row r="27" spans="1:2" x14ac:dyDescent="0.25">
      <c r="A27" s="1">
        <v>26</v>
      </c>
      <c r="B27" s="1">
        <v>8.8134730000000005E-3</v>
      </c>
    </row>
    <row r="28" spans="1:2" x14ac:dyDescent="0.25">
      <c r="A28" s="1">
        <v>27</v>
      </c>
      <c r="B28" s="1">
        <v>8.9050259999999999E-3</v>
      </c>
    </row>
    <row r="29" spans="1:2" x14ac:dyDescent="0.25">
      <c r="A29" s="1">
        <v>28</v>
      </c>
      <c r="B29" s="1">
        <v>8.9782679999999993E-3</v>
      </c>
    </row>
    <row r="30" spans="1:2" x14ac:dyDescent="0.25">
      <c r="A30" s="1">
        <v>29</v>
      </c>
      <c r="B30" s="1">
        <v>9.0331999999999999E-3</v>
      </c>
    </row>
    <row r="31" spans="1:2" x14ac:dyDescent="0.25">
      <c r="A31" s="1">
        <v>30</v>
      </c>
      <c r="B31" s="1">
        <v>9.0698210000000005E-3</v>
      </c>
    </row>
    <row r="32" spans="1:2" x14ac:dyDescent="0.25">
      <c r="A32" s="1">
        <v>31</v>
      </c>
      <c r="B32" s="1">
        <v>9.0881309999999993E-3</v>
      </c>
    </row>
    <row r="33" spans="1:2" x14ac:dyDescent="0.25">
      <c r="A33" s="1">
        <v>32</v>
      </c>
      <c r="B33" s="1">
        <v>9.0881309999999993E-3</v>
      </c>
    </row>
    <row r="34" spans="1:2" x14ac:dyDescent="0.25">
      <c r="A34" s="1">
        <v>33</v>
      </c>
      <c r="B34" s="1">
        <v>9.0698210000000005E-3</v>
      </c>
    </row>
    <row r="35" spans="1:2" x14ac:dyDescent="0.25">
      <c r="A35" s="1">
        <v>34</v>
      </c>
      <c r="B35" s="1">
        <v>9.0331999999999999E-3</v>
      </c>
    </row>
    <row r="36" spans="1:2" x14ac:dyDescent="0.25">
      <c r="A36" s="1">
        <v>35</v>
      </c>
      <c r="B36" s="1">
        <v>8.9782679999999993E-3</v>
      </c>
    </row>
    <row r="37" spans="1:2" x14ac:dyDescent="0.25">
      <c r="A37" s="1">
        <v>36</v>
      </c>
      <c r="B37" s="1">
        <v>8.9050259999999999E-3</v>
      </c>
    </row>
    <row r="38" spans="1:2" x14ac:dyDescent="0.25">
      <c r="A38" s="1">
        <v>37</v>
      </c>
      <c r="B38" s="1">
        <v>8.8134730000000005E-3</v>
      </c>
    </row>
    <row r="39" spans="1:2" x14ac:dyDescent="0.25">
      <c r="A39" s="1">
        <v>38</v>
      </c>
      <c r="B39" s="1">
        <v>8.7036100000000005E-3</v>
      </c>
    </row>
    <row r="40" spans="1:2" x14ac:dyDescent="0.25">
      <c r="A40" s="1">
        <v>39</v>
      </c>
      <c r="B40" s="1">
        <v>8.5754360000000005E-3</v>
      </c>
    </row>
    <row r="41" spans="1:2" x14ac:dyDescent="0.25">
      <c r="A41" s="1">
        <v>40</v>
      </c>
      <c r="B41" s="1">
        <v>8.428952E-3</v>
      </c>
    </row>
    <row r="42" spans="1:2" x14ac:dyDescent="0.25">
      <c r="A42" s="1">
        <v>41</v>
      </c>
      <c r="B42" s="1">
        <v>8.2641569999999994E-3</v>
      </c>
    </row>
    <row r="43" spans="1:2" x14ac:dyDescent="0.25">
      <c r="A43" s="1">
        <v>42</v>
      </c>
      <c r="B43" s="1">
        <v>8.081052E-3</v>
      </c>
    </row>
    <row r="44" spans="1:2" x14ac:dyDescent="0.25">
      <c r="A44" s="1">
        <v>43</v>
      </c>
      <c r="B44" s="1">
        <v>7.8796360000000006E-3</v>
      </c>
    </row>
    <row r="45" spans="1:2" x14ac:dyDescent="0.25">
      <c r="A45" s="1">
        <v>44</v>
      </c>
      <c r="B45" s="1">
        <v>7.6599090000000003E-3</v>
      </c>
    </row>
    <row r="46" spans="1:2" x14ac:dyDescent="0.25">
      <c r="A46" s="1">
        <v>45</v>
      </c>
      <c r="B46" s="1">
        <v>7.4218720000000004E-3</v>
      </c>
    </row>
    <row r="47" spans="1:2" x14ac:dyDescent="0.25">
      <c r="A47" s="1">
        <v>46</v>
      </c>
      <c r="B47" s="1">
        <v>7.1655249999999998E-3</v>
      </c>
    </row>
    <row r="48" spans="1:2" x14ac:dyDescent="0.25">
      <c r="A48" s="1">
        <v>47</v>
      </c>
      <c r="B48" s="1">
        <v>6.8908670000000002E-3</v>
      </c>
    </row>
    <row r="49" spans="1:2" x14ac:dyDescent="0.25">
      <c r="A49" s="1">
        <v>48</v>
      </c>
      <c r="B49" s="1">
        <v>6.5978979999999996E-3</v>
      </c>
    </row>
    <row r="50" spans="1:2" x14ac:dyDescent="0.25">
      <c r="A50" s="1">
        <v>49</v>
      </c>
      <c r="B50" s="1">
        <v>6.2866190000000002E-3</v>
      </c>
    </row>
    <row r="51" spans="1:2" x14ac:dyDescent="0.25">
      <c r="A51" s="1">
        <v>50</v>
      </c>
      <c r="B51" s="1">
        <v>5.957029E-3</v>
      </c>
    </row>
    <row r="52" spans="1:2" x14ac:dyDescent="0.25">
      <c r="A52" s="1">
        <v>51</v>
      </c>
      <c r="B52" s="1">
        <v>5.609129E-3</v>
      </c>
    </row>
    <row r="53" spans="1:2" x14ac:dyDescent="0.25">
      <c r="A53" s="1">
        <v>52</v>
      </c>
      <c r="B53" s="1">
        <v>5.2429180000000001E-3</v>
      </c>
    </row>
    <row r="54" spans="1:2" x14ac:dyDescent="0.25">
      <c r="A54" s="1">
        <v>53</v>
      </c>
      <c r="B54" s="1">
        <v>4.8583970000000004E-3</v>
      </c>
    </row>
    <row r="55" spans="1:2" x14ac:dyDescent="0.25">
      <c r="A55" s="1">
        <v>54</v>
      </c>
      <c r="B55" s="1">
        <v>4.4555649999999999E-3</v>
      </c>
    </row>
    <row r="56" spans="1:2" x14ac:dyDescent="0.25">
      <c r="A56" s="1">
        <v>55</v>
      </c>
      <c r="B56" s="1">
        <v>4.0344229999999997E-3</v>
      </c>
    </row>
    <row r="57" spans="1:2" x14ac:dyDescent="0.25">
      <c r="A57" s="1">
        <v>56</v>
      </c>
      <c r="B57" s="1">
        <v>3.5949699999999998E-3</v>
      </c>
    </row>
    <row r="58" spans="1:2" x14ac:dyDescent="0.25">
      <c r="A58" s="1">
        <v>57</v>
      </c>
      <c r="B58" s="1">
        <v>3.137206E-3</v>
      </c>
    </row>
    <row r="59" spans="1:2" x14ac:dyDescent="0.25">
      <c r="A59" s="1">
        <v>58</v>
      </c>
      <c r="B59" s="1">
        <v>2.6611320000000001E-3</v>
      </c>
    </row>
    <row r="60" spans="1:2" x14ac:dyDescent="0.25">
      <c r="A60" s="1">
        <v>59</v>
      </c>
      <c r="B60" s="1">
        <v>2.1667470000000001E-3</v>
      </c>
    </row>
    <row r="61" spans="1:2" x14ac:dyDescent="0.25">
      <c r="A61" s="1">
        <v>60</v>
      </c>
      <c r="B61" s="1">
        <v>1.654052E-3</v>
      </c>
    </row>
    <row r="62" spans="1:2" x14ac:dyDescent="0.25">
      <c r="A62" s="1">
        <v>61</v>
      </c>
      <c r="B62" s="1">
        <v>1.1230470000000001E-3</v>
      </c>
    </row>
    <row r="63" spans="1:2" x14ac:dyDescent="0.25">
      <c r="A63" s="1">
        <v>62</v>
      </c>
      <c r="B63" s="1">
        <v>5.7373030000000005E-4</v>
      </c>
    </row>
    <row r="64" spans="1:2" x14ac:dyDescent="0.25">
      <c r="A64" s="1">
        <v>63</v>
      </c>
      <c r="B64" s="1">
        <v>6.1035159999999997E-6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8"/>
  <sheetViews>
    <sheetView workbookViewId="0">
      <selection activeCell="D5" sqref="D5"/>
    </sheetView>
  </sheetViews>
  <sheetFormatPr defaultRowHeight="15" x14ac:dyDescent="0.25"/>
  <cols>
    <col min="1" max="1" width="16.140625" bestFit="1" customWidth="1"/>
    <col min="2" max="2" width="8.28515625" bestFit="1" customWidth="1"/>
  </cols>
  <sheetData>
    <row r="1" spans="1:2" x14ac:dyDescent="0.25">
      <c r="A1">
        <v>0</v>
      </c>
      <c r="B1" s="1">
        <v>7.6293949999999996E-7</v>
      </c>
    </row>
    <row r="2" spans="1:2" x14ac:dyDescent="0.25">
      <c r="A2">
        <v>1</v>
      </c>
      <c r="B2" s="1">
        <v>1.4495839999999999E-4</v>
      </c>
    </row>
    <row r="3" spans="1:2" x14ac:dyDescent="0.25">
      <c r="A3">
        <v>2</v>
      </c>
      <c r="B3" s="1">
        <v>2.8686510000000001E-4</v>
      </c>
    </row>
    <row r="4" spans="1:2" x14ac:dyDescent="0.25">
      <c r="A4">
        <v>3</v>
      </c>
      <c r="B4" s="1">
        <v>4.2648300000000002E-4</v>
      </c>
    </row>
    <row r="5" spans="1:2" x14ac:dyDescent="0.25">
      <c r="A5">
        <v>4</v>
      </c>
      <c r="B5" s="1">
        <v>5.6381200000000002E-4</v>
      </c>
    </row>
    <row r="6" spans="1:2" x14ac:dyDescent="0.25">
      <c r="A6">
        <v>5</v>
      </c>
      <c r="B6" s="1">
        <v>6.9885230000000002E-4</v>
      </c>
    </row>
    <row r="7" spans="1:2" x14ac:dyDescent="0.25">
      <c r="A7">
        <v>6</v>
      </c>
      <c r="B7" s="1">
        <v>8.3160370000000001E-4</v>
      </c>
    </row>
    <row r="8" spans="1:2" x14ac:dyDescent="0.25">
      <c r="A8">
        <v>7</v>
      </c>
      <c r="B8" s="1">
        <v>9.6206630000000002E-4</v>
      </c>
    </row>
    <row r="9" spans="1:2" x14ac:dyDescent="0.25">
      <c r="A9">
        <v>8</v>
      </c>
      <c r="B9" s="1">
        <v>1.0902399999999999E-3</v>
      </c>
    </row>
    <row r="10" spans="1:2" x14ac:dyDescent="0.25">
      <c r="A10">
        <v>9</v>
      </c>
      <c r="B10" s="1">
        <v>1.216125E-3</v>
      </c>
    </row>
    <row r="11" spans="1:2" x14ac:dyDescent="0.25">
      <c r="A11">
        <v>10</v>
      </c>
      <c r="B11" s="1">
        <v>1.3397210000000001E-3</v>
      </c>
    </row>
    <row r="12" spans="1:2" x14ac:dyDescent="0.25">
      <c r="A12">
        <v>11</v>
      </c>
      <c r="B12" s="1">
        <v>1.4610280000000001E-3</v>
      </c>
    </row>
    <row r="13" spans="1:2" x14ac:dyDescent="0.25">
      <c r="A13">
        <v>12</v>
      </c>
      <c r="B13" s="1">
        <v>1.580047E-3</v>
      </c>
    </row>
    <row r="14" spans="1:2" x14ac:dyDescent="0.25">
      <c r="A14">
        <v>13</v>
      </c>
      <c r="B14" s="1">
        <v>1.696777E-3</v>
      </c>
    </row>
    <row r="15" spans="1:2" x14ac:dyDescent="0.25">
      <c r="A15">
        <v>14</v>
      </c>
      <c r="B15" s="1">
        <v>1.8112180000000001E-3</v>
      </c>
    </row>
    <row r="16" spans="1:2" x14ac:dyDescent="0.25">
      <c r="A16">
        <v>15</v>
      </c>
      <c r="B16" s="1">
        <v>1.92337E-3</v>
      </c>
    </row>
    <row r="17" spans="1:2" x14ac:dyDescent="0.25">
      <c r="A17">
        <v>16</v>
      </c>
      <c r="B17" s="1">
        <v>2.0332330000000002E-3</v>
      </c>
    </row>
    <row r="18" spans="1:2" x14ac:dyDescent="0.25">
      <c r="A18">
        <v>17</v>
      </c>
      <c r="B18" s="1">
        <v>2.1408070000000002E-3</v>
      </c>
    </row>
    <row r="19" spans="1:2" x14ac:dyDescent="0.25">
      <c r="A19">
        <v>18</v>
      </c>
      <c r="B19" s="1">
        <v>2.2460929999999998E-3</v>
      </c>
    </row>
    <row r="20" spans="1:2" x14ac:dyDescent="0.25">
      <c r="A20">
        <v>19</v>
      </c>
      <c r="B20" s="1">
        <v>2.3490899999999999E-3</v>
      </c>
    </row>
    <row r="21" spans="1:2" x14ac:dyDescent="0.25">
      <c r="A21">
        <v>20</v>
      </c>
      <c r="B21" s="1">
        <v>2.449798E-3</v>
      </c>
    </row>
    <row r="22" spans="1:2" x14ac:dyDescent="0.25">
      <c r="A22">
        <v>21</v>
      </c>
      <c r="B22" s="1">
        <v>2.5482170000000002E-3</v>
      </c>
    </row>
    <row r="23" spans="1:2" x14ac:dyDescent="0.25">
      <c r="A23">
        <v>22</v>
      </c>
      <c r="B23" s="1">
        <v>2.644347E-3</v>
      </c>
    </row>
    <row r="24" spans="1:2" x14ac:dyDescent="0.25">
      <c r="A24">
        <v>23</v>
      </c>
      <c r="B24" s="1">
        <v>2.7381889999999998E-3</v>
      </c>
    </row>
    <row r="25" spans="1:2" x14ac:dyDescent="0.25">
      <c r="A25">
        <v>24</v>
      </c>
      <c r="B25" s="1">
        <v>2.8297410000000002E-3</v>
      </c>
    </row>
    <row r="26" spans="1:2" x14ac:dyDescent="0.25">
      <c r="A26">
        <v>25</v>
      </c>
      <c r="B26" s="1">
        <v>2.9190050000000001E-3</v>
      </c>
    </row>
    <row r="27" spans="1:2" x14ac:dyDescent="0.25">
      <c r="A27">
        <v>26</v>
      </c>
      <c r="B27" s="1">
        <v>3.0059800000000001E-3</v>
      </c>
    </row>
    <row r="28" spans="1:2" x14ac:dyDescent="0.25">
      <c r="A28">
        <v>27</v>
      </c>
      <c r="B28" s="1">
        <v>3.0906660000000002E-3</v>
      </c>
    </row>
    <row r="29" spans="1:2" x14ac:dyDescent="0.25">
      <c r="A29">
        <v>28</v>
      </c>
      <c r="B29" s="1">
        <v>3.1730640000000002E-3</v>
      </c>
    </row>
    <row r="30" spans="1:2" x14ac:dyDescent="0.25">
      <c r="A30">
        <v>29</v>
      </c>
      <c r="B30" s="1">
        <v>3.2531719999999999E-3</v>
      </c>
    </row>
    <row r="31" spans="1:2" x14ac:dyDescent="0.25">
      <c r="A31">
        <v>30</v>
      </c>
      <c r="B31" s="1">
        <v>3.3309920000000001E-3</v>
      </c>
    </row>
    <row r="32" spans="1:2" x14ac:dyDescent="0.25">
      <c r="A32">
        <v>31</v>
      </c>
      <c r="B32" s="1">
        <v>3.4065229999999998E-3</v>
      </c>
    </row>
    <row r="33" spans="1:2" x14ac:dyDescent="0.25">
      <c r="A33">
        <v>32</v>
      </c>
      <c r="B33" s="1">
        <v>3.4797650000000001E-3</v>
      </c>
    </row>
    <row r="34" spans="1:2" x14ac:dyDescent="0.25">
      <c r="A34">
        <v>33</v>
      </c>
      <c r="B34" s="1">
        <v>3.5507189999999999E-3</v>
      </c>
    </row>
    <row r="35" spans="1:2" x14ac:dyDescent="0.25">
      <c r="A35">
        <v>34</v>
      </c>
      <c r="B35" s="1">
        <v>3.6193829999999999E-3</v>
      </c>
    </row>
    <row r="36" spans="1:2" x14ac:dyDescent="0.25">
      <c r="A36">
        <v>35</v>
      </c>
      <c r="B36" s="1">
        <v>3.6857589999999998E-3</v>
      </c>
    </row>
    <row r="37" spans="1:2" x14ac:dyDescent="0.25">
      <c r="A37">
        <v>36</v>
      </c>
      <c r="B37" s="1">
        <v>3.7498459999999998E-3</v>
      </c>
    </row>
    <row r="38" spans="1:2" x14ac:dyDescent="0.25">
      <c r="A38">
        <v>37</v>
      </c>
      <c r="B38" s="1">
        <v>3.8116439999999999E-3</v>
      </c>
    </row>
    <row r="39" spans="1:2" x14ac:dyDescent="0.25">
      <c r="A39">
        <v>38</v>
      </c>
      <c r="B39" s="1">
        <v>3.871153E-3</v>
      </c>
    </row>
    <row r="40" spans="1:2" x14ac:dyDescent="0.25">
      <c r="A40">
        <v>39</v>
      </c>
      <c r="B40" s="1">
        <v>3.9283729999999998E-3</v>
      </c>
    </row>
    <row r="41" spans="1:2" x14ac:dyDescent="0.25">
      <c r="A41">
        <v>40</v>
      </c>
      <c r="B41" s="1">
        <v>3.9833050000000004E-3</v>
      </c>
    </row>
    <row r="42" spans="1:2" x14ac:dyDescent="0.25">
      <c r="A42">
        <v>41</v>
      </c>
      <c r="B42" s="1">
        <v>4.0359480000000001E-3</v>
      </c>
    </row>
    <row r="43" spans="1:2" x14ac:dyDescent="0.25">
      <c r="A43">
        <v>42</v>
      </c>
      <c r="B43" s="1">
        <v>4.086302E-3</v>
      </c>
    </row>
    <row r="44" spans="1:2" x14ac:dyDescent="0.25">
      <c r="A44">
        <v>43</v>
      </c>
      <c r="B44" s="1">
        <v>4.1343669999999999E-3</v>
      </c>
    </row>
    <row r="45" spans="1:2" x14ac:dyDescent="0.25">
      <c r="A45">
        <v>44</v>
      </c>
      <c r="B45" s="1">
        <v>4.1801429999999999E-3</v>
      </c>
    </row>
    <row r="46" spans="1:2" x14ac:dyDescent="0.25">
      <c r="A46">
        <v>45</v>
      </c>
      <c r="B46" s="1">
        <v>4.2236310000000003E-3</v>
      </c>
    </row>
    <row r="47" spans="1:2" x14ac:dyDescent="0.25">
      <c r="A47">
        <v>46</v>
      </c>
      <c r="B47" s="1">
        <v>4.2648299999999998E-3</v>
      </c>
    </row>
    <row r="48" spans="1:2" x14ac:dyDescent="0.25">
      <c r="A48">
        <v>47</v>
      </c>
      <c r="B48" s="1">
        <v>4.3037400000000003E-3</v>
      </c>
    </row>
    <row r="49" spans="1:2" x14ac:dyDescent="0.25">
      <c r="A49">
        <v>48</v>
      </c>
      <c r="B49" s="1">
        <v>4.340361E-3</v>
      </c>
    </row>
    <row r="50" spans="1:2" x14ac:dyDescent="0.25">
      <c r="A50">
        <v>49</v>
      </c>
      <c r="B50" s="1">
        <v>4.3746929999999998E-3</v>
      </c>
    </row>
    <row r="51" spans="1:2" x14ac:dyDescent="0.25">
      <c r="A51">
        <v>50</v>
      </c>
      <c r="B51" s="1">
        <v>4.4067359999999996E-3</v>
      </c>
    </row>
    <row r="52" spans="1:2" x14ac:dyDescent="0.25">
      <c r="A52">
        <v>51</v>
      </c>
      <c r="B52" s="1">
        <v>4.4364909999999999E-3</v>
      </c>
    </row>
    <row r="53" spans="1:2" x14ac:dyDescent="0.25">
      <c r="A53">
        <v>52</v>
      </c>
      <c r="B53" s="1">
        <v>4.4639570000000002E-3</v>
      </c>
    </row>
    <row r="54" spans="1:2" x14ac:dyDescent="0.25">
      <c r="A54">
        <v>53</v>
      </c>
      <c r="B54" s="1">
        <v>4.4891339999999997E-3</v>
      </c>
    </row>
    <row r="55" spans="1:2" x14ac:dyDescent="0.25">
      <c r="A55">
        <v>54</v>
      </c>
      <c r="B55" s="1">
        <v>4.5120220000000001E-3</v>
      </c>
    </row>
    <row r="56" spans="1:2" x14ac:dyDescent="0.25">
      <c r="A56">
        <v>55</v>
      </c>
      <c r="B56" s="1">
        <v>4.5326209999999997E-3</v>
      </c>
    </row>
    <row r="57" spans="1:2" x14ac:dyDescent="0.25">
      <c r="A57">
        <v>56</v>
      </c>
      <c r="B57" s="1">
        <v>4.5509319999999997E-3</v>
      </c>
    </row>
    <row r="58" spans="1:2" x14ac:dyDescent="0.25">
      <c r="A58">
        <v>57</v>
      </c>
      <c r="B58" s="1">
        <v>4.5669530000000003E-3</v>
      </c>
    </row>
    <row r="59" spans="1:2" x14ac:dyDescent="0.25">
      <c r="A59">
        <v>58</v>
      </c>
      <c r="B59" s="1">
        <v>4.5806859999999996E-3</v>
      </c>
    </row>
    <row r="60" spans="1:2" x14ac:dyDescent="0.25">
      <c r="A60">
        <v>59</v>
      </c>
      <c r="B60" s="1">
        <v>4.5921299999999998E-3</v>
      </c>
    </row>
    <row r="61" spans="1:2" x14ac:dyDescent="0.25">
      <c r="A61">
        <v>60</v>
      </c>
      <c r="B61" s="1">
        <v>4.6012859999999996E-3</v>
      </c>
    </row>
    <row r="62" spans="1:2" x14ac:dyDescent="0.25">
      <c r="A62">
        <v>61</v>
      </c>
      <c r="B62" s="1">
        <v>4.6081519999999999E-3</v>
      </c>
    </row>
    <row r="63" spans="1:2" x14ac:dyDescent="0.25">
      <c r="A63">
        <v>62</v>
      </c>
      <c r="B63" s="1">
        <v>4.6127299999999998E-3</v>
      </c>
    </row>
    <row r="64" spans="1:2" x14ac:dyDescent="0.25">
      <c r="A64">
        <v>63</v>
      </c>
      <c r="B64" s="1">
        <v>4.6150189999999997E-3</v>
      </c>
    </row>
    <row r="65" spans="1:2" x14ac:dyDescent="0.25">
      <c r="A65">
        <v>64</v>
      </c>
      <c r="B65" s="1">
        <v>4.6150189999999997E-3</v>
      </c>
    </row>
    <row r="66" spans="1:2" x14ac:dyDescent="0.25">
      <c r="A66">
        <v>65</v>
      </c>
      <c r="B66" s="1">
        <v>4.6127299999999998E-3</v>
      </c>
    </row>
    <row r="67" spans="1:2" x14ac:dyDescent="0.25">
      <c r="A67">
        <v>66</v>
      </c>
      <c r="B67" s="1">
        <v>4.6081519999999999E-3</v>
      </c>
    </row>
    <row r="68" spans="1:2" x14ac:dyDescent="0.25">
      <c r="A68">
        <v>67</v>
      </c>
      <c r="B68" s="1">
        <v>4.6012859999999996E-3</v>
      </c>
    </row>
    <row r="69" spans="1:2" x14ac:dyDescent="0.25">
      <c r="A69">
        <v>68</v>
      </c>
      <c r="B69" s="1">
        <v>4.5921299999999998E-3</v>
      </c>
    </row>
    <row r="70" spans="1:2" x14ac:dyDescent="0.25">
      <c r="A70">
        <v>69</v>
      </c>
      <c r="B70" s="1">
        <v>4.5806859999999996E-3</v>
      </c>
    </row>
    <row r="71" spans="1:2" x14ac:dyDescent="0.25">
      <c r="A71">
        <v>70</v>
      </c>
      <c r="B71" s="1">
        <v>4.5669530000000003E-3</v>
      </c>
    </row>
    <row r="72" spans="1:2" x14ac:dyDescent="0.25">
      <c r="A72">
        <v>71</v>
      </c>
      <c r="B72" s="1">
        <v>4.5509319999999997E-3</v>
      </c>
    </row>
    <row r="73" spans="1:2" x14ac:dyDescent="0.25">
      <c r="A73">
        <v>72</v>
      </c>
      <c r="B73" s="1">
        <v>4.5326209999999997E-3</v>
      </c>
    </row>
    <row r="74" spans="1:2" x14ac:dyDescent="0.25">
      <c r="A74">
        <v>73</v>
      </c>
      <c r="B74" s="1">
        <v>4.5120220000000001E-3</v>
      </c>
    </row>
    <row r="75" spans="1:2" x14ac:dyDescent="0.25">
      <c r="A75">
        <v>74</v>
      </c>
      <c r="B75" s="1">
        <v>4.4891339999999997E-3</v>
      </c>
    </row>
    <row r="76" spans="1:2" x14ac:dyDescent="0.25">
      <c r="A76">
        <v>75</v>
      </c>
      <c r="B76" s="1">
        <v>4.4639570000000002E-3</v>
      </c>
    </row>
    <row r="77" spans="1:2" x14ac:dyDescent="0.25">
      <c r="A77">
        <v>76</v>
      </c>
      <c r="B77" s="1">
        <v>4.4364909999999999E-3</v>
      </c>
    </row>
    <row r="78" spans="1:2" x14ac:dyDescent="0.25">
      <c r="A78">
        <v>77</v>
      </c>
      <c r="B78" s="1">
        <v>4.4067359999999996E-3</v>
      </c>
    </row>
    <row r="79" spans="1:2" x14ac:dyDescent="0.25">
      <c r="A79">
        <v>78</v>
      </c>
      <c r="B79" s="1">
        <v>4.3746929999999998E-3</v>
      </c>
    </row>
    <row r="80" spans="1:2" x14ac:dyDescent="0.25">
      <c r="A80">
        <v>79</v>
      </c>
      <c r="B80" s="1">
        <v>4.340361E-3</v>
      </c>
    </row>
    <row r="81" spans="1:2" x14ac:dyDescent="0.25">
      <c r="A81">
        <v>80</v>
      </c>
      <c r="B81" s="1">
        <v>4.3037400000000003E-3</v>
      </c>
    </row>
    <row r="82" spans="1:2" x14ac:dyDescent="0.25">
      <c r="A82">
        <v>81</v>
      </c>
      <c r="B82" s="1">
        <v>4.2648299999999998E-3</v>
      </c>
    </row>
    <row r="83" spans="1:2" x14ac:dyDescent="0.25">
      <c r="A83">
        <v>82</v>
      </c>
      <c r="B83" s="1">
        <v>4.2236310000000003E-3</v>
      </c>
    </row>
    <row r="84" spans="1:2" x14ac:dyDescent="0.25">
      <c r="A84">
        <v>83</v>
      </c>
      <c r="B84" s="1">
        <v>4.1801429999999999E-3</v>
      </c>
    </row>
    <row r="85" spans="1:2" x14ac:dyDescent="0.25">
      <c r="A85">
        <v>84</v>
      </c>
      <c r="B85" s="1">
        <v>4.1343669999999999E-3</v>
      </c>
    </row>
    <row r="86" spans="1:2" x14ac:dyDescent="0.25">
      <c r="A86">
        <v>85</v>
      </c>
      <c r="B86" s="1">
        <v>4.086302E-3</v>
      </c>
    </row>
    <row r="87" spans="1:2" x14ac:dyDescent="0.25">
      <c r="A87">
        <v>86</v>
      </c>
      <c r="B87" s="1">
        <v>4.0359480000000001E-3</v>
      </c>
    </row>
    <row r="88" spans="1:2" x14ac:dyDescent="0.25">
      <c r="A88">
        <v>87</v>
      </c>
      <c r="B88" s="1">
        <v>3.9833050000000004E-3</v>
      </c>
    </row>
    <row r="89" spans="1:2" x14ac:dyDescent="0.25">
      <c r="A89">
        <v>88</v>
      </c>
      <c r="B89" s="1">
        <v>3.9283729999999998E-3</v>
      </c>
    </row>
    <row r="90" spans="1:2" x14ac:dyDescent="0.25">
      <c r="A90">
        <v>89</v>
      </c>
      <c r="B90" s="1">
        <v>3.871153E-3</v>
      </c>
    </row>
    <row r="91" spans="1:2" x14ac:dyDescent="0.25">
      <c r="A91">
        <v>90</v>
      </c>
      <c r="B91" s="1">
        <v>3.8116439999999999E-3</v>
      </c>
    </row>
    <row r="92" spans="1:2" x14ac:dyDescent="0.25">
      <c r="A92">
        <v>91</v>
      </c>
      <c r="B92" s="1">
        <v>3.7498459999999998E-3</v>
      </c>
    </row>
    <row r="93" spans="1:2" x14ac:dyDescent="0.25">
      <c r="A93">
        <v>92</v>
      </c>
      <c r="B93" s="1">
        <v>3.6857589999999998E-3</v>
      </c>
    </row>
    <row r="94" spans="1:2" x14ac:dyDescent="0.25">
      <c r="A94">
        <v>93</v>
      </c>
      <c r="B94" s="1">
        <v>3.6193829999999999E-3</v>
      </c>
    </row>
    <row r="95" spans="1:2" x14ac:dyDescent="0.25">
      <c r="A95">
        <v>94</v>
      </c>
      <c r="B95" s="1">
        <v>3.5507189999999999E-3</v>
      </c>
    </row>
    <row r="96" spans="1:2" x14ac:dyDescent="0.25">
      <c r="A96">
        <v>95</v>
      </c>
      <c r="B96" s="1">
        <v>3.4797650000000001E-3</v>
      </c>
    </row>
    <row r="97" spans="1:2" x14ac:dyDescent="0.25">
      <c r="A97">
        <v>96</v>
      </c>
      <c r="B97" s="1">
        <v>3.4065229999999998E-3</v>
      </c>
    </row>
    <row r="98" spans="1:2" x14ac:dyDescent="0.25">
      <c r="A98">
        <v>97</v>
      </c>
      <c r="B98" s="1">
        <v>3.3309920000000001E-3</v>
      </c>
    </row>
    <row r="99" spans="1:2" x14ac:dyDescent="0.25">
      <c r="A99">
        <v>98</v>
      </c>
      <c r="B99" s="1">
        <v>3.2531719999999999E-3</v>
      </c>
    </row>
    <row r="100" spans="1:2" x14ac:dyDescent="0.25">
      <c r="A100">
        <v>99</v>
      </c>
      <c r="B100" s="1">
        <v>3.1730640000000002E-3</v>
      </c>
    </row>
    <row r="101" spans="1:2" x14ac:dyDescent="0.25">
      <c r="A101">
        <v>100</v>
      </c>
      <c r="B101" s="1">
        <v>3.0906660000000002E-3</v>
      </c>
    </row>
    <row r="102" spans="1:2" x14ac:dyDescent="0.25">
      <c r="A102">
        <v>101</v>
      </c>
      <c r="B102" s="1">
        <v>3.0059800000000001E-3</v>
      </c>
    </row>
    <row r="103" spans="1:2" x14ac:dyDescent="0.25">
      <c r="A103">
        <v>102</v>
      </c>
      <c r="B103" s="1">
        <v>2.9190050000000001E-3</v>
      </c>
    </row>
    <row r="104" spans="1:2" x14ac:dyDescent="0.25">
      <c r="A104">
        <v>103</v>
      </c>
      <c r="B104" s="1">
        <v>2.8297410000000002E-3</v>
      </c>
    </row>
    <row r="105" spans="1:2" x14ac:dyDescent="0.25">
      <c r="A105">
        <v>104</v>
      </c>
      <c r="B105" s="1">
        <v>2.7381889999999998E-3</v>
      </c>
    </row>
    <row r="106" spans="1:2" x14ac:dyDescent="0.25">
      <c r="A106">
        <v>105</v>
      </c>
      <c r="B106" s="1">
        <v>2.644347E-3</v>
      </c>
    </row>
    <row r="107" spans="1:2" x14ac:dyDescent="0.25">
      <c r="A107">
        <v>106</v>
      </c>
      <c r="B107" s="1">
        <v>2.5482170000000002E-3</v>
      </c>
    </row>
    <row r="108" spans="1:2" x14ac:dyDescent="0.25">
      <c r="A108">
        <v>107</v>
      </c>
      <c r="B108" s="1">
        <v>2.449798E-3</v>
      </c>
    </row>
    <row r="109" spans="1:2" x14ac:dyDescent="0.25">
      <c r="A109">
        <v>108</v>
      </c>
      <c r="B109" s="1">
        <v>2.3490899999999999E-3</v>
      </c>
    </row>
    <row r="110" spans="1:2" x14ac:dyDescent="0.25">
      <c r="A110">
        <v>109</v>
      </c>
      <c r="B110" s="1">
        <v>2.2460929999999998E-3</v>
      </c>
    </row>
    <row r="111" spans="1:2" x14ac:dyDescent="0.25">
      <c r="A111">
        <v>110</v>
      </c>
      <c r="B111" s="1">
        <v>2.1408070000000002E-3</v>
      </c>
    </row>
    <row r="112" spans="1:2" x14ac:dyDescent="0.25">
      <c r="A112">
        <v>111</v>
      </c>
      <c r="B112" s="1">
        <v>2.0332330000000002E-3</v>
      </c>
    </row>
    <row r="113" spans="1:2" x14ac:dyDescent="0.25">
      <c r="A113">
        <v>112</v>
      </c>
      <c r="B113" s="1">
        <v>1.92337E-3</v>
      </c>
    </row>
    <row r="114" spans="1:2" x14ac:dyDescent="0.25">
      <c r="A114">
        <v>113</v>
      </c>
      <c r="B114" s="1">
        <v>1.8112180000000001E-3</v>
      </c>
    </row>
    <row r="115" spans="1:2" x14ac:dyDescent="0.25">
      <c r="A115">
        <v>114</v>
      </c>
      <c r="B115" s="1">
        <v>1.696777E-3</v>
      </c>
    </row>
    <row r="116" spans="1:2" x14ac:dyDescent="0.25">
      <c r="A116">
        <v>115</v>
      </c>
      <c r="B116" s="1">
        <v>1.580047E-3</v>
      </c>
    </row>
    <row r="117" spans="1:2" x14ac:dyDescent="0.25">
      <c r="A117">
        <v>116</v>
      </c>
      <c r="B117" s="1">
        <v>1.4610280000000001E-3</v>
      </c>
    </row>
    <row r="118" spans="1:2" x14ac:dyDescent="0.25">
      <c r="A118">
        <v>117</v>
      </c>
      <c r="B118" s="1">
        <v>1.3397210000000001E-3</v>
      </c>
    </row>
    <row r="119" spans="1:2" x14ac:dyDescent="0.25">
      <c r="A119">
        <v>118</v>
      </c>
      <c r="B119" s="1">
        <v>1.216125E-3</v>
      </c>
    </row>
    <row r="120" spans="1:2" x14ac:dyDescent="0.25">
      <c r="A120">
        <v>119</v>
      </c>
      <c r="B120" s="1">
        <v>1.0902399999999999E-3</v>
      </c>
    </row>
    <row r="121" spans="1:2" x14ac:dyDescent="0.25">
      <c r="A121">
        <v>120</v>
      </c>
      <c r="B121" s="1">
        <v>9.6206630000000002E-4</v>
      </c>
    </row>
    <row r="122" spans="1:2" x14ac:dyDescent="0.25">
      <c r="A122">
        <v>121</v>
      </c>
      <c r="B122" s="1">
        <v>8.3160370000000001E-4</v>
      </c>
    </row>
    <row r="123" spans="1:2" x14ac:dyDescent="0.25">
      <c r="A123">
        <v>122</v>
      </c>
      <c r="B123" s="1">
        <v>6.9885230000000002E-4</v>
      </c>
    </row>
    <row r="124" spans="1:2" x14ac:dyDescent="0.25">
      <c r="A124">
        <v>123</v>
      </c>
      <c r="B124" s="1">
        <v>5.6381200000000002E-4</v>
      </c>
    </row>
    <row r="125" spans="1:2" x14ac:dyDescent="0.25">
      <c r="A125">
        <v>124</v>
      </c>
      <c r="B125" s="1">
        <v>4.2648300000000002E-4</v>
      </c>
    </row>
    <row r="126" spans="1:2" x14ac:dyDescent="0.25">
      <c r="A126">
        <v>125</v>
      </c>
      <c r="B126" s="1">
        <v>2.8686510000000001E-4</v>
      </c>
    </row>
    <row r="127" spans="1:2" x14ac:dyDescent="0.25">
      <c r="A127">
        <v>126</v>
      </c>
      <c r="B127" s="1">
        <v>1.4495839999999999E-4</v>
      </c>
    </row>
    <row r="128" spans="1:2" x14ac:dyDescent="0.25">
      <c r="A128">
        <v>127</v>
      </c>
      <c r="B128" s="1">
        <v>7.6293949999999996E-7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3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9.140625" style="1" customWidth="1"/>
    <col min="2" max="3" width="9.140625" style="1"/>
    <col min="4" max="4" width="9.42578125" style="1" customWidth="1"/>
    <col min="5" max="5" width="12" style="1" customWidth="1"/>
    <col min="6" max="6" width="9.5703125" style="1" customWidth="1"/>
    <col min="7" max="8" width="12.7109375" style="1" customWidth="1"/>
    <col min="9" max="9" width="9.140625" style="1"/>
    <col min="10" max="10" width="11.5703125" style="1" customWidth="1"/>
    <col min="11" max="11" width="9.140625" style="1"/>
    <col min="12" max="12" width="9.42578125" style="1" customWidth="1"/>
    <col min="13" max="13" width="10.28515625" style="1" customWidth="1"/>
    <col min="14" max="16" width="11.5703125" style="1" customWidth="1"/>
    <col min="17" max="17" width="9.140625" style="1"/>
    <col min="18" max="18" width="11" style="1" customWidth="1"/>
    <col min="19" max="19" width="9.140625" style="1" customWidth="1"/>
    <col min="20" max="20" width="9.42578125" style="1" customWidth="1"/>
    <col min="21" max="21" width="13.28515625" style="1" customWidth="1"/>
    <col min="22" max="23" width="11" style="1" customWidth="1"/>
    <col min="24" max="24" width="7.42578125" style="1" customWidth="1"/>
    <col min="25" max="27" width="9.140625" style="1"/>
    <col min="28" max="28" width="9.42578125" style="1" customWidth="1"/>
    <col min="29" max="29" width="13.5703125" style="1" customWidth="1"/>
    <col min="30" max="30" width="10.28515625" style="1" bestFit="1" customWidth="1"/>
    <col min="31" max="31" width="11.7109375" style="1" customWidth="1"/>
    <col min="32" max="35" width="9.140625" style="1"/>
    <col min="36" max="36" width="9.42578125" style="1" customWidth="1"/>
    <col min="37" max="38" width="9.140625" style="1"/>
    <col min="39" max="39" width="10.28515625" style="1" bestFit="1" customWidth="1"/>
    <col min="40" max="40" width="10.140625" style="1" bestFit="1" customWidth="1"/>
    <col min="41" max="46" width="9.140625" style="1"/>
    <col min="47" max="47" width="12.5703125" style="1" customWidth="1"/>
    <col min="48" max="54" width="9.140625" style="1"/>
    <col min="55" max="55" width="9.140625" style="1" customWidth="1"/>
    <col min="56" max="16384" width="9.140625" style="1"/>
  </cols>
  <sheetData>
    <row r="1" spans="1:42" x14ac:dyDescent="0.25">
      <c r="A1" s="7" t="s">
        <v>0</v>
      </c>
      <c r="B1" s="7"/>
      <c r="C1" s="7"/>
      <c r="D1" s="7"/>
      <c r="E1" s="7"/>
      <c r="F1" s="7"/>
      <c r="G1" s="7"/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8" t="s">
        <v>12</v>
      </c>
      <c r="B2" s="8"/>
      <c r="C2" s="8"/>
      <c r="D2" s="8"/>
      <c r="E2" s="8"/>
      <c r="F2" s="8"/>
      <c r="G2" s="8"/>
      <c r="H2" s="8"/>
      <c r="I2" s="8" t="s">
        <v>10</v>
      </c>
      <c r="J2" s="8"/>
      <c r="K2" s="8"/>
      <c r="L2" s="8"/>
      <c r="M2" s="8"/>
      <c r="N2" s="8"/>
      <c r="O2" s="8"/>
      <c r="P2" s="8"/>
      <c r="Q2" s="1" t="s">
        <v>11</v>
      </c>
      <c r="S2" s="8"/>
      <c r="T2" s="8"/>
      <c r="Y2" s="1" t="s">
        <v>9</v>
      </c>
      <c r="AA2" s="8"/>
      <c r="AB2" s="8"/>
      <c r="AF2" s="8"/>
      <c r="AG2" s="1" t="s">
        <v>14</v>
      </c>
      <c r="AI2" s="8"/>
      <c r="AJ2" s="8"/>
      <c r="AN2" s="8"/>
    </row>
    <row r="3" spans="1:42" x14ac:dyDescent="0.25">
      <c r="A3" s="9" t="s">
        <v>1</v>
      </c>
      <c r="B3" s="10" t="s">
        <v>2</v>
      </c>
      <c r="C3" s="10" t="s">
        <v>18</v>
      </c>
      <c r="D3" s="1" t="s">
        <v>3</v>
      </c>
      <c r="E3" s="10" t="s">
        <v>4</v>
      </c>
      <c r="F3" s="10" t="s">
        <v>6</v>
      </c>
      <c r="G3" s="10" t="s">
        <v>5</v>
      </c>
      <c r="H3" s="10"/>
      <c r="I3" s="6" t="s">
        <v>1</v>
      </c>
      <c r="J3" s="10" t="s">
        <v>2</v>
      </c>
      <c r="K3" s="10" t="s">
        <v>18</v>
      </c>
      <c r="L3" s="1" t="s">
        <v>3</v>
      </c>
      <c r="M3" s="10" t="s">
        <v>4</v>
      </c>
      <c r="N3" s="10" t="s">
        <v>6</v>
      </c>
      <c r="O3" s="10" t="s">
        <v>5</v>
      </c>
      <c r="P3" s="9"/>
      <c r="Q3" s="6" t="s">
        <v>1</v>
      </c>
      <c r="R3" s="10" t="s">
        <v>2</v>
      </c>
      <c r="S3" s="10" t="s">
        <v>18</v>
      </c>
      <c r="T3" s="1" t="s">
        <v>3</v>
      </c>
      <c r="U3" s="10" t="s">
        <v>4</v>
      </c>
      <c r="V3" s="10" t="s">
        <v>6</v>
      </c>
      <c r="W3" s="10" t="s">
        <v>5</v>
      </c>
      <c r="X3" s="9"/>
      <c r="Y3" s="6" t="s">
        <v>1</v>
      </c>
      <c r="Z3" s="10" t="s">
        <v>2</v>
      </c>
      <c r="AA3" s="10" t="s">
        <v>18</v>
      </c>
      <c r="AB3" s="1" t="s">
        <v>3</v>
      </c>
      <c r="AC3" s="10" t="s">
        <v>4</v>
      </c>
      <c r="AD3" s="10" t="s">
        <v>6</v>
      </c>
      <c r="AE3" s="10" t="s">
        <v>5</v>
      </c>
      <c r="AG3" s="9" t="s">
        <v>1</v>
      </c>
      <c r="AH3" s="10" t="s">
        <v>2</v>
      </c>
      <c r="AI3" s="10" t="s">
        <v>18</v>
      </c>
      <c r="AJ3" s="1" t="s">
        <v>3</v>
      </c>
      <c r="AK3" s="10" t="s">
        <v>4</v>
      </c>
      <c r="AL3" s="10" t="s">
        <v>6</v>
      </c>
      <c r="AM3" s="10" t="s">
        <v>5</v>
      </c>
      <c r="AN3" s="2"/>
      <c r="AO3" s="2"/>
    </row>
    <row r="4" spans="1:42" x14ac:dyDescent="0.25">
      <c r="A4" s="1">
        <f>('ux n=8'!A1)/8+0.5/8</f>
        <v>6.25E-2</v>
      </c>
      <c r="B4" s="1">
        <f>'ux n=8'!B1</f>
        <v>3.1250000000000002E-3</v>
      </c>
      <c r="C4" s="1">
        <f>(B4+ABS(D$6))/D$12</f>
        <v>0.3</v>
      </c>
      <c r="D4" s="1">
        <f>SUM(B4:B11)/7</f>
        <v>4.1071428571428571E-2</v>
      </c>
      <c r="E4" s="1">
        <f>6*(A4-A4*A4)</f>
        <v>0.3515625</v>
      </c>
      <c r="F4" s="1">
        <f>E4*E4</f>
        <v>0.12359619140625</v>
      </c>
      <c r="G4" s="1">
        <f>(E4-C4)^2</f>
        <v>2.658691406250001E-3</v>
      </c>
      <c r="I4" s="1">
        <f>'ux n=16'!A1/16+0.5/16</f>
        <v>3.125E-2</v>
      </c>
      <c r="J4" s="1">
        <f>'ux n=16'!B1</f>
        <v>3.9062500000000002E-4</v>
      </c>
      <c r="K4" s="1">
        <f>(J4+ABS(L$6))/L$12</f>
        <v>0.16666666328042293</v>
      </c>
      <c r="L4" s="1">
        <f>SUM(J4:J359)/15</f>
        <v>2.2291664533333328E-2</v>
      </c>
      <c r="M4" s="1">
        <f>6*(I4-I4*I4)</f>
        <v>0.181640625</v>
      </c>
      <c r="N4" s="1">
        <f>M4*M4</f>
        <v>3.2993316650390625E-2</v>
      </c>
      <c r="O4" s="1">
        <f>(M4-K4)^2</f>
        <v>2.2421952957935956E-4</v>
      </c>
      <c r="Q4" s="1">
        <f>'ux n=32'!A1/32+1/64</f>
        <v>1.5625E-2</v>
      </c>
      <c r="R4" s="1">
        <f>'ux n=32'!B1</f>
        <v>4.8828120000000002E-5</v>
      </c>
      <c r="S4" s="1">
        <f>(R4+ABS(T$6))/T$12</f>
        <v>8.8235286682720127E-2</v>
      </c>
      <c r="T4" s="1">
        <f>SUM(R4:R359)/31</f>
        <v>1.1769150330322583E-2</v>
      </c>
      <c r="U4" s="1">
        <f>6*(Q4-Q4*Q4)</f>
        <v>9.228515625E-2</v>
      </c>
      <c r="V4" s="1">
        <f>U4*U4</f>
        <v>8.5165500640869141E-3</v>
      </c>
      <c r="W4" s="1">
        <f>(U4-S4)^2</f>
        <v>1.6401443511979669E-5</v>
      </c>
      <c r="Y4" s="1">
        <f>'ux n=64'!A1/64+1/128</f>
        <v>7.8125E-3</v>
      </c>
      <c r="Z4" s="1">
        <f>'ux n=64'!B1</f>
        <v>6.1035159999999997E-6</v>
      </c>
      <c r="AA4" s="1">
        <f>(Z4+ABS(AB$6))/AB$12</f>
        <v>4.5454547984289523E-2</v>
      </c>
      <c r="AB4" s="1">
        <f>SUM(Z4:Z359)/63</f>
        <v>6.0608857401904769E-3</v>
      </c>
      <c r="AC4" s="1">
        <f>6*(Y4-Y4*Y4)</f>
        <v>4.65087890625E-2</v>
      </c>
      <c r="AD4" s="1">
        <f>AC4*AC4</f>
        <v>2.1630674600601196E-3</v>
      </c>
      <c r="AE4" s="1">
        <f>(AC4-AA4)^2</f>
        <v>1.1114242509863895E-6</v>
      </c>
      <c r="AG4" s="1">
        <f>'ux n=128'!A1/128+1/256</f>
        <v>3.90625E-3</v>
      </c>
      <c r="AH4" s="1">
        <f>'ux n=128'!B1</f>
        <v>7.6293949999999996E-7</v>
      </c>
      <c r="AI4" s="1">
        <f>(AH4+ABS(AJ$6))/AJ$12</f>
        <v>2.3076917792457529E-2</v>
      </c>
      <c r="AJ4" s="1">
        <f>SUM(AH4:AH359)/127</f>
        <v>3.0769394919606305E-3</v>
      </c>
      <c r="AK4" s="1">
        <f>6*(AG4-AG4*AG4)</f>
        <v>2.3345947265625E-2</v>
      </c>
      <c r="AL4" s="1">
        <f>AK4*AK4</f>
        <v>5.4503325372934341E-4</v>
      </c>
      <c r="AM4" s="1">
        <f>(AK4-AI4)^2</f>
        <v>7.2376857432766984E-8</v>
      </c>
    </row>
    <row r="5" spans="1:42" x14ac:dyDescent="0.25">
      <c r="A5" s="1">
        <f>('ux n=8'!A2)/8+0.5/8</f>
        <v>0.1875</v>
      </c>
      <c r="B5" s="1">
        <f>'ux n=8'!B2</f>
        <v>3.125E-2</v>
      </c>
      <c r="C5" s="1">
        <f t="shared" ref="C5:C11" si="0">(B5+ABS(D$6))/D$12</f>
        <v>0.9</v>
      </c>
      <c r="D5" s="1" t="s">
        <v>16</v>
      </c>
      <c r="E5" s="1">
        <f>6*(A5-A5*A5)</f>
        <v>0.9140625</v>
      </c>
      <c r="F5" s="1">
        <f t="shared" ref="F5:F11" si="1">E5*E5</f>
        <v>0.83551025390625</v>
      </c>
      <c r="G5" s="1">
        <f t="shared" ref="G5:G11" si="2">(E5-C5)^2</f>
        <v>1.9775390624999936E-4</v>
      </c>
      <c r="I5" s="1">
        <f>'ux n=16'!A2/16+0.5/16</f>
        <v>9.375E-2</v>
      </c>
      <c r="J5" s="1">
        <f>'ux n=16'!B2</f>
        <v>8.5937489999999995E-3</v>
      </c>
      <c r="K5" s="1">
        <f t="shared" ref="K5:K19" si="3">(J5+ABS(L$6))/L$12</f>
        <v>0.49999998984126881</v>
      </c>
      <c r="L5" s="1" t="s">
        <v>16</v>
      </c>
      <c r="M5" s="1">
        <f t="shared" ref="M5:M19" si="4">6*(I5-I5*I5)</f>
        <v>0.509765625</v>
      </c>
      <c r="N5" s="1">
        <f t="shared" ref="N5:N19" si="5">M5*M5</f>
        <v>0.25986099243164063</v>
      </c>
      <c r="O5" s="1">
        <f t="shared" ref="O5:O19" si="6">(M5-K5)^2</f>
        <v>9.5367630053446749E-5</v>
      </c>
      <c r="Q5" s="1">
        <f>'ux n=32'!A2/32+1/64</f>
        <v>4.6875E-2</v>
      </c>
      <c r="R5" s="1">
        <f>'ux n=32'!B2</f>
        <v>2.2460929999999998E-3</v>
      </c>
      <c r="S5" s="1">
        <f>(R5+ABS(T$6))/T$12</f>
        <v>0.26470586004816032</v>
      </c>
      <c r="T5" s="1" t="s">
        <v>16</v>
      </c>
      <c r="U5" s="1">
        <f t="shared" ref="U5:U35" si="7">6*(Q5-Q5*Q5)</f>
        <v>0.26806640625</v>
      </c>
      <c r="V5" s="1">
        <f t="shared" ref="V5:V35" si="8">U5*U5</f>
        <v>7.1859598159790039E-2</v>
      </c>
      <c r="W5" s="1">
        <f t="shared" ref="W5:W35" si="9">(U5-S5)^2</f>
        <v>1.1293270774699072E-5</v>
      </c>
      <c r="Y5" s="1">
        <f>'ux n=64'!A2/64+1/128</f>
        <v>2.34375E-2</v>
      </c>
      <c r="Z5" s="1">
        <f>'ux n=64'!B2</f>
        <v>5.7373030000000005E-4</v>
      </c>
      <c r="AA5" s="1">
        <f t="shared" ref="AA5:AA67" si="10">(Z5+ABS(AB$6))/AB$12</f>
        <v>0.1363636439528686</v>
      </c>
      <c r="AB5" s="1" t="s">
        <v>16</v>
      </c>
      <c r="AC5" s="1">
        <f t="shared" ref="AC5:AC67" si="11">6*(Y5-Y5*Y5)</f>
        <v>0.1373291015625</v>
      </c>
      <c r="AD5" s="1">
        <f t="shared" ref="AD5:AD67" si="12">AC5*AC5</f>
        <v>1.885928213596344E-2</v>
      </c>
      <c r="AE5" s="1">
        <f t="shared" ref="AE5:AE67" si="13">(AC5-AA5)^2</f>
        <v>9.3210839599518409E-7</v>
      </c>
      <c r="AG5" s="1">
        <f>'ux n=128'!A2/128+1/256</f>
        <v>1.171875E-2</v>
      </c>
      <c r="AH5" s="1">
        <f>'ux n=128'!B2</f>
        <v>1.4495839999999999E-4</v>
      </c>
      <c r="AI5" s="1">
        <f t="shared" ref="AI5:AI68" si="14">(AH5+ABS(AJ$6))/AJ$12</f>
        <v>6.9230753377372597E-2</v>
      </c>
      <c r="AJ5" s="1" t="s">
        <v>16</v>
      </c>
      <c r="AK5" s="1">
        <f t="shared" ref="AK5:AK68" si="15">6*(AG5-AG5*AG5)</f>
        <v>6.9488525390625E-2</v>
      </c>
      <c r="AL5" s="1">
        <f t="shared" ref="AL5:AL67" si="16">AK5*AK5</f>
        <v>4.8286551609635353E-3</v>
      </c>
      <c r="AM5" s="1">
        <f t="shared" ref="AM5:AM68" si="17">(AK5-AI5)^2</f>
        <v>6.6446410816196769E-8</v>
      </c>
    </row>
    <row r="6" spans="1:42" x14ac:dyDescent="0.25">
      <c r="A6" s="1">
        <f>('ux n=8'!A3)/8+0.5/8</f>
        <v>0.3125</v>
      </c>
      <c r="B6" s="1">
        <f>'ux n=8'!B3</f>
        <v>0.05</v>
      </c>
      <c r="C6" s="1">
        <f t="shared" si="0"/>
        <v>1.3</v>
      </c>
      <c r="D6" s="1">
        <f>(3*B$4-B$5)/2</f>
        <v>-1.0937499999999999E-2</v>
      </c>
      <c r="E6" s="1">
        <f t="shared" ref="E6:E11" si="18">6*(A6-A6*A6)</f>
        <v>1.2890625</v>
      </c>
      <c r="F6" s="1">
        <f>E6*E6</f>
        <v>1.66168212890625</v>
      </c>
      <c r="G6" s="1">
        <f>(E6-C6)^2</f>
        <v>1.1962890625000097E-4</v>
      </c>
      <c r="I6" s="1">
        <f>'ux n=16'!A3/16+0.5/16</f>
        <v>0.15625</v>
      </c>
      <c r="J6" s="1">
        <f>'ux n=16'!B3</f>
        <v>1.5625E-2</v>
      </c>
      <c r="K6" s="1">
        <f t="shared" si="3"/>
        <v>0.78571434521542571</v>
      </c>
      <c r="L6" s="1">
        <f>(3*J$4-J$5)/2</f>
        <v>-3.7109369999999997E-3</v>
      </c>
      <c r="M6" s="1">
        <f t="shared" si="4"/>
        <v>0.791015625</v>
      </c>
      <c r="N6" s="1">
        <f t="shared" si="5"/>
        <v>0.62570571899414063</v>
      </c>
      <c r="O6" s="1">
        <f t="shared" si="6"/>
        <v>2.8103567354335992E-5</v>
      </c>
      <c r="Q6" s="1">
        <f>'ux n=32'!A3/32+1/64</f>
        <v>7.8125E-2</v>
      </c>
      <c r="R6" s="1">
        <f>'ux n=32'!B3</f>
        <v>4.296874E-3</v>
      </c>
      <c r="S6" s="1">
        <f>(R6+ABS(T$6))/T$12</f>
        <v>0.4294117642889595</v>
      </c>
      <c r="T6" s="1">
        <f>(3*R$4-R$5)/2</f>
        <v>-1.0498043199999999E-3</v>
      </c>
      <c r="U6" s="1">
        <f t="shared" si="7"/>
        <v>0.43212890625</v>
      </c>
      <c r="V6" s="1">
        <f t="shared" si="8"/>
        <v>0.18673539161682129</v>
      </c>
      <c r="W6" s="1">
        <f t="shared" si="9"/>
        <v>7.3828604364470328E-6</v>
      </c>
      <c r="Y6" s="1">
        <f>'ux n=64'!A3/64+1/128</f>
        <v>3.90625E-2</v>
      </c>
      <c r="Z6" s="1">
        <f>'ux n=64'!B3</f>
        <v>1.1230470000000001E-3</v>
      </c>
      <c r="AA6" s="1">
        <f t="shared" si="10"/>
        <v>0.22434026169725457</v>
      </c>
      <c r="AB6" s="1">
        <f>(3*Z$4-Z$5)/2</f>
        <v>-2.7770987600000003E-4</v>
      </c>
      <c r="AC6" s="1">
        <f t="shared" si="11"/>
        <v>0.2252197265625</v>
      </c>
      <c r="AD6" s="1">
        <f t="shared" si="12"/>
        <v>5.0723925232887268E-2</v>
      </c>
      <c r="AE6" s="1">
        <f t="shared" si="13"/>
        <v>7.7345844920115765E-7</v>
      </c>
      <c r="AG6" s="1">
        <f>'ux n=128'!A3/128+1/256</f>
        <v>1.953125E-2</v>
      </c>
      <c r="AH6" s="1">
        <f>'ux n=128'!B3</f>
        <v>2.8686510000000001E-4</v>
      </c>
      <c r="AI6" s="1">
        <f t="shared" si="14"/>
        <v>0.11465200642852441</v>
      </c>
      <c r="AJ6" s="1">
        <f>(3*AH$4-AH$5)/2</f>
        <v>-7.133479074999999E-5</v>
      </c>
      <c r="AK6" s="1">
        <f t="shared" si="15"/>
        <v>0.114898681640625</v>
      </c>
      <c r="AL6" s="1">
        <f t="shared" si="16"/>
        <v>1.3201707042753696E-2</v>
      </c>
      <c r="AM6" s="1">
        <f t="shared" si="17"/>
        <v>6.08486602648705E-8</v>
      </c>
    </row>
    <row r="7" spans="1:42" x14ac:dyDescent="0.25">
      <c r="A7" s="1">
        <f>('ux n=8'!A4)/8+0.5/8</f>
        <v>0.4375</v>
      </c>
      <c r="B7" s="1">
        <f>'ux n=8'!B4</f>
        <v>5.9374999999999997E-2</v>
      </c>
      <c r="C7" s="1">
        <f t="shared" si="0"/>
        <v>1.5</v>
      </c>
      <c r="D7" s="1" t="s">
        <v>13</v>
      </c>
      <c r="E7" s="1">
        <f t="shared" si="18"/>
        <v>1.4765625</v>
      </c>
      <c r="F7" s="1">
        <f t="shared" si="1"/>
        <v>2.18023681640625</v>
      </c>
      <c r="G7" s="1">
        <f t="shared" si="2"/>
        <v>5.4931640625E-4</v>
      </c>
      <c r="I7" s="1">
        <f>'ux n=16'!A4/16+0.5/16</f>
        <v>0.21875</v>
      </c>
      <c r="J7" s="1">
        <f>'ux n=16'!B4</f>
        <v>2.1484369999999999E-2</v>
      </c>
      <c r="K7" s="1">
        <f t="shared" si="3"/>
        <v>1.0238094043234951</v>
      </c>
      <c r="L7" s="1" t="s">
        <v>13</v>
      </c>
      <c r="M7" s="1">
        <f t="shared" si="4"/>
        <v>1.025390625</v>
      </c>
      <c r="N7" s="1">
        <f t="shared" si="5"/>
        <v>1.0514259338378906</v>
      </c>
      <c r="O7" s="1">
        <f>(M7-K7)^2</f>
        <v>2.5002588278066196E-6</v>
      </c>
      <c r="Q7" s="1">
        <f>'ux n=32'!A4/32+1/64</f>
        <v>0.109375</v>
      </c>
      <c r="R7" s="1">
        <f>'ux n=32'!B4</f>
        <v>6.2011710000000001E-3</v>
      </c>
      <c r="S7" s="1">
        <f t="shared" ref="S7:S35" si="19">(R7+ABS(T$6))/T$12</f>
        <v>0.58235298976746797</v>
      </c>
      <c r="T7" s="1" t="s">
        <v>13</v>
      </c>
      <c r="U7" s="1">
        <f t="shared" si="7"/>
        <v>0.58447265625</v>
      </c>
      <c r="V7" s="1">
        <f t="shared" si="8"/>
        <v>0.34160828590393066</v>
      </c>
      <c r="W7" s="1">
        <f t="shared" si="9"/>
        <v>4.4929859971697275E-6</v>
      </c>
      <c r="Y7" s="1">
        <f>'ux n=64'!A4/64+1/128</f>
        <v>5.46875E-2</v>
      </c>
      <c r="Z7" s="1">
        <f>'ux n=64'!B4</f>
        <v>1.654052E-3</v>
      </c>
      <c r="AA7" s="1">
        <f t="shared" si="10"/>
        <v>0.30938414240460915</v>
      </c>
      <c r="AB7" s="1" t="s">
        <v>13</v>
      </c>
      <c r="AC7" s="1">
        <f t="shared" si="11"/>
        <v>0.3101806640625</v>
      </c>
      <c r="AD7" s="1">
        <f t="shared" si="12"/>
        <v>9.6212044358253479E-2</v>
      </c>
      <c r="AE7" s="1">
        <f t="shared" si="13"/>
        <v>6.3444675148918417E-7</v>
      </c>
      <c r="AG7" s="1">
        <f>'ux n=128'!A4/128+1/256</f>
        <v>2.734375E-2</v>
      </c>
      <c r="AH7" s="1">
        <f>'ux n=128'!B4</f>
        <v>4.2648300000000002E-4</v>
      </c>
      <c r="AI7" s="1">
        <f t="shared" si="14"/>
        <v>0.15934066430282076</v>
      </c>
      <c r="AJ7" s="1" t="s">
        <v>13</v>
      </c>
      <c r="AK7" s="1">
        <f t="shared" si="15"/>
        <v>0.159576416015625</v>
      </c>
      <c r="AL7" s="1">
        <f t="shared" si="16"/>
        <v>2.5464632548391819E-2</v>
      </c>
      <c r="AM7" s="1">
        <f t="shared" si="17"/>
        <v>5.5578870090132183E-8</v>
      </c>
    </row>
    <row r="8" spans="1:42" x14ac:dyDescent="0.25">
      <c r="A8" s="1">
        <f>('ux n=8'!A5)/8+0.5/8</f>
        <v>0.5625</v>
      </c>
      <c r="B8" s="1">
        <f>'ux n=8'!B5</f>
        <v>5.9374999999999997E-2</v>
      </c>
      <c r="C8" s="1">
        <f t="shared" si="0"/>
        <v>1.5</v>
      </c>
      <c r="D8" s="1">
        <v>8</v>
      </c>
      <c r="E8" s="1">
        <f t="shared" si="18"/>
        <v>1.4765625</v>
      </c>
      <c r="F8" s="1">
        <f t="shared" si="1"/>
        <v>2.18023681640625</v>
      </c>
      <c r="G8" s="1">
        <f t="shared" si="2"/>
        <v>5.4931640625E-4</v>
      </c>
      <c r="I8" s="1">
        <f>'ux n=16'!A5/16+0.5/16</f>
        <v>0.28125</v>
      </c>
      <c r="J8" s="1">
        <f>'ux n=16'!B5</f>
        <v>2.617187E-2</v>
      </c>
      <c r="K8" s="1">
        <f t="shared" si="3"/>
        <v>1.2142856141496499</v>
      </c>
      <c r="L8" s="1">
        <v>16</v>
      </c>
      <c r="M8" s="1">
        <f t="shared" si="4"/>
        <v>1.212890625</v>
      </c>
      <c r="N8" s="1">
        <f t="shared" si="5"/>
        <v>1.4711036682128906</v>
      </c>
      <c r="O8" s="1">
        <f t="shared" si="6"/>
        <v>1.9459947276408428E-6</v>
      </c>
      <c r="Q8" s="1">
        <f>'ux n=32'!A5/32+1/64</f>
        <v>0.140625</v>
      </c>
      <c r="R8" s="1">
        <f>'ux n=32'!B5</f>
        <v>7.9589829999999993E-3</v>
      </c>
      <c r="S8" s="1">
        <f t="shared" si="19"/>
        <v>0.72352945616993969</v>
      </c>
      <c r="T8" s="1">
        <v>32</v>
      </c>
      <c r="U8" s="1">
        <f t="shared" si="7"/>
        <v>0.72509765625</v>
      </c>
      <c r="V8" s="1">
        <f t="shared" si="8"/>
        <v>0.52576661109924316</v>
      </c>
      <c r="W8" s="1">
        <f t="shared" si="9"/>
        <v>2.4592514911011669E-6</v>
      </c>
      <c r="Y8" s="1">
        <f>'ux n=64'!A5/64+1/128</f>
        <v>7.03125E-2</v>
      </c>
      <c r="Z8" s="1">
        <f>'ux n=64'!B5</f>
        <v>2.1667470000000001E-3</v>
      </c>
      <c r="AA8" s="1">
        <f t="shared" si="10"/>
        <v>0.39149555834091321</v>
      </c>
      <c r="AB8" s="1">
        <v>64</v>
      </c>
      <c r="AC8" s="1">
        <f t="shared" si="11"/>
        <v>0.3922119140625</v>
      </c>
      <c r="AD8" s="1">
        <f t="shared" si="12"/>
        <v>0.15383018553256989</v>
      </c>
      <c r="AE8" s="1">
        <f t="shared" si="13"/>
        <v>5.131655198501337E-7</v>
      </c>
      <c r="AG8" s="1">
        <f>'ux n=128'!A5/128+1/256</f>
        <v>3.515625E-2</v>
      </c>
      <c r="AH8" s="1">
        <f>'ux n=128'!B5</f>
        <v>5.6381200000000002E-4</v>
      </c>
      <c r="AI8" s="1">
        <f t="shared" si="14"/>
        <v>0.20329669499243322</v>
      </c>
      <c r="AJ8" s="1">
        <v>128</v>
      </c>
      <c r="AK8" s="1">
        <f t="shared" si="15"/>
        <v>0.203521728515625</v>
      </c>
      <c r="AL8" s="1">
        <f t="shared" si="16"/>
        <v>4.1421093977987766E-2</v>
      </c>
      <c r="AM8" s="1">
        <f t="shared" si="17"/>
        <v>5.064008656010586E-8</v>
      </c>
    </row>
    <row r="9" spans="1:42" x14ac:dyDescent="0.25">
      <c r="A9" s="1">
        <f>('ux n=8'!A6)/8+0.5/8</f>
        <v>0.6875</v>
      </c>
      <c r="B9" s="1">
        <f>'ux n=8'!B6</f>
        <v>0.05</v>
      </c>
      <c r="C9" s="1">
        <f t="shared" si="0"/>
        <v>1.3</v>
      </c>
      <c r="D9" s="1" t="s">
        <v>15</v>
      </c>
      <c r="E9" s="1">
        <f t="shared" si="18"/>
        <v>1.2890625</v>
      </c>
      <c r="F9" s="1">
        <f t="shared" si="1"/>
        <v>1.66168212890625</v>
      </c>
      <c r="G9" s="1">
        <f t="shared" si="2"/>
        <v>1.1962890625000097E-4</v>
      </c>
      <c r="I9" s="1">
        <f>'ux n=16'!A6/16+0.5/16</f>
        <v>0.34375</v>
      </c>
      <c r="J9" s="1">
        <f>'ux n=16'!B6</f>
        <v>2.9687499999999999E-2</v>
      </c>
      <c r="K9" s="1">
        <f t="shared" si="3"/>
        <v>1.3571429746938894</v>
      </c>
      <c r="L9" s="1" t="s">
        <v>15</v>
      </c>
      <c r="M9" s="1">
        <f t="shared" si="4"/>
        <v>1.353515625</v>
      </c>
      <c r="N9" s="1">
        <f t="shared" si="5"/>
        <v>1.8320045471191406</v>
      </c>
      <c r="O9" s="1">
        <f t="shared" si="6"/>
        <v>1.3157665801759872E-5</v>
      </c>
      <c r="Q9" s="1">
        <f>'ux n=32'!A6/32+1/64</f>
        <v>0.171875</v>
      </c>
      <c r="R9" s="1">
        <f>'ux n=32'!B6</f>
        <v>9.5703109999999997E-3</v>
      </c>
      <c r="S9" s="1">
        <f t="shared" si="19"/>
        <v>0.85294124381012082</v>
      </c>
      <c r="T9" s="1" t="s">
        <v>15</v>
      </c>
      <c r="U9" s="1">
        <f t="shared" si="7"/>
        <v>0.85400390625</v>
      </c>
      <c r="V9" s="1">
        <f t="shared" si="8"/>
        <v>0.72932267189025879</v>
      </c>
      <c r="W9" s="1">
        <f>(U9-S9)^2</f>
        <v>1.1292514611299731E-6</v>
      </c>
      <c r="Y9" s="1">
        <f>'ux n=64'!A6/64+1/128</f>
        <v>8.59375E-2</v>
      </c>
      <c r="Z9" s="1">
        <f>'ux n=64'!B6</f>
        <v>2.6611320000000001E-3</v>
      </c>
      <c r="AA9" s="1">
        <f t="shared" si="10"/>
        <v>0.47067450950616679</v>
      </c>
      <c r="AB9" s="1" t="s">
        <v>15</v>
      </c>
      <c r="AC9" s="1">
        <f t="shared" si="11"/>
        <v>0.4713134765625</v>
      </c>
      <c r="AD9" s="1">
        <f t="shared" si="12"/>
        <v>0.22213639318943024</v>
      </c>
      <c r="AE9" s="1">
        <f t="shared" si="13"/>
        <v>4.0827889907912265E-7</v>
      </c>
      <c r="AG9" s="1">
        <f>'ux n=128'!A6/128+1/256</f>
        <v>4.296875E-2</v>
      </c>
      <c r="AH9" s="1">
        <f>'ux n=128'!B6</f>
        <v>6.9885230000000002E-4</v>
      </c>
      <c r="AI9" s="1">
        <f t="shared" si="14"/>
        <v>0.24652016251301864</v>
      </c>
      <c r="AJ9" s="1" t="s">
        <v>15</v>
      </c>
      <c r="AK9" s="1">
        <f t="shared" si="15"/>
        <v>0.246734619140625</v>
      </c>
      <c r="AL9" s="1">
        <f t="shared" si="16"/>
        <v>6.0877972282469273E-2</v>
      </c>
      <c r="AM9" s="1">
        <f t="shared" si="17"/>
        <v>4.5991645124291909E-8</v>
      </c>
    </row>
    <row r="10" spans="1:42" x14ac:dyDescent="0.25">
      <c r="A10" s="1">
        <f>('ux n=8'!A7)/8+0.5/8</f>
        <v>0.8125</v>
      </c>
      <c r="B10" s="1">
        <f>'ux n=8'!B7</f>
        <v>3.125E-2</v>
      </c>
      <c r="C10" s="1">
        <f t="shared" si="0"/>
        <v>0.9</v>
      </c>
      <c r="D10" s="1">
        <f>1/D$8</f>
        <v>0.125</v>
      </c>
      <c r="E10" s="1">
        <f t="shared" si="18"/>
        <v>0.9140625</v>
      </c>
      <c r="F10" s="1">
        <f t="shared" si="1"/>
        <v>0.83551025390625</v>
      </c>
      <c r="G10" s="1">
        <f t="shared" si="2"/>
        <v>1.9775390624999936E-4</v>
      </c>
      <c r="I10" s="1">
        <f>'ux n=16'!A7/16+0.5/16</f>
        <v>0.40625</v>
      </c>
      <c r="J10" s="1">
        <f>'ux n=16'!B7</f>
        <v>3.2031249999999997E-2</v>
      </c>
      <c r="K10" s="1">
        <f t="shared" si="3"/>
        <v>1.4523810796069667</v>
      </c>
      <c r="L10" s="1">
        <f>1/L$8</f>
        <v>6.25E-2</v>
      </c>
      <c r="M10" s="1">
        <f t="shared" si="4"/>
        <v>1.447265625</v>
      </c>
      <c r="N10" s="1">
        <f t="shared" si="5"/>
        <v>2.0945777893066406</v>
      </c>
      <c r="O10" s="1">
        <f t="shared" si="6"/>
        <v>2.6167875835937025E-5</v>
      </c>
      <c r="Q10" s="1">
        <f>'ux n=32'!A7/32+1/64</f>
        <v>0.203125</v>
      </c>
      <c r="R10" s="1">
        <f>'ux n=32'!B7</f>
        <v>1.1035150000000001E-2</v>
      </c>
      <c r="S10" s="1">
        <f t="shared" si="19"/>
        <v>0.97058795111928164</v>
      </c>
      <c r="T10" s="1">
        <f>1/T$8</f>
        <v>3.125E-2</v>
      </c>
      <c r="U10" s="1">
        <f t="shared" si="7"/>
        <v>0.97119140625</v>
      </c>
      <c r="V10" s="1">
        <f t="shared" si="8"/>
        <v>0.94321274757385254</v>
      </c>
      <c r="W10" s="1">
        <f t="shared" si="9"/>
        <v>3.641580947903076E-7</v>
      </c>
      <c r="Y10" s="1">
        <f>'ux n=64'!A7/64+1/128</f>
        <v>0.1015625</v>
      </c>
      <c r="Z10" s="1">
        <f>'ux n=64'!B7</f>
        <v>3.137206E-3</v>
      </c>
      <c r="AA10" s="1">
        <f t="shared" si="10"/>
        <v>0.54692083574391059</v>
      </c>
      <c r="AB10" s="1">
        <f>1/AB$8</f>
        <v>1.5625E-2</v>
      </c>
      <c r="AC10" s="1">
        <f t="shared" si="11"/>
        <v>0.5474853515625</v>
      </c>
      <c r="AD10" s="1">
        <f t="shared" si="12"/>
        <v>0.29974021017551422</v>
      </c>
      <c r="AE10" s="1">
        <f t="shared" si="13"/>
        <v>3.1867810943766729E-7</v>
      </c>
      <c r="AG10" s="1">
        <f>'ux n=128'!A7/128+1/256</f>
        <v>5.078125E-2</v>
      </c>
      <c r="AH10" s="1">
        <f>'ux n=128'!B7</f>
        <v>8.3160370000000001E-4</v>
      </c>
      <c r="AI10" s="1">
        <f t="shared" si="14"/>
        <v>0.28901100284892012</v>
      </c>
      <c r="AJ10" s="1">
        <f>1/AJ$8</f>
        <v>7.8125E-3</v>
      </c>
      <c r="AK10" s="1">
        <f t="shared" si="15"/>
        <v>0.289215087890625</v>
      </c>
      <c r="AL10" s="1">
        <f t="shared" si="16"/>
        <v>8.3645367063581944E-2</v>
      </c>
      <c r="AM10" s="1">
        <f t="shared" si="17"/>
        <v>4.1650704247683543E-8</v>
      </c>
    </row>
    <row r="11" spans="1:42" x14ac:dyDescent="0.25">
      <c r="A11" s="1">
        <f>('ux n=8'!A8)/8+0.5/8</f>
        <v>0.9375</v>
      </c>
      <c r="B11" s="1">
        <f>'ux n=8'!B8</f>
        <v>3.1250000000000002E-3</v>
      </c>
      <c r="C11" s="1">
        <f t="shared" si="0"/>
        <v>0.3</v>
      </c>
      <c r="D11" s="1" t="s">
        <v>17</v>
      </c>
      <c r="E11" s="1">
        <f t="shared" si="18"/>
        <v>0.3515625</v>
      </c>
      <c r="F11" s="1">
        <f t="shared" si="1"/>
        <v>0.12359619140625</v>
      </c>
      <c r="G11" s="1">
        <f t="shared" si="2"/>
        <v>2.658691406250001E-3</v>
      </c>
      <c r="I11" s="1">
        <f>'ux n=16'!A8/16+0.5/16</f>
        <v>0.46875</v>
      </c>
      <c r="J11" s="1">
        <f>'ux n=16'!B8</f>
        <v>3.3203120000000003E-2</v>
      </c>
      <c r="K11" s="1">
        <f t="shared" si="3"/>
        <v>1.4999999288888819</v>
      </c>
      <c r="L11" s="1" t="s">
        <v>17</v>
      </c>
      <c r="M11" s="1">
        <f t="shared" si="4"/>
        <v>1.494140625</v>
      </c>
      <c r="N11" s="1">
        <f t="shared" si="5"/>
        <v>2.2324562072753906</v>
      </c>
      <c r="O11" s="1">
        <f t="shared" si="6"/>
        <v>3.4331442062266499E-5</v>
      </c>
      <c r="Q11" s="1">
        <f>'ux n=32'!A8/32+1/64</f>
        <v>0.234375</v>
      </c>
      <c r="R11" s="1">
        <f>'ux n=32'!B8</f>
        <v>1.235351E-2</v>
      </c>
      <c r="S11" s="1">
        <f t="shared" si="19"/>
        <v>1.0764703812348815</v>
      </c>
      <c r="T11" s="1" t="s">
        <v>17</v>
      </c>
      <c r="U11" s="1">
        <f t="shared" si="7"/>
        <v>1.07666015625</v>
      </c>
      <c r="V11" s="1">
        <f t="shared" si="8"/>
        <v>1.1591970920562744</v>
      </c>
      <c r="W11" s="1">
        <f t="shared" si="9"/>
        <v>3.6014556363234753E-8</v>
      </c>
      <c r="Y11" s="1">
        <f>'ux n=64'!A8/64+1/128</f>
        <v>0.1171875</v>
      </c>
      <c r="Z11" s="1">
        <f>'ux n=64'!B8</f>
        <v>3.5949699999999998E-3</v>
      </c>
      <c r="AA11" s="1">
        <f t="shared" si="10"/>
        <v>0.62023469721060376</v>
      </c>
      <c r="AB11" s="1" t="s">
        <v>17</v>
      </c>
      <c r="AC11" s="1">
        <f t="shared" si="11"/>
        <v>0.6207275390625</v>
      </c>
      <c r="AD11" s="1">
        <f t="shared" si="12"/>
        <v>0.38530267775058746</v>
      </c>
      <c r="AE11" s="1">
        <f t="shared" si="13"/>
        <v>2.428930909805172E-7</v>
      </c>
      <c r="AG11" s="1">
        <f>'ux n=128'!A8/128+1/256</f>
        <v>5.859375E-2</v>
      </c>
      <c r="AH11" s="1">
        <f>'ux n=128'!B8</f>
        <v>9.6206630000000002E-4</v>
      </c>
      <c r="AI11" s="1">
        <f t="shared" si="14"/>
        <v>0.33076924800796614</v>
      </c>
      <c r="AJ11" s="1" t="s">
        <v>17</v>
      </c>
      <c r="AK11" s="1">
        <f t="shared" si="15"/>
        <v>0.330963134765625</v>
      </c>
      <c r="AL11" s="1">
        <f t="shared" si="16"/>
        <v>0.10953659657388926</v>
      </c>
      <c r="AM11" s="1">
        <f t="shared" si="17"/>
        <v>3.7592074795464166E-8</v>
      </c>
    </row>
    <row r="12" spans="1:42" x14ac:dyDescent="0.25">
      <c r="D12" s="1">
        <f>(SUM(B4:B11)+D$8*ABS(D$6))*D$10</f>
        <v>4.6875E-2</v>
      </c>
      <c r="F12" s="1">
        <f>SUM(F4:F11)</f>
        <v>9.60205078125</v>
      </c>
      <c r="G12" s="1">
        <f>SUM(G4:G11)</f>
        <v>7.0507812500000032E-3</v>
      </c>
      <c r="I12" s="1">
        <f>'ux n=16'!A9/16+0.5/16</f>
        <v>0.53125</v>
      </c>
      <c r="J12" s="1">
        <f>'ux n=16'!B9</f>
        <v>3.3203120000000003E-2</v>
      </c>
      <c r="K12" s="1">
        <f t="shared" si="3"/>
        <v>1.4999999288888819</v>
      </c>
      <c r="L12" s="1">
        <f>(SUM(J4:J349)+L$8*ABS(L$6))*L$10</f>
        <v>2.4609372499999997E-2</v>
      </c>
      <c r="M12" s="1">
        <f t="shared" si="4"/>
        <v>1.494140625</v>
      </c>
      <c r="N12" s="1">
        <f t="shared" si="5"/>
        <v>2.2324562072753906</v>
      </c>
      <c r="O12" s="1">
        <f t="shared" si="6"/>
        <v>3.4331442062266499E-5</v>
      </c>
      <c r="Q12" s="1">
        <f>'ux n=32'!A9/32+1/64</f>
        <v>0.265625</v>
      </c>
      <c r="R12" s="1">
        <f>'ux n=32'!B9</f>
        <v>1.352539E-2</v>
      </c>
      <c r="S12" s="1">
        <f t="shared" si="19"/>
        <v>1.1705884538431743</v>
      </c>
      <c r="T12" s="1">
        <f>(SUM(R4:R349)+T$8*ABS(T$6))*T$10</f>
        <v>1.2451168702500001E-2</v>
      </c>
      <c r="U12" s="1">
        <f t="shared" si="7"/>
        <v>1.17041015625</v>
      </c>
      <c r="V12" s="1">
        <f t="shared" si="8"/>
        <v>1.3698599338531494</v>
      </c>
      <c r="W12" s="1">
        <f t="shared" si="9"/>
        <v>3.1790031731761354E-8</v>
      </c>
      <c r="Y12" s="1">
        <f>'ux n=64'!A9/64+1/128</f>
        <v>0.1328125</v>
      </c>
      <c r="Z12" s="1">
        <f>'ux n=64'!B9</f>
        <v>4.0344229999999997E-3</v>
      </c>
      <c r="AA12" s="1">
        <f t="shared" si="10"/>
        <v>0.69061593374978714</v>
      </c>
      <c r="AB12" s="1">
        <f>(SUM(Z4:Z349)+AB$8*ABS(AB$6))*AB$10</f>
        <v>6.2438942765000007E-3</v>
      </c>
      <c r="AC12" s="1">
        <f t="shared" si="11"/>
        <v>0.6910400390625</v>
      </c>
      <c r="AD12" s="1">
        <f t="shared" si="12"/>
        <v>0.47753633558750153</v>
      </c>
      <c r="AE12" s="1">
        <f t="shared" si="13"/>
        <v>1.7986531627127579E-7</v>
      </c>
      <c r="AG12" s="1">
        <f>'ux n=128'!A9/128+1/256</f>
        <v>6.640625E-2</v>
      </c>
      <c r="AH12" s="1">
        <f>'ux n=128'!B9</f>
        <v>1.0902399999999999E-3</v>
      </c>
      <c r="AI12" s="1">
        <f t="shared" si="14"/>
        <v>0.37179486598232825</v>
      </c>
      <c r="AJ12" s="1">
        <f>(SUM(AH4:AH349)+AJ$8*ABS(AJ$6))*AJ$10</f>
        <v>3.124235692929688E-3</v>
      </c>
      <c r="AK12" s="1">
        <f t="shared" si="15"/>
        <v>0.371978759765625</v>
      </c>
      <c r="AL12" s="1">
        <f t="shared" si="16"/>
        <v>0.13836819771677256</v>
      </c>
      <c r="AM12" s="1">
        <f t="shared" si="17"/>
        <v>3.3816923535192536E-8</v>
      </c>
    </row>
    <row r="13" spans="1:42" x14ac:dyDescent="0.25">
      <c r="F13" s="2" t="s">
        <v>7</v>
      </c>
      <c r="G13" s="3">
        <f>SQRT(G12/F12)</f>
        <v>2.7097961489902019E-2</v>
      </c>
      <c r="H13"/>
      <c r="I13" s="1">
        <f>'ux n=16'!A10/16+0.5/16</f>
        <v>0.59375</v>
      </c>
      <c r="J13" s="1">
        <f>'ux n=16'!B10</f>
        <v>3.2031249999999997E-2</v>
      </c>
      <c r="K13" s="1">
        <f t="shared" si="3"/>
        <v>1.4523810796069667</v>
      </c>
      <c r="M13" s="1">
        <f t="shared" si="4"/>
        <v>1.447265625</v>
      </c>
      <c r="N13" s="1">
        <f t="shared" si="5"/>
        <v>2.0945777893066406</v>
      </c>
      <c r="O13" s="1">
        <f t="shared" si="6"/>
        <v>2.6167875835937025E-5</v>
      </c>
      <c r="Q13" s="1">
        <f>'ux n=32'!A10/32+1/64</f>
        <v>0.296875</v>
      </c>
      <c r="R13" s="1">
        <f>'ux n=32'!B10</f>
        <v>1.4550779999999999E-2</v>
      </c>
      <c r="S13" s="1">
        <f t="shared" si="19"/>
        <v>1.2529413658067008</v>
      </c>
      <c r="U13" s="1">
        <f t="shared" si="7"/>
        <v>1.25244140625</v>
      </c>
      <c r="V13" s="1">
        <f t="shared" si="8"/>
        <v>1.5686094760894775</v>
      </c>
      <c r="W13" s="1">
        <f t="shared" si="9"/>
        <v>2.4995955833645131E-7</v>
      </c>
      <c r="Y13" s="1">
        <f>'ux n=64'!A10/64+1/128</f>
        <v>0.1484375</v>
      </c>
      <c r="Z13" s="1">
        <f>'ux n=64'!B10</f>
        <v>4.4555649999999999E-3</v>
      </c>
      <c r="AA13" s="1">
        <f t="shared" si="10"/>
        <v>0.75806454536146073</v>
      </c>
      <c r="AC13" s="1">
        <f t="shared" si="11"/>
        <v>0.7584228515625</v>
      </c>
      <c r="AD13" s="1">
        <f t="shared" si="12"/>
        <v>0.57520522177219391</v>
      </c>
      <c r="AE13" s="1">
        <f t="shared" si="13"/>
        <v>1.2838333370319467E-7</v>
      </c>
      <c r="AG13" s="1">
        <f>'ux n=128'!A10/128+1/256</f>
        <v>7.421875E-2</v>
      </c>
      <c r="AH13" s="1">
        <f>'ux n=128'!B10</f>
        <v>1.216125E-3</v>
      </c>
      <c r="AI13" s="1">
        <f t="shared" si="14"/>
        <v>0.41208792078766338</v>
      </c>
      <c r="AK13" s="1">
        <f t="shared" si="15"/>
        <v>0.412261962890625</v>
      </c>
      <c r="AL13" s="1">
        <f t="shared" si="16"/>
        <v>0.16995992604643106</v>
      </c>
      <c r="AM13" s="1">
        <f t="shared" si="17"/>
        <v>3.0290653603304737E-8</v>
      </c>
    </row>
    <row r="14" spans="1:42" x14ac:dyDescent="0.25">
      <c r="I14" s="1">
        <f>'ux n=16'!A11/16+0.5/16</f>
        <v>0.65625</v>
      </c>
      <c r="J14" s="1">
        <f>'ux n=16'!B11</f>
        <v>2.9687499999999999E-2</v>
      </c>
      <c r="K14" s="1">
        <f t="shared" si="3"/>
        <v>1.3571429746938894</v>
      </c>
      <c r="M14" s="1">
        <f t="shared" si="4"/>
        <v>1.353515625</v>
      </c>
      <c r="N14" s="1">
        <f t="shared" si="5"/>
        <v>1.8320045471191406</v>
      </c>
      <c r="O14" s="1">
        <f t="shared" si="6"/>
        <v>1.3157665801759872E-5</v>
      </c>
      <c r="Q14" s="1">
        <f>'ux n=32'!A11/32+1/64</f>
        <v>0.328125</v>
      </c>
      <c r="R14" s="1">
        <f>'ux n=32'!B11</f>
        <v>1.5429679999999999E-2</v>
      </c>
      <c r="S14" s="1">
        <f t="shared" si="19"/>
        <v>1.3235291171254611</v>
      </c>
      <c r="U14" s="1">
        <f t="shared" si="7"/>
        <v>1.32275390625</v>
      </c>
      <c r="V14" s="1">
        <f t="shared" si="8"/>
        <v>1.7496778964996338</v>
      </c>
      <c r="W14" s="1">
        <f t="shared" si="9"/>
        <v>6.0095190143310802E-7</v>
      </c>
      <c r="Y14" s="1">
        <f>'ux n=64'!A11/64+1/128</f>
        <v>0.1640625</v>
      </c>
      <c r="Z14" s="1">
        <f>'ux n=64'!B11</f>
        <v>4.8583970000000004E-3</v>
      </c>
      <c r="AA14" s="1">
        <f t="shared" si="10"/>
        <v>0.82258069220208396</v>
      </c>
      <c r="AC14" s="1">
        <f t="shared" si="11"/>
        <v>0.8228759765625</v>
      </c>
      <c r="AD14" s="1">
        <f t="shared" si="12"/>
        <v>0.67712487280368805</v>
      </c>
      <c r="AE14" s="1">
        <f t="shared" si="13"/>
        <v>8.7192853506308109E-8</v>
      </c>
      <c r="AG14" s="1">
        <f>'ux n=128'!A11/128+1/256</f>
        <v>8.203125E-2</v>
      </c>
      <c r="AH14" s="1">
        <f>'ux n=128'!B11</f>
        <v>1.3397210000000001E-3</v>
      </c>
      <c r="AI14" s="1">
        <f t="shared" si="14"/>
        <v>0.45164831640048619</v>
      </c>
      <c r="AK14" s="1">
        <f t="shared" si="15"/>
        <v>0.451812744140625</v>
      </c>
      <c r="AL14" s="1">
        <f t="shared" si="16"/>
        <v>0.20413475576788187</v>
      </c>
      <c r="AM14" s="1">
        <f t="shared" si="17"/>
        <v>2.7036481727154752E-8</v>
      </c>
    </row>
    <row r="15" spans="1:42" x14ac:dyDescent="0.25">
      <c r="I15" s="1">
        <f>'ux n=16'!A12/16+0.5/16</f>
        <v>0.71875</v>
      </c>
      <c r="J15" s="1">
        <f>'ux n=16'!B12</f>
        <v>2.617187E-2</v>
      </c>
      <c r="K15" s="1">
        <f t="shared" si="3"/>
        <v>1.2142856141496499</v>
      </c>
      <c r="M15" s="1">
        <f t="shared" si="4"/>
        <v>1.212890625</v>
      </c>
      <c r="N15" s="1">
        <f t="shared" si="5"/>
        <v>1.4711036682128906</v>
      </c>
      <c r="O15" s="1">
        <f t="shared" si="6"/>
        <v>1.9459947276408428E-6</v>
      </c>
      <c r="Q15" s="1">
        <f>'ux n=32'!A12/32+1/64</f>
        <v>0.359375</v>
      </c>
      <c r="R15" s="1">
        <f>'ux n=32'!B12</f>
        <v>1.616211E-2</v>
      </c>
      <c r="S15" s="1">
        <f t="shared" si="19"/>
        <v>1.382353314074374</v>
      </c>
      <c r="U15" s="1">
        <f t="shared" si="7"/>
        <v>1.38134765625</v>
      </c>
      <c r="V15" s="1">
        <f t="shared" si="8"/>
        <v>1.9081213474273682</v>
      </c>
      <c r="W15" s="1">
        <f t="shared" si="9"/>
        <v>1.0113476597246603E-6</v>
      </c>
      <c r="Y15" s="1">
        <f>'ux n=64'!A12/64+1/128</f>
        <v>0.1796875</v>
      </c>
      <c r="Z15" s="1">
        <f>'ux n=64'!B12</f>
        <v>5.2429180000000001E-3</v>
      </c>
      <c r="AA15" s="1">
        <f t="shared" si="10"/>
        <v>0.88416421411519708</v>
      </c>
      <c r="AC15" s="1">
        <f t="shared" si="11"/>
        <v>0.8843994140625</v>
      </c>
      <c r="AD15" s="1">
        <f t="shared" si="12"/>
        <v>0.78216232359409332</v>
      </c>
      <c r="AE15" s="1">
        <f t="shared" si="13"/>
        <v>5.5319015211297307E-8</v>
      </c>
      <c r="AG15" s="1">
        <f>'ux n=128'!A12/128+1/256</f>
        <v>8.984375E-2</v>
      </c>
      <c r="AH15" s="1">
        <f>'ux n=128'!B12</f>
        <v>1.4610280000000001E-3</v>
      </c>
      <c r="AI15" s="1">
        <f t="shared" si="14"/>
        <v>0.4904760528207967</v>
      </c>
      <c r="AK15" s="1">
        <f t="shared" si="15"/>
        <v>0.490631103515625</v>
      </c>
      <c r="AL15" s="1">
        <f t="shared" si="16"/>
        <v>0.24071887973695993</v>
      </c>
      <c r="AM15" s="1">
        <f t="shared" si="17"/>
        <v>2.404071796673735E-8</v>
      </c>
    </row>
    <row r="16" spans="1:42" x14ac:dyDescent="0.25">
      <c r="I16" s="1">
        <f>'ux n=16'!A13/16+0.5/16</f>
        <v>0.78125</v>
      </c>
      <c r="J16" s="1">
        <f>'ux n=16'!B13</f>
        <v>2.1484369999999999E-2</v>
      </c>
      <c r="K16" s="1">
        <f t="shared" si="3"/>
        <v>1.0238094043234951</v>
      </c>
      <c r="M16" s="1">
        <f t="shared" si="4"/>
        <v>1.025390625</v>
      </c>
      <c r="N16" s="1">
        <f t="shared" si="5"/>
        <v>1.0514259338378906</v>
      </c>
      <c r="O16" s="1">
        <f t="shared" si="6"/>
        <v>2.5002588278066196E-6</v>
      </c>
      <c r="Q16" s="1">
        <f>'ux n=32'!A13/32+1/64</f>
        <v>0.390625</v>
      </c>
      <c r="R16" s="1">
        <f>'ux n=32'!B13</f>
        <v>1.6748039999999999E-2</v>
      </c>
      <c r="S16" s="1">
        <f t="shared" si="19"/>
        <v>1.4294115472410609</v>
      </c>
      <c r="U16" s="1">
        <f t="shared" si="7"/>
        <v>1.42822265625</v>
      </c>
      <c r="V16" s="1">
        <f t="shared" si="8"/>
        <v>2.0398199558258057</v>
      </c>
      <c r="W16" s="1">
        <f t="shared" si="9"/>
        <v>1.4134617886257642E-6</v>
      </c>
      <c r="Y16" s="1">
        <f>'ux n=64'!A13/64+1/128</f>
        <v>0.1953125</v>
      </c>
      <c r="Z16" s="1">
        <f>'ux n=64'!B13</f>
        <v>5.609129E-3</v>
      </c>
      <c r="AA16" s="1">
        <f t="shared" si="10"/>
        <v>0.94281527125725983</v>
      </c>
      <c r="AC16" s="1">
        <f t="shared" si="11"/>
        <v>0.9429931640625</v>
      </c>
      <c r="AD16" s="1">
        <f t="shared" si="12"/>
        <v>0.88923610746860504</v>
      </c>
      <c r="AE16" s="1">
        <f t="shared" si="13"/>
        <v>3.1645850156215331E-8</v>
      </c>
      <c r="AG16" s="1">
        <f>'ux n=128'!A13/128+1/256</f>
        <v>9.765625E-2</v>
      </c>
      <c r="AH16" s="1">
        <f>'ux n=128'!B13</f>
        <v>1.580047E-3</v>
      </c>
      <c r="AI16" s="1">
        <f t="shared" si="14"/>
        <v>0.52857145012687901</v>
      </c>
      <c r="AK16" s="1">
        <f t="shared" si="15"/>
        <v>0.528717041015625</v>
      </c>
      <c r="AL16" s="1">
        <f t="shared" si="16"/>
        <v>0.27954170946031809</v>
      </c>
      <c r="AM16" s="1">
        <f t="shared" si="17"/>
        <v>2.1196706885848537E-8</v>
      </c>
    </row>
    <row r="17" spans="9:45" x14ac:dyDescent="0.25">
      <c r="I17" s="1">
        <f>'ux n=16'!A14/16+0.5/16</f>
        <v>0.84375</v>
      </c>
      <c r="J17" s="1">
        <f>'ux n=16'!B14</f>
        <v>1.5625E-2</v>
      </c>
      <c r="K17" s="1">
        <f t="shared" si="3"/>
        <v>0.78571434521542571</v>
      </c>
      <c r="M17" s="1">
        <f t="shared" si="4"/>
        <v>0.791015625</v>
      </c>
      <c r="N17" s="1">
        <f t="shared" si="5"/>
        <v>0.62570571899414063</v>
      </c>
      <c r="O17" s="1">
        <f t="shared" si="6"/>
        <v>2.8103567354335992E-5</v>
      </c>
      <c r="Q17" s="1">
        <f>'ux n=32'!A14/32+1/64</f>
        <v>0.421875</v>
      </c>
      <c r="R17" s="1">
        <f>'ux n=32'!B14</f>
        <v>1.7187500000000001E-2</v>
      </c>
      <c r="S17" s="1">
        <f t="shared" si="19"/>
        <v>1.4647062260379007</v>
      </c>
      <c r="U17" s="1">
        <f t="shared" si="7"/>
        <v>1.46337890625</v>
      </c>
      <c r="V17" s="1">
        <f t="shared" si="8"/>
        <v>2.1414778232574463</v>
      </c>
      <c r="W17" s="1">
        <f t="shared" si="9"/>
        <v>1.7617778193527131E-6</v>
      </c>
      <c r="Y17" s="1">
        <f>'ux n=64'!A14/64+1/128</f>
        <v>0.2109375</v>
      </c>
      <c r="Z17" s="1">
        <f>'ux n=64'!B14</f>
        <v>5.957029E-3</v>
      </c>
      <c r="AA17" s="1">
        <f t="shared" si="10"/>
        <v>0.99853370347181269</v>
      </c>
      <c r="AC17" s="1">
        <f t="shared" si="11"/>
        <v>0.9986572265625</v>
      </c>
      <c r="AD17" s="1">
        <f t="shared" si="12"/>
        <v>0.99731625616550446</v>
      </c>
      <c r="AE17" s="1">
        <f t="shared" si="13"/>
        <v>1.5257953932944242E-8</v>
      </c>
      <c r="AG17" s="1">
        <f>'ux n=128'!A14/128+1/256</f>
        <v>0.10546875</v>
      </c>
      <c r="AH17" s="1">
        <f>'ux n=128'!B14</f>
        <v>1.696777E-3</v>
      </c>
      <c r="AI17" s="1">
        <f t="shared" si="14"/>
        <v>0.56593418824044905</v>
      </c>
      <c r="AK17" s="1">
        <f t="shared" si="15"/>
        <v>0.566070556640625</v>
      </c>
      <c r="AL17" s="1">
        <f t="shared" si="16"/>
        <v>0.32043587509542704</v>
      </c>
      <c r="AM17" s="1">
        <f t="shared" si="17"/>
        <v>1.8596340566546883E-8</v>
      </c>
    </row>
    <row r="18" spans="9:45" x14ac:dyDescent="0.25">
      <c r="I18" s="1">
        <f>'ux n=16'!A15/16+0.5/16</f>
        <v>0.90625</v>
      </c>
      <c r="J18" s="1">
        <f>'ux n=16'!B15</f>
        <v>8.5937489999999995E-3</v>
      </c>
      <c r="K18" s="1">
        <f t="shared" si="3"/>
        <v>0.49999998984126881</v>
      </c>
      <c r="M18" s="1">
        <f t="shared" si="4"/>
        <v>0.509765625</v>
      </c>
      <c r="N18" s="1">
        <f t="shared" si="5"/>
        <v>0.25986099243164063</v>
      </c>
      <c r="O18" s="1">
        <f t="shared" si="6"/>
        <v>9.5367630053446749E-5</v>
      </c>
      <c r="Q18" s="1">
        <f>'ux n=32'!A15/32+1/64</f>
        <v>0.453125</v>
      </c>
      <c r="R18" s="1">
        <f>'ux n=32'!B15</f>
        <v>1.748046E-2</v>
      </c>
      <c r="S18" s="1">
        <f t="shared" si="19"/>
        <v>1.4882349410525142</v>
      </c>
      <c r="U18" s="1">
        <f t="shared" si="7"/>
        <v>1.48681640625</v>
      </c>
      <c r="V18" s="1">
        <f t="shared" si="8"/>
        <v>2.210623025894165</v>
      </c>
      <c r="W18" s="1">
        <f t="shared" si="9"/>
        <v>2.0122409859439808E-6</v>
      </c>
      <c r="Y18" s="1">
        <f>'ux n=64'!A15/64+1/128</f>
        <v>0.2265625</v>
      </c>
      <c r="Z18" s="1">
        <f>'ux n=64'!B15</f>
        <v>6.2866190000000002E-3</v>
      </c>
      <c r="AA18" s="1">
        <f t="shared" si="10"/>
        <v>1.0513196709153152</v>
      </c>
      <c r="AC18" s="1">
        <f t="shared" si="11"/>
        <v>1.0513916015625</v>
      </c>
      <c r="AD18" s="1">
        <f t="shared" si="12"/>
        <v>1.1054242998361588</v>
      </c>
      <c r="AE18" s="1">
        <f t="shared" si="13"/>
        <v>5.1740180044246905E-9</v>
      </c>
      <c r="AG18" s="1">
        <f>'ux n=128'!A15/128+1/256</f>
        <v>0.11328125</v>
      </c>
      <c r="AH18" s="1">
        <f>'ux n=128'!B15</f>
        <v>1.8112180000000001E-3</v>
      </c>
      <c r="AI18" s="1">
        <f t="shared" si="14"/>
        <v>0.60256426716150691</v>
      </c>
      <c r="AK18" s="1">
        <f t="shared" si="15"/>
        <v>0.602691650390625</v>
      </c>
      <c r="AL18" s="1">
        <f t="shared" si="16"/>
        <v>0.36323722545057535</v>
      </c>
      <c r="AM18" s="1">
        <f t="shared" si="17"/>
        <v>1.6226487060552909E-8</v>
      </c>
    </row>
    <row r="19" spans="9:45" x14ac:dyDescent="0.25">
      <c r="I19" s="1">
        <f>'ux n=16'!A16/16+0.5/16</f>
        <v>0.96875</v>
      </c>
      <c r="J19" s="1">
        <f>'ux n=16'!B16</f>
        <v>3.9062500000000002E-4</v>
      </c>
      <c r="K19" s="1">
        <f t="shared" si="3"/>
        <v>0.16666666328042293</v>
      </c>
      <c r="M19" s="1">
        <f t="shared" si="4"/>
        <v>0.181640625</v>
      </c>
      <c r="N19" s="1">
        <f t="shared" si="5"/>
        <v>3.2993316650390625E-2</v>
      </c>
      <c r="O19" s="1">
        <f t="shared" si="6"/>
        <v>2.2421952957935956E-4</v>
      </c>
      <c r="Q19" s="1">
        <f>'ux n=32'!A16/32+1/64</f>
        <v>0.484375</v>
      </c>
      <c r="R19" s="1">
        <f>'ux n=32'!B16</f>
        <v>1.7626949999999999E-2</v>
      </c>
      <c r="S19" s="1">
        <f>(R19+ABS(T$6))/T$12</f>
        <v>1.5000001016972806</v>
      </c>
      <c r="U19" s="1">
        <f t="shared" si="7"/>
        <v>1.49853515625</v>
      </c>
      <c r="V19" s="1">
        <f t="shared" si="8"/>
        <v>2.2456076145172119</v>
      </c>
      <c r="W19" s="1">
        <f t="shared" si="9"/>
        <v>2.1460651635081478E-6</v>
      </c>
      <c r="Y19" s="1">
        <f>'ux n=64'!A16/64+1/128</f>
        <v>0.2421875</v>
      </c>
      <c r="Z19" s="1">
        <f>'ux n=64'!B16</f>
        <v>6.5978979999999996E-3</v>
      </c>
      <c r="AA19" s="1">
        <f t="shared" si="10"/>
        <v>1.1011730134313076</v>
      </c>
      <c r="AC19" s="1">
        <f t="shared" si="11"/>
        <v>1.1011962890625</v>
      </c>
      <c r="AD19" s="1">
        <f t="shared" si="12"/>
        <v>1.2126332670450211</v>
      </c>
      <c r="AE19" s="1">
        <f t="shared" si="13"/>
        <v>5.4175500740559826E-10</v>
      </c>
      <c r="AG19" s="1">
        <f>'ux n=128'!A16/128+1/256</f>
        <v>0.12109375</v>
      </c>
      <c r="AH19" s="1">
        <f>'ux n=128'!B16</f>
        <v>1.92337E-3</v>
      </c>
      <c r="AI19" s="1">
        <f t="shared" si="14"/>
        <v>0.63846168689005234</v>
      </c>
      <c r="AK19" s="1">
        <f t="shared" si="15"/>
        <v>0.638580322265625</v>
      </c>
      <c r="AL19" s="1">
        <f t="shared" si="16"/>
        <v>0.40778482798486948</v>
      </c>
      <c r="AM19" s="1">
        <f t="shared" si="17"/>
        <v>1.4074352337266598E-8</v>
      </c>
    </row>
    <row r="20" spans="9:45" x14ac:dyDescent="0.25">
      <c r="N20" s="1">
        <f>SUM(N4:N19)</f>
        <v>19.20025634765625</v>
      </c>
      <c r="O20" s="1">
        <f>SUM(O4:O19)</f>
        <v>8.5158792848510629E-4</v>
      </c>
      <c r="Q20" s="1">
        <f>'ux n=32'!A17/32+1/64</f>
        <v>0.515625</v>
      </c>
      <c r="R20" s="1">
        <f>'ux n=32'!B17</f>
        <v>1.7626949999999999E-2</v>
      </c>
      <c r="S20" s="1">
        <f>(R20+ABS(T$6))/T$12</f>
        <v>1.5000001016972806</v>
      </c>
      <c r="U20" s="1">
        <f t="shared" si="7"/>
        <v>1.49853515625</v>
      </c>
      <c r="V20" s="1">
        <f t="shared" si="8"/>
        <v>2.2456076145172119</v>
      </c>
      <c r="W20" s="1">
        <f t="shared" si="9"/>
        <v>2.1460651635081478E-6</v>
      </c>
      <c r="Y20" s="1">
        <f>'ux n=64'!A17/64+1/128</f>
        <v>0.2578125</v>
      </c>
      <c r="Z20" s="1">
        <f>'ux n=64'!B17</f>
        <v>6.8908670000000002E-3</v>
      </c>
      <c r="AA20" s="1">
        <f t="shared" si="10"/>
        <v>1.1480938911762497</v>
      </c>
      <c r="AC20" s="1">
        <f t="shared" si="11"/>
        <v>1.1480712890625</v>
      </c>
      <c r="AD20" s="1">
        <f t="shared" si="12"/>
        <v>1.3180676847696304</v>
      </c>
      <c r="AE20" s="1">
        <f t="shared" si="13"/>
        <v>5.1085554595503537E-10</v>
      </c>
      <c r="AG20" s="1">
        <f>'ux n=128'!A17/128+1/256</f>
        <v>0.12890625</v>
      </c>
      <c r="AH20" s="1">
        <f>'ux n=128'!B17</f>
        <v>2.0332330000000002E-3</v>
      </c>
      <c r="AI20" s="1">
        <f t="shared" si="14"/>
        <v>0.67362644742608546</v>
      </c>
      <c r="AK20" s="1">
        <f t="shared" si="15"/>
        <v>0.673736572265625</v>
      </c>
      <c r="AL20" s="1">
        <f t="shared" si="16"/>
        <v>0.45392096880823374</v>
      </c>
      <c r="AM20" s="1">
        <f t="shared" si="17"/>
        <v>1.2127480283609042E-8</v>
      </c>
    </row>
    <row r="21" spans="9:45" x14ac:dyDescent="0.25">
      <c r="N21" s="2" t="s">
        <v>7</v>
      </c>
      <c r="O21" s="3">
        <f>SQRT(O20/N20)</f>
        <v>6.6598007302185354E-3</v>
      </c>
      <c r="Q21" s="1">
        <f>'ux n=32'!A18/32+1/64</f>
        <v>0.546875</v>
      </c>
      <c r="R21" s="1">
        <f>'ux n=32'!B18</f>
        <v>1.748046E-2</v>
      </c>
      <c r="S21" s="1">
        <f t="shared" si="19"/>
        <v>1.4882349410525142</v>
      </c>
      <c r="U21" s="1">
        <f t="shared" si="7"/>
        <v>1.48681640625</v>
      </c>
      <c r="V21" s="1">
        <f t="shared" si="8"/>
        <v>2.210623025894165</v>
      </c>
      <c r="W21" s="1">
        <f t="shared" si="9"/>
        <v>2.0122409859439808E-6</v>
      </c>
      <c r="Y21" s="1">
        <f>'ux n=64'!A18/64+1/128</f>
        <v>0.2734375</v>
      </c>
      <c r="Z21" s="1">
        <f>'ux n=64'!B18</f>
        <v>7.1655249999999998E-3</v>
      </c>
      <c r="AA21" s="1">
        <f t="shared" si="10"/>
        <v>1.192082143993682</v>
      </c>
      <c r="AC21" s="1">
        <f t="shared" si="11"/>
        <v>1.1920166015625</v>
      </c>
      <c r="AD21" s="1">
        <f t="shared" si="12"/>
        <v>1.4209035784006119</v>
      </c>
      <c r="AE21" s="1">
        <f t="shared" si="13"/>
        <v>4.2958102852410473E-9</v>
      </c>
      <c r="AG21" s="1">
        <f>'ux n=128'!A18/128+1/256</f>
        <v>0.13671875</v>
      </c>
      <c r="AH21" s="1">
        <f>'ux n=128'!B18</f>
        <v>2.1408070000000002E-3</v>
      </c>
      <c r="AI21" s="1">
        <f t="shared" si="14"/>
        <v>0.70805854876960628</v>
      </c>
      <c r="AK21" s="1">
        <f t="shared" si="15"/>
        <v>0.708160400390625</v>
      </c>
      <c r="AL21" s="1">
        <f t="shared" si="16"/>
        <v>0.50149115268141031</v>
      </c>
      <c r="AM21" s="1">
        <f t="shared" si="17"/>
        <v>1.0373752704141491E-8</v>
      </c>
      <c r="AN21" s="2"/>
      <c r="AO21" s="11"/>
    </row>
    <row r="22" spans="9:45" x14ac:dyDescent="0.25">
      <c r="Q22" s="1">
        <f>'ux n=32'!A19/32+1/64</f>
        <v>0.578125</v>
      </c>
      <c r="R22" s="1">
        <f>'ux n=32'!B19</f>
        <v>1.7187500000000001E-2</v>
      </c>
      <c r="S22" s="1">
        <f t="shared" si="19"/>
        <v>1.4647062260379007</v>
      </c>
      <c r="U22" s="1">
        <f t="shared" si="7"/>
        <v>1.46337890625</v>
      </c>
      <c r="V22" s="1">
        <f t="shared" si="8"/>
        <v>2.1414778232574463</v>
      </c>
      <c r="W22" s="1">
        <f t="shared" si="9"/>
        <v>1.7617778193527131E-6</v>
      </c>
      <c r="Y22" s="1">
        <f>'ux n=64'!A19/64+1/128</f>
        <v>0.2890625</v>
      </c>
      <c r="Z22" s="1">
        <f>'ux n=64'!B19</f>
        <v>7.4218720000000004E-3</v>
      </c>
      <c r="AA22" s="1">
        <f t="shared" si="10"/>
        <v>1.2331377718836043</v>
      </c>
      <c r="AC22" s="1">
        <f t="shared" si="11"/>
        <v>1.2330322265625</v>
      </c>
      <c r="AD22" s="1">
        <f t="shared" si="12"/>
        <v>1.5203684717416763</v>
      </c>
      <c r="AE22" s="1">
        <f t="shared" si="13"/>
        <v>1.1139814807008632E-8</v>
      </c>
      <c r="AG22" s="1">
        <f>'ux n=128'!A19/128+1/256</f>
        <v>0.14453125</v>
      </c>
      <c r="AH22" s="1">
        <f>'ux n=128'!B19</f>
        <v>2.2460929999999998E-3</v>
      </c>
      <c r="AI22" s="1">
        <f t="shared" si="14"/>
        <v>0.74175831099889888</v>
      </c>
      <c r="AK22" s="1">
        <f t="shared" si="15"/>
        <v>0.741851806640625</v>
      </c>
      <c r="AL22" s="1">
        <f t="shared" si="16"/>
        <v>0.55034410301595926</v>
      </c>
      <c r="AM22" s="1">
        <f t="shared" si="17"/>
        <v>8.7414350217781849E-9</v>
      </c>
      <c r="AS22" s="4"/>
    </row>
    <row r="23" spans="9:45" x14ac:dyDescent="0.25">
      <c r="Q23" s="1">
        <f>'ux n=32'!A20/32+1/64</f>
        <v>0.609375</v>
      </c>
      <c r="R23" s="1">
        <f>'ux n=32'!B20</f>
        <v>1.6748039999999999E-2</v>
      </c>
      <c r="S23" s="1">
        <f t="shared" si="19"/>
        <v>1.4294115472410609</v>
      </c>
      <c r="U23" s="1">
        <f t="shared" si="7"/>
        <v>1.42822265625</v>
      </c>
      <c r="V23" s="1">
        <f t="shared" si="8"/>
        <v>2.0398199558258057</v>
      </c>
      <c r="W23" s="1">
        <f t="shared" si="9"/>
        <v>1.4134617886257642E-6</v>
      </c>
      <c r="Y23" s="1">
        <f>'ux n=64'!A20/64+1/128</f>
        <v>0.3046875</v>
      </c>
      <c r="Z23" s="1">
        <f>'ux n=64'!B20</f>
        <v>7.6599090000000003E-3</v>
      </c>
      <c r="AA23" s="1">
        <f t="shared" si="10"/>
        <v>1.2712609350024762</v>
      </c>
      <c r="AC23" s="1">
        <f t="shared" si="11"/>
        <v>1.2711181640625</v>
      </c>
      <c r="AD23" s="1">
        <f t="shared" si="12"/>
        <v>1.6157413870096207</v>
      </c>
      <c r="AE23" s="1">
        <f t="shared" si="13"/>
        <v>2.0383541301678207E-8</v>
      </c>
      <c r="AF23" s="8"/>
      <c r="AG23" s="1">
        <f>'ux n=128'!A20/128+1/256</f>
        <v>0.15234375</v>
      </c>
      <c r="AH23" s="1">
        <f>'ux n=128'!B20</f>
        <v>2.3490899999999999E-3</v>
      </c>
      <c r="AI23" s="1">
        <f t="shared" si="14"/>
        <v>0.77472541403567929</v>
      </c>
      <c r="AK23" s="1">
        <f t="shared" si="15"/>
        <v>0.774810791015625</v>
      </c>
      <c r="AL23" s="1">
        <f t="shared" si="16"/>
        <v>0.60033176187425852</v>
      </c>
      <c r="AM23" s="1">
        <f t="shared" si="17"/>
        <v>7.2892287046494905E-9</v>
      </c>
      <c r="AN23" s="8"/>
    </row>
    <row r="24" spans="9:45" x14ac:dyDescent="0.25">
      <c r="Q24" s="1">
        <f>'ux n=32'!A21/32+1/64</f>
        <v>0.640625</v>
      </c>
      <c r="R24" s="1">
        <f>'ux n=32'!B21</f>
        <v>1.616211E-2</v>
      </c>
      <c r="S24" s="1">
        <f t="shared" si="19"/>
        <v>1.382353314074374</v>
      </c>
      <c r="U24" s="1">
        <f t="shared" si="7"/>
        <v>1.38134765625</v>
      </c>
      <c r="V24" s="1">
        <f t="shared" si="8"/>
        <v>1.9081213474273682</v>
      </c>
      <c r="W24" s="1">
        <f t="shared" si="9"/>
        <v>1.0113476597246603E-6</v>
      </c>
      <c r="Y24" s="1">
        <f>'ux n=64'!A21/64+1/128</f>
        <v>0.3203125</v>
      </c>
      <c r="Z24" s="1">
        <f>'ux n=64'!B21</f>
        <v>7.8796360000000006E-3</v>
      </c>
      <c r="AA24" s="1">
        <f t="shared" si="10"/>
        <v>1.3064516333502976</v>
      </c>
      <c r="AC24" s="1">
        <f t="shared" si="11"/>
        <v>1.3062744140625</v>
      </c>
      <c r="AD24" s="1">
        <f t="shared" si="12"/>
        <v>1.7063528448343277</v>
      </c>
      <c r="AE24" s="1">
        <f t="shared" si="13"/>
        <v>3.1406675967477866E-8</v>
      </c>
      <c r="AG24" s="1">
        <f>'ux n=128'!A21/128+1/256</f>
        <v>0.16015625</v>
      </c>
      <c r="AH24" s="1">
        <f>'ux n=128'!B21</f>
        <v>2.449798E-3</v>
      </c>
      <c r="AI24" s="1">
        <f t="shared" si="14"/>
        <v>0.8069598578799474</v>
      </c>
      <c r="AK24" s="1">
        <f t="shared" si="15"/>
        <v>0.807037353515625</v>
      </c>
      <c r="AL24" s="1">
        <f t="shared" si="16"/>
        <v>0.65130928996950388</v>
      </c>
      <c r="AM24" s="1">
        <f t="shared" si="17"/>
        <v>6.00557354907603E-9</v>
      </c>
    </row>
    <row r="25" spans="9:45" x14ac:dyDescent="0.25">
      <c r="Q25" s="1">
        <f>'ux n=32'!A22/32+1/64</f>
        <v>0.671875</v>
      </c>
      <c r="R25" s="1">
        <f>'ux n=32'!B22</f>
        <v>1.5429679999999999E-2</v>
      </c>
      <c r="S25" s="1">
        <f t="shared" si="19"/>
        <v>1.3235291171254611</v>
      </c>
      <c r="U25" s="1">
        <f t="shared" si="7"/>
        <v>1.32275390625</v>
      </c>
      <c r="V25" s="1">
        <f t="shared" si="8"/>
        <v>1.7496778964996338</v>
      </c>
      <c r="W25" s="1">
        <f t="shared" si="9"/>
        <v>6.0095190143310802E-7</v>
      </c>
      <c r="Y25" s="1">
        <f>'ux n=64'!A22/64+1/128</f>
        <v>0.3359375</v>
      </c>
      <c r="Z25" s="1">
        <f>'ux n=64'!B22</f>
        <v>8.081052E-3</v>
      </c>
      <c r="AA25" s="1">
        <f t="shared" si="10"/>
        <v>1.3387097067706089</v>
      </c>
      <c r="AC25" s="1">
        <f t="shared" si="11"/>
        <v>1.3385009765625</v>
      </c>
      <c r="AD25" s="1">
        <f t="shared" si="12"/>
        <v>1.7915848642587662</v>
      </c>
      <c r="AE25" s="1">
        <f t="shared" si="13"/>
        <v>4.3568299777165411E-8</v>
      </c>
      <c r="AG25" s="1">
        <f>'ux n=128'!A22/128+1/256</f>
        <v>0.16796875</v>
      </c>
      <c r="AH25" s="1">
        <f>'ux n=128'!B22</f>
        <v>2.5482170000000002E-3</v>
      </c>
      <c r="AI25" s="1">
        <f t="shared" si="14"/>
        <v>0.83846164253170319</v>
      </c>
      <c r="AK25" s="1">
        <f t="shared" si="15"/>
        <v>0.838531494140625</v>
      </c>
      <c r="AL25" s="1">
        <f t="shared" si="16"/>
        <v>0.70313506666570902</v>
      </c>
      <c r="AM25" s="1">
        <f t="shared" si="17"/>
        <v>4.8792472689656993E-9</v>
      </c>
    </row>
    <row r="26" spans="9:45" x14ac:dyDescent="0.25">
      <c r="Q26" s="1">
        <f>'ux n=32'!A23/32+1/64</f>
        <v>0.703125</v>
      </c>
      <c r="R26" s="1">
        <f>'ux n=32'!B23</f>
        <v>1.4550779999999999E-2</v>
      </c>
      <c r="S26" s="1">
        <f t="shared" si="19"/>
        <v>1.2529413658067008</v>
      </c>
      <c r="U26" s="1">
        <f t="shared" si="7"/>
        <v>1.25244140625</v>
      </c>
      <c r="V26" s="1">
        <f t="shared" si="8"/>
        <v>1.5686094760894775</v>
      </c>
      <c r="W26" s="1">
        <f t="shared" si="9"/>
        <v>2.4995955833645131E-7</v>
      </c>
      <c r="Y26" s="1">
        <f>'ux n=64'!A23/64+1/128</f>
        <v>0.3515625</v>
      </c>
      <c r="Z26" s="1">
        <f>'ux n=64'!B23</f>
        <v>8.2641569999999994E-3</v>
      </c>
      <c r="AA26" s="1">
        <f t="shared" si="10"/>
        <v>1.3680351552634105</v>
      </c>
      <c r="AC26" s="1">
        <f t="shared" si="11"/>
        <v>1.3677978515625</v>
      </c>
      <c r="AD26" s="1">
        <f t="shared" si="12"/>
        <v>1.8708709627389908</v>
      </c>
      <c r="AE26" s="1">
        <f t="shared" si="13"/>
        <v>5.6313046465802394E-8</v>
      </c>
      <c r="AG26" s="1">
        <f>'ux n=128'!A23/128+1/256</f>
        <v>0.17578125</v>
      </c>
      <c r="AH26" s="1">
        <f>'ux n=128'!B23</f>
        <v>2.644347E-3</v>
      </c>
      <c r="AI26" s="1">
        <f t="shared" si="14"/>
        <v>0.86923076799094656</v>
      </c>
      <c r="AK26" s="1">
        <f t="shared" si="15"/>
        <v>0.869293212890625</v>
      </c>
      <c r="AL26" s="1">
        <f t="shared" si="16"/>
        <v>0.75567068997770548</v>
      </c>
      <c r="AM26" s="1">
        <f t="shared" si="17"/>
        <v>3.8993654958501479E-9</v>
      </c>
    </row>
    <row r="27" spans="9:45" x14ac:dyDescent="0.25">
      <c r="Q27" s="1">
        <f>'ux n=32'!A24/32+1/64</f>
        <v>0.734375</v>
      </c>
      <c r="R27" s="1">
        <f>'ux n=32'!B24</f>
        <v>1.352539E-2</v>
      </c>
      <c r="S27" s="1">
        <f t="shared" si="19"/>
        <v>1.1705884538431743</v>
      </c>
      <c r="U27" s="1">
        <f t="shared" si="7"/>
        <v>1.17041015625</v>
      </c>
      <c r="V27" s="1">
        <f t="shared" si="8"/>
        <v>1.3698599338531494</v>
      </c>
      <c r="W27" s="1">
        <f t="shared" si="9"/>
        <v>3.1790031731761354E-8</v>
      </c>
      <c r="Y27" s="1">
        <f>'ux n=64'!A24/64+1/128</f>
        <v>0.3671875</v>
      </c>
      <c r="Z27" s="1">
        <f>'ux n=64'!B24</f>
        <v>8.428952E-3</v>
      </c>
      <c r="AA27" s="1">
        <f t="shared" si="10"/>
        <v>1.3944281389851618</v>
      </c>
      <c r="AC27" s="1">
        <f t="shared" si="11"/>
        <v>1.3941650390625</v>
      </c>
      <c r="AD27" s="1">
        <f t="shared" si="12"/>
        <v>1.9436961561441422</v>
      </c>
      <c r="AE27" s="1">
        <f t="shared" si="13"/>
        <v>6.9221569304658131E-8</v>
      </c>
      <c r="AG27" s="1">
        <f>'ux n=128'!A24/128+1/256</f>
        <v>0.18359375</v>
      </c>
      <c r="AH27" s="1">
        <f>'ux n=128'!B24</f>
        <v>2.7381889999999998E-3</v>
      </c>
      <c r="AI27" s="1">
        <f t="shared" si="14"/>
        <v>0.89926755433596195</v>
      </c>
      <c r="AK27" s="1">
        <f t="shared" si="15"/>
        <v>0.899322509765625</v>
      </c>
      <c r="AL27" s="1">
        <f t="shared" si="16"/>
        <v>0.80878097657114267</v>
      </c>
      <c r="AM27" s="1">
        <f t="shared" si="17"/>
        <v>3.0200992494504974E-9</v>
      </c>
    </row>
    <row r="28" spans="9:45" x14ac:dyDescent="0.25">
      <c r="Q28" s="1">
        <f>'ux n=32'!A25/32+1/64</f>
        <v>0.765625</v>
      </c>
      <c r="R28" s="1">
        <f>'ux n=32'!B25</f>
        <v>1.235351E-2</v>
      </c>
      <c r="S28" s="1">
        <f t="shared" si="19"/>
        <v>1.0764703812348815</v>
      </c>
      <c r="U28" s="1">
        <f t="shared" si="7"/>
        <v>1.07666015625</v>
      </c>
      <c r="V28" s="1">
        <f t="shared" si="8"/>
        <v>1.1591970920562744</v>
      </c>
      <c r="W28" s="1">
        <f t="shared" si="9"/>
        <v>3.6014556363234753E-8</v>
      </c>
      <c r="Y28" s="1">
        <f>'ux n=64'!A25/64+1/128</f>
        <v>0.3828125</v>
      </c>
      <c r="Z28" s="1">
        <f>'ux n=64'!B25</f>
        <v>8.5754360000000005E-3</v>
      </c>
      <c r="AA28" s="1">
        <f t="shared" si="10"/>
        <v>1.4178884977794033</v>
      </c>
      <c r="AC28" s="1">
        <f t="shared" si="11"/>
        <v>1.4176025390625</v>
      </c>
      <c r="AD28" s="1">
        <f t="shared" si="12"/>
        <v>2.0095969587564468</v>
      </c>
      <c r="AE28" s="1">
        <f t="shared" si="13"/>
        <v>8.1772387772975705E-8</v>
      </c>
      <c r="AG28" s="1">
        <f>'ux n=128'!A25/128+1/256</f>
        <v>0.19140625</v>
      </c>
      <c r="AH28" s="1">
        <f>'ux n=128'!B25</f>
        <v>2.8297410000000002E-3</v>
      </c>
      <c r="AI28" s="1">
        <f t="shared" si="14"/>
        <v>0.92857136141018082</v>
      </c>
      <c r="AK28" s="1">
        <f t="shared" si="15"/>
        <v>0.928619384765625</v>
      </c>
      <c r="AL28" s="1">
        <f t="shared" si="16"/>
        <v>0.86233396176248789</v>
      </c>
      <c r="AM28" s="1">
        <f t="shared" si="17"/>
        <v>2.3062426681182677E-9</v>
      </c>
    </row>
    <row r="29" spans="9:45" x14ac:dyDescent="0.25">
      <c r="Q29" s="1">
        <f>'ux n=32'!A26/32+1/64</f>
        <v>0.796875</v>
      </c>
      <c r="R29" s="1">
        <f>'ux n=32'!B26</f>
        <v>1.1035150000000001E-2</v>
      </c>
      <c r="S29" s="1">
        <f t="shared" si="19"/>
        <v>0.97058795111928164</v>
      </c>
      <c r="U29" s="1">
        <f t="shared" si="7"/>
        <v>0.97119140625</v>
      </c>
      <c r="V29" s="1">
        <f t="shared" si="8"/>
        <v>0.94321274757385254</v>
      </c>
      <c r="W29" s="1">
        <f t="shared" si="9"/>
        <v>3.641580947903076E-7</v>
      </c>
      <c r="Y29" s="1">
        <f>'ux n=64'!A26/64+1/128</f>
        <v>0.3984375</v>
      </c>
      <c r="Z29" s="1">
        <f>'ux n=64'!B26</f>
        <v>8.7036100000000005E-3</v>
      </c>
      <c r="AA29" s="1">
        <f t="shared" si="10"/>
        <v>1.4384163918025941</v>
      </c>
      <c r="AC29" s="1">
        <f t="shared" si="11"/>
        <v>1.4381103515625</v>
      </c>
      <c r="AD29" s="1">
        <f t="shared" si="12"/>
        <v>2.0681613832712173</v>
      </c>
      <c r="AE29" s="1">
        <f t="shared" si="13"/>
        <v>9.3660628556831831E-8</v>
      </c>
      <c r="AG29" s="1">
        <f>'ux n=128'!A26/128+1/256</f>
        <v>0.19921875</v>
      </c>
      <c r="AH29" s="1">
        <f>'ux n=128'!B26</f>
        <v>2.9190050000000001E-3</v>
      </c>
      <c r="AI29" s="1">
        <f t="shared" si="14"/>
        <v>0.95714282937017159</v>
      </c>
      <c r="AK29" s="1">
        <f t="shared" si="15"/>
        <v>0.957183837890625</v>
      </c>
      <c r="AL29" s="1">
        <f t="shared" si="16"/>
        <v>0.91620089951902628</v>
      </c>
      <c r="AM29" s="1">
        <f t="shared" si="17"/>
        <v>1.6816987497778804E-9</v>
      </c>
    </row>
    <row r="30" spans="9:45" x14ac:dyDescent="0.25">
      <c r="Q30" s="1">
        <f>'ux n=32'!A27/32+1/64</f>
        <v>0.828125</v>
      </c>
      <c r="R30" s="1">
        <f>'ux n=32'!B27</f>
        <v>9.5703109999999997E-3</v>
      </c>
      <c r="S30" s="1">
        <f t="shared" si="19"/>
        <v>0.85294124381012082</v>
      </c>
      <c r="U30" s="1">
        <f t="shared" si="7"/>
        <v>0.85400390625</v>
      </c>
      <c r="V30" s="1">
        <f t="shared" si="8"/>
        <v>0.72932267189025879</v>
      </c>
      <c r="W30" s="1">
        <f t="shared" si="9"/>
        <v>1.1292514611299731E-6</v>
      </c>
      <c r="Y30" s="1">
        <f>'ux n=64'!A27/64+1/128</f>
        <v>0.4140625</v>
      </c>
      <c r="Z30" s="1">
        <f>'ux n=64'!B27</f>
        <v>8.8134730000000005E-3</v>
      </c>
      <c r="AA30" s="1">
        <f t="shared" si="10"/>
        <v>1.4560116608982752</v>
      </c>
      <c r="AC30" s="1">
        <f t="shared" si="11"/>
        <v>1.4556884765625</v>
      </c>
      <c r="AD30" s="1">
        <f t="shared" si="12"/>
        <v>2.1190289407968521</v>
      </c>
      <c r="AE30" s="1">
        <f t="shared" si="13"/>
        <v>1.0444811489043253E-7</v>
      </c>
      <c r="AG30" s="1">
        <f>'ux n=128'!A27/128+1/256</f>
        <v>0.20703125</v>
      </c>
      <c r="AH30" s="1">
        <f>'ux n=128'!B27</f>
        <v>3.0059800000000001E-3</v>
      </c>
      <c r="AI30" s="1">
        <f t="shared" si="14"/>
        <v>0.98498163813764994</v>
      </c>
      <c r="AK30" s="1">
        <f t="shared" si="15"/>
        <v>0.985015869140625</v>
      </c>
      <c r="AL30" s="1">
        <f t="shared" si="16"/>
        <v>0.97025626245886087</v>
      </c>
      <c r="AM30" s="1">
        <f t="shared" si="17"/>
        <v>1.1717615646785886E-9</v>
      </c>
    </row>
    <row r="31" spans="9:45" x14ac:dyDescent="0.25">
      <c r="Q31" s="1">
        <f>'ux n=32'!A28/32+1/64</f>
        <v>0.859375</v>
      </c>
      <c r="R31" s="1">
        <f>'ux n=32'!B28</f>
        <v>7.9589829999999993E-3</v>
      </c>
      <c r="S31" s="1">
        <f t="shared" si="19"/>
        <v>0.72352945616993969</v>
      </c>
      <c r="U31" s="1">
        <f t="shared" si="7"/>
        <v>0.72509765625</v>
      </c>
      <c r="V31" s="1">
        <f t="shared" si="8"/>
        <v>0.52576661109924316</v>
      </c>
      <c r="W31" s="1">
        <f t="shared" si="9"/>
        <v>2.4592514911011669E-6</v>
      </c>
      <c r="Y31" s="1">
        <f>'ux n=64'!A28/64+1/128</f>
        <v>0.4296875</v>
      </c>
      <c r="Z31" s="1">
        <f>'ux n=64'!B28</f>
        <v>8.9050259999999999E-3</v>
      </c>
      <c r="AA31" s="1">
        <f t="shared" si="10"/>
        <v>1.4706744652229056</v>
      </c>
      <c r="AC31" s="1">
        <f t="shared" si="11"/>
        <v>1.4703369140625</v>
      </c>
      <c r="AD31" s="1">
        <f t="shared" si="12"/>
        <v>2.1618906408548355</v>
      </c>
      <c r="AE31" s="1">
        <f t="shared" si="13"/>
        <v>1.1394078589114631E-7</v>
      </c>
      <c r="AG31" s="1">
        <f>'ux n=128'!A28/128+1/256</f>
        <v>0.21484375</v>
      </c>
      <c r="AH31" s="1">
        <f>'ux n=128'!B28</f>
        <v>3.0906660000000002E-3</v>
      </c>
      <c r="AI31" s="1">
        <f t="shared" si="14"/>
        <v>1.0120877877126162</v>
      </c>
      <c r="AK31" s="1">
        <f t="shared" si="15"/>
        <v>1.012115478515625</v>
      </c>
      <c r="AL31" s="1">
        <f t="shared" si="16"/>
        <v>1.0243777418509126</v>
      </c>
      <c r="AM31" s="1">
        <f t="shared" si="17"/>
        <v>7.6678057127190286E-10</v>
      </c>
    </row>
    <row r="32" spans="9:45" x14ac:dyDescent="0.25">
      <c r="Q32" s="1">
        <f>'ux n=32'!A29/32+1/64</f>
        <v>0.890625</v>
      </c>
      <c r="R32" s="1">
        <f>'ux n=32'!B29</f>
        <v>6.2011710000000001E-3</v>
      </c>
      <c r="S32" s="1">
        <f t="shared" si="19"/>
        <v>0.58235298976746797</v>
      </c>
      <c r="U32" s="1">
        <f t="shared" si="7"/>
        <v>0.58447265625</v>
      </c>
      <c r="V32" s="1">
        <f t="shared" si="8"/>
        <v>0.34160828590393066</v>
      </c>
      <c r="W32" s="1">
        <f t="shared" si="9"/>
        <v>4.4929859971697275E-6</v>
      </c>
      <c r="Y32" s="1">
        <f>'ux n=64'!A29/64+1/128</f>
        <v>0.4453125</v>
      </c>
      <c r="Z32" s="1">
        <f>'ux n=64'!B29</f>
        <v>8.9782679999999993E-3</v>
      </c>
      <c r="AA32" s="1">
        <f t="shared" si="10"/>
        <v>1.4824046446200261</v>
      </c>
      <c r="AC32" s="1">
        <f t="shared" si="11"/>
        <v>1.4820556640625</v>
      </c>
      <c r="AD32" s="1">
        <f t="shared" si="12"/>
        <v>2.1964889913797379</v>
      </c>
      <c r="AE32" s="1">
        <f t="shared" si="13"/>
        <v>1.2178742953121335E-7</v>
      </c>
      <c r="AG32" s="1">
        <f>'ux n=128'!A29/128+1/256</f>
        <v>0.22265625</v>
      </c>
      <c r="AH32" s="1">
        <f>'ux n=128'!B29</f>
        <v>3.1730640000000002E-3</v>
      </c>
      <c r="AI32" s="1">
        <f t="shared" si="14"/>
        <v>1.038461598173354</v>
      </c>
      <c r="AK32" s="1">
        <f t="shared" si="15"/>
        <v>1.038482666015625</v>
      </c>
      <c r="AL32" s="1">
        <f t="shared" si="16"/>
        <v>1.0784462476149201</v>
      </c>
      <c r="AM32" s="1">
        <f t="shared" si="17"/>
        <v>4.4385397795408794E-10</v>
      </c>
    </row>
    <row r="33" spans="5:40" x14ac:dyDescent="0.25">
      <c r="Q33" s="1">
        <f>'ux n=32'!A30/32+1/64</f>
        <v>0.921875</v>
      </c>
      <c r="R33" s="1">
        <f>'ux n=32'!B30</f>
        <v>4.296874E-3</v>
      </c>
      <c r="S33" s="1">
        <f t="shared" si="19"/>
        <v>0.4294117642889595</v>
      </c>
      <c r="U33" s="1">
        <f t="shared" si="7"/>
        <v>0.43212890625</v>
      </c>
      <c r="V33" s="1">
        <f t="shared" si="8"/>
        <v>0.18673539161682129</v>
      </c>
      <c r="W33" s="1">
        <f t="shared" si="9"/>
        <v>7.3828604364470328E-6</v>
      </c>
      <c r="Y33" s="1">
        <f>'ux n=64'!A30/64+1/128</f>
        <v>0.4609375</v>
      </c>
      <c r="Z33" s="1">
        <f>'ux n=64'!B30</f>
        <v>9.0331999999999999E-3</v>
      </c>
      <c r="AA33" s="1">
        <f t="shared" si="10"/>
        <v>1.4912023592460963</v>
      </c>
      <c r="AC33" s="1">
        <f t="shared" si="11"/>
        <v>1.4908447265625</v>
      </c>
      <c r="AD33" s="1">
        <f t="shared" si="12"/>
        <v>2.2226179987192154</v>
      </c>
      <c r="AE33" s="1">
        <f t="shared" si="13"/>
        <v>1.2790113637632185E-7</v>
      </c>
      <c r="AG33" s="1">
        <f>'ux n=128'!A30/128+1/256</f>
        <v>0.23046875</v>
      </c>
      <c r="AH33" s="1">
        <f>'ux n=128'!B30</f>
        <v>3.2531719999999999E-3</v>
      </c>
      <c r="AI33" s="1">
        <f t="shared" si="14"/>
        <v>1.0641024293632955</v>
      </c>
      <c r="AK33" s="1">
        <f t="shared" si="15"/>
        <v>1.064117431640625</v>
      </c>
      <c r="AL33" s="1">
        <f t="shared" si="16"/>
        <v>1.1323459083214402</v>
      </c>
      <c r="AM33" s="1">
        <f t="shared" si="17"/>
        <v>2.2506832507226205E-10</v>
      </c>
    </row>
    <row r="34" spans="5:40" x14ac:dyDescent="0.25">
      <c r="Q34" s="1">
        <f>'ux n=32'!A31/32+1/64</f>
        <v>0.953125</v>
      </c>
      <c r="R34" s="1">
        <f>'ux n=32'!B31</f>
        <v>2.2460929999999998E-3</v>
      </c>
      <c r="S34" s="1">
        <f t="shared" si="19"/>
        <v>0.26470586004816032</v>
      </c>
      <c r="U34" s="1">
        <f t="shared" si="7"/>
        <v>0.26806640625</v>
      </c>
      <c r="V34" s="1">
        <f t="shared" si="8"/>
        <v>7.1859598159790039E-2</v>
      </c>
      <c r="W34" s="1">
        <f t="shared" si="9"/>
        <v>1.1293270774699072E-5</v>
      </c>
      <c r="Y34" s="1">
        <f>'ux n=64'!A31/64+1/128</f>
        <v>0.4765625</v>
      </c>
      <c r="Z34" s="1">
        <f>'ux n=64'!B31</f>
        <v>9.0698210000000005E-3</v>
      </c>
      <c r="AA34" s="1">
        <f t="shared" si="10"/>
        <v>1.4970674489446567</v>
      </c>
      <c r="AC34" s="1">
        <f t="shared" si="11"/>
        <v>1.4967041015625</v>
      </c>
      <c r="AD34" s="1">
        <f t="shared" si="12"/>
        <v>2.2401231676340103</v>
      </c>
      <c r="AE34" s="1">
        <f t="shared" si="13"/>
        <v>1.3202132012013356E-7</v>
      </c>
      <c r="AG34" s="1">
        <f>'ux n=128'!A31/128+1/256</f>
        <v>0.23828125</v>
      </c>
      <c r="AH34" s="1">
        <f>'ux n=128'!B31</f>
        <v>3.3309920000000001E-3</v>
      </c>
      <c r="AI34" s="1">
        <f t="shared" si="14"/>
        <v>1.0890109214390089</v>
      </c>
      <c r="AK34" s="1">
        <f t="shared" si="15"/>
        <v>1.089019775390625</v>
      </c>
      <c r="AL34" s="1">
        <f t="shared" si="16"/>
        <v>1.1859640711918473</v>
      </c>
      <c r="AM34" s="1">
        <f t="shared" si="17"/>
        <v>7.8392459220144017E-11</v>
      </c>
    </row>
    <row r="35" spans="5:40" x14ac:dyDescent="0.25">
      <c r="Q35" s="1">
        <f>'ux n=32'!A32/32+1/64</f>
        <v>0.984375</v>
      </c>
      <c r="R35" s="1">
        <f>'ux n=32'!B32</f>
        <v>4.8828120000000002E-5</v>
      </c>
      <c r="S35" s="1">
        <f t="shared" si="19"/>
        <v>8.8235286682720127E-2</v>
      </c>
      <c r="U35" s="1">
        <f t="shared" si="7"/>
        <v>9.228515625E-2</v>
      </c>
      <c r="V35" s="1">
        <f t="shared" si="8"/>
        <v>8.5165500640869141E-3</v>
      </c>
      <c r="W35" s="1">
        <f t="shared" si="9"/>
        <v>1.6401443511979669E-5</v>
      </c>
      <c r="Y35" s="1">
        <f>'ux n=64'!A32/64+1/128</f>
        <v>0.4921875</v>
      </c>
      <c r="Z35" s="1">
        <f>'ux n=64'!B32</f>
        <v>9.0881309999999993E-3</v>
      </c>
      <c r="AA35" s="1">
        <f t="shared" si="10"/>
        <v>1.4999999137157072</v>
      </c>
      <c r="AC35" s="1">
        <f t="shared" si="11"/>
        <v>1.4996337890625</v>
      </c>
      <c r="AD35" s="1">
        <f t="shared" si="12"/>
        <v>2.2489015012979507</v>
      </c>
      <c r="AE35" s="1">
        <f t="shared" si="13"/>
        <v>1.3404726168607652E-7</v>
      </c>
      <c r="AG35" s="1">
        <f>'ux n=128'!A32/128+1/256</f>
        <v>0.24609375</v>
      </c>
      <c r="AH35" s="1">
        <f>'ux n=128'!B32</f>
        <v>3.4065229999999998E-3</v>
      </c>
      <c r="AI35" s="1">
        <f t="shared" si="14"/>
        <v>1.1131867543222098</v>
      </c>
      <c r="AK35" s="1">
        <f t="shared" si="15"/>
        <v>1.113189697265625</v>
      </c>
      <c r="AL35" s="1">
        <f t="shared" si="16"/>
        <v>1.2391913020983338</v>
      </c>
      <c r="AM35" s="1">
        <f t="shared" si="17"/>
        <v>8.6609159449812475E-12</v>
      </c>
    </row>
    <row r="36" spans="5:40" x14ac:dyDescent="0.25">
      <c r="V36" s="1">
        <f>SUM(V4:V35)</f>
        <v>38.400032043457031</v>
      </c>
      <c r="W36" s="1">
        <f>SUM(W4:W35)</f>
        <v>1.0557366246467356E-4</v>
      </c>
      <c r="Y36" s="1">
        <f>'ux n=64'!A33/64+1/128</f>
        <v>0.5078125</v>
      </c>
      <c r="Z36" s="1">
        <f>'ux n=64'!B33</f>
        <v>9.0881309999999993E-3</v>
      </c>
      <c r="AA36" s="1">
        <f t="shared" si="10"/>
        <v>1.4999999137157072</v>
      </c>
      <c r="AC36" s="1">
        <f t="shared" si="11"/>
        <v>1.4996337890625</v>
      </c>
      <c r="AD36" s="1">
        <f t="shared" si="12"/>
        <v>2.2489015012979507</v>
      </c>
      <c r="AE36" s="1">
        <f t="shared" si="13"/>
        <v>1.3404726168607652E-7</v>
      </c>
      <c r="AG36" s="1">
        <f>'ux n=128'!A33/128+1/256</f>
        <v>0.25390625</v>
      </c>
      <c r="AH36" s="1">
        <f>'ux n=128'!B33</f>
        <v>3.4797650000000001E-3</v>
      </c>
      <c r="AI36" s="1">
        <f t="shared" si="14"/>
        <v>1.1366299280128986</v>
      </c>
      <c r="AK36" s="1">
        <f t="shared" si="15"/>
        <v>1.136627197265625</v>
      </c>
      <c r="AL36" s="1">
        <f t="shared" si="16"/>
        <v>1.29192138556391</v>
      </c>
      <c r="AM36" s="1">
        <f t="shared" si="17"/>
        <v>7.4569806724824681E-12</v>
      </c>
    </row>
    <row r="37" spans="5:40" x14ac:dyDescent="0.25">
      <c r="V37" s="2" t="s">
        <v>7</v>
      </c>
      <c r="W37" s="3">
        <f>SQRT(W36/V36)</f>
        <v>1.6581048918809795E-3</v>
      </c>
      <c r="Y37" s="1">
        <f>'ux n=64'!A34/64+1/128</f>
        <v>0.5234375</v>
      </c>
      <c r="Z37" s="1">
        <f>'ux n=64'!B34</f>
        <v>9.0698210000000005E-3</v>
      </c>
      <c r="AA37" s="1">
        <f t="shared" si="10"/>
        <v>1.4970674489446567</v>
      </c>
      <c r="AC37" s="1">
        <f t="shared" si="11"/>
        <v>1.4967041015625</v>
      </c>
      <c r="AD37" s="1">
        <f t="shared" si="12"/>
        <v>2.2401231676340103</v>
      </c>
      <c r="AE37" s="1">
        <f t="shared" si="13"/>
        <v>1.3202132012013356E-7</v>
      </c>
      <c r="AG37" s="1">
        <f>'ux n=128'!A34/128+1/256</f>
        <v>0.26171875</v>
      </c>
      <c r="AH37" s="1">
        <f>'ux n=128'!B34</f>
        <v>3.5507189999999999E-3</v>
      </c>
      <c r="AI37" s="1">
        <f t="shared" si="14"/>
        <v>1.1593407625893593</v>
      </c>
      <c r="AK37" s="1">
        <f t="shared" si="15"/>
        <v>1.159332275390625</v>
      </c>
      <c r="AL37" s="1">
        <f t="shared" si="16"/>
        <v>1.344051324762404</v>
      </c>
      <c r="AM37" s="1">
        <f t="shared" si="17"/>
        <v>7.203254235470137E-11</v>
      </c>
    </row>
    <row r="38" spans="5:40" x14ac:dyDescent="0.25">
      <c r="Y38" s="1">
        <f>'ux n=64'!A35/64+1/128</f>
        <v>0.5390625</v>
      </c>
      <c r="Z38" s="1">
        <f>'ux n=64'!B35</f>
        <v>9.0331999999999999E-3</v>
      </c>
      <c r="AA38" s="1">
        <f t="shared" si="10"/>
        <v>1.4912023592460963</v>
      </c>
      <c r="AC38" s="1">
        <f t="shared" si="11"/>
        <v>1.4908447265625</v>
      </c>
      <c r="AD38" s="1">
        <f t="shared" si="12"/>
        <v>2.2226179987192154</v>
      </c>
      <c r="AE38" s="1">
        <f t="shared" si="13"/>
        <v>1.2790113637632185E-7</v>
      </c>
      <c r="AG38" s="1">
        <f>'ux n=128'!A35/128+1/256</f>
        <v>0.26953125</v>
      </c>
      <c r="AH38" s="1">
        <f>'ux n=128'!B35</f>
        <v>3.6193829999999999E-3</v>
      </c>
      <c r="AI38" s="1">
        <f t="shared" si="14"/>
        <v>1.1813186178950235</v>
      </c>
      <c r="AK38" s="1">
        <f t="shared" si="15"/>
        <v>1.181304931640625</v>
      </c>
      <c r="AL38" s="1">
        <f t="shared" si="16"/>
        <v>1.3954813415184617</v>
      </c>
      <c r="AM38" s="1">
        <f t="shared" si="17"/>
        <v>1.8731355945935192E-10</v>
      </c>
    </row>
    <row r="39" spans="5:40" x14ac:dyDescent="0.25">
      <c r="P39" s="14"/>
      <c r="Y39" s="1">
        <f>'ux n=64'!A36/64+1/128</f>
        <v>0.5546875</v>
      </c>
      <c r="Z39" s="1">
        <f>'ux n=64'!B36</f>
        <v>8.9782679999999993E-3</v>
      </c>
      <c r="AA39" s="1">
        <f t="shared" si="10"/>
        <v>1.4824046446200261</v>
      </c>
      <c r="AC39" s="1">
        <f t="shared" si="11"/>
        <v>1.4820556640625</v>
      </c>
      <c r="AD39" s="1">
        <f t="shared" si="12"/>
        <v>2.1964889913797379</v>
      </c>
      <c r="AE39" s="1">
        <f t="shared" si="13"/>
        <v>1.2178742953121335E-7</v>
      </c>
      <c r="AG39" s="1">
        <f>'ux n=128'!A36/128+1/256</f>
        <v>0.27734375</v>
      </c>
      <c r="AH39" s="1">
        <f>'ux n=128'!B36</f>
        <v>3.6857589999999998E-3</v>
      </c>
      <c r="AI39" s="1">
        <f t="shared" si="14"/>
        <v>1.2025641340864595</v>
      </c>
      <c r="AK39" s="1">
        <f t="shared" si="15"/>
        <v>1.202545166015625</v>
      </c>
      <c r="AL39" s="1">
        <f t="shared" si="16"/>
        <v>1.4461148763075471</v>
      </c>
      <c r="AM39" s="1">
        <f t="shared" si="17"/>
        <v>3.5978771118099749E-10</v>
      </c>
    </row>
    <row r="40" spans="5:40" x14ac:dyDescent="0.25">
      <c r="Y40" s="1">
        <f>'ux n=64'!A37/64+1/128</f>
        <v>0.5703125</v>
      </c>
      <c r="Z40" s="1">
        <f>'ux n=64'!B37</f>
        <v>8.9050259999999999E-3</v>
      </c>
      <c r="AA40" s="1">
        <f t="shared" si="10"/>
        <v>1.4706744652229056</v>
      </c>
      <c r="AC40" s="1">
        <f t="shared" si="11"/>
        <v>1.4703369140625</v>
      </c>
      <c r="AD40" s="1">
        <f t="shared" si="12"/>
        <v>2.1618906408548355</v>
      </c>
      <c r="AE40" s="1">
        <f t="shared" si="13"/>
        <v>1.1394078589114631E-7</v>
      </c>
      <c r="AG40" s="1">
        <f>'ux n=128'!A37/128+1/256</f>
        <v>0.28515625</v>
      </c>
      <c r="AH40" s="1">
        <f>'ux n=128'!B37</f>
        <v>3.7498459999999998E-3</v>
      </c>
      <c r="AI40" s="1">
        <f t="shared" si="14"/>
        <v>1.2230769910853831</v>
      </c>
      <c r="AK40" s="1">
        <f t="shared" si="15"/>
        <v>1.223052978515625</v>
      </c>
      <c r="AL40" s="1">
        <f t="shared" si="16"/>
        <v>1.4958585882559419</v>
      </c>
      <c r="AM40" s="1">
        <f t="shared" si="17"/>
        <v>5.7660350638988796E-10</v>
      </c>
    </row>
    <row r="41" spans="5:40" x14ac:dyDescent="0.25">
      <c r="Y41" s="1">
        <f>'ux n=64'!A38/64+1/128</f>
        <v>0.5859375</v>
      </c>
      <c r="Z41" s="1">
        <f>'ux n=64'!B38</f>
        <v>8.8134730000000005E-3</v>
      </c>
      <c r="AA41" s="1">
        <f t="shared" si="10"/>
        <v>1.4560116608982752</v>
      </c>
      <c r="AC41" s="1">
        <f t="shared" si="11"/>
        <v>1.4556884765625</v>
      </c>
      <c r="AD41" s="1">
        <f t="shared" si="12"/>
        <v>2.1190289407968521</v>
      </c>
      <c r="AE41" s="1">
        <f t="shared" si="13"/>
        <v>1.0444811489043253E-7</v>
      </c>
      <c r="AG41" s="1">
        <f>'ux n=128'!A38/128+1/256</f>
        <v>0.29296875</v>
      </c>
      <c r="AH41" s="1">
        <f>'ux n=128'!B38</f>
        <v>3.8116439999999999E-3</v>
      </c>
      <c r="AI41" s="1">
        <f t="shared" si="14"/>
        <v>1.2428571888917945</v>
      </c>
      <c r="AK41" s="1">
        <f t="shared" si="15"/>
        <v>1.242828369140625</v>
      </c>
      <c r="AL41" s="1">
        <f t="shared" si="16"/>
        <v>1.5446223551407456</v>
      </c>
      <c r="AM41" s="1">
        <f t="shared" si="17"/>
        <v>8.3057805747355258E-10</v>
      </c>
    </row>
    <row r="42" spans="5:40" x14ac:dyDescent="0.25">
      <c r="Y42" s="1">
        <f>'ux n=64'!A39/64+1/128</f>
        <v>0.6015625</v>
      </c>
      <c r="Z42" s="1">
        <f>'ux n=64'!B39</f>
        <v>8.7036100000000005E-3</v>
      </c>
      <c r="AA42" s="1">
        <f t="shared" si="10"/>
        <v>1.4384163918025941</v>
      </c>
      <c r="AC42" s="1">
        <f t="shared" si="11"/>
        <v>1.4381103515625</v>
      </c>
      <c r="AD42" s="1">
        <f t="shared" si="12"/>
        <v>2.0681613832712173</v>
      </c>
      <c r="AE42" s="1">
        <f t="shared" si="13"/>
        <v>9.3660628556831831E-8</v>
      </c>
      <c r="AG42" s="1">
        <f>'ux n=128'!A39/128+1/256</f>
        <v>0.30078125</v>
      </c>
      <c r="AH42" s="1">
        <f>'ux n=128'!B39</f>
        <v>3.871153E-3</v>
      </c>
      <c r="AI42" s="1">
        <f t="shared" si="14"/>
        <v>1.2619047275056936</v>
      </c>
      <c r="AK42" s="1">
        <f t="shared" si="15"/>
        <v>1.261871337890625</v>
      </c>
      <c r="AL42" s="1">
        <f t="shared" si="16"/>
        <v>1.5923192733898759</v>
      </c>
      <c r="AM42" s="1">
        <f t="shared" si="17"/>
        <v>1.1148663944294098E-9</v>
      </c>
    </row>
    <row r="43" spans="5:40" x14ac:dyDescent="0.25">
      <c r="E43" s="1" t="s">
        <v>8</v>
      </c>
      <c r="F43" s="1" t="s">
        <v>1</v>
      </c>
      <c r="G43" s="1">
        <f>10^(LOG10(F45)*(-0.5)-LOG10(E45))</f>
        <v>0.76586002218111204</v>
      </c>
      <c r="H43" s="1">
        <f>10^(LOG10(F45)*(-1)-LOG10(E45))</f>
        <v>9.3846651772040577</v>
      </c>
      <c r="Y43" s="1">
        <f>'ux n=64'!A40/64+1/128</f>
        <v>0.6171875</v>
      </c>
      <c r="Z43" s="1">
        <f>'ux n=64'!B40</f>
        <v>8.5754360000000005E-3</v>
      </c>
      <c r="AA43" s="1">
        <f t="shared" si="10"/>
        <v>1.4178884977794033</v>
      </c>
      <c r="AC43" s="1">
        <f t="shared" si="11"/>
        <v>1.4176025390625</v>
      </c>
      <c r="AD43" s="1">
        <f t="shared" si="12"/>
        <v>2.0095969587564468</v>
      </c>
      <c r="AE43" s="1">
        <f t="shared" si="13"/>
        <v>8.1772387772975705E-8</v>
      </c>
      <c r="AG43" s="1">
        <f>'ux n=128'!A40/128+1/256</f>
        <v>0.30859375</v>
      </c>
      <c r="AH43" s="1">
        <f>'ux n=128'!B40</f>
        <v>3.9283729999999998E-3</v>
      </c>
      <c r="AI43" s="1">
        <f t="shared" si="14"/>
        <v>1.2802196069270806</v>
      </c>
      <c r="AK43" s="1">
        <f t="shared" si="15"/>
        <v>1.280181884765625</v>
      </c>
      <c r="AL43" s="1">
        <f t="shared" si="16"/>
        <v>1.638865658082068</v>
      </c>
      <c r="AM43" s="1">
        <f t="shared" si="17"/>
        <v>1.4229614648815192E-9</v>
      </c>
    </row>
    <row r="44" spans="5:40" x14ac:dyDescent="0.25">
      <c r="E44" s="12">
        <v>8</v>
      </c>
      <c r="F44" s="1">
        <f>$G$13</f>
        <v>2.7097961489902019E-2</v>
      </c>
      <c r="G44" s="1">
        <f>($G$43*E44)^-2</f>
        <v>2.6639202920874131E-2</v>
      </c>
      <c r="H44" s="1">
        <f>($H$43*E44)^-1</f>
        <v>1.3319601460437062E-2</v>
      </c>
      <c r="Y44" s="1">
        <f>'ux n=64'!A41/64+1/128</f>
        <v>0.6328125</v>
      </c>
      <c r="Z44" s="1">
        <f>'ux n=64'!B41</f>
        <v>8.428952E-3</v>
      </c>
      <c r="AA44" s="1">
        <f t="shared" si="10"/>
        <v>1.3944281389851618</v>
      </c>
      <c r="AC44" s="1">
        <f t="shared" si="11"/>
        <v>1.3941650390625</v>
      </c>
      <c r="AD44" s="1">
        <f t="shared" si="12"/>
        <v>1.9436961561441422</v>
      </c>
      <c r="AE44" s="1">
        <f t="shared" si="13"/>
        <v>6.9221569304658131E-8</v>
      </c>
      <c r="AG44" s="1">
        <f>'ux n=128'!A41/128+1/256</f>
        <v>0.31640625</v>
      </c>
      <c r="AH44" s="1">
        <f>'ux n=128'!B41</f>
        <v>3.9833050000000004E-3</v>
      </c>
      <c r="AI44" s="1">
        <f t="shared" si="14"/>
        <v>1.2978021472342394</v>
      </c>
      <c r="AK44" s="1">
        <f t="shared" si="15"/>
        <v>1.297760009765625</v>
      </c>
      <c r="AL44" s="1">
        <f t="shared" si="16"/>
        <v>1.6841810429468751</v>
      </c>
      <c r="AM44" s="1">
        <f t="shared" si="17"/>
        <v>1.7755662612267791E-9</v>
      </c>
    </row>
    <row r="45" spans="5:40" x14ac:dyDescent="0.25">
      <c r="E45" s="12">
        <v>16</v>
      </c>
      <c r="F45" s="1">
        <f>$O$21</f>
        <v>6.6598007302185354E-3</v>
      </c>
      <c r="G45" s="1">
        <f>($G$43*E45)^-2</f>
        <v>6.6598007302185328E-3</v>
      </c>
      <c r="H45" s="1">
        <f>($H$43*E45)^-1</f>
        <v>6.659800730218531E-3</v>
      </c>
      <c r="Y45" s="1">
        <f>'ux n=64'!A42/64+1/128</f>
        <v>0.6484375</v>
      </c>
      <c r="Z45" s="1">
        <f>'ux n=64'!B42</f>
        <v>8.2641569999999994E-3</v>
      </c>
      <c r="AA45" s="1">
        <f t="shared" si="10"/>
        <v>1.3680351552634105</v>
      </c>
      <c r="AC45" s="1">
        <f t="shared" si="11"/>
        <v>1.3677978515625</v>
      </c>
      <c r="AD45" s="1">
        <f t="shared" si="12"/>
        <v>1.8708709627389908</v>
      </c>
      <c r="AE45" s="1">
        <f t="shared" si="13"/>
        <v>5.6313046465802394E-8</v>
      </c>
      <c r="AF45" s="8"/>
      <c r="AG45" s="1">
        <f>'ux n=128'!A42/128+1/256</f>
        <v>0.32421875</v>
      </c>
      <c r="AH45" s="1">
        <f>'ux n=128'!B42</f>
        <v>4.0359480000000001E-3</v>
      </c>
      <c r="AI45" s="1">
        <f t="shared" si="14"/>
        <v>1.3146520283488856</v>
      </c>
      <c r="AK45" s="1">
        <f t="shared" si="15"/>
        <v>1.314605712890625</v>
      </c>
      <c r="AL45" s="1">
        <f t="shared" si="16"/>
        <v>1.7281881803646684</v>
      </c>
      <c r="AM45" s="1">
        <f t="shared" si="17"/>
        <v>2.1451216738907812E-9</v>
      </c>
      <c r="AN45" s="8"/>
    </row>
    <row r="46" spans="5:40" x14ac:dyDescent="0.25">
      <c r="E46" s="12">
        <f>2*E45</f>
        <v>32</v>
      </c>
      <c r="F46" s="1">
        <f>$W$37</f>
        <v>1.6581048918809795E-3</v>
      </c>
      <c r="G46" s="1">
        <f>($G$43*E46)^-2</f>
        <v>1.6649501825546332E-3</v>
      </c>
      <c r="H46" s="1">
        <f>($H$43*E46)^-1</f>
        <v>3.3299003651092655E-3</v>
      </c>
      <c r="Y46" s="1">
        <f>'ux n=64'!A43/64+1/128</f>
        <v>0.6640625</v>
      </c>
      <c r="Z46" s="1">
        <f>'ux n=64'!B43</f>
        <v>8.081052E-3</v>
      </c>
      <c r="AA46" s="1">
        <f t="shared" si="10"/>
        <v>1.3387097067706089</v>
      </c>
      <c r="AC46" s="1">
        <f t="shared" si="11"/>
        <v>1.3385009765625</v>
      </c>
      <c r="AD46" s="1">
        <f t="shared" si="12"/>
        <v>1.7915848642587662</v>
      </c>
      <c r="AE46" s="1">
        <f t="shared" si="13"/>
        <v>4.3568299777165411E-8</v>
      </c>
      <c r="AG46" s="1">
        <f>'ux n=128'!A43/128+1/256</f>
        <v>0.33203125</v>
      </c>
      <c r="AH46" s="1">
        <f>'ux n=128'!B43</f>
        <v>4.086302E-3</v>
      </c>
      <c r="AI46" s="1">
        <f t="shared" si="14"/>
        <v>1.3307692502710196</v>
      </c>
      <c r="AK46" s="1">
        <f t="shared" si="15"/>
        <v>1.330718994140625</v>
      </c>
      <c r="AL46" s="1">
        <f t="shared" si="16"/>
        <v>1.7708130413666368</v>
      </c>
      <c r="AM46" s="1">
        <f t="shared" si="17"/>
        <v>2.5256786422344936E-9</v>
      </c>
      <c r="AN46" s="2"/>
    </row>
    <row r="47" spans="5:40" x14ac:dyDescent="0.25">
      <c r="E47" s="12">
        <f>2*E46</f>
        <v>64</v>
      </c>
      <c r="F47" s="1">
        <f>$AE$69</f>
        <v>4.14083195951241E-4</v>
      </c>
      <c r="G47" s="1">
        <f>($G$43*E47)^-2</f>
        <v>4.162375456386583E-4</v>
      </c>
      <c r="H47" s="1">
        <f>($H$43*E47)^-1</f>
        <v>1.6649501825546328E-3</v>
      </c>
      <c r="Y47" s="1">
        <f>'ux n=64'!A44/64+1/128</f>
        <v>0.6796875</v>
      </c>
      <c r="Z47" s="1">
        <f>'ux n=64'!B44</f>
        <v>7.8796360000000006E-3</v>
      </c>
      <c r="AA47" s="1">
        <f t="shared" si="10"/>
        <v>1.3064516333502976</v>
      </c>
      <c r="AC47" s="1">
        <f t="shared" si="11"/>
        <v>1.3062744140625</v>
      </c>
      <c r="AD47" s="1">
        <f t="shared" si="12"/>
        <v>1.7063528448343277</v>
      </c>
      <c r="AE47" s="1">
        <f t="shared" si="13"/>
        <v>3.1406675967477866E-8</v>
      </c>
      <c r="AG47" s="1">
        <f>'ux n=128'!A44/128+1/256</f>
        <v>0.33984375</v>
      </c>
      <c r="AH47" s="1">
        <f>'ux n=128'!B44</f>
        <v>4.1343669999999999E-3</v>
      </c>
      <c r="AI47" s="1">
        <f t="shared" si="14"/>
        <v>1.3461538130006414</v>
      </c>
      <c r="AK47" s="1">
        <f t="shared" si="15"/>
        <v>1.346099853515625</v>
      </c>
      <c r="AL47" s="1">
        <f t="shared" si="16"/>
        <v>1.8119848156347871</v>
      </c>
      <c r="AM47" s="1">
        <f t="shared" si="17"/>
        <v>2.911626023235985E-9</v>
      </c>
      <c r="AN47" s="5"/>
    </row>
    <row r="48" spans="5:40" x14ac:dyDescent="0.25">
      <c r="E48" s="12">
        <f>2*E47</f>
        <v>128</v>
      </c>
      <c r="F48" s="1">
        <f>$AM$133</f>
        <v>1.0348580198354854E-4</v>
      </c>
      <c r="G48" s="1">
        <f>($G$43*E48)^-2</f>
        <v>1.0405938640966457E-4</v>
      </c>
      <c r="H48" s="1">
        <f>($H$43*E48)^-1</f>
        <v>8.3247509127731638E-4</v>
      </c>
      <c r="Y48" s="1">
        <f>'ux n=64'!A45/64+1/128</f>
        <v>0.6953125</v>
      </c>
      <c r="Z48" s="1">
        <f>'ux n=64'!B45</f>
        <v>7.6599090000000003E-3</v>
      </c>
      <c r="AA48" s="1">
        <f t="shared" si="10"/>
        <v>1.2712609350024762</v>
      </c>
      <c r="AC48" s="1">
        <f t="shared" si="11"/>
        <v>1.2711181640625</v>
      </c>
      <c r="AD48" s="1">
        <f t="shared" si="12"/>
        <v>1.6157413870096207</v>
      </c>
      <c r="AE48" s="1">
        <f t="shared" si="13"/>
        <v>2.0383541301678207E-8</v>
      </c>
      <c r="AG48" s="1">
        <f>'ux n=128'!A45/128+1/256</f>
        <v>0.34765625</v>
      </c>
      <c r="AH48" s="1">
        <f>'ux n=128'!B45</f>
        <v>4.1801429999999999E-3</v>
      </c>
      <c r="AI48" s="1">
        <f t="shared" si="14"/>
        <v>1.3608057165377507</v>
      </c>
      <c r="AK48" s="1">
        <f t="shared" si="15"/>
        <v>1.360748291015625</v>
      </c>
      <c r="AL48" s="1">
        <f t="shared" si="16"/>
        <v>1.8516359115019441</v>
      </c>
      <c r="AM48" s="1">
        <f t="shared" si="17"/>
        <v>3.2976905914128637E-9</v>
      </c>
      <c r="AN48" s="5"/>
    </row>
    <row r="49" spans="25:40" x14ac:dyDescent="0.25">
      <c r="Y49" s="1">
        <f>'ux n=64'!A46/64+1/128</f>
        <v>0.7109375</v>
      </c>
      <c r="Z49" s="1">
        <f>'ux n=64'!B46</f>
        <v>7.4218720000000004E-3</v>
      </c>
      <c r="AA49" s="1">
        <f t="shared" si="10"/>
        <v>1.2331377718836043</v>
      </c>
      <c r="AC49" s="1">
        <f t="shared" si="11"/>
        <v>1.2330322265625</v>
      </c>
      <c r="AD49" s="1">
        <f t="shared" si="12"/>
        <v>1.5203684717416763</v>
      </c>
      <c r="AE49" s="1">
        <f t="shared" si="13"/>
        <v>1.1139814807008632E-8</v>
      </c>
      <c r="AG49" s="1">
        <f>'ux n=128'!A46/128+1/256</f>
        <v>0.35546875</v>
      </c>
      <c r="AH49" s="1">
        <f>'ux n=128'!B46</f>
        <v>4.2236310000000003E-3</v>
      </c>
      <c r="AI49" s="1">
        <f t="shared" si="14"/>
        <v>1.3747252809606321</v>
      </c>
      <c r="AK49" s="1">
        <f t="shared" si="15"/>
        <v>1.374664306640625</v>
      </c>
      <c r="AL49" s="1">
        <f t="shared" si="16"/>
        <v>1.8897019559517503</v>
      </c>
      <c r="AM49" s="1">
        <f t="shared" si="17"/>
        <v>3.7178677003243108E-9</v>
      </c>
      <c r="AN49" s="5"/>
    </row>
    <row r="50" spans="25:40" x14ac:dyDescent="0.25">
      <c r="Y50" s="1">
        <f>'ux n=64'!A47/64+1/128</f>
        <v>0.7265625</v>
      </c>
      <c r="Z50" s="1">
        <f>'ux n=64'!B47</f>
        <v>7.1655249999999998E-3</v>
      </c>
      <c r="AA50" s="1">
        <f t="shared" si="10"/>
        <v>1.192082143993682</v>
      </c>
      <c r="AC50" s="1">
        <f t="shared" si="11"/>
        <v>1.1920166015625</v>
      </c>
      <c r="AD50" s="1">
        <f t="shared" si="12"/>
        <v>1.4209035784006119</v>
      </c>
      <c r="AE50" s="1">
        <f t="shared" si="13"/>
        <v>4.2958102852410473E-9</v>
      </c>
      <c r="AG50" s="1">
        <f>'ux n=128'!A47/128+1/256</f>
        <v>0.36328125</v>
      </c>
      <c r="AH50" s="1">
        <f>'ux n=128'!B47</f>
        <v>4.2648299999999998E-3</v>
      </c>
      <c r="AI50" s="1">
        <f t="shared" si="14"/>
        <v>1.3879121861910011</v>
      </c>
      <c r="AK50" s="1">
        <f t="shared" si="15"/>
        <v>1.387847900390625</v>
      </c>
      <c r="AL50" s="1">
        <f t="shared" si="16"/>
        <v>1.9261217946186662</v>
      </c>
      <c r="AM50" s="1">
        <f t="shared" si="17"/>
        <v>4.1326641299952632E-9</v>
      </c>
      <c r="AN50" s="5"/>
    </row>
    <row r="51" spans="25:40" x14ac:dyDescent="0.25">
      <c r="Y51" s="1">
        <f>'ux n=64'!A48/64+1/128</f>
        <v>0.7421875</v>
      </c>
      <c r="Z51" s="1">
        <f>'ux n=64'!B48</f>
        <v>6.8908670000000002E-3</v>
      </c>
      <c r="AA51" s="1">
        <f t="shared" si="10"/>
        <v>1.1480938911762497</v>
      </c>
      <c r="AC51" s="1">
        <f t="shared" si="11"/>
        <v>1.1480712890625</v>
      </c>
      <c r="AD51" s="1">
        <f t="shared" si="12"/>
        <v>1.3180676847696304</v>
      </c>
      <c r="AE51" s="1">
        <f t="shared" si="13"/>
        <v>5.1085554595503537E-10</v>
      </c>
      <c r="AG51" s="1">
        <f>'ux n=128'!A48/128+1/256</f>
        <v>0.37109375</v>
      </c>
      <c r="AH51" s="1">
        <f>'ux n=128'!B48</f>
        <v>4.3037400000000003E-3</v>
      </c>
      <c r="AI51" s="1">
        <f t="shared" si="14"/>
        <v>1.4003664322288578</v>
      </c>
      <c r="AK51" s="1">
        <f t="shared" si="15"/>
        <v>1.400299072265625</v>
      </c>
      <c r="AL51" s="1">
        <f t="shared" si="16"/>
        <v>1.9608374917879701</v>
      </c>
      <c r="AM51" s="1">
        <f t="shared" si="17"/>
        <v>4.5373646467263103E-9</v>
      </c>
      <c r="AN51" s="5"/>
    </row>
    <row r="52" spans="25:40" x14ac:dyDescent="0.25">
      <c r="Y52" s="1">
        <f>'ux n=64'!A49/64+1/128</f>
        <v>0.7578125</v>
      </c>
      <c r="Z52" s="1">
        <f>'ux n=64'!B49</f>
        <v>6.5978979999999996E-3</v>
      </c>
      <c r="AA52" s="1">
        <f t="shared" si="10"/>
        <v>1.1011730134313076</v>
      </c>
      <c r="AC52" s="1">
        <f t="shared" si="11"/>
        <v>1.1011962890625</v>
      </c>
      <c r="AD52" s="1">
        <f t="shared" si="12"/>
        <v>1.2126332670450211</v>
      </c>
      <c r="AE52" s="1">
        <f t="shared" si="13"/>
        <v>5.4175500740559826E-10</v>
      </c>
      <c r="AG52" s="1">
        <f>'ux n=128'!A49/128+1/256</f>
        <v>0.37890625</v>
      </c>
      <c r="AH52" s="1">
        <f>'ux n=128'!B49</f>
        <v>4.340361E-3</v>
      </c>
      <c r="AI52" s="1">
        <f t="shared" si="14"/>
        <v>1.4120880190742022</v>
      </c>
      <c r="AK52" s="1">
        <f t="shared" si="15"/>
        <v>1.412017822265625</v>
      </c>
      <c r="AL52" s="1">
        <f t="shared" si="16"/>
        <v>1.9937943303957582</v>
      </c>
      <c r="AM52" s="1">
        <f t="shared" si="17"/>
        <v>4.9275919344279264E-9</v>
      </c>
      <c r="AN52" s="5"/>
    </row>
    <row r="53" spans="25:40" x14ac:dyDescent="0.25">
      <c r="Y53" s="1">
        <f>'ux n=64'!A50/64+1/128</f>
        <v>0.7734375</v>
      </c>
      <c r="Z53" s="1">
        <f>'ux n=64'!B50</f>
        <v>6.2866190000000002E-3</v>
      </c>
      <c r="AA53" s="1">
        <f t="shared" si="10"/>
        <v>1.0513196709153152</v>
      </c>
      <c r="AC53" s="1">
        <f t="shared" si="11"/>
        <v>1.0513916015625</v>
      </c>
      <c r="AD53" s="1">
        <f t="shared" si="12"/>
        <v>1.1054242998361588</v>
      </c>
      <c r="AE53" s="1">
        <f t="shared" si="13"/>
        <v>5.1740180044246905E-9</v>
      </c>
      <c r="AG53" s="1">
        <f>'ux n=128'!A50/128+1/256</f>
        <v>0.38671875</v>
      </c>
      <c r="AH53" s="1">
        <f>'ux n=128'!B50</f>
        <v>4.3746929999999998E-3</v>
      </c>
      <c r="AI53" s="1">
        <f t="shared" si="14"/>
        <v>1.4230769467270341</v>
      </c>
      <c r="AK53" s="1">
        <f t="shared" si="15"/>
        <v>1.423004150390625</v>
      </c>
      <c r="AL53" s="1">
        <f t="shared" si="16"/>
        <v>2.0249408120289445</v>
      </c>
      <c r="AM53" s="1">
        <f t="shared" si="17"/>
        <v>5.2993065945881503E-9</v>
      </c>
      <c r="AN53" s="5"/>
    </row>
    <row r="54" spans="25:40" x14ac:dyDescent="0.25">
      <c r="Y54" s="1">
        <f>'ux n=64'!A51/64+1/128</f>
        <v>0.7890625</v>
      </c>
      <c r="Z54" s="1">
        <f>'ux n=64'!B51</f>
        <v>5.957029E-3</v>
      </c>
      <c r="AA54" s="1">
        <f t="shared" si="10"/>
        <v>0.99853370347181269</v>
      </c>
      <c r="AC54" s="1">
        <f t="shared" si="11"/>
        <v>0.9986572265625</v>
      </c>
      <c r="AD54" s="1">
        <f t="shared" si="12"/>
        <v>0.99731625616550446</v>
      </c>
      <c r="AE54" s="1">
        <f t="shared" si="13"/>
        <v>1.5257953932944242E-8</v>
      </c>
      <c r="AG54" s="1">
        <f>'ux n=128'!A51/128+1/256</f>
        <v>0.39453125</v>
      </c>
      <c r="AH54" s="1">
        <f>'ux n=128'!B51</f>
        <v>4.4067359999999996E-3</v>
      </c>
      <c r="AI54" s="1">
        <f t="shared" si="14"/>
        <v>1.4333332151873539</v>
      </c>
      <c r="AK54" s="1">
        <f t="shared" si="15"/>
        <v>1.433258056640625</v>
      </c>
      <c r="AL54" s="1">
        <f t="shared" si="16"/>
        <v>2.054228656925261</v>
      </c>
      <c r="AM54" s="1">
        <f t="shared" si="17"/>
        <v>5.6488071464008441E-9</v>
      </c>
      <c r="AN54" s="5"/>
    </row>
    <row r="55" spans="25:40" x14ac:dyDescent="0.25">
      <c r="Y55" s="1">
        <f>'ux n=64'!A52/64+1/128</f>
        <v>0.8046875</v>
      </c>
      <c r="Z55" s="1">
        <f>'ux n=64'!B52</f>
        <v>5.609129E-3</v>
      </c>
      <c r="AA55" s="1">
        <f t="shared" si="10"/>
        <v>0.94281527125725983</v>
      </c>
      <c r="AC55" s="1">
        <f t="shared" si="11"/>
        <v>0.9429931640625</v>
      </c>
      <c r="AD55" s="1">
        <f t="shared" si="12"/>
        <v>0.88923610746860504</v>
      </c>
      <c r="AE55" s="1">
        <f t="shared" si="13"/>
        <v>3.1645850156215331E-8</v>
      </c>
      <c r="AG55" s="1">
        <f>'ux n=128'!A52/128+1/256</f>
        <v>0.40234375</v>
      </c>
      <c r="AH55" s="1">
        <f>'ux n=128'!B52</f>
        <v>4.4364909999999999E-3</v>
      </c>
      <c r="AI55" s="1">
        <f t="shared" si="14"/>
        <v>1.4428571445334455</v>
      </c>
      <c r="AK55" s="1">
        <f t="shared" si="15"/>
        <v>1.442779541015625</v>
      </c>
      <c r="AL55" s="1">
        <f t="shared" si="16"/>
        <v>2.0816128039732575</v>
      </c>
      <c r="AM55" s="1">
        <f t="shared" si="17"/>
        <v>6.0223059781151634E-9</v>
      </c>
      <c r="AN55" s="5"/>
    </row>
    <row r="56" spans="25:40" x14ac:dyDescent="0.25">
      <c r="Y56" s="1">
        <f>'ux n=64'!A53/64+1/128</f>
        <v>0.8203125</v>
      </c>
      <c r="Z56" s="1">
        <f>'ux n=64'!B53</f>
        <v>5.2429180000000001E-3</v>
      </c>
      <c r="AA56" s="1">
        <f t="shared" si="10"/>
        <v>0.88416421411519708</v>
      </c>
      <c r="AC56" s="1">
        <f t="shared" si="11"/>
        <v>0.8843994140625</v>
      </c>
      <c r="AD56" s="1">
        <f t="shared" si="12"/>
        <v>0.78216232359409332</v>
      </c>
      <c r="AE56" s="1">
        <f t="shared" si="13"/>
        <v>5.5319015211297307E-8</v>
      </c>
      <c r="AG56" s="1">
        <f>'ux n=128'!A53/128+1/256</f>
        <v>0.41015625</v>
      </c>
      <c r="AH56" s="1">
        <f>'ux n=128'!B53</f>
        <v>4.4639570000000002E-3</v>
      </c>
      <c r="AI56" s="1">
        <f t="shared" si="14"/>
        <v>1.451648414687025</v>
      </c>
      <c r="AK56" s="1">
        <f t="shared" si="15"/>
        <v>1.451568603515625</v>
      </c>
      <c r="AL56" s="1">
        <f t="shared" si="16"/>
        <v>2.1070514107123017</v>
      </c>
      <c r="AM56" s="1">
        <f t="shared" si="17"/>
        <v>6.3698230802386618E-9</v>
      </c>
      <c r="AN56" s="5"/>
    </row>
    <row r="57" spans="25:40" x14ac:dyDescent="0.25">
      <c r="Y57" s="1">
        <f>'ux n=64'!A54/64+1/128</f>
        <v>0.8359375</v>
      </c>
      <c r="Z57" s="1">
        <f>'ux n=64'!B54</f>
        <v>4.8583970000000004E-3</v>
      </c>
      <c r="AA57" s="1">
        <f t="shared" si="10"/>
        <v>0.82258069220208396</v>
      </c>
      <c r="AC57" s="1">
        <f t="shared" si="11"/>
        <v>0.8228759765625</v>
      </c>
      <c r="AD57" s="1">
        <f t="shared" si="12"/>
        <v>0.67712487280368805</v>
      </c>
      <c r="AE57" s="1">
        <f t="shared" si="13"/>
        <v>8.7192853506308109E-8</v>
      </c>
      <c r="AG57" s="1">
        <f>'ux n=128'!A54/128+1/256</f>
        <v>0.41796875</v>
      </c>
      <c r="AH57" s="1">
        <f>'ux n=128'!B54</f>
        <v>4.4891339999999997E-3</v>
      </c>
      <c r="AI57" s="1">
        <f t="shared" si="14"/>
        <v>1.4597070256480917</v>
      </c>
      <c r="AK57" s="1">
        <f t="shared" si="15"/>
        <v>1.459625244140625</v>
      </c>
      <c r="AL57" s="1">
        <f t="shared" si="16"/>
        <v>2.1305058533325791</v>
      </c>
      <c r="AM57" s="1">
        <f t="shared" si="17"/>
        <v>6.688214963532171E-9</v>
      </c>
      <c r="AN57" s="5"/>
    </row>
    <row r="58" spans="25:40" x14ac:dyDescent="0.25">
      <c r="Y58" s="1">
        <f>'ux n=64'!A55/64+1/128</f>
        <v>0.8515625</v>
      </c>
      <c r="Z58" s="1">
        <f>'ux n=64'!B55</f>
        <v>4.4555649999999999E-3</v>
      </c>
      <c r="AA58" s="1">
        <f t="shared" si="10"/>
        <v>0.75806454536146073</v>
      </c>
      <c r="AC58" s="1">
        <f t="shared" si="11"/>
        <v>0.7584228515625</v>
      </c>
      <c r="AD58" s="1">
        <f t="shared" si="12"/>
        <v>0.57520522177219391</v>
      </c>
      <c r="AE58" s="1">
        <f t="shared" si="13"/>
        <v>1.2838333370319467E-7</v>
      </c>
      <c r="AG58" s="1">
        <f>'ux n=128'!A55/128+1/256</f>
        <v>0.42578125</v>
      </c>
      <c r="AH58" s="1">
        <f>'ux n=128'!B55</f>
        <v>4.5120220000000001E-3</v>
      </c>
      <c r="AI58" s="1">
        <f t="shared" si="14"/>
        <v>1.4670329774166466</v>
      </c>
      <c r="AK58" s="1">
        <f t="shared" si="15"/>
        <v>1.466949462890625</v>
      </c>
      <c r="AL58" s="1">
        <f t="shared" si="16"/>
        <v>2.1519407266750932</v>
      </c>
      <c r="AM58" s="1">
        <f t="shared" si="17"/>
        <v>6.9746760566161625E-9</v>
      </c>
      <c r="AN58" s="5"/>
    </row>
    <row r="59" spans="25:40" x14ac:dyDescent="0.25">
      <c r="Y59" s="1">
        <f>'ux n=64'!A56/64+1/128</f>
        <v>0.8671875</v>
      </c>
      <c r="Z59" s="1">
        <f>'ux n=64'!B56</f>
        <v>4.0344229999999997E-3</v>
      </c>
      <c r="AA59" s="1">
        <f t="shared" si="10"/>
        <v>0.69061593374978714</v>
      </c>
      <c r="AC59" s="1">
        <f t="shared" si="11"/>
        <v>0.6910400390625</v>
      </c>
      <c r="AD59" s="1">
        <f t="shared" si="12"/>
        <v>0.47753633558750153</v>
      </c>
      <c r="AE59" s="1">
        <f t="shared" si="13"/>
        <v>1.7986531627127579E-7</v>
      </c>
      <c r="AG59" s="1">
        <f>'ux n=128'!A56/128+1/256</f>
        <v>0.43359375</v>
      </c>
      <c r="AH59" s="1">
        <f>'ux n=128'!B56</f>
        <v>4.5326209999999997E-3</v>
      </c>
      <c r="AI59" s="1">
        <f t="shared" si="14"/>
        <v>1.473626269992689</v>
      </c>
      <c r="AK59" s="1">
        <f t="shared" si="15"/>
        <v>1.473541259765625</v>
      </c>
      <c r="AL59" s="1">
        <f t="shared" si="16"/>
        <v>2.1713238442316651</v>
      </c>
      <c r="AM59" s="1">
        <f t="shared" si="17"/>
        <v>7.2267387054686228E-9</v>
      </c>
      <c r="AN59" s="5"/>
    </row>
    <row r="60" spans="25:40" x14ac:dyDescent="0.25">
      <c r="Y60" s="1">
        <f>'ux n=64'!A57/64+1/128</f>
        <v>0.8828125</v>
      </c>
      <c r="Z60" s="1">
        <f>'ux n=64'!B57</f>
        <v>3.5949699999999998E-3</v>
      </c>
      <c r="AA60" s="1">
        <f t="shared" si="10"/>
        <v>0.62023469721060376</v>
      </c>
      <c r="AC60" s="1">
        <f t="shared" si="11"/>
        <v>0.6207275390625</v>
      </c>
      <c r="AD60" s="1">
        <f t="shared" si="12"/>
        <v>0.38530267775058746</v>
      </c>
      <c r="AE60" s="1">
        <f t="shared" si="13"/>
        <v>2.428930909805172E-7</v>
      </c>
      <c r="AG60" s="1">
        <f>'ux n=128'!A57/128+1/256</f>
        <v>0.44140625</v>
      </c>
      <c r="AH60" s="1">
        <f>'ux n=128'!B57</f>
        <v>4.5509319999999997E-3</v>
      </c>
      <c r="AI60" s="1">
        <f t="shared" si="14"/>
        <v>1.4794872234545033</v>
      </c>
      <c r="AK60" s="1">
        <f t="shared" si="15"/>
        <v>1.479400634765625</v>
      </c>
      <c r="AL60" s="1">
        <f t="shared" si="16"/>
        <v>2.1886262381449342</v>
      </c>
      <c r="AM60" s="1">
        <f t="shared" si="17"/>
        <v>7.4976010416702744E-9</v>
      </c>
      <c r="AN60" s="5"/>
    </row>
    <row r="61" spans="25:40" x14ac:dyDescent="0.25">
      <c r="Y61" s="1">
        <f>'ux n=64'!A58/64+1/128</f>
        <v>0.8984375</v>
      </c>
      <c r="Z61" s="1">
        <f>'ux n=64'!B58</f>
        <v>3.137206E-3</v>
      </c>
      <c r="AA61" s="1">
        <f t="shared" si="10"/>
        <v>0.54692083574391059</v>
      </c>
      <c r="AC61" s="1">
        <f t="shared" si="11"/>
        <v>0.5474853515625</v>
      </c>
      <c r="AD61" s="1">
        <f t="shared" si="12"/>
        <v>0.29974021017551422</v>
      </c>
      <c r="AE61" s="1">
        <f t="shared" si="13"/>
        <v>3.1867810943766729E-7</v>
      </c>
      <c r="AG61" s="1">
        <f>'ux n=128'!A58/128+1/256</f>
        <v>0.44921875</v>
      </c>
      <c r="AH61" s="1">
        <f>'ux n=128'!B58</f>
        <v>4.5669530000000003E-3</v>
      </c>
      <c r="AI61" s="1">
        <f t="shared" si="14"/>
        <v>1.4846151976455213</v>
      </c>
      <c r="AK61" s="1">
        <f t="shared" si="15"/>
        <v>1.484527587890625</v>
      </c>
      <c r="AL61" s="1">
        <f t="shared" si="16"/>
        <v>2.2038221592083573</v>
      </c>
      <c r="AM61" s="1">
        <f t="shared" si="17"/>
        <v>7.6754691529898715E-9</v>
      </c>
      <c r="AN61" s="5"/>
    </row>
    <row r="62" spans="25:40" x14ac:dyDescent="0.25">
      <c r="Y62" s="1">
        <f>'ux n=64'!A59/64+1/128</f>
        <v>0.9140625</v>
      </c>
      <c r="Z62" s="1">
        <f>'ux n=64'!B59</f>
        <v>2.6611320000000001E-3</v>
      </c>
      <c r="AA62" s="1">
        <f t="shared" si="10"/>
        <v>0.47067450950616679</v>
      </c>
      <c r="AC62" s="1">
        <f t="shared" si="11"/>
        <v>0.4713134765625</v>
      </c>
      <c r="AD62" s="1">
        <f t="shared" si="12"/>
        <v>0.22213639318943024</v>
      </c>
      <c r="AE62" s="1">
        <f t="shared" si="13"/>
        <v>4.0827889907912265E-7</v>
      </c>
      <c r="AG62" s="1">
        <f>'ux n=128'!A59/128+1/256</f>
        <v>0.45703125</v>
      </c>
      <c r="AH62" s="1">
        <f>'ux n=128'!B59</f>
        <v>4.5806859999999996E-3</v>
      </c>
      <c r="AI62" s="1">
        <f t="shared" si="14"/>
        <v>1.4890108327223106</v>
      </c>
      <c r="AK62" s="1">
        <f t="shared" si="15"/>
        <v>1.488922119140625</v>
      </c>
      <c r="AL62" s="1">
        <f t="shared" si="16"/>
        <v>2.2168890768662095</v>
      </c>
      <c r="AM62" s="1">
        <f t="shared" si="17"/>
        <v>7.8700995754887978E-9</v>
      </c>
      <c r="AN62" s="5"/>
    </row>
    <row r="63" spans="25:40" x14ac:dyDescent="0.25">
      <c r="Y63" s="1">
        <f>'ux n=64'!A60/64+1/128</f>
        <v>0.9296875</v>
      </c>
      <c r="Z63" s="1">
        <f>'ux n=64'!B60</f>
        <v>2.1667470000000001E-3</v>
      </c>
      <c r="AA63" s="1">
        <f t="shared" si="10"/>
        <v>0.39149555834091321</v>
      </c>
      <c r="AC63" s="1">
        <f t="shared" si="11"/>
        <v>0.3922119140625</v>
      </c>
      <c r="AD63" s="1">
        <f t="shared" si="12"/>
        <v>0.15383018553256989</v>
      </c>
      <c r="AE63" s="1">
        <f t="shared" si="13"/>
        <v>5.131655198501337E-7</v>
      </c>
      <c r="AG63" s="1">
        <f>'ux n=128'!A60/128+1/256</f>
        <v>0.46484375</v>
      </c>
      <c r="AH63" s="1">
        <f>'ux n=128'!B60</f>
        <v>4.5921299999999998E-3</v>
      </c>
      <c r="AI63" s="1">
        <f t="shared" si="14"/>
        <v>1.492673808606588</v>
      </c>
      <c r="AK63" s="1">
        <f t="shared" si="15"/>
        <v>1.492584228515625</v>
      </c>
      <c r="AL63" s="1">
        <f t="shared" si="16"/>
        <v>2.2278076792135835</v>
      </c>
      <c r="AM63" s="1">
        <f t="shared" si="17"/>
        <v>8.0245926969480294E-9</v>
      </c>
      <c r="AN63" s="5"/>
    </row>
    <row r="64" spans="25:40" x14ac:dyDescent="0.25">
      <c r="Y64" s="1">
        <f>'ux n=64'!A61/64+1/128</f>
        <v>0.9453125</v>
      </c>
      <c r="Z64" s="1">
        <f>'ux n=64'!B61</f>
        <v>1.654052E-3</v>
      </c>
      <c r="AA64" s="1">
        <f t="shared" si="10"/>
        <v>0.30938414240460915</v>
      </c>
      <c r="AC64" s="1">
        <f t="shared" si="11"/>
        <v>0.3101806640625</v>
      </c>
      <c r="AD64" s="1">
        <f t="shared" si="12"/>
        <v>9.6212044358253479E-2</v>
      </c>
      <c r="AE64" s="1">
        <f t="shared" si="13"/>
        <v>6.3444675148918417E-7</v>
      </c>
      <c r="AG64" s="1">
        <f>'ux n=128'!A61/128+1/256</f>
        <v>0.47265625</v>
      </c>
      <c r="AH64" s="1">
        <f>'ux n=128'!B61</f>
        <v>4.6012859999999996E-3</v>
      </c>
      <c r="AI64" s="1">
        <f t="shared" si="14"/>
        <v>1.4956044453766373</v>
      </c>
      <c r="AK64" s="1">
        <f t="shared" si="15"/>
        <v>1.495513916015625</v>
      </c>
      <c r="AL64" s="1">
        <f t="shared" si="16"/>
        <v>2.2365618729963899</v>
      </c>
      <c r="AM64" s="1">
        <f t="shared" si="17"/>
        <v>8.1955652052919903E-9</v>
      </c>
      <c r="AN64" s="5"/>
    </row>
    <row r="65" spans="25:40" x14ac:dyDescent="0.25">
      <c r="Y65" s="1">
        <f>'ux n=64'!A62/64+1/128</f>
        <v>0.9609375</v>
      </c>
      <c r="Z65" s="1">
        <f>'ux n=64'!B62</f>
        <v>1.1230470000000001E-3</v>
      </c>
      <c r="AA65" s="1">
        <f t="shared" si="10"/>
        <v>0.22434026169725457</v>
      </c>
      <c r="AC65" s="1">
        <f t="shared" si="11"/>
        <v>0.2252197265625</v>
      </c>
      <c r="AD65" s="1">
        <f t="shared" si="12"/>
        <v>5.0723925232887268E-2</v>
      </c>
      <c r="AE65" s="1">
        <f t="shared" si="13"/>
        <v>7.7345844920115765E-7</v>
      </c>
      <c r="AG65" s="1">
        <f>'ux n=128'!A62/128+1/256</f>
        <v>0.48046875</v>
      </c>
      <c r="AH65" s="1">
        <f>'ux n=128'!B62</f>
        <v>4.6081519999999999E-3</v>
      </c>
      <c r="AI65" s="1">
        <f>(AH65+ABS(AJ$6))/AJ$12</f>
        <v>1.4978021028758901</v>
      </c>
      <c r="AK65" s="1">
        <f t="shared" si="15"/>
        <v>1.497711181640625</v>
      </c>
      <c r="AL65" s="1">
        <f t="shared" si="16"/>
        <v>2.2431387836113572</v>
      </c>
      <c r="AM65" s="1">
        <f t="shared" si="17"/>
        <v>8.266671022132893E-9</v>
      </c>
    </row>
    <row r="66" spans="25:40" x14ac:dyDescent="0.25">
      <c r="Y66" s="1">
        <f>'ux n=64'!A63/64+1/128</f>
        <v>0.9765625</v>
      </c>
      <c r="Z66" s="1">
        <f>'ux n=64'!B63</f>
        <v>5.7373030000000005E-4</v>
      </c>
      <c r="AA66" s="1">
        <f t="shared" si="10"/>
        <v>0.1363636439528686</v>
      </c>
      <c r="AC66" s="1">
        <f t="shared" si="11"/>
        <v>0.1373291015625</v>
      </c>
      <c r="AD66" s="1">
        <f t="shared" si="12"/>
        <v>1.885928213596344E-2</v>
      </c>
      <c r="AE66" s="1">
        <f t="shared" si="13"/>
        <v>9.3210839599518409E-7</v>
      </c>
      <c r="AF66" s="8"/>
      <c r="AG66" s="1">
        <f>'ux n=128'!A63/128+1/256</f>
        <v>0.48828125</v>
      </c>
      <c r="AH66" s="1">
        <f>'ux n=128'!B63</f>
        <v>4.6127299999999998E-3</v>
      </c>
      <c r="AI66" s="1">
        <f t="shared" si="14"/>
        <v>1.4992674212609147</v>
      </c>
      <c r="AK66" s="1">
        <f t="shared" si="15"/>
        <v>1.499176025390625</v>
      </c>
      <c r="AL66" s="1">
        <f t="shared" si="16"/>
        <v>2.2475287551060319</v>
      </c>
      <c r="AM66" s="1">
        <f t="shared" si="17"/>
        <v>8.3532051060159254E-9</v>
      </c>
      <c r="AN66" s="8"/>
    </row>
    <row r="67" spans="25:40" x14ac:dyDescent="0.25">
      <c r="Y67" s="1">
        <f>'ux n=64'!A64/64+1/128</f>
        <v>0.9921875</v>
      </c>
      <c r="Z67" s="1">
        <f>'ux n=64'!B64</f>
        <v>6.1035159999999997E-6</v>
      </c>
      <c r="AA67" s="1">
        <f t="shared" si="10"/>
        <v>4.5454547984289523E-2</v>
      </c>
      <c r="AC67" s="1">
        <f t="shared" si="11"/>
        <v>4.65087890625E-2</v>
      </c>
      <c r="AD67" s="1">
        <f t="shared" si="12"/>
        <v>2.1630674600601196E-3</v>
      </c>
      <c r="AE67" s="1">
        <f t="shared" si="13"/>
        <v>1.1114242509863895E-6</v>
      </c>
      <c r="AG67" s="1">
        <f>'ux n=128'!A64/128+1/256</f>
        <v>0.49609375</v>
      </c>
      <c r="AH67" s="1">
        <f>'ux n=128'!B64</f>
        <v>4.6150189999999997E-3</v>
      </c>
      <c r="AI67" s="1">
        <f t="shared" si="14"/>
        <v>1.500000080453427</v>
      </c>
      <c r="AK67" s="1">
        <f t="shared" si="15"/>
        <v>1.499908447265625</v>
      </c>
      <c r="AL67" s="1">
        <f t="shared" si="16"/>
        <v>2.2497253501787782</v>
      </c>
      <c r="AM67" s="1">
        <f t="shared" si="17"/>
        <v>8.3966411067623856E-9</v>
      </c>
    </row>
    <row r="68" spans="25:40" x14ac:dyDescent="0.25">
      <c r="AD68" s="1">
        <f>SUM(AD4:AD67)</f>
        <v>76.800004005432129</v>
      </c>
      <c r="AE68" s="1">
        <f>SUM(AE4:AE67)</f>
        <v>1.3168504482185081E-5</v>
      </c>
      <c r="AG68" s="1">
        <f>'ux n=128'!A65/128+1/256</f>
        <v>0.50390625</v>
      </c>
      <c r="AH68" s="1">
        <f>'ux n=128'!B65</f>
        <v>4.6150189999999997E-3</v>
      </c>
      <c r="AI68" s="1">
        <f t="shared" si="14"/>
        <v>1.500000080453427</v>
      </c>
      <c r="AK68" s="1">
        <f t="shared" si="15"/>
        <v>1.499908447265625</v>
      </c>
      <c r="AL68" s="1">
        <f t="shared" ref="AL68:AL131" si="20">AK68*AK68</f>
        <v>2.2497253501787782</v>
      </c>
      <c r="AM68" s="1">
        <f t="shared" si="17"/>
        <v>8.3966411067623856E-9</v>
      </c>
      <c r="AN68" s="5"/>
    </row>
    <row r="69" spans="25:40" x14ac:dyDescent="0.25">
      <c r="AD69" s="2" t="s">
        <v>7</v>
      </c>
      <c r="AE69" s="3">
        <f>SQRT(AE68/AD68)</f>
        <v>4.14083195951241E-4</v>
      </c>
      <c r="AG69" s="1">
        <f>'ux n=128'!A66/128+1/256</f>
        <v>0.51171875</v>
      </c>
      <c r="AH69" s="1">
        <f>'ux n=128'!B66</f>
        <v>4.6127299999999998E-3</v>
      </c>
      <c r="AI69" s="1">
        <f t="shared" ref="AI69:AI131" si="21">(AH69+ABS(AJ$6))/AJ$12</f>
        <v>1.4992674212609147</v>
      </c>
      <c r="AK69" s="1">
        <f t="shared" ref="AK69:AK131" si="22">6*(AG69-AG69*AG69)</f>
        <v>1.499176025390625</v>
      </c>
      <c r="AL69" s="1">
        <f t="shared" si="20"/>
        <v>2.2475287551060319</v>
      </c>
      <c r="AM69" s="1">
        <f t="shared" ref="AM69:AM131" si="23">(AK69-AI69)^2</f>
        <v>8.3532051060159254E-9</v>
      </c>
      <c r="AN69" s="5"/>
    </row>
    <row r="70" spans="25:40" x14ac:dyDescent="0.25">
      <c r="Y70"/>
      <c r="AG70" s="1">
        <f>'ux n=128'!A67/128+1/256</f>
        <v>0.51953125</v>
      </c>
      <c r="AH70" s="1">
        <f>'ux n=128'!B67</f>
        <v>4.6081519999999999E-3</v>
      </c>
      <c r="AI70" s="1">
        <f t="shared" si="21"/>
        <v>1.4978021028758901</v>
      </c>
      <c r="AK70" s="1">
        <f t="shared" si="22"/>
        <v>1.497711181640625</v>
      </c>
      <c r="AL70" s="1">
        <f t="shared" si="20"/>
        <v>2.2431387836113572</v>
      </c>
      <c r="AM70" s="1">
        <f t="shared" si="23"/>
        <v>8.266671022132893E-9</v>
      </c>
      <c r="AN70" s="5"/>
    </row>
    <row r="71" spans="25:40" x14ac:dyDescent="0.25">
      <c r="Y71"/>
      <c r="AG71" s="1">
        <f>'ux n=128'!A68/128+1/256</f>
        <v>0.52734375</v>
      </c>
      <c r="AH71" s="1">
        <f>'ux n=128'!B68</f>
        <v>4.6012859999999996E-3</v>
      </c>
      <c r="AI71" s="1">
        <f t="shared" si="21"/>
        <v>1.4956044453766373</v>
      </c>
      <c r="AK71" s="1">
        <f t="shared" si="22"/>
        <v>1.495513916015625</v>
      </c>
      <c r="AL71" s="1">
        <f t="shared" si="20"/>
        <v>2.2365618729963899</v>
      </c>
      <c r="AM71" s="1">
        <f t="shared" si="23"/>
        <v>8.1955652052919903E-9</v>
      </c>
      <c r="AN71" s="5"/>
    </row>
    <row r="72" spans="25:40" x14ac:dyDescent="0.25">
      <c r="Y72"/>
      <c r="AG72" s="1">
        <f>'ux n=128'!A69/128+1/256</f>
        <v>0.53515625</v>
      </c>
      <c r="AH72" s="1">
        <f>'ux n=128'!B69</f>
        <v>4.5921299999999998E-3</v>
      </c>
      <c r="AI72" s="1">
        <f t="shared" si="21"/>
        <v>1.492673808606588</v>
      </c>
      <c r="AK72" s="1">
        <f t="shared" si="22"/>
        <v>1.492584228515625</v>
      </c>
      <c r="AL72" s="1">
        <f t="shared" si="20"/>
        <v>2.2278076792135835</v>
      </c>
      <c r="AM72" s="1">
        <f t="shared" si="23"/>
        <v>8.0245926969480294E-9</v>
      </c>
      <c r="AN72" s="5"/>
    </row>
    <row r="73" spans="25:40" x14ac:dyDescent="0.25">
      <c r="Y73"/>
      <c r="AG73" s="1">
        <f>'ux n=128'!A70/128+1/256</f>
        <v>0.54296875</v>
      </c>
      <c r="AH73" s="1">
        <f>'ux n=128'!B70</f>
        <v>4.5806859999999996E-3</v>
      </c>
      <c r="AI73" s="1">
        <f t="shared" si="21"/>
        <v>1.4890108327223106</v>
      </c>
      <c r="AK73" s="1">
        <f t="shared" si="22"/>
        <v>1.488922119140625</v>
      </c>
      <c r="AL73" s="1">
        <f t="shared" si="20"/>
        <v>2.2168890768662095</v>
      </c>
      <c r="AM73" s="1">
        <f t="shared" si="23"/>
        <v>7.8700995754887978E-9</v>
      </c>
      <c r="AN73" s="5"/>
    </row>
    <row r="74" spans="25:40" x14ac:dyDescent="0.25">
      <c r="Y74"/>
      <c r="AG74" s="1">
        <f>'ux n=128'!A71/128+1/256</f>
        <v>0.55078125</v>
      </c>
      <c r="AH74" s="1">
        <f>'ux n=128'!B71</f>
        <v>4.5669530000000003E-3</v>
      </c>
      <c r="AI74" s="1">
        <f t="shared" si="21"/>
        <v>1.4846151976455213</v>
      </c>
      <c r="AK74" s="1">
        <f t="shared" si="22"/>
        <v>1.484527587890625</v>
      </c>
      <c r="AL74" s="1">
        <f t="shared" si="20"/>
        <v>2.2038221592083573</v>
      </c>
      <c r="AM74" s="1">
        <f t="shared" si="23"/>
        <v>7.6754691529898715E-9</v>
      </c>
      <c r="AN74" s="5"/>
    </row>
    <row r="75" spans="25:40" x14ac:dyDescent="0.25">
      <c r="Y75"/>
      <c r="AG75" s="1">
        <f>'ux n=128'!A72/128+1/256</f>
        <v>0.55859375</v>
      </c>
      <c r="AH75" s="1">
        <f>'ux n=128'!B72</f>
        <v>4.5509319999999997E-3</v>
      </c>
      <c r="AI75" s="1">
        <f t="shared" si="21"/>
        <v>1.4794872234545033</v>
      </c>
      <c r="AK75" s="1">
        <f t="shared" si="22"/>
        <v>1.479400634765625</v>
      </c>
      <c r="AL75" s="1">
        <f t="shared" si="20"/>
        <v>2.1886262381449342</v>
      </c>
      <c r="AM75" s="1">
        <f t="shared" si="23"/>
        <v>7.4976010416702744E-9</v>
      </c>
      <c r="AN75" s="5"/>
    </row>
    <row r="76" spans="25:40" x14ac:dyDescent="0.25">
      <c r="Y76"/>
      <c r="AG76" s="1">
        <f>'ux n=128'!A73/128+1/256</f>
        <v>0.56640625</v>
      </c>
      <c r="AH76" s="1">
        <f>'ux n=128'!B73</f>
        <v>4.5326209999999997E-3</v>
      </c>
      <c r="AI76" s="1">
        <f t="shared" si="21"/>
        <v>1.473626269992689</v>
      </c>
      <c r="AK76" s="1">
        <f t="shared" si="22"/>
        <v>1.473541259765625</v>
      </c>
      <c r="AL76" s="1">
        <f t="shared" si="20"/>
        <v>2.1713238442316651</v>
      </c>
      <c r="AM76" s="1">
        <f t="shared" si="23"/>
        <v>7.2267387054686228E-9</v>
      </c>
      <c r="AN76" s="5"/>
    </row>
    <row r="77" spans="25:40" x14ac:dyDescent="0.25">
      <c r="Y77"/>
      <c r="AG77" s="1">
        <f>'ux n=128'!A74/128+1/256</f>
        <v>0.57421875</v>
      </c>
      <c r="AH77" s="1">
        <f>'ux n=128'!B74</f>
        <v>4.5120220000000001E-3</v>
      </c>
      <c r="AI77" s="1">
        <f t="shared" si="21"/>
        <v>1.4670329774166466</v>
      </c>
      <c r="AK77" s="1">
        <f t="shared" si="22"/>
        <v>1.466949462890625</v>
      </c>
      <c r="AL77" s="1">
        <f t="shared" si="20"/>
        <v>2.1519407266750932</v>
      </c>
      <c r="AM77" s="1">
        <f t="shared" si="23"/>
        <v>6.9746760566161625E-9</v>
      </c>
      <c r="AN77" s="5"/>
    </row>
    <row r="78" spans="25:40" x14ac:dyDescent="0.25">
      <c r="Y78"/>
      <c r="AG78" s="1">
        <f>'ux n=128'!A75/128+1/256</f>
        <v>0.58203125</v>
      </c>
      <c r="AH78" s="1">
        <f>'ux n=128'!B75</f>
        <v>4.4891339999999997E-3</v>
      </c>
      <c r="AI78" s="1">
        <f t="shared" si="21"/>
        <v>1.4597070256480917</v>
      </c>
      <c r="AK78" s="1">
        <f t="shared" si="22"/>
        <v>1.459625244140625</v>
      </c>
      <c r="AL78" s="1">
        <f t="shared" si="20"/>
        <v>2.1305058533325791</v>
      </c>
      <c r="AM78" s="1">
        <f t="shared" si="23"/>
        <v>6.688214963532171E-9</v>
      </c>
      <c r="AN78" s="5"/>
    </row>
    <row r="79" spans="25:40" x14ac:dyDescent="0.25">
      <c r="Y79"/>
      <c r="AG79" s="1">
        <f>'ux n=128'!A76/128+1/256</f>
        <v>0.58984375</v>
      </c>
      <c r="AH79" s="1">
        <f>'ux n=128'!B76</f>
        <v>4.4639570000000002E-3</v>
      </c>
      <c r="AI79" s="1">
        <f t="shared" si="21"/>
        <v>1.451648414687025</v>
      </c>
      <c r="AK79" s="1">
        <f t="shared" si="22"/>
        <v>1.451568603515625</v>
      </c>
      <c r="AL79" s="1">
        <f t="shared" si="20"/>
        <v>2.1070514107123017</v>
      </c>
      <c r="AM79" s="1">
        <f t="shared" si="23"/>
        <v>6.3698230802386618E-9</v>
      </c>
      <c r="AN79" s="5"/>
    </row>
    <row r="80" spans="25:40" x14ac:dyDescent="0.25">
      <c r="Y80"/>
      <c r="AG80" s="1">
        <f>'ux n=128'!A77/128+1/256</f>
        <v>0.59765625</v>
      </c>
      <c r="AH80" s="1">
        <f>'ux n=128'!B77</f>
        <v>4.4364909999999999E-3</v>
      </c>
      <c r="AI80" s="1">
        <f t="shared" si="21"/>
        <v>1.4428571445334455</v>
      </c>
      <c r="AK80" s="1">
        <f t="shared" si="22"/>
        <v>1.442779541015625</v>
      </c>
      <c r="AL80" s="1">
        <f t="shared" si="20"/>
        <v>2.0816128039732575</v>
      </c>
      <c r="AM80" s="1">
        <f t="shared" si="23"/>
        <v>6.0223059781151634E-9</v>
      </c>
      <c r="AN80" s="5"/>
    </row>
    <row r="81" spans="2:40" x14ac:dyDescent="0.25">
      <c r="Y81"/>
      <c r="AG81" s="1">
        <f>'ux n=128'!A78/128+1/256</f>
        <v>0.60546875</v>
      </c>
      <c r="AH81" s="1">
        <f>'ux n=128'!B78</f>
        <v>4.4067359999999996E-3</v>
      </c>
      <c r="AI81" s="1">
        <f t="shared" si="21"/>
        <v>1.4333332151873539</v>
      </c>
      <c r="AK81" s="1">
        <f t="shared" si="22"/>
        <v>1.433258056640625</v>
      </c>
      <c r="AL81" s="1">
        <f t="shared" si="20"/>
        <v>2.054228656925261</v>
      </c>
      <c r="AM81" s="1">
        <f t="shared" si="23"/>
        <v>5.6488071464008441E-9</v>
      </c>
      <c r="AN81" s="5"/>
    </row>
    <row r="82" spans="2:40" x14ac:dyDescent="0.25">
      <c r="Y82"/>
      <c r="AG82" s="1">
        <f>'ux n=128'!A79/128+1/256</f>
        <v>0.61328125</v>
      </c>
      <c r="AH82" s="1">
        <f>'ux n=128'!B79</f>
        <v>4.3746929999999998E-3</v>
      </c>
      <c r="AI82" s="1">
        <f t="shared" si="21"/>
        <v>1.4230769467270341</v>
      </c>
      <c r="AK82" s="1">
        <f t="shared" si="22"/>
        <v>1.423004150390625</v>
      </c>
      <c r="AL82" s="1">
        <f t="shared" si="20"/>
        <v>2.0249408120289445</v>
      </c>
      <c r="AM82" s="1">
        <f t="shared" si="23"/>
        <v>5.2993065945881503E-9</v>
      </c>
      <c r="AN82" s="5"/>
    </row>
    <row r="83" spans="2:40" x14ac:dyDescent="0.25">
      <c r="Y83"/>
      <c r="AG83" s="1">
        <f>'ux n=128'!A80/128+1/256</f>
        <v>0.62109375</v>
      </c>
      <c r="AH83" s="1">
        <f>'ux n=128'!B80</f>
        <v>4.340361E-3</v>
      </c>
      <c r="AI83" s="1">
        <f t="shared" si="21"/>
        <v>1.4120880190742022</v>
      </c>
      <c r="AK83" s="1">
        <f t="shared" si="22"/>
        <v>1.412017822265625</v>
      </c>
      <c r="AL83" s="1">
        <f t="shared" si="20"/>
        <v>1.9937943303957582</v>
      </c>
      <c r="AM83" s="1">
        <f t="shared" si="23"/>
        <v>4.9275919344279264E-9</v>
      </c>
      <c r="AN83" s="5"/>
    </row>
    <row r="84" spans="2:40" x14ac:dyDescent="0.25">
      <c r="Y84"/>
      <c r="AG84" s="1">
        <f>'ux n=128'!A81/128+1/256</f>
        <v>0.62890625</v>
      </c>
      <c r="AH84" s="1">
        <f>'ux n=128'!B81</f>
        <v>4.3037400000000003E-3</v>
      </c>
      <c r="AI84" s="1">
        <f t="shared" si="21"/>
        <v>1.4003664322288578</v>
      </c>
      <c r="AK84" s="1">
        <f t="shared" si="22"/>
        <v>1.400299072265625</v>
      </c>
      <c r="AL84" s="1">
        <f t="shared" si="20"/>
        <v>1.9608374917879701</v>
      </c>
      <c r="AM84" s="1">
        <f t="shared" si="23"/>
        <v>4.5373646467263103E-9</v>
      </c>
      <c r="AN84" s="5"/>
    </row>
    <row r="85" spans="2:40" x14ac:dyDescent="0.25">
      <c r="Y85"/>
      <c r="AG85" s="1">
        <f>'ux n=128'!A82/128+1/256</f>
        <v>0.63671875</v>
      </c>
      <c r="AH85" s="1">
        <f>'ux n=128'!B82</f>
        <v>4.2648299999999998E-3</v>
      </c>
      <c r="AI85" s="1">
        <f t="shared" si="21"/>
        <v>1.3879121861910011</v>
      </c>
      <c r="AK85" s="1">
        <f t="shared" si="22"/>
        <v>1.387847900390625</v>
      </c>
      <c r="AL85" s="1">
        <f t="shared" si="20"/>
        <v>1.9261217946186662</v>
      </c>
      <c r="AM85" s="1">
        <f t="shared" si="23"/>
        <v>4.1326641299952632E-9</v>
      </c>
      <c r="AN85" s="5"/>
    </row>
    <row r="86" spans="2:40" x14ac:dyDescent="0.25">
      <c r="Y86"/>
      <c r="AG86" s="1">
        <f>'ux n=128'!A83/128+1/256</f>
        <v>0.64453125</v>
      </c>
      <c r="AH86" s="1">
        <f>'ux n=128'!B83</f>
        <v>4.2236310000000003E-3</v>
      </c>
      <c r="AI86" s="1">
        <f t="shared" si="21"/>
        <v>1.3747252809606321</v>
      </c>
      <c r="AK86" s="1">
        <f t="shared" si="22"/>
        <v>1.374664306640625</v>
      </c>
      <c r="AL86" s="1">
        <f t="shared" si="20"/>
        <v>1.8897019559517503</v>
      </c>
      <c r="AM86" s="1">
        <f t="shared" si="23"/>
        <v>3.7178677003243108E-9</v>
      </c>
    </row>
    <row r="87" spans="2:40" x14ac:dyDescent="0.25">
      <c r="Y87"/>
      <c r="AF87" s="8"/>
      <c r="AG87" s="1">
        <f>'ux n=128'!A84/128+1/256</f>
        <v>0.65234375</v>
      </c>
      <c r="AH87" s="1">
        <f>'ux n=128'!B84</f>
        <v>4.1801429999999999E-3</v>
      </c>
      <c r="AI87" s="1">
        <f t="shared" si="21"/>
        <v>1.3608057165377507</v>
      </c>
      <c r="AK87" s="1">
        <f t="shared" si="22"/>
        <v>1.360748291015625</v>
      </c>
      <c r="AL87" s="1">
        <f t="shared" si="20"/>
        <v>1.8516359115019441</v>
      </c>
      <c r="AM87" s="1">
        <f t="shared" si="23"/>
        <v>3.2976905914128637E-9</v>
      </c>
      <c r="AN87" s="8"/>
    </row>
    <row r="88" spans="2:40" x14ac:dyDescent="0.25">
      <c r="Y88"/>
      <c r="AG88" s="1">
        <f>'ux n=128'!A85/128+1/256</f>
        <v>0.66015625</v>
      </c>
      <c r="AH88" s="1">
        <f>'ux n=128'!B85</f>
        <v>4.1343669999999999E-3</v>
      </c>
      <c r="AI88" s="1">
        <f t="shared" si="21"/>
        <v>1.3461538130006414</v>
      </c>
      <c r="AK88" s="1">
        <f t="shared" si="22"/>
        <v>1.346099853515625</v>
      </c>
      <c r="AL88" s="1">
        <f t="shared" si="20"/>
        <v>1.8119848156347871</v>
      </c>
      <c r="AM88" s="1">
        <f t="shared" si="23"/>
        <v>2.911626023235985E-9</v>
      </c>
    </row>
    <row r="89" spans="2:40" x14ac:dyDescent="0.25">
      <c r="Y89"/>
      <c r="AG89" s="1">
        <f>'ux n=128'!A86/128+1/256</f>
        <v>0.66796875</v>
      </c>
      <c r="AH89" s="1">
        <f>'ux n=128'!B86</f>
        <v>4.086302E-3</v>
      </c>
      <c r="AI89" s="1">
        <f t="shared" si="21"/>
        <v>1.3307692502710196</v>
      </c>
      <c r="AK89" s="1">
        <f t="shared" si="22"/>
        <v>1.330718994140625</v>
      </c>
      <c r="AL89" s="1">
        <f t="shared" si="20"/>
        <v>1.7708130413666368</v>
      </c>
      <c r="AM89" s="1">
        <f t="shared" si="23"/>
        <v>2.5256786422344936E-9</v>
      </c>
      <c r="AN89" s="5"/>
    </row>
    <row r="90" spans="2:40" x14ac:dyDescent="0.25">
      <c r="Y90"/>
      <c r="AG90" s="1">
        <f>'ux n=128'!A87/128+1/256</f>
        <v>0.67578125</v>
      </c>
      <c r="AH90" s="1">
        <f>'ux n=128'!B87</f>
        <v>4.0359480000000001E-3</v>
      </c>
      <c r="AI90" s="1">
        <f t="shared" si="21"/>
        <v>1.3146520283488856</v>
      </c>
      <c r="AK90" s="1">
        <f t="shared" si="22"/>
        <v>1.314605712890625</v>
      </c>
      <c r="AL90" s="1">
        <f t="shared" si="20"/>
        <v>1.7281881803646684</v>
      </c>
      <c r="AM90" s="1">
        <f t="shared" si="23"/>
        <v>2.1451216738907812E-9</v>
      </c>
      <c r="AN90" s="5"/>
    </row>
    <row r="91" spans="2:40" x14ac:dyDescent="0.25">
      <c r="Y91"/>
      <c r="AG91" s="1">
        <f>'ux n=128'!A88/128+1/256</f>
        <v>0.68359375</v>
      </c>
      <c r="AH91" s="1">
        <f>'ux n=128'!B88</f>
        <v>3.9833050000000004E-3</v>
      </c>
      <c r="AI91" s="1">
        <f t="shared" si="21"/>
        <v>1.2978021472342394</v>
      </c>
      <c r="AK91" s="1">
        <f t="shared" si="22"/>
        <v>1.297760009765625</v>
      </c>
      <c r="AL91" s="1">
        <f t="shared" si="20"/>
        <v>1.6841810429468751</v>
      </c>
      <c r="AM91" s="1">
        <f t="shared" si="23"/>
        <v>1.7755662612267791E-9</v>
      </c>
      <c r="AN91" s="5"/>
    </row>
    <row r="92" spans="2:40" x14ac:dyDescent="0.25">
      <c r="Y92"/>
      <c r="AG92" s="1">
        <f>'ux n=128'!A89/128+1/256</f>
        <v>0.69140625</v>
      </c>
      <c r="AH92" s="1">
        <f>'ux n=128'!B89</f>
        <v>3.9283729999999998E-3</v>
      </c>
      <c r="AI92" s="1">
        <f t="shared" si="21"/>
        <v>1.2802196069270806</v>
      </c>
      <c r="AK92" s="1">
        <f t="shared" si="22"/>
        <v>1.280181884765625</v>
      </c>
      <c r="AL92" s="1">
        <f t="shared" si="20"/>
        <v>1.638865658082068</v>
      </c>
      <c r="AM92" s="1">
        <f t="shared" si="23"/>
        <v>1.4229614648815192E-9</v>
      </c>
      <c r="AN92" s="5"/>
    </row>
    <row r="93" spans="2:40" x14ac:dyDescent="0.25">
      <c r="B93" s="12"/>
      <c r="C93" s="12"/>
      <c r="K93" s="12"/>
      <c r="S93" s="12"/>
      <c r="Y93"/>
      <c r="AA93" s="12"/>
      <c r="AG93" s="1">
        <f>'ux n=128'!A90/128+1/256</f>
        <v>0.69921875</v>
      </c>
      <c r="AH93" s="1">
        <f>'ux n=128'!B90</f>
        <v>3.871153E-3</v>
      </c>
      <c r="AI93" s="1">
        <f t="shared" si="21"/>
        <v>1.2619047275056936</v>
      </c>
      <c r="AK93" s="1">
        <f t="shared" si="22"/>
        <v>1.261871337890625</v>
      </c>
      <c r="AL93" s="1">
        <f t="shared" si="20"/>
        <v>1.5923192733898759</v>
      </c>
      <c r="AM93" s="1">
        <f t="shared" si="23"/>
        <v>1.1148663944294098E-9</v>
      </c>
      <c r="AN93" s="5"/>
    </row>
    <row r="94" spans="2:40" x14ac:dyDescent="0.25">
      <c r="Y94"/>
      <c r="AG94" s="1">
        <f>'ux n=128'!A91/128+1/256</f>
        <v>0.70703125</v>
      </c>
      <c r="AH94" s="1">
        <f>'ux n=128'!B91</f>
        <v>3.8116439999999999E-3</v>
      </c>
      <c r="AI94" s="1">
        <f t="shared" si="21"/>
        <v>1.2428571888917945</v>
      </c>
      <c r="AK94" s="1">
        <f t="shared" si="22"/>
        <v>1.242828369140625</v>
      </c>
      <c r="AL94" s="1">
        <f t="shared" si="20"/>
        <v>1.5446223551407456</v>
      </c>
      <c r="AM94" s="1">
        <f t="shared" si="23"/>
        <v>8.3057805747355258E-10</v>
      </c>
      <c r="AN94" s="5"/>
    </row>
    <row r="95" spans="2:40" x14ac:dyDescent="0.25">
      <c r="Y95"/>
      <c r="AG95" s="1">
        <f>'ux n=128'!A92/128+1/256</f>
        <v>0.71484375</v>
      </c>
      <c r="AH95" s="1">
        <f>'ux n=128'!B92</f>
        <v>3.7498459999999998E-3</v>
      </c>
      <c r="AI95" s="1">
        <f t="shared" si="21"/>
        <v>1.2230769910853831</v>
      </c>
      <c r="AK95" s="1">
        <f t="shared" si="22"/>
        <v>1.223052978515625</v>
      </c>
      <c r="AL95" s="1">
        <f t="shared" si="20"/>
        <v>1.4958585882559419</v>
      </c>
      <c r="AM95" s="1">
        <f t="shared" si="23"/>
        <v>5.7660350638988796E-10</v>
      </c>
      <c r="AN95" s="5"/>
    </row>
    <row r="96" spans="2:40" x14ac:dyDescent="0.25">
      <c r="Y96"/>
      <c r="AG96" s="1">
        <f>'ux n=128'!A93/128+1/256</f>
        <v>0.72265625</v>
      </c>
      <c r="AH96" s="1">
        <f>'ux n=128'!B93</f>
        <v>3.6857589999999998E-3</v>
      </c>
      <c r="AI96" s="1">
        <f t="shared" si="21"/>
        <v>1.2025641340864595</v>
      </c>
      <c r="AK96" s="1">
        <f t="shared" si="22"/>
        <v>1.202545166015625</v>
      </c>
      <c r="AL96" s="1">
        <f t="shared" si="20"/>
        <v>1.4461148763075471</v>
      </c>
      <c r="AM96" s="1">
        <f t="shared" si="23"/>
        <v>3.5978771118099749E-10</v>
      </c>
      <c r="AN96" s="5"/>
    </row>
    <row r="97" spans="25:40" x14ac:dyDescent="0.25">
      <c r="Y97"/>
      <c r="AG97" s="1">
        <f>'ux n=128'!A94/128+1/256</f>
        <v>0.73046875</v>
      </c>
      <c r="AH97" s="1">
        <f>'ux n=128'!B94</f>
        <v>3.6193829999999999E-3</v>
      </c>
      <c r="AI97" s="1">
        <f t="shared" si="21"/>
        <v>1.1813186178950235</v>
      </c>
      <c r="AK97" s="1">
        <f t="shared" si="22"/>
        <v>1.181304931640625</v>
      </c>
      <c r="AL97" s="1">
        <f t="shared" si="20"/>
        <v>1.3954813415184617</v>
      </c>
      <c r="AM97" s="1">
        <f t="shared" si="23"/>
        <v>1.8731355945935192E-10</v>
      </c>
      <c r="AN97" s="5"/>
    </row>
    <row r="98" spans="25:40" x14ac:dyDescent="0.25">
      <c r="Y98"/>
      <c r="AG98" s="1">
        <f>'ux n=128'!A95/128+1/256</f>
        <v>0.73828125</v>
      </c>
      <c r="AH98" s="1">
        <f>'ux n=128'!B95</f>
        <v>3.5507189999999999E-3</v>
      </c>
      <c r="AI98" s="1">
        <f t="shared" si="21"/>
        <v>1.1593407625893593</v>
      </c>
      <c r="AK98" s="1">
        <f t="shared" si="22"/>
        <v>1.159332275390625</v>
      </c>
      <c r="AL98" s="1">
        <f t="shared" si="20"/>
        <v>1.344051324762404</v>
      </c>
      <c r="AM98" s="1">
        <f t="shared" si="23"/>
        <v>7.203254235470137E-11</v>
      </c>
      <c r="AN98" s="5"/>
    </row>
    <row r="99" spans="25:40" x14ac:dyDescent="0.25">
      <c r="Y99"/>
      <c r="AG99" s="1">
        <f>'ux n=128'!A96/128+1/256</f>
        <v>0.74609375</v>
      </c>
      <c r="AH99" s="1">
        <f>'ux n=128'!B96</f>
        <v>3.4797650000000001E-3</v>
      </c>
      <c r="AI99" s="1">
        <f t="shared" si="21"/>
        <v>1.1366299280128986</v>
      </c>
      <c r="AK99" s="1">
        <f t="shared" si="22"/>
        <v>1.136627197265625</v>
      </c>
      <c r="AL99" s="1">
        <f t="shared" si="20"/>
        <v>1.29192138556391</v>
      </c>
      <c r="AM99" s="1">
        <f t="shared" si="23"/>
        <v>7.4569806724824681E-12</v>
      </c>
      <c r="AN99" s="5"/>
    </row>
    <row r="100" spans="25:40" x14ac:dyDescent="0.25">
      <c r="Y100"/>
      <c r="AG100" s="1">
        <f>'ux n=128'!A97/128+1/256</f>
        <v>0.75390625</v>
      </c>
      <c r="AH100" s="1">
        <f>'ux n=128'!B97</f>
        <v>3.4065229999999998E-3</v>
      </c>
      <c r="AI100" s="1">
        <f t="shared" si="21"/>
        <v>1.1131867543222098</v>
      </c>
      <c r="AK100" s="1">
        <f t="shared" si="22"/>
        <v>1.113189697265625</v>
      </c>
      <c r="AL100" s="1">
        <f t="shared" si="20"/>
        <v>1.2391913020983338</v>
      </c>
      <c r="AM100" s="1">
        <f t="shared" si="23"/>
        <v>8.6609159449812475E-12</v>
      </c>
      <c r="AN100" s="5"/>
    </row>
    <row r="101" spans="25:40" x14ac:dyDescent="0.25">
      <c r="Y101"/>
      <c r="AG101" s="1">
        <f>'ux n=128'!A98/128+1/256</f>
        <v>0.76171875</v>
      </c>
      <c r="AH101" s="1">
        <f>'ux n=128'!B98</f>
        <v>3.3309920000000001E-3</v>
      </c>
      <c r="AI101" s="1">
        <f t="shared" si="21"/>
        <v>1.0890109214390089</v>
      </c>
      <c r="AK101" s="1">
        <f t="shared" si="22"/>
        <v>1.089019775390625</v>
      </c>
      <c r="AL101" s="1">
        <f t="shared" si="20"/>
        <v>1.1859640711918473</v>
      </c>
      <c r="AM101" s="1">
        <f t="shared" si="23"/>
        <v>7.8392459220144017E-11</v>
      </c>
      <c r="AN101" s="5"/>
    </row>
    <row r="102" spans="25:40" x14ac:dyDescent="0.25">
      <c r="Y102"/>
      <c r="AG102" s="1">
        <f>'ux n=128'!A99/128+1/256</f>
        <v>0.76953125</v>
      </c>
      <c r="AH102" s="1">
        <f>'ux n=128'!B99</f>
        <v>3.2531719999999999E-3</v>
      </c>
      <c r="AI102" s="1">
        <f t="shared" si="21"/>
        <v>1.0641024293632955</v>
      </c>
      <c r="AK102" s="1">
        <f t="shared" si="22"/>
        <v>1.064117431640625</v>
      </c>
      <c r="AL102" s="1">
        <f t="shared" si="20"/>
        <v>1.1323459083214402</v>
      </c>
      <c r="AM102" s="1">
        <f t="shared" si="23"/>
        <v>2.2506832507226205E-10</v>
      </c>
      <c r="AN102" s="5"/>
    </row>
    <row r="103" spans="25:40" x14ac:dyDescent="0.25">
      <c r="Y103"/>
      <c r="AG103" s="1">
        <f>'ux n=128'!A100/128+1/256</f>
        <v>0.77734375</v>
      </c>
      <c r="AH103" s="1">
        <f>'ux n=128'!B100</f>
        <v>3.1730640000000002E-3</v>
      </c>
      <c r="AI103" s="1">
        <f t="shared" si="21"/>
        <v>1.038461598173354</v>
      </c>
      <c r="AK103" s="1">
        <f t="shared" si="22"/>
        <v>1.038482666015625</v>
      </c>
      <c r="AL103" s="1">
        <f t="shared" si="20"/>
        <v>1.0784462476149201</v>
      </c>
      <c r="AM103" s="1">
        <f t="shared" si="23"/>
        <v>4.4385397795408794E-10</v>
      </c>
      <c r="AN103" s="5"/>
    </row>
    <row r="104" spans="25:40" x14ac:dyDescent="0.25">
      <c r="Y104"/>
      <c r="AG104" s="1">
        <f>'ux n=128'!A101/128+1/256</f>
        <v>0.78515625</v>
      </c>
      <c r="AH104" s="1">
        <f>'ux n=128'!B101</f>
        <v>3.0906660000000002E-3</v>
      </c>
      <c r="AI104" s="1">
        <f t="shared" si="21"/>
        <v>1.0120877877126162</v>
      </c>
      <c r="AK104" s="1">
        <f t="shared" si="22"/>
        <v>1.012115478515625</v>
      </c>
      <c r="AL104" s="1">
        <f t="shared" si="20"/>
        <v>1.0243777418509126</v>
      </c>
      <c r="AM104" s="1">
        <f t="shared" si="23"/>
        <v>7.6678057127190286E-10</v>
      </c>
      <c r="AN104" s="5"/>
    </row>
    <row r="105" spans="25:40" x14ac:dyDescent="0.25">
      <c r="Y105"/>
      <c r="AG105" s="1">
        <f>'ux n=128'!A102/128+1/256</f>
        <v>0.79296875</v>
      </c>
      <c r="AH105" s="1">
        <f>'ux n=128'!B102</f>
        <v>3.0059800000000001E-3</v>
      </c>
      <c r="AI105" s="1">
        <f t="shared" si="21"/>
        <v>0.98498163813764994</v>
      </c>
      <c r="AK105" s="1">
        <f t="shared" si="22"/>
        <v>0.985015869140625</v>
      </c>
      <c r="AL105" s="1">
        <f t="shared" si="20"/>
        <v>0.97025626245886087</v>
      </c>
      <c r="AM105" s="1">
        <f t="shared" si="23"/>
        <v>1.1717615646785886E-9</v>
      </c>
      <c r="AN105" s="5"/>
    </row>
    <row r="106" spans="25:40" x14ac:dyDescent="0.25">
      <c r="Y106"/>
      <c r="AG106" s="1">
        <f>'ux n=128'!A103/128+1/256</f>
        <v>0.80078125</v>
      </c>
      <c r="AH106" s="1">
        <f>'ux n=128'!B103</f>
        <v>2.9190050000000001E-3</v>
      </c>
      <c r="AI106" s="1">
        <f t="shared" si="21"/>
        <v>0.95714282937017159</v>
      </c>
      <c r="AK106" s="1">
        <f t="shared" si="22"/>
        <v>0.957183837890625</v>
      </c>
      <c r="AL106" s="1">
        <f t="shared" si="20"/>
        <v>0.91620089951902628</v>
      </c>
      <c r="AM106" s="1">
        <f t="shared" si="23"/>
        <v>1.6816987497778804E-9</v>
      </c>
      <c r="AN106" s="5"/>
    </row>
    <row r="107" spans="25:40" x14ac:dyDescent="0.25">
      <c r="Y107"/>
      <c r="AG107" s="1">
        <f>'ux n=128'!A104/128+1/256</f>
        <v>0.80859375</v>
      </c>
      <c r="AH107" s="1">
        <f>'ux n=128'!B104</f>
        <v>2.8297410000000002E-3</v>
      </c>
      <c r="AI107" s="1">
        <f t="shared" si="21"/>
        <v>0.92857136141018082</v>
      </c>
      <c r="AK107" s="1">
        <f t="shared" si="22"/>
        <v>0.928619384765625</v>
      </c>
      <c r="AL107" s="1">
        <f t="shared" si="20"/>
        <v>0.86233396176248789</v>
      </c>
      <c r="AM107" s="1">
        <f t="shared" si="23"/>
        <v>2.3062426681182677E-9</v>
      </c>
    </row>
    <row r="108" spans="25:40" x14ac:dyDescent="0.25">
      <c r="Y108"/>
      <c r="AG108" s="1">
        <f>'ux n=128'!A105/128+1/256</f>
        <v>0.81640625</v>
      </c>
      <c r="AH108" s="1">
        <f>'ux n=128'!B105</f>
        <v>2.7381889999999998E-3</v>
      </c>
      <c r="AI108" s="1">
        <f t="shared" si="21"/>
        <v>0.89926755433596195</v>
      </c>
      <c r="AK108" s="1">
        <f t="shared" si="22"/>
        <v>0.899322509765625</v>
      </c>
      <c r="AL108" s="1">
        <f t="shared" si="20"/>
        <v>0.80878097657114267</v>
      </c>
      <c r="AM108" s="1">
        <f t="shared" si="23"/>
        <v>3.0200992494504974E-9</v>
      </c>
    </row>
    <row r="109" spans="25:40" x14ac:dyDescent="0.25">
      <c r="Y109"/>
      <c r="AG109" s="1">
        <f>'ux n=128'!A106/128+1/256</f>
        <v>0.82421875</v>
      </c>
      <c r="AH109" s="1">
        <f>'ux n=128'!B106</f>
        <v>2.644347E-3</v>
      </c>
      <c r="AI109" s="1">
        <f t="shared" si="21"/>
        <v>0.86923076799094656</v>
      </c>
      <c r="AK109" s="1">
        <f t="shared" si="22"/>
        <v>0.869293212890625</v>
      </c>
      <c r="AL109" s="1">
        <f t="shared" si="20"/>
        <v>0.75567068997770548</v>
      </c>
      <c r="AM109" s="1">
        <f t="shared" si="23"/>
        <v>3.8993654958501479E-9</v>
      </c>
    </row>
    <row r="110" spans="25:40" x14ac:dyDescent="0.25">
      <c r="Y110"/>
      <c r="AG110" s="1">
        <f>'ux n=128'!A107/128+1/256</f>
        <v>0.83203125</v>
      </c>
      <c r="AH110" s="1">
        <f>'ux n=128'!B107</f>
        <v>2.5482170000000002E-3</v>
      </c>
      <c r="AI110" s="1">
        <f t="shared" si="21"/>
        <v>0.83846164253170319</v>
      </c>
      <c r="AK110" s="1">
        <f t="shared" si="22"/>
        <v>0.838531494140625</v>
      </c>
      <c r="AL110" s="1">
        <f t="shared" si="20"/>
        <v>0.70313506666570902</v>
      </c>
      <c r="AM110" s="1">
        <f t="shared" si="23"/>
        <v>4.8792472689656993E-9</v>
      </c>
    </row>
    <row r="111" spans="25:40" x14ac:dyDescent="0.25">
      <c r="Y111"/>
      <c r="AG111" s="1">
        <f>'ux n=128'!A108/128+1/256</f>
        <v>0.83984375</v>
      </c>
      <c r="AH111" s="1">
        <f>'ux n=128'!B108</f>
        <v>2.449798E-3</v>
      </c>
      <c r="AI111" s="1">
        <f t="shared" si="21"/>
        <v>0.8069598578799474</v>
      </c>
      <c r="AK111" s="1">
        <f t="shared" si="22"/>
        <v>0.807037353515625</v>
      </c>
      <c r="AL111" s="1">
        <f t="shared" si="20"/>
        <v>0.65130928996950388</v>
      </c>
      <c r="AM111" s="1">
        <f t="shared" si="23"/>
        <v>6.00557354907603E-9</v>
      </c>
    </row>
    <row r="112" spans="25:40" x14ac:dyDescent="0.25">
      <c r="Y112"/>
      <c r="AG112" s="1">
        <f>'ux n=128'!A109/128+1/256</f>
        <v>0.84765625</v>
      </c>
      <c r="AH112" s="1">
        <f>'ux n=128'!B109</f>
        <v>2.3490899999999999E-3</v>
      </c>
      <c r="AI112" s="1">
        <f t="shared" si="21"/>
        <v>0.77472541403567929</v>
      </c>
      <c r="AK112" s="1">
        <f t="shared" si="22"/>
        <v>0.774810791015625</v>
      </c>
      <c r="AL112" s="1">
        <f t="shared" si="20"/>
        <v>0.60033176187425852</v>
      </c>
      <c r="AM112" s="1">
        <f t="shared" si="23"/>
        <v>7.2892287046494905E-9</v>
      </c>
    </row>
    <row r="113" spans="25:39" x14ac:dyDescent="0.25">
      <c r="Y113"/>
      <c r="AG113" s="1">
        <f>'ux n=128'!A110/128+1/256</f>
        <v>0.85546875</v>
      </c>
      <c r="AH113" s="1">
        <f>'ux n=128'!B110</f>
        <v>2.2460929999999998E-3</v>
      </c>
      <c r="AI113" s="1">
        <f t="shared" si="21"/>
        <v>0.74175831099889888</v>
      </c>
      <c r="AK113" s="1">
        <f t="shared" si="22"/>
        <v>0.741851806640625</v>
      </c>
      <c r="AL113" s="1">
        <f t="shared" si="20"/>
        <v>0.55034410301595926</v>
      </c>
      <c r="AM113" s="1">
        <f t="shared" si="23"/>
        <v>8.7414350217781849E-9</v>
      </c>
    </row>
    <row r="114" spans="25:39" x14ac:dyDescent="0.25">
      <c r="Y114"/>
      <c r="AG114" s="1">
        <f>'ux n=128'!A111/128+1/256</f>
        <v>0.86328125</v>
      </c>
      <c r="AH114" s="1">
        <f>'ux n=128'!B111</f>
        <v>2.1408070000000002E-3</v>
      </c>
      <c r="AI114" s="1">
        <f t="shared" si="21"/>
        <v>0.70805854876960628</v>
      </c>
      <c r="AK114" s="1">
        <f t="shared" si="22"/>
        <v>0.708160400390625</v>
      </c>
      <c r="AL114" s="1">
        <f t="shared" si="20"/>
        <v>0.50149115268141031</v>
      </c>
      <c r="AM114" s="1">
        <f t="shared" si="23"/>
        <v>1.0373752704141491E-8</v>
      </c>
    </row>
    <row r="115" spans="25:39" x14ac:dyDescent="0.25">
      <c r="Y115"/>
      <c r="AG115" s="1">
        <f>'ux n=128'!A112/128+1/256</f>
        <v>0.87109375</v>
      </c>
      <c r="AH115" s="1">
        <f>'ux n=128'!B112</f>
        <v>2.0332330000000002E-3</v>
      </c>
      <c r="AI115" s="1">
        <f t="shared" si="21"/>
        <v>0.67362644742608546</v>
      </c>
      <c r="AK115" s="1">
        <f t="shared" si="22"/>
        <v>0.673736572265625</v>
      </c>
      <c r="AL115" s="1">
        <f t="shared" si="20"/>
        <v>0.45392096880823374</v>
      </c>
      <c r="AM115" s="1">
        <f t="shared" si="23"/>
        <v>1.2127480283609042E-8</v>
      </c>
    </row>
    <row r="116" spans="25:39" x14ac:dyDescent="0.25">
      <c r="Y116"/>
      <c r="AG116" s="1">
        <f>'ux n=128'!A113/128+1/256</f>
        <v>0.87890625</v>
      </c>
      <c r="AH116" s="1">
        <f>'ux n=128'!B113</f>
        <v>1.92337E-3</v>
      </c>
      <c r="AI116" s="1">
        <f t="shared" si="21"/>
        <v>0.63846168689005234</v>
      </c>
      <c r="AK116" s="1">
        <f t="shared" si="22"/>
        <v>0.638580322265625</v>
      </c>
      <c r="AL116" s="1">
        <f t="shared" si="20"/>
        <v>0.40778482798486948</v>
      </c>
      <c r="AM116" s="1">
        <f t="shared" si="23"/>
        <v>1.4074352337266598E-8</v>
      </c>
    </row>
    <row r="117" spans="25:39" x14ac:dyDescent="0.25">
      <c r="Y117"/>
      <c r="AG117" s="1">
        <f>'ux n=128'!A114/128+1/256</f>
        <v>0.88671875</v>
      </c>
      <c r="AH117" s="1">
        <f>'ux n=128'!B114</f>
        <v>1.8112180000000001E-3</v>
      </c>
      <c r="AI117" s="1">
        <f t="shared" si="21"/>
        <v>0.60256426716150691</v>
      </c>
      <c r="AK117" s="1">
        <f t="shared" si="22"/>
        <v>0.602691650390625</v>
      </c>
      <c r="AL117" s="1">
        <f t="shared" si="20"/>
        <v>0.36323722545057535</v>
      </c>
      <c r="AM117" s="1">
        <f t="shared" si="23"/>
        <v>1.6226487060552909E-8</v>
      </c>
    </row>
    <row r="118" spans="25:39" x14ac:dyDescent="0.25">
      <c r="Y118"/>
      <c r="AG118" s="1">
        <f>'ux n=128'!A115/128+1/256</f>
        <v>0.89453125</v>
      </c>
      <c r="AH118" s="1">
        <f>'ux n=128'!B115</f>
        <v>1.696777E-3</v>
      </c>
      <c r="AI118" s="1">
        <f t="shared" si="21"/>
        <v>0.56593418824044905</v>
      </c>
      <c r="AK118" s="1">
        <f t="shared" si="22"/>
        <v>0.566070556640625</v>
      </c>
      <c r="AL118" s="1">
        <f t="shared" si="20"/>
        <v>0.32043587509542704</v>
      </c>
      <c r="AM118" s="1">
        <f t="shared" si="23"/>
        <v>1.8596340566546883E-8</v>
      </c>
    </row>
    <row r="119" spans="25:39" x14ac:dyDescent="0.25">
      <c r="Y119"/>
      <c r="AG119" s="1">
        <f>'ux n=128'!A116/128+1/256</f>
        <v>0.90234375</v>
      </c>
      <c r="AH119" s="1">
        <f>'ux n=128'!B116</f>
        <v>1.580047E-3</v>
      </c>
      <c r="AI119" s="1">
        <f t="shared" si="21"/>
        <v>0.52857145012687901</v>
      </c>
      <c r="AK119" s="1">
        <f t="shared" si="22"/>
        <v>0.528717041015625</v>
      </c>
      <c r="AL119" s="1">
        <f t="shared" si="20"/>
        <v>0.27954170946031809</v>
      </c>
      <c r="AM119" s="1">
        <f t="shared" si="23"/>
        <v>2.1196706885848537E-8</v>
      </c>
    </row>
    <row r="120" spans="25:39" x14ac:dyDescent="0.25">
      <c r="Y120"/>
      <c r="AG120" s="1">
        <f>'ux n=128'!A117/128+1/256</f>
        <v>0.91015625</v>
      </c>
      <c r="AH120" s="1">
        <f>'ux n=128'!B117</f>
        <v>1.4610280000000001E-3</v>
      </c>
      <c r="AI120" s="1">
        <f t="shared" si="21"/>
        <v>0.4904760528207967</v>
      </c>
      <c r="AK120" s="1">
        <f t="shared" si="22"/>
        <v>0.490631103515625</v>
      </c>
      <c r="AL120" s="1">
        <f t="shared" si="20"/>
        <v>0.24071887973695993</v>
      </c>
      <c r="AM120" s="1">
        <f t="shared" si="23"/>
        <v>2.404071796673735E-8</v>
      </c>
    </row>
    <row r="121" spans="25:39" x14ac:dyDescent="0.25">
      <c r="Y121"/>
      <c r="AG121" s="1">
        <f>'ux n=128'!A118/128+1/256</f>
        <v>0.91796875</v>
      </c>
      <c r="AH121" s="1">
        <f>'ux n=128'!B118</f>
        <v>1.3397210000000001E-3</v>
      </c>
      <c r="AI121" s="1">
        <f t="shared" si="21"/>
        <v>0.45164831640048619</v>
      </c>
      <c r="AK121" s="1">
        <f t="shared" si="22"/>
        <v>0.451812744140625</v>
      </c>
      <c r="AL121" s="1">
        <f t="shared" si="20"/>
        <v>0.20413475576788187</v>
      </c>
      <c r="AM121" s="1">
        <f t="shared" si="23"/>
        <v>2.7036481727154752E-8</v>
      </c>
    </row>
    <row r="122" spans="25:39" x14ac:dyDescent="0.25">
      <c r="Y122"/>
      <c r="AG122" s="1">
        <f>'ux n=128'!A119/128+1/256</f>
        <v>0.92578125</v>
      </c>
      <c r="AH122" s="1">
        <f>'ux n=128'!B119</f>
        <v>1.216125E-3</v>
      </c>
      <c r="AI122" s="1">
        <f t="shared" si="21"/>
        <v>0.41208792078766338</v>
      </c>
      <c r="AK122" s="1">
        <f t="shared" si="22"/>
        <v>0.412261962890625</v>
      </c>
      <c r="AL122" s="1">
        <f t="shared" si="20"/>
        <v>0.16995992604643106</v>
      </c>
      <c r="AM122" s="1">
        <f t="shared" si="23"/>
        <v>3.0290653603304737E-8</v>
      </c>
    </row>
    <row r="123" spans="25:39" x14ac:dyDescent="0.25">
      <c r="Y123"/>
      <c r="AG123" s="1">
        <f>'ux n=128'!A120/128+1/256</f>
        <v>0.93359375</v>
      </c>
      <c r="AH123" s="1">
        <f>'ux n=128'!B120</f>
        <v>1.0902399999999999E-3</v>
      </c>
      <c r="AI123" s="1">
        <f t="shared" si="21"/>
        <v>0.37179486598232825</v>
      </c>
      <c r="AK123" s="1">
        <f t="shared" si="22"/>
        <v>0.371978759765625</v>
      </c>
      <c r="AL123" s="1">
        <f t="shared" si="20"/>
        <v>0.13836819771677256</v>
      </c>
      <c r="AM123" s="1">
        <f t="shared" si="23"/>
        <v>3.3816923535192536E-8</v>
      </c>
    </row>
    <row r="124" spans="25:39" x14ac:dyDescent="0.25">
      <c r="Y124"/>
      <c r="AG124" s="1">
        <f>'ux n=128'!A121/128+1/256</f>
        <v>0.94140625</v>
      </c>
      <c r="AH124" s="1">
        <f>'ux n=128'!B121</f>
        <v>9.6206630000000002E-4</v>
      </c>
      <c r="AI124" s="1">
        <f t="shared" si="21"/>
        <v>0.33076924800796614</v>
      </c>
      <c r="AK124" s="1">
        <f t="shared" si="22"/>
        <v>0.330963134765625</v>
      </c>
      <c r="AL124" s="1">
        <f t="shared" si="20"/>
        <v>0.10953659657388926</v>
      </c>
      <c r="AM124" s="1">
        <f t="shared" si="23"/>
        <v>3.7592074795464166E-8</v>
      </c>
    </row>
    <row r="125" spans="25:39" x14ac:dyDescent="0.25">
      <c r="Y125"/>
      <c r="AG125" s="1">
        <f>'ux n=128'!A122/128+1/256</f>
        <v>0.94921875</v>
      </c>
      <c r="AH125" s="1">
        <f>'ux n=128'!B122</f>
        <v>8.3160370000000001E-4</v>
      </c>
      <c r="AI125" s="1">
        <f t="shared" si="21"/>
        <v>0.28901100284892012</v>
      </c>
      <c r="AK125" s="1">
        <f t="shared" si="22"/>
        <v>0.289215087890625</v>
      </c>
      <c r="AL125" s="1">
        <f t="shared" si="20"/>
        <v>8.3645367063581944E-2</v>
      </c>
      <c r="AM125" s="1">
        <f t="shared" si="23"/>
        <v>4.1650704247683543E-8</v>
      </c>
    </row>
    <row r="126" spans="25:39" x14ac:dyDescent="0.25">
      <c r="Y126"/>
      <c r="AG126" s="1">
        <f>'ux n=128'!A123/128+1/256</f>
        <v>0.95703125</v>
      </c>
      <c r="AH126" s="1">
        <f>'ux n=128'!B123</f>
        <v>6.9885230000000002E-4</v>
      </c>
      <c r="AI126" s="1">
        <f t="shared" si="21"/>
        <v>0.24652016251301864</v>
      </c>
      <c r="AK126" s="1">
        <f t="shared" si="22"/>
        <v>0.246734619140625</v>
      </c>
      <c r="AL126" s="1">
        <f t="shared" si="20"/>
        <v>6.0877972282469273E-2</v>
      </c>
      <c r="AM126" s="1">
        <f t="shared" si="23"/>
        <v>4.5991645124291909E-8</v>
      </c>
    </row>
    <row r="127" spans="25:39" x14ac:dyDescent="0.25">
      <c r="Y127"/>
      <c r="AG127" s="1">
        <f>'ux n=128'!A124/128+1/256</f>
        <v>0.96484375</v>
      </c>
      <c r="AH127" s="1">
        <f>'ux n=128'!B124</f>
        <v>5.6381200000000002E-4</v>
      </c>
      <c r="AI127" s="1">
        <f t="shared" si="21"/>
        <v>0.20329669499243322</v>
      </c>
      <c r="AK127" s="1">
        <f t="shared" si="22"/>
        <v>0.203521728515625</v>
      </c>
      <c r="AL127" s="1">
        <f t="shared" si="20"/>
        <v>4.1421093977987766E-2</v>
      </c>
      <c r="AM127" s="1">
        <f t="shared" si="23"/>
        <v>5.064008656010586E-8</v>
      </c>
    </row>
    <row r="128" spans="25:39" x14ac:dyDescent="0.25">
      <c r="Y128"/>
      <c r="AG128" s="1">
        <f>'ux n=128'!A125/128+1/256</f>
        <v>0.97265625</v>
      </c>
      <c r="AH128" s="1">
        <f>'ux n=128'!B125</f>
        <v>4.2648300000000002E-4</v>
      </c>
      <c r="AI128" s="1">
        <f t="shared" si="21"/>
        <v>0.15934066430282076</v>
      </c>
      <c r="AK128" s="1">
        <f t="shared" si="22"/>
        <v>0.159576416015625</v>
      </c>
      <c r="AL128" s="1">
        <f t="shared" si="20"/>
        <v>2.5464632548391819E-2</v>
      </c>
      <c r="AM128" s="1">
        <f t="shared" si="23"/>
        <v>5.5578870090132183E-8</v>
      </c>
    </row>
    <row r="129" spans="25:39" x14ac:dyDescent="0.25">
      <c r="Y129"/>
      <c r="AG129" s="1">
        <f>'ux n=128'!A126/128+1/256</f>
        <v>0.98046875</v>
      </c>
      <c r="AH129" s="1">
        <f>'ux n=128'!B126</f>
        <v>2.8686510000000001E-4</v>
      </c>
      <c r="AI129" s="1">
        <f t="shared" si="21"/>
        <v>0.11465200642852441</v>
      </c>
      <c r="AK129" s="1">
        <f t="shared" si="22"/>
        <v>0.114898681640625</v>
      </c>
      <c r="AL129" s="1">
        <f t="shared" si="20"/>
        <v>1.3201707042753696E-2</v>
      </c>
      <c r="AM129" s="1">
        <f t="shared" si="23"/>
        <v>6.08486602648705E-8</v>
      </c>
    </row>
    <row r="130" spans="25:39" x14ac:dyDescent="0.25">
      <c r="Y130"/>
      <c r="AG130" s="1">
        <f>'ux n=128'!A127/128+1/256</f>
        <v>0.98828125</v>
      </c>
      <c r="AH130" s="1">
        <f>'ux n=128'!B127</f>
        <v>1.4495839999999999E-4</v>
      </c>
      <c r="AI130" s="1">
        <f t="shared" si="21"/>
        <v>6.9230753377372597E-2</v>
      </c>
      <c r="AK130" s="1">
        <f t="shared" si="22"/>
        <v>6.9488525390625E-2</v>
      </c>
      <c r="AL130" s="1">
        <f t="shared" si="20"/>
        <v>4.8286551609635353E-3</v>
      </c>
      <c r="AM130" s="1">
        <f t="shared" si="23"/>
        <v>6.6446410816196769E-8</v>
      </c>
    </row>
    <row r="131" spans="25:39" x14ac:dyDescent="0.25">
      <c r="Y131"/>
      <c r="AG131" s="1">
        <f>'ux n=128'!A128/128+1/256</f>
        <v>0.99609375</v>
      </c>
      <c r="AH131" s="1">
        <f>'ux n=128'!B128</f>
        <v>7.6293949999999996E-7</v>
      </c>
      <c r="AI131" s="1">
        <f t="shared" si="21"/>
        <v>2.3076917792457529E-2</v>
      </c>
      <c r="AK131" s="1">
        <f t="shared" si="22"/>
        <v>2.3345947265625E-2</v>
      </c>
      <c r="AL131" s="1">
        <f t="shared" si="20"/>
        <v>5.4503325372934341E-4</v>
      </c>
      <c r="AM131" s="1">
        <f t="shared" si="23"/>
        <v>7.2376857432766984E-8</v>
      </c>
    </row>
    <row r="132" spans="25:39" x14ac:dyDescent="0.25">
      <c r="Y132"/>
      <c r="AL132" s="1">
        <f>SUM(AL4:AL67)</f>
        <v>76.800000250339508</v>
      </c>
      <c r="AM132" s="1">
        <f>SUM(AM4:AM67)</f>
        <v>8.2247510377625092E-7</v>
      </c>
    </row>
    <row r="133" spans="25:39" x14ac:dyDescent="0.25">
      <c r="AD133" s="2"/>
      <c r="AE133"/>
      <c r="AL133" s="2" t="s">
        <v>7</v>
      </c>
      <c r="AM133" s="3">
        <f>SQRT(AM132/AL132)</f>
        <v>1.0348580198354854E-4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ux n=8</vt:lpstr>
      <vt:lpstr>ux n=16</vt:lpstr>
      <vt:lpstr>ux n=32</vt:lpstr>
      <vt:lpstr>ux n=64</vt:lpstr>
      <vt:lpstr>ux n=128</vt:lpstr>
      <vt:lpstr>ux x=0.5</vt:lpstr>
      <vt:lpstr>'ux n=8'!_000uz700</vt:lpstr>
      <vt:lpstr>'ux n=16'!_001uz2800</vt:lpstr>
      <vt:lpstr>'ux n=32'!_002uz11200</vt:lpstr>
      <vt:lpstr>'ux n=64'!_003uz44800</vt:lpstr>
      <vt:lpstr>'ux n=128'!_004uz179200_1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2019-10-08T19:35:45Z</dcterms:modified>
</cp:coreProperties>
</file>