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D3Q27\"/>
    </mc:Choice>
  </mc:AlternateContent>
  <xr:revisionPtr revIDLastSave="0" documentId="13_ncr:1_{9F86DD20-7BB8-419C-9600-9E8C98D7B6FC}" xr6:coauthVersionLast="44" xr6:coauthVersionMax="44" xr10:uidLastSave="{00000000-0000-0000-0000-000000000000}"/>
  <bookViews>
    <workbookView xWindow="870" yWindow="930" windowWidth="12705" windowHeight="13260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x=0.5" sheetId="2" r:id="rId5"/>
  </sheets>
  <definedNames>
    <definedName name="_101_uz001500_1" localSheetId="0">'ux n=8'!$A$1:$B$8</definedName>
    <definedName name="_102_uz006000_1" localSheetId="1">'ux n=16'!$A$1:$B$16</definedName>
    <definedName name="_103_ux_c" localSheetId="3">'ux n=64'!#REF!</definedName>
    <definedName name="_103_uz024000_1" localSheetId="2">'ux n=32'!$A$1:$B$32</definedName>
    <definedName name="_104_uz096000_1" localSheetId="3">'ux n=64'!$A$1:$B$64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2" l="1"/>
  <c r="W4" i="2"/>
  <c r="V5" i="2"/>
  <c r="W5" i="2"/>
  <c r="V6" i="2"/>
  <c r="W6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W7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B4" i="2"/>
  <c r="A4" i="2"/>
  <c r="C4" i="2" l="1"/>
  <c r="D11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D8" i="2" l="1"/>
  <c r="F8" i="2" s="1"/>
  <c r="D7" i="2"/>
  <c r="F7" i="2" s="1"/>
  <c r="D5" i="2"/>
  <c r="E5" i="2" s="1"/>
  <c r="D6" i="2"/>
  <c r="F6" i="2" s="1"/>
  <c r="D10" i="2"/>
  <c r="E10" i="2" s="1"/>
  <c r="D9" i="2"/>
  <c r="E9" i="2" s="1"/>
  <c r="D4" i="2"/>
  <c r="E4" i="2" s="1"/>
  <c r="F10" i="2"/>
  <c r="E11" i="2"/>
  <c r="F11" i="2"/>
  <c r="F5" i="2"/>
  <c r="V7" i="2"/>
  <c r="E7" i="2" l="1"/>
  <c r="F9" i="2"/>
  <c r="E6" i="2"/>
  <c r="F4" i="2"/>
  <c r="E8" i="2"/>
  <c r="E12" i="2" s="1"/>
  <c r="X4" i="2"/>
  <c r="F12" i="2"/>
  <c r="C46" i="2"/>
  <c r="C47" i="2" s="1"/>
  <c r="F13" i="2" l="1"/>
  <c r="D44" i="2" s="1"/>
  <c r="F43" i="2" s="1"/>
  <c r="F44" i="2" s="1"/>
  <c r="Y28" i="2"/>
  <c r="Y9" i="2"/>
  <c r="Y13" i="2"/>
  <c r="Y17" i="2"/>
  <c r="Y21" i="2"/>
  <c r="Y25" i="2"/>
  <c r="Y29" i="2"/>
  <c r="Y33" i="2"/>
  <c r="Y37" i="2"/>
  <c r="Y41" i="2"/>
  <c r="Y45" i="2"/>
  <c r="Y49" i="2"/>
  <c r="Y53" i="2"/>
  <c r="Y57" i="2"/>
  <c r="Y61" i="2"/>
  <c r="Y65" i="2"/>
  <c r="Y10" i="2"/>
  <c r="Y18" i="2"/>
  <c r="Y22" i="2"/>
  <c r="Y26" i="2"/>
  <c r="Y34" i="2"/>
  <c r="Y42" i="2"/>
  <c r="Y50" i="2"/>
  <c r="Y58" i="2"/>
  <c r="Y62" i="2"/>
  <c r="Y36" i="2"/>
  <c r="Y48" i="2"/>
  <c r="Y56" i="2"/>
  <c r="Y7" i="2"/>
  <c r="Y14" i="2"/>
  <c r="Y30" i="2"/>
  <c r="Y38" i="2"/>
  <c r="Y46" i="2"/>
  <c r="Y54" i="2"/>
  <c r="Y66" i="2"/>
  <c r="Y44" i="2"/>
  <c r="Y64" i="2"/>
  <c r="Y4" i="2"/>
  <c r="Y11" i="2"/>
  <c r="Y15" i="2"/>
  <c r="Y19" i="2"/>
  <c r="Y23" i="2"/>
  <c r="Y27" i="2"/>
  <c r="Y31" i="2"/>
  <c r="Y35" i="2"/>
  <c r="Y39" i="2"/>
  <c r="Y43" i="2"/>
  <c r="Y47" i="2"/>
  <c r="Y51" i="2"/>
  <c r="Y55" i="2"/>
  <c r="Y59" i="2"/>
  <c r="Y63" i="2"/>
  <c r="Y67" i="2"/>
  <c r="Y5" i="2"/>
  <c r="Y8" i="2"/>
  <c r="Y12" i="2"/>
  <c r="Y16" i="2"/>
  <c r="Y20" i="2"/>
  <c r="Y24" i="2"/>
  <c r="Y32" i="2"/>
  <c r="Y40" i="2"/>
  <c r="Y52" i="2"/>
  <c r="Y60" i="2"/>
  <c r="Y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45" i="2" l="1"/>
  <c r="F46" i="2"/>
  <c r="F47" i="2"/>
  <c r="AA16" i="2"/>
  <c r="Z16" i="2"/>
  <c r="Z37" i="2"/>
  <c r="AA37" i="2"/>
  <c r="AA47" i="2"/>
  <c r="Z47" i="2"/>
  <c r="Z58" i="2"/>
  <c r="AA58" i="2"/>
  <c r="AA60" i="2"/>
  <c r="Z60" i="2"/>
  <c r="AA8" i="2"/>
  <c r="Z8" i="2"/>
  <c r="AA43" i="2"/>
  <c r="Z43" i="2"/>
  <c r="AA11" i="2"/>
  <c r="Z11" i="2"/>
  <c r="Z30" i="2"/>
  <c r="AA30" i="2"/>
  <c r="Z50" i="2"/>
  <c r="AA50" i="2"/>
  <c r="Z61" i="2"/>
  <c r="AA61" i="2"/>
  <c r="Z29" i="2"/>
  <c r="AA29" i="2"/>
  <c r="Z46" i="2"/>
  <c r="AA46" i="2"/>
  <c r="AA12" i="2"/>
  <c r="Z12" i="2"/>
  <c r="Z65" i="2"/>
  <c r="AA65" i="2"/>
  <c r="AA39" i="2"/>
  <c r="Z39" i="2"/>
  <c r="AA64" i="2"/>
  <c r="Z64" i="2"/>
  <c r="Z53" i="2"/>
  <c r="AA53" i="2"/>
  <c r="Z21" i="2"/>
  <c r="AA21" i="2"/>
  <c r="Z62" i="2"/>
  <c r="AA62" i="2"/>
  <c r="AA15" i="2"/>
  <c r="Z15" i="2"/>
  <c r="Z4" i="2"/>
  <c r="AA4" i="2"/>
  <c r="Z57" i="2"/>
  <c r="AA57" i="2"/>
  <c r="AA67" i="2"/>
  <c r="Z67" i="2"/>
  <c r="Z34" i="2"/>
  <c r="AA34" i="2"/>
  <c r="AA32" i="2"/>
  <c r="Z32" i="2"/>
  <c r="AA63" i="2"/>
  <c r="Z63" i="2"/>
  <c r="AA31" i="2"/>
  <c r="Z31" i="2"/>
  <c r="AA44" i="2"/>
  <c r="Z44" i="2"/>
  <c r="Z56" i="2"/>
  <c r="AA56" i="2"/>
  <c r="Z26" i="2"/>
  <c r="AA26" i="2"/>
  <c r="Z49" i="2"/>
  <c r="AA49" i="2"/>
  <c r="Z17" i="2"/>
  <c r="AA17" i="2"/>
  <c r="AA51" i="2"/>
  <c r="Z51" i="2"/>
  <c r="Z10" i="2"/>
  <c r="AA10" i="2"/>
  <c r="Z6" i="2"/>
  <c r="AA6" i="2"/>
  <c r="Z38" i="2"/>
  <c r="AA38" i="2"/>
  <c r="AA5" i="2"/>
  <c r="Z5" i="2"/>
  <c r="Z25" i="2"/>
  <c r="AA25" i="2"/>
  <c r="AA35" i="2"/>
  <c r="Z35" i="2"/>
  <c r="Z24" i="2"/>
  <c r="AA24" i="2"/>
  <c r="AA59" i="2"/>
  <c r="Z59" i="2"/>
  <c r="AA27" i="2"/>
  <c r="Z27" i="2"/>
  <c r="Z66" i="2"/>
  <c r="AA66" i="2"/>
  <c r="AA48" i="2"/>
  <c r="Z48" i="2"/>
  <c r="Z22" i="2"/>
  <c r="AA22" i="2"/>
  <c r="Z45" i="2"/>
  <c r="AA45" i="2"/>
  <c r="Z13" i="2"/>
  <c r="AA13" i="2"/>
  <c r="AA19" i="2"/>
  <c r="Z19" i="2"/>
  <c r="AA28" i="2"/>
  <c r="Z28" i="2"/>
  <c r="Z33" i="2"/>
  <c r="AA33" i="2"/>
  <c r="AA52" i="2"/>
  <c r="Z52" i="2"/>
  <c r="Z14" i="2"/>
  <c r="AA14" i="2"/>
  <c r="Z42" i="2"/>
  <c r="AA42" i="2"/>
  <c r="AA40" i="2"/>
  <c r="Z40" i="2"/>
  <c r="Z7" i="2"/>
  <c r="AA7" i="2"/>
  <c r="AA20" i="2"/>
  <c r="Z20" i="2"/>
  <c r="AA55" i="2"/>
  <c r="Z55" i="2"/>
  <c r="AA23" i="2"/>
  <c r="Z23" i="2"/>
  <c r="Z54" i="2"/>
  <c r="AA54" i="2"/>
  <c r="AA36" i="2"/>
  <c r="Z36" i="2"/>
  <c r="Z18" i="2"/>
  <c r="AA18" i="2"/>
  <c r="Z41" i="2"/>
  <c r="AA41" i="2"/>
  <c r="Z9" i="2"/>
  <c r="AA9" i="2"/>
  <c r="J4" i="2"/>
  <c r="Q4" i="2"/>
  <c r="I20" i="2"/>
  <c r="P36" i="2"/>
  <c r="R4" i="2" l="1"/>
  <c r="R35" i="2"/>
  <c r="K19" i="2"/>
  <c r="K4" i="2"/>
  <c r="K5" i="2"/>
  <c r="L5" i="2" s="1"/>
  <c r="R21" i="2"/>
  <c r="T21" i="2" s="1"/>
  <c r="R34" i="2"/>
  <c r="T34" i="2" s="1"/>
  <c r="R24" i="2"/>
  <c r="S24" i="2" s="1"/>
  <c r="R13" i="2"/>
  <c r="T13" i="2" s="1"/>
  <c r="R20" i="2"/>
  <c r="T20" i="2" s="1"/>
  <c r="R25" i="2"/>
  <c r="T25" i="2" s="1"/>
  <c r="R19" i="2"/>
  <c r="T19" i="2" s="1"/>
  <c r="R6" i="2"/>
  <c r="S6" i="2" s="1"/>
  <c r="R16" i="2"/>
  <c r="T16" i="2" s="1"/>
  <c r="R8" i="2"/>
  <c r="S8" i="2" s="1"/>
  <c r="R26" i="2"/>
  <c r="S26" i="2" s="1"/>
  <c r="R30" i="2"/>
  <c r="S30" i="2" s="1"/>
  <c r="R11" i="2"/>
  <c r="T11" i="2" s="1"/>
  <c r="R14" i="2"/>
  <c r="S14" i="2" s="1"/>
  <c r="R27" i="2"/>
  <c r="S27" i="2" s="1"/>
  <c r="R17" i="2"/>
  <c r="S17" i="2" s="1"/>
  <c r="R23" i="2"/>
  <c r="S23" i="2" s="1"/>
  <c r="R9" i="2"/>
  <c r="S9" i="2" s="1"/>
  <c r="R28" i="2"/>
  <c r="S28" i="2" s="1"/>
  <c r="R22" i="2"/>
  <c r="T22" i="2" s="1"/>
  <c r="K10" i="2"/>
  <c r="M10" i="2" s="1"/>
  <c r="K16" i="2"/>
  <c r="M16" i="2" s="1"/>
  <c r="K7" i="2"/>
  <c r="M7" i="2" s="1"/>
  <c r="K8" i="2"/>
  <c r="M8" i="2" s="1"/>
  <c r="K11" i="2"/>
  <c r="M11" i="2" s="1"/>
  <c r="K18" i="2"/>
  <c r="L18" i="2" s="1"/>
  <c r="K12" i="2"/>
  <c r="M12" i="2" s="1"/>
  <c r="K15" i="2"/>
  <c r="M15" i="2" s="1"/>
  <c r="K17" i="2"/>
  <c r="M17" i="2" s="1"/>
  <c r="K14" i="2"/>
  <c r="M14" i="2" s="1"/>
  <c r="K9" i="2"/>
  <c r="M9" i="2" s="1"/>
  <c r="K6" i="2"/>
  <c r="L6" i="2" s="1"/>
  <c r="K13" i="2"/>
  <c r="M13" i="2" s="1"/>
  <c r="R12" i="2"/>
  <c r="T12" i="2" s="1"/>
  <c r="R31" i="2"/>
  <c r="T31" i="2" s="1"/>
  <c r="R29" i="2"/>
  <c r="T29" i="2" s="1"/>
  <c r="R10" i="2"/>
  <c r="S10" i="2" s="1"/>
  <c r="R18" i="2"/>
  <c r="S18" i="2" s="1"/>
  <c r="R7" i="2"/>
  <c r="T7" i="2" s="1"/>
  <c r="R5" i="2"/>
  <c r="S5" i="2" s="1"/>
  <c r="R33" i="2"/>
  <c r="S33" i="2" s="1"/>
  <c r="R32" i="2"/>
  <c r="S32" i="2" s="1"/>
  <c r="R15" i="2"/>
  <c r="S15" i="2" s="1"/>
  <c r="L4" i="2" l="1"/>
  <c r="M4" i="2"/>
  <c r="M19" i="2"/>
  <c r="L19" i="2"/>
  <c r="T35" i="2"/>
  <c r="S35" i="2"/>
  <c r="S4" i="2"/>
  <c r="T4" i="2"/>
  <c r="S21" i="2"/>
  <c r="S19" i="2"/>
  <c r="M5" i="2"/>
  <c r="S16" i="2"/>
  <c r="S13" i="2"/>
  <c r="T30" i="2"/>
  <c r="T28" i="2"/>
  <c r="L8" i="2"/>
  <c r="M6" i="2"/>
  <c r="L7" i="2"/>
  <c r="S34" i="2"/>
  <c r="T17" i="2"/>
  <c r="L9" i="2"/>
  <c r="S7" i="2"/>
  <c r="L14" i="2"/>
  <c r="T27" i="2"/>
  <c r="T9" i="2"/>
  <c r="T18" i="2"/>
  <c r="S22" i="2"/>
  <c r="T10" i="2"/>
  <c r="T6" i="2"/>
  <c r="S11" i="2"/>
  <c r="L16" i="2"/>
  <c r="S20" i="2"/>
  <c r="S12" i="2"/>
  <c r="T32" i="2"/>
  <c r="S31" i="2"/>
  <c r="S25" i="2"/>
  <c r="T24" i="2"/>
  <c r="S29" i="2"/>
  <c r="L10" i="2"/>
  <c r="T15" i="2"/>
  <c r="T14" i="2"/>
  <c r="T23" i="2"/>
  <c r="T26" i="2"/>
  <c r="T8" i="2"/>
  <c r="L12" i="2"/>
  <c r="L13" i="2"/>
  <c r="M18" i="2"/>
  <c r="L15" i="2"/>
  <c r="L11" i="2"/>
  <c r="L17" i="2"/>
  <c r="T33" i="2"/>
  <c r="T5" i="2"/>
  <c r="S36" i="2" l="1"/>
  <c r="T36" i="2"/>
  <c r="M20" i="2"/>
  <c r="L20" i="2"/>
  <c r="Z68" i="2"/>
  <c r="AA68" i="2"/>
  <c r="AA69" i="2" l="1"/>
  <c r="D47" i="2" s="1"/>
  <c r="M21" i="2" l="1"/>
  <c r="D45" i="2" s="1"/>
  <c r="T37" i="2" l="1"/>
  <c r="D4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00000000-0015-0000-FFFF-FFFF04000000}" name="101_uz001500" type="6" refreshedVersion="5" background="1" saveData="1">
    <textPr codePage="850" sourceFile="C:\Users\waine.junior\Documents\Projeto lbm\lbm\doc\Analysis\D3Q19\parallel_plates\Data\101_uz001500.csv" comma="1">
      <textFields count="2">
        <textField/>
        <textField/>
      </textFields>
    </textPr>
  </connection>
  <connection id="6" xr16:uid="{00000000-0015-0000-FFFF-FFFF05000000}" name="102_uz006000" type="6" refreshedVersion="5" background="1" saveData="1">
    <textPr codePage="850" sourceFile="C:\Users\waine.junior\Documents\Projeto lbm\lbm\doc\Analysis\D3Q19\parallel_plates\Data\102_uz006000.csv" comma="1">
      <textFields count="2">
        <textField/>
        <textField/>
      </textFields>
    </textPr>
  </connection>
  <connection id="7" xr16:uid="{00000000-0015-0000-FFFF-FFFF06000000}" name="103_uz024000" type="6" refreshedVersion="5" background="1" saveData="1">
    <textPr codePage="850" sourceFile="C:\Users\waine.junior\Documents\Projeto lbm\lbm\doc\Analysis\D3Q19\parallel_plates\Data\103_uz024000.csv" comma="1">
      <textFields count="2">
        <textField/>
        <textField/>
      </textFields>
    </textPr>
  </connection>
  <connection id="8" xr16:uid="{00000000-0015-0000-FFFF-FFFF07000000}" name="104_uz096000" type="6" refreshedVersion="5" background="1" saveData="1">
    <textPr codePage="850" sourceFile="C:\Users\waine.junior\Documents\Projeto lbm\lbm\doc\Analysis\D3Q19\parallel_plates\Data\104_uz0960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<sst xmlns="http://schemas.openxmlformats.org/spreadsheetml/2006/main" count="40" uniqueCount="18">
  <si>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</si>
  <si>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</si>
  <si>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</si>
  <si>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</si>
  <si>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</si>
  <si>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</si>
  <si>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</si>
  <si>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</si>
  <si>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</si>
  <si>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</si>
  <si>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</si>
  <si>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</si>
  <si>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</si>
  <si>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NEBB</t>
  </si>
  <si>
    <t>HWBB</t>
  </si>
  <si>
    <t>L</t>
  </si>
  <si>
    <t>N-1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</si>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</sst>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2" applyNumberFormat="1" applyFo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1" fontId="0" fillId="0" borderId="0" xfId="0" applyNumberFormat="1" applyFill="1"/>
    <xf numFmtId="11" fontId="0" fillId="0" borderId="0" xfId="2" applyNumberFormat="1" applyFont="1" applyFill="1"/>
    <xf numFmtId="11" fontId="0" fillId="0" borderId="0" xfId="0" applyNumberFormat="1" applyFill="1" applyAlignment="1"/>
    <xf numFmtId="1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0</c:v>
                </c:pt>
                <c:pt idx="1">
                  <c:v>0.14285714286000001</c:v>
                </c:pt>
                <c:pt idx="2">
                  <c:v>0.28571428571000002</c:v>
                </c:pt>
                <c:pt idx="3">
                  <c:v>0.42857142857000002</c:v>
                </c:pt>
                <c:pt idx="4">
                  <c:v>0.57142857143000003</c:v>
                </c:pt>
                <c:pt idx="5">
                  <c:v>0.71428571428999998</c:v>
                </c:pt>
                <c:pt idx="6">
                  <c:v>0.85714285714000005</c:v>
                </c:pt>
                <c:pt idx="7">
                  <c:v>1</c:v>
                </c:pt>
              </c:numCache>
            </c:numRef>
          </c:xVal>
          <c:yVal>
            <c:numRef>
              <c:f>'ux x=0.5'!$D$4:$D$11</c:f>
              <c:numCache>
                <c:formatCode>0.00E+00</c:formatCode>
                <c:ptCount val="8"/>
                <c:pt idx="0">
                  <c:v>0</c:v>
                </c:pt>
                <c:pt idx="1">
                  <c:v>0.60550310184309464</c:v>
                </c:pt>
                <c:pt idx="2">
                  <c:v>1.0091718363792557</c:v>
                </c:pt>
                <c:pt idx="3">
                  <c:v>1.2110062036649967</c:v>
                </c:pt>
                <c:pt idx="4">
                  <c:v>1.2110062036649967</c:v>
                </c:pt>
                <c:pt idx="5">
                  <c:v>1.0091718363792557</c:v>
                </c:pt>
                <c:pt idx="6">
                  <c:v>0.60550310184309475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0</c:v>
                </c:pt>
                <c:pt idx="1">
                  <c:v>0.14285714286000001</c:v>
                </c:pt>
                <c:pt idx="2">
                  <c:v>0.28571428571000002</c:v>
                </c:pt>
                <c:pt idx="3">
                  <c:v>0.42857142857000002</c:v>
                </c:pt>
                <c:pt idx="4">
                  <c:v>0.57142857143000003</c:v>
                </c:pt>
                <c:pt idx="5">
                  <c:v>0.71428571428999998</c:v>
                </c:pt>
                <c:pt idx="6">
                  <c:v>0.85714285714000005</c:v>
                </c:pt>
                <c:pt idx="7">
                  <c:v>1</c:v>
                </c:pt>
              </c:numCache>
            </c:numRef>
          </c:xVal>
          <c:yVal>
            <c:numRef>
              <c:f>'ux x=0.5'!$B$4:$B$11</c:f>
              <c:numCache>
                <c:formatCode>0.00E+00</c:formatCode>
                <c:ptCount val="8"/>
                <c:pt idx="0">
                  <c:v>0</c:v>
                </c:pt>
                <c:pt idx="1">
                  <c:v>0.61778988860999995</c:v>
                </c:pt>
                <c:pt idx="2">
                  <c:v>1.0300252651999999</c:v>
                </c:pt>
                <c:pt idx="3">
                  <c:v>1.2367343451999999</c:v>
                </c:pt>
                <c:pt idx="4">
                  <c:v>1.2367343451999999</c:v>
                </c:pt>
                <c:pt idx="5">
                  <c:v>1.0300252651999999</c:v>
                </c:pt>
                <c:pt idx="6">
                  <c:v>0.61778988860999995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x=0.5'!$C$44:$C$47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x=0.5'!$D$44:$D$47</c:f>
              <c:numCache>
                <c:formatCode>0.00E+00</c:formatCode>
                <c:ptCount val="4"/>
                <c:pt idx="0">
                  <c:v>2.0918125537077028E-2</c:v>
                </c:pt>
                <c:pt idx="1">
                  <c:v>4.5391509102216286E-3</c:v>
                </c:pt>
                <c:pt idx="2">
                  <c:v>1.0611732932888722E-3</c:v>
                </c:pt>
                <c:pt idx="3">
                  <c:v>2.5659659722352898E-4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x=0.5'!$C$44:$C$47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x=0.5'!$F$44:$F$47</c:f>
              <c:numCache>
                <c:formatCode>0.00E+00</c:formatCode>
                <c:ptCount val="4"/>
                <c:pt idx="0">
                  <c:v>2.0918125537077028E-2</c:v>
                </c:pt>
                <c:pt idx="1">
                  <c:v>5.229531384269257E-3</c:v>
                </c:pt>
                <c:pt idx="2">
                  <c:v>1.3073828460673142E-3</c:v>
                </c:pt>
                <c:pt idx="3">
                  <c:v>3.2684571151682856E-4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2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5143555710487139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x=0.5'!$V$4:$V$67</c:f>
              <c:numCache>
                <c:formatCode>0.00E+00</c:formatCode>
                <c:ptCount val="64"/>
                <c:pt idx="0">
                  <c:v>0</c:v>
                </c:pt>
                <c:pt idx="1">
                  <c:v>1.5873015872999999E-2</c:v>
                </c:pt>
                <c:pt idx="2">
                  <c:v>3.1746031745999999E-2</c:v>
                </c:pt>
                <c:pt idx="3">
                  <c:v>4.7619047619000002E-2</c:v>
                </c:pt>
                <c:pt idx="4">
                  <c:v>6.3492063491999998E-2</c:v>
                </c:pt>
                <c:pt idx="5">
                  <c:v>7.9365079364999994E-2</c:v>
                </c:pt>
                <c:pt idx="6">
                  <c:v>9.5238095238000003E-2</c:v>
                </c:pt>
                <c:pt idx="7">
                  <c:v>0.11111111110999999</c:v>
                </c:pt>
                <c:pt idx="8">
                  <c:v>0.12698412698</c:v>
                </c:pt>
                <c:pt idx="9">
                  <c:v>0.14285714286000001</c:v>
                </c:pt>
                <c:pt idx="10">
                  <c:v>0.15873015872999999</c:v>
                </c:pt>
                <c:pt idx="11">
                  <c:v>0.17460317459999999</c:v>
                </c:pt>
                <c:pt idx="12">
                  <c:v>0.19047619048</c:v>
                </c:pt>
                <c:pt idx="13">
                  <c:v>0.20634920635000001</c:v>
                </c:pt>
                <c:pt idx="14">
                  <c:v>0.22222222221999999</c:v>
                </c:pt>
                <c:pt idx="15">
                  <c:v>0.2380952381</c:v>
                </c:pt>
                <c:pt idx="16">
                  <c:v>0.25396825397</c:v>
                </c:pt>
                <c:pt idx="17">
                  <c:v>0.26984126984000001</c:v>
                </c:pt>
                <c:pt idx="18">
                  <c:v>0.28571428571000002</c:v>
                </c:pt>
                <c:pt idx="19">
                  <c:v>0.30158730159000002</c:v>
                </c:pt>
                <c:pt idx="20">
                  <c:v>0.31746031745999997</c:v>
                </c:pt>
                <c:pt idx="21">
                  <c:v>0.33333333332999998</c:v>
                </c:pt>
                <c:pt idx="22">
                  <c:v>0.34920634920999999</c:v>
                </c:pt>
                <c:pt idx="23">
                  <c:v>0.36507936508</c:v>
                </c:pt>
                <c:pt idx="24">
                  <c:v>0.38095238095</c:v>
                </c:pt>
                <c:pt idx="25">
                  <c:v>0.39682539683000001</c:v>
                </c:pt>
                <c:pt idx="26">
                  <c:v>0.41269841270000002</c:v>
                </c:pt>
                <c:pt idx="27">
                  <c:v>0.42857142857000002</c:v>
                </c:pt>
                <c:pt idx="28">
                  <c:v>0.44444444443999997</c:v>
                </c:pt>
                <c:pt idx="29">
                  <c:v>0.46031746031999998</c:v>
                </c:pt>
                <c:pt idx="30">
                  <c:v>0.47619047618999999</c:v>
                </c:pt>
                <c:pt idx="31">
                  <c:v>0.49206349206</c:v>
                </c:pt>
                <c:pt idx="32">
                  <c:v>0.50793650794</c:v>
                </c:pt>
                <c:pt idx="33">
                  <c:v>0.52380952381000001</c:v>
                </c:pt>
                <c:pt idx="34">
                  <c:v>0.53968253968000002</c:v>
                </c:pt>
                <c:pt idx="35">
                  <c:v>0.55555555556000003</c:v>
                </c:pt>
                <c:pt idx="36">
                  <c:v>0.57142857143000003</c:v>
                </c:pt>
                <c:pt idx="37">
                  <c:v>0.58730158730000004</c:v>
                </c:pt>
                <c:pt idx="38">
                  <c:v>0.60317460317000005</c:v>
                </c:pt>
                <c:pt idx="39">
                  <c:v>0.61904761905000005</c:v>
                </c:pt>
                <c:pt idx="40">
                  <c:v>0.63492063491999995</c:v>
                </c:pt>
                <c:pt idx="41">
                  <c:v>0.65079365078999996</c:v>
                </c:pt>
                <c:pt idx="42">
                  <c:v>0.66666666666999996</c:v>
                </c:pt>
                <c:pt idx="43">
                  <c:v>0.68253968253999997</c:v>
                </c:pt>
                <c:pt idx="44">
                  <c:v>0.69841269840999998</c:v>
                </c:pt>
                <c:pt idx="45">
                  <c:v>0.71428571428999998</c:v>
                </c:pt>
                <c:pt idx="46">
                  <c:v>0.73015873015999999</c:v>
                </c:pt>
                <c:pt idx="47">
                  <c:v>0.74603174603</c:v>
                </c:pt>
                <c:pt idx="48">
                  <c:v>0.7619047619</c:v>
                </c:pt>
                <c:pt idx="49">
                  <c:v>0.77777777778000001</c:v>
                </c:pt>
                <c:pt idx="50">
                  <c:v>0.79365079365000002</c:v>
                </c:pt>
                <c:pt idx="51">
                  <c:v>0.80952380952000003</c:v>
                </c:pt>
                <c:pt idx="52">
                  <c:v>0.82539682540000003</c:v>
                </c:pt>
                <c:pt idx="53">
                  <c:v>0.84126984127000004</c:v>
                </c:pt>
                <c:pt idx="54">
                  <c:v>0.85714285714000005</c:v>
                </c:pt>
                <c:pt idx="55">
                  <c:v>0.87301587302000005</c:v>
                </c:pt>
                <c:pt idx="56">
                  <c:v>0.88888888888999995</c:v>
                </c:pt>
                <c:pt idx="57">
                  <c:v>0.90476190475999996</c:v>
                </c:pt>
                <c:pt idx="58">
                  <c:v>0.92063492062999996</c:v>
                </c:pt>
                <c:pt idx="59">
                  <c:v>0.93650793650999997</c:v>
                </c:pt>
                <c:pt idx="60">
                  <c:v>0.95238095237999998</c:v>
                </c:pt>
                <c:pt idx="61">
                  <c:v>0.96825396824999999</c:v>
                </c:pt>
                <c:pt idx="62">
                  <c:v>0.98412698412999999</c:v>
                </c:pt>
                <c:pt idx="63">
                  <c:v>1</c:v>
                </c:pt>
              </c:numCache>
            </c:numRef>
          </c:xVal>
          <c:yVal>
            <c:numRef>
              <c:f>'ux x=0.5'!$Y$4:$Y$67</c:f>
              <c:numCache>
                <c:formatCode>0.00E+00</c:formatCode>
                <c:ptCount val="64"/>
                <c:pt idx="0">
                  <c:v>0</c:v>
                </c:pt>
                <c:pt idx="1">
                  <c:v>9.2181202651145822E-2</c:v>
                </c:pt>
                <c:pt idx="2">
                  <c:v>0.18138881811999963</c:v>
                </c:pt>
                <c:pt idx="3">
                  <c:v>0.26762284640656142</c:v>
                </c:pt>
                <c:pt idx="4">
                  <c:v>0.35088328751083125</c:v>
                </c:pt>
                <c:pt idx="5">
                  <c:v>0.43117014143280896</c:v>
                </c:pt>
                <c:pt idx="6">
                  <c:v>0.50848340817249482</c:v>
                </c:pt>
                <c:pt idx="7">
                  <c:v>0.58282308772529889</c:v>
                </c:pt>
                <c:pt idx="8">
                  <c:v>0.65418918008738081</c:v>
                </c:pt>
                <c:pt idx="9">
                  <c:v>0.72258168531044542</c:v>
                </c:pt>
                <c:pt idx="10">
                  <c:v>0.78800060330831789</c:v>
                </c:pt>
                <c:pt idx="11">
                  <c:v>0.85044593412502267</c:v>
                </c:pt>
                <c:pt idx="12">
                  <c:v>0.90991767779708976</c:v>
                </c:pt>
                <c:pt idx="13">
                  <c:v>0.9664158342495851</c:v>
                </c:pt>
                <c:pt idx="14">
                  <c:v>1.0199404035209123</c:v>
                </c:pt>
                <c:pt idx="15">
                  <c:v>1.070491385641982</c:v>
                </c:pt>
                <c:pt idx="16">
                  <c:v>1.1180687805491001</c:v>
                </c:pt>
                <c:pt idx="17">
                  <c:v>1.1626725882750499</c:v>
                </c:pt>
                <c:pt idx="18">
                  <c:v>1.2043028088198318</c:v>
                </c:pt>
                <c:pt idx="19">
                  <c:v>1.2429594422068628</c:v>
                </c:pt>
                <c:pt idx="20">
                  <c:v>1.2786424883874354</c:v>
                </c:pt>
                <c:pt idx="21">
                  <c:v>1.31135194738684</c:v>
                </c:pt>
                <c:pt idx="22">
                  <c:v>1.3410878192228737</c:v>
                </c:pt>
                <c:pt idx="23">
                  <c:v>1.367850103858069</c:v>
                </c:pt>
                <c:pt idx="24">
                  <c:v>1.3916388013120962</c:v>
                </c:pt>
                <c:pt idx="25">
                  <c:v>1.4124539115971324</c:v>
                </c:pt>
                <c:pt idx="26">
                  <c:v>1.4302954346869505</c:v>
                </c:pt>
                <c:pt idx="27">
                  <c:v>1.4451633705956006</c:v>
                </c:pt>
                <c:pt idx="28">
                  <c:v>1.4570577193230823</c:v>
                </c:pt>
                <c:pt idx="29">
                  <c:v>1.4659784808740797</c:v>
                </c:pt>
                <c:pt idx="30">
                  <c:v>1.4719256552373525</c:v>
                </c:pt>
                <c:pt idx="31">
                  <c:v>1.4748992424194571</c:v>
                </c:pt>
                <c:pt idx="32">
                  <c:v>1.4748992424194569</c:v>
                </c:pt>
                <c:pt idx="33">
                  <c:v>1.4719256552373525</c:v>
                </c:pt>
                <c:pt idx="34">
                  <c:v>1.4659784808740797</c:v>
                </c:pt>
                <c:pt idx="35">
                  <c:v>1.4570577193230823</c:v>
                </c:pt>
                <c:pt idx="36">
                  <c:v>1.4451633705956006</c:v>
                </c:pt>
                <c:pt idx="37">
                  <c:v>1.4302954346869503</c:v>
                </c:pt>
                <c:pt idx="38">
                  <c:v>1.4124539115971324</c:v>
                </c:pt>
                <c:pt idx="39">
                  <c:v>1.3916388013120962</c:v>
                </c:pt>
                <c:pt idx="40">
                  <c:v>1.367850103858069</c:v>
                </c:pt>
                <c:pt idx="41">
                  <c:v>1.3410878192228739</c:v>
                </c:pt>
                <c:pt idx="42">
                  <c:v>1.31135194738684</c:v>
                </c:pt>
                <c:pt idx="43">
                  <c:v>1.2786424883874354</c:v>
                </c:pt>
                <c:pt idx="44">
                  <c:v>1.2429594422068631</c:v>
                </c:pt>
                <c:pt idx="45">
                  <c:v>1.2043028088198318</c:v>
                </c:pt>
                <c:pt idx="46">
                  <c:v>1.1626725882750499</c:v>
                </c:pt>
                <c:pt idx="47">
                  <c:v>1.1180687805490996</c:v>
                </c:pt>
                <c:pt idx="48">
                  <c:v>1.0704913856419818</c:v>
                </c:pt>
                <c:pt idx="49">
                  <c:v>1.0199404035209123</c:v>
                </c:pt>
                <c:pt idx="50">
                  <c:v>0.9664158342495851</c:v>
                </c:pt>
                <c:pt idx="51">
                  <c:v>0.90991767779708954</c:v>
                </c:pt>
                <c:pt idx="52">
                  <c:v>0.85044593412502267</c:v>
                </c:pt>
                <c:pt idx="53">
                  <c:v>0.78800060330831789</c:v>
                </c:pt>
                <c:pt idx="54">
                  <c:v>0.72258168531044553</c:v>
                </c:pt>
                <c:pt idx="55">
                  <c:v>0.65418918008738047</c:v>
                </c:pt>
                <c:pt idx="56">
                  <c:v>0.58282308772529889</c:v>
                </c:pt>
                <c:pt idx="57">
                  <c:v>0.50848340818204896</c:v>
                </c:pt>
                <c:pt idx="58">
                  <c:v>0.43117014145763122</c:v>
                </c:pt>
                <c:pt idx="59">
                  <c:v>0.35088328750052794</c:v>
                </c:pt>
                <c:pt idx="60">
                  <c:v>0.26762284641190043</c:v>
                </c:pt>
                <c:pt idx="61">
                  <c:v>0.18138881814210517</c:v>
                </c:pt>
                <c:pt idx="62">
                  <c:v>9.2181202634004422E-2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x=0.5'!$V$4:$V$67</c:f>
              <c:numCache>
                <c:formatCode>0.00E+00</c:formatCode>
                <c:ptCount val="64"/>
                <c:pt idx="0">
                  <c:v>0</c:v>
                </c:pt>
                <c:pt idx="1">
                  <c:v>1.5873015872999999E-2</c:v>
                </c:pt>
                <c:pt idx="2">
                  <c:v>3.1746031745999999E-2</c:v>
                </c:pt>
                <c:pt idx="3">
                  <c:v>4.7619047619000002E-2</c:v>
                </c:pt>
                <c:pt idx="4">
                  <c:v>6.3492063491999998E-2</c:v>
                </c:pt>
                <c:pt idx="5">
                  <c:v>7.9365079364999994E-2</c:v>
                </c:pt>
                <c:pt idx="6">
                  <c:v>9.5238095238000003E-2</c:v>
                </c:pt>
                <c:pt idx="7">
                  <c:v>0.11111111110999999</c:v>
                </c:pt>
                <c:pt idx="8">
                  <c:v>0.12698412698</c:v>
                </c:pt>
                <c:pt idx="9">
                  <c:v>0.14285714286000001</c:v>
                </c:pt>
                <c:pt idx="10">
                  <c:v>0.15873015872999999</c:v>
                </c:pt>
                <c:pt idx="11">
                  <c:v>0.17460317459999999</c:v>
                </c:pt>
                <c:pt idx="12">
                  <c:v>0.19047619048</c:v>
                </c:pt>
                <c:pt idx="13">
                  <c:v>0.20634920635000001</c:v>
                </c:pt>
                <c:pt idx="14">
                  <c:v>0.22222222221999999</c:v>
                </c:pt>
                <c:pt idx="15">
                  <c:v>0.2380952381</c:v>
                </c:pt>
                <c:pt idx="16">
                  <c:v>0.25396825397</c:v>
                </c:pt>
                <c:pt idx="17">
                  <c:v>0.26984126984000001</c:v>
                </c:pt>
                <c:pt idx="18">
                  <c:v>0.28571428571000002</c:v>
                </c:pt>
                <c:pt idx="19">
                  <c:v>0.30158730159000002</c:v>
                </c:pt>
                <c:pt idx="20">
                  <c:v>0.31746031745999997</c:v>
                </c:pt>
                <c:pt idx="21">
                  <c:v>0.33333333332999998</c:v>
                </c:pt>
                <c:pt idx="22">
                  <c:v>0.34920634920999999</c:v>
                </c:pt>
                <c:pt idx="23">
                  <c:v>0.36507936508</c:v>
                </c:pt>
                <c:pt idx="24">
                  <c:v>0.38095238095</c:v>
                </c:pt>
                <c:pt idx="25">
                  <c:v>0.39682539683000001</c:v>
                </c:pt>
                <c:pt idx="26">
                  <c:v>0.41269841270000002</c:v>
                </c:pt>
                <c:pt idx="27">
                  <c:v>0.42857142857000002</c:v>
                </c:pt>
                <c:pt idx="28">
                  <c:v>0.44444444443999997</c:v>
                </c:pt>
                <c:pt idx="29">
                  <c:v>0.46031746031999998</c:v>
                </c:pt>
                <c:pt idx="30">
                  <c:v>0.47619047618999999</c:v>
                </c:pt>
                <c:pt idx="31">
                  <c:v>0.49206349206</c:v>
                </c:pt>
                <c:pt idx="32">
                  <c:v>0.50793650794</c:v>
                </c:pt>
                <c:pt idx="33">
                  <c:v>0.52380952381000001</c:v>
                </c:pt>
                <c:pt idx="34">
                  <c:v>0.53968253968000002</c:v>
                </c:pt>
                <c:pt idx="35">
                  <c:v>0.55555555556000003</c:v>
                </c:pt>
                <c:pt idx="36">
                  <c:v>0.57142857143000003</c:v>
                </c:pt>
                <c:pt idx="37">
                  <c:v>0.58730158730000004</c:v>
                </c:pt>
                <c:pt idx="38">
                  <c:v>0.60317460317000005</c:v>
                </c:pt>
                <c:pt idx="39">
                  <c:v>0.61904761905000005</c:v>
                </c:pt>
                <c:pt idx="40">
                  <c:v>0.63492063491999995</c:v>
                </c:pt>
                <c:pt idx="41">
                  <c:v>0.65079365078999996</c:v>
                </c:pt>
                <c:pt idx="42">
                  <c:v>0.66666666666999996</c:v>
                </c:pt>
                <c:pt idx="43">
                  <c:v>0.68253968253999997</c:v>
                </c:pt>
                <c:pt idx="44">
                  <c:v>0.69841269840999998</c:v>
                </c:pt>
                <c:pt idx="45">
                  <c:v>0.71428571428999998</c:v>
                </c:pt>
                <c:pt idx="46">
                  <c:v>0.73015873015999999</c:v>
                </c:pt>
                <c:pt idx="47">
                  <c:v>0.74603174603</c:v>
                </c:pt>
                <c:pt idx="48">
                  <c:v>0.7619047619</c:v>
                </c:pt>
                <c:pt idx="49">
                  <c:v>0.77777777778000001</c:v>
                </c:pt>
                <c:pt idx="50">
                  <c:v>0.79365079365000002</c:v>
                </c:pt>
                <c:pt idx="51">
                  <c:v>0.80952380952000003</c:v>
                </c:pt>
                <c:pt idx="52">
                  <c:v>0.82539682540000003</c:v>
                </c:pt>
                <c:pt idx="53">
                  <c:v>0.84126984127000004</c:v>
                </c:pt>
                <c:pt idx="54">
                  <c:v>0.85714285714000005</c:v>
                </c:pt>
                <c:pt idx="55">
                  <c:v>0.87301587302000005</c:v>
                </c:pt>
                <c:pt idx="56">
                  <c:v>0.88888888888999995</c:v>
                </c:pt>
                <c:pt idx="57">
                  <c:v>0.90476190475999996</c:v>
                </c:pt>
                <c:pt idx="58">
                  <c:v>0.92063492062999996</c:v>
                </c:pt>
                <c:pt idx="59">
                  <c:v>0.93650793650999997</c:v>
                </c:pt>
                <c:pt idx="60">
                  <c:v>0.95238095237999998</c:v>
                </c:pt>
                <c:pt idx="61">
                  <c:v>0.96825396824999999</c:v>
                </c:pt>
                <c:pt idx="62">
                  <c:v>0.98412698412999999</c:v>
                </c:pt>
                <c:pt idx="63">
                  <c:v>1</c:v>
                </c:pt>
              </c:numCache>
            </c:numRef>
          </c:xVal>
          <c:yVal>
            <c:numRef>
              <c:f>'ux x=0.5'!$W$4:$W$67</c:f>
              <c:numCache>
                <c:formatCode>0.00E+00</c:formatCode>
                <c:ptCount val="64"/>
                <c:pt idx="0">
                  <c:v>0</c:v>
                </c:pt>
                <c:pt idx="1">
                  <c:v>9.2203251698999997E-2</c:v>
                </c:pt>
                <c:pt idx="2">
                  <c:v>0.18143139458999999</c:v>
                </c:pt>
                <c:pt idx="3">
                  <c:v>0.26768470438999997</c:v>
                </c:pt>
                <c:pt idx="4">
                  <c:v>0.35096339933999998</c:v>
                </c:pt>
                <c:pt idx="5">
                  <c:v>0.43126769892</c:v>
                </c:pt>
                <c:pt idx="6">
                  <c:v>0.50859779413999995</c:v>
                </c:pt>
                <c:pt idx="7">
                  <c:v>0.58295385090999996</c:v>
                </c:pt>
                <c:pt idx="8">
                  <c:v>0.65433600391000002</c:v>
                </c:pt>
                <c:pt idx="9">
                  <c:v>0.72274435590999997</c:v>
                </c:pt>
                <c:pt idx="10">
                  <c:v>0.78817897727999997</c:v>
                </c:pt>
                <c:pt idx="11">
                  <c:v>0.85063990724000005</c:v>
                </c:pt>
                <c:pt idx="12">
                  <c:v>0.91012715601000005</c:v>
                </c:pt>
                <c:pt idx="13">
                  <c:v>0.96664070793000001</c:v>
                </c:pt>
                <c:pt idx="14">
                  <c:v>1.020180525</c:v>
                </c:pt>
                <c:pt idx="15">
                  <c:v>1.0707465509</c:v>
                </c:pt>
                <c:pt idx="16">
                  <c:v>1.1183387146999999</c:v>
                </c:pt>
                <c:pt idx="17">
                  <c:v>1.1629569353</c:v>
                </c:pt>
                <c:pt idx="18">
                  <c:v>1.2046011245999999</c:v>
                </c:pt>
                <c:pt idx="19">
                  <c:v>1.2432711908</c:v>
                </c:pt>
                <c:pt idx="20">
                  <c:v>1.2789670416000001</c:v>
                </c:pt>
                <c:pt idx="21">
                  <c:v>1.3116885866000001</c:v>
                </c:pt>
                <c:pt idx="22">
                  <c:v>1.3414357389</c:v>
                </c:pt>
                <c:pt idx="23">
                  <c:v>1.368208417</c:v>
                </c:pt>
                <c:pt idx="24">
                  <c:v>1.3920065461</c:v>
                </c:pt>
                <c:pt idx="25">
                  <c:v>1.4128300585</c:v>
                </c:pt>
                <c:pt idx="26">
                  <c:v>1.4306788946</c:v>
                </c:pt>
                <c:pt idx="27">
                  <c:v>1.4455530030999999</c:v>
                </c:pt>
                <c:pt idx="28">
                  <c:v>1.4574523412</c:v>
                </c:pt>
                <c:pt idx="29">
                  <c:v>1.4663768746000001</c:v>
                </c:pt>
                <c:pt idx="30">
                  <c:v>1.4723265778000001</c:v>
                </c:pt>
                <c:pt idx="31">
                  <c:v>1.4753014336000001</c:v>
                </c:pt>
                <c:pt idx="32">
                  <c:v>1.4753014336000001</c:v>
                </c:pt>
                <c:pt idx="33">
                  <c:v>1.4723265778000001</c:v>
                </c:pt>
                <c:pt idx="34">
                  <c:v>1.4663768746000001</c:v>
                </c:pt>
                <c:pt idx="35">
                  <c:v>1.4574523412</c:v>
                </c:pt>
                <c:pt idx="36">
                  <c:v>1.4455530030999999</c:v>
                </c:pt>
                <c:pt idx="37">
                  <c:v>1.4306788946</c:v>
                </c:pt>
                <c:pt idx="38">
                  <c:v>1.4128300585</c:v>
                </c:pt>
                <c:pt idx="39">
                  <c:v>1.3920065461</c:v>
                </c:pt>
                <c:pt idx="40">
                  <c:v>1.368208417</c:v>
                </c:pt>
                <c:pt idx="41">
                  <c:v>1.3414357389</c:v>
                </c:pt>
                <c:pt idx="42">
                  <c:v>1.3116885866000001</c:v>
                </c:pt>
                <c:pt idx="43">
                  <c:v>1.2789670416000001</c:v>
                </c:pt>
                <c:pt idx="44">
                  <c:v>1.2432711908</c:v>
                </c:pt>
                <c:pt idx="45">
                  <c:v>1.2046011245999999</c:v>
                </c:pt>
                <c:pt idx="46">
                  <c:v>1.1629569353</c:v>
                </c:pt>
                <c:pt idx="47">
                  <c:v>1.1183387146999999</c:v>
                </c:pt>
                <c:pt idx="48">
                  <c:v>1.0707465509</c:v>
                </c:pt>
                <c:pt idx="49">
                  <c:v>1.020180525</c:v>
                </c:pt>
                <c:pt idx="50">
                  <c:v>0.96664070793000001</c:v>
                </c:pt>
                <c:pt idx="51">
                  <c:v>0.91012715601000005</c:v>
                </c:pt>
                <c:pt idx="52">
                  <c:v>0.85063990724000005</c:v>
                </c:pt>
                <c:pt idx="53">
                  <c:v>0.78817897727999997</c:v>
                </c:pt>
                <c:pt idx="54">
                  <c:v>0.72274435590999997</c:v>
                </c:pt>
                <c:pt idx="55">
                  <c:v>0.65433600391000002</c:v>
                </c:pt>
                <c:pt idx="56">
                  <c:v>0.58295385090999996</c:v>
                </c:pt>
                <c:pt idx="57">
                  <c:v>0.50859779413999995</c:v>
                </c:pt>
                <c:pt idx="58">
                  <c:v>0.43126769892</c:v>
                </c:pt>
                <c:pt idx="59">
                  <c:v>0.35096339933999998</c:v>
                </c:pt>
                <c:pt idx="60">
                  <c:v>0.26768470438999997</c:v>
                </c:pt>
                <c:pt idx="61">
                  <c:v>0.18143139458999999</c:v>
                </c:pt>
                <c:pt idx="62">
                  <c:v>9.2203251698999997E-2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x=0.5'!$O$4:$O$35</c:f>
              <c:numCache>
                <c:formatCode>0.00E+00</c:formatCode>
                <c:ptCount val="32"/>
                <c:pt idx="0">
                  <c:v>0</c:v>
                </c:pt>
                <c:pt idx="1">
                  <c:v>3.2258064516000003E-2</c:v>
                </c:pt>
                <c:pt idx="2">
                  <c:v>6.4516129032000005E-2</c:v>
                </c:pt>
                <c:pt idx="3">
                  <c:v>9.6774193548000001E-2</c:v>
                </c:pt>
                <c:pt idx="4">
                  <c:v>0.12903225805999999</c:v>
                </c:pt>
                <c:pt idx="5">
                  <c:v>0.16129032258000001</c:v>
                </c:pt>
                <c:pt idx="6">
                  <c:v>0.1935483871</c:v>
                </c:pt>
                <c:pt idx="7">
                  <c:v>0.22580645160999999</c:v>
                </c:pt>
                <c:pt idx="8">
                  <c:v>0.25806451612999998</c:v>
                </c:pt>
                <c:pt idx="9">
                  <c:v>0.29032258065</c:v>
                </c:pt>
                <c:pt idx="10">
                  <c:v>0.32258064516000001</c:v>
                </c:pt>
                <c:pt idx="11">
                  <c:v>0.35483870967999998</c:v>
                </c:pt>
                <c:pt idx="12">
                  <c:v>0.38709677418999999</c:v>
                </c:pt>
                <c:pt idx="13">
                  <c:v>0.41935483871000001</c:v>
                </c:pt>
                <c:pt idx="14">
                  <c:v>0.45161290322999997</c:v>
                </c:pt>
                <c:pt idx="15">
                  <c:v>0.48387096773999999</c:v>
                </c:pt>
                <c:pt idx="16">
                  <c:v>0.51612903225999995</c:v>
                </c:pt>
                <c:pt idx="17">
                  <c:v>0.54838709676999997</c:v>
                </c:pt>
                <c:pt idx="18">
                  <c:v>0.58064516128999999</c:v>
                </c:pt>
                <c:pt idx="19">
                  <c:v>0.61290322581000001</c:v>
                </c:pt>
                <c:pt idx="20">
                  <c:v>0.64516129032000002</c:v>
                </c:pt>
                <c:pt idx="21">
                  <c:v>0.67741935484000004</c:v>
                </c:pt>
                <c:pt idx="22">
                  <c:v>0.70967741934999995</c:v>
                </c:pt>
                <c:pt idx="23">
                  <c:v>0.74193548386999997</c:v>
                </c:pt>
                <c:pt idx="24">
                  <c:v>0.77419354838999999</c:v>
                </c:pt>
                <c:pt idx="25">
                  <c:v>0.8064516129</c:v>
                </c:pt>
                <c:pt idx="26">
                  <c:v>0.83870967742000002</c:v>
                </c:pt>
                <c:pt idx="27">
                  <c:v>0.87096774194000004</c:v>
                </c:pt>
                <c:pt idx="28">
                  <c:v>0.90322580644999995</c:v>
                </c:pt>
                <c:pt idx="29">
                  <c:v>0.93548387096999996</c:v>
                </c:pt>
                <c:pt idx="30">
                  <c:v>0.96774193547999998</c:v>
                </c:pt>
                <c:pt idx="31">
                  <c:v>1</c:v>
                </c:pt>
              </c:numCache>
            </c:numRef>
          </c:xVal>
          <c:yVal>
            <c:numRef>
              <c:f>'ux x=0.5'!$R$4:$R$35</c:f>
              <c:numCache>
                <c:formatCode>0.00E+00</c:formatCode>
                <c:ptCount val="32"/>
                <c:pt idx="0">
                  <c:v>0</c:v>
                </c:pt>
                <c:pt idx="1">
                  <c:v>0.18081471880766578</c:v>
                </c:pt>
                <c:pt idx="2">
                  <c:v>0.34957512302820365</c:v>
                </c:pt>
                <c:pt idx="3">
                  <c:v>0.50628121266161363</c:v>
                </c:pt>
                <c:pt idx="4">
                  <c:v>0.65093298769070618</c:v>
                </c:pt>
                <c:pt idx="5">
                  <c:v>0.78353044816704986</c:v>
                </c:pt>
                <c:pt idx="6">
                  <c:v>0.90407359405327614</c:v>
                </c:pt>
                <c:pt idx="7">
                  <c:v>1.012562425317622</c:v>
                </c:pt>
                <c:pt idx="8">
                  <c:v>1.1089969420273504</c:v>
                </c:pt>
                <c:pt idx="9">
                  <c:v>1.1933771441469614</c:v>
                </c:pt>
                <c:pt idx="10">
                  <c:v>1.2657030316559026</c:v>
                </c:pt>
                <c:pt idx="11">
                  <c:v>1.3259746045990157</c:v>
                </c:pt>
                <c:pt idx="12">
                  <c:v>1.3741918629389325</c:v>
                </c:pt>
                <c:pt idx="13">
                  <c:v>1.4103548067055478</c:v>
                </c:pt>
                <c:pt idx="14">
                  <c:v>1.4344634358820456</c:v>
                </c:pt>
                <c:pt idx="15">
                  <c:v>1.4465177504665578</c:v>
                </c:pt>
                <c:pt idx="16">
                  <c:v>1.4465177504665578</c:v>
                </c:pt>
                <c:pt idx="17">
                  <c:v>1.4344634358820456</c:v>
                </c:pt>
                <c:pt idx="18">
                  <c:v>1.4103548067055478</c:v>
                </c:pt>
                <c:pt idx="19">
                  <c:v>1.3741918629389327</c:v>
                </c:pt>
                <c:pt idx="20">
                  <c:v>1.3259746045990157</c:v>
                </c:pt>
                <c:pt idx="21">
                  <c:v>1.2657030316559024</c:v>
                </c:pt>
                <c:pt idx="22">
                  <c:v>1.1933771441469618</c:v>
                </c:pt>
                <c:pt idx="23">
                  <c:v>1.1089969420273504</c:v>
                </c:pt>
                <c:pt idx="24">
                  <c:v>1.0125624253176222</c:v>
                </c:pt>
                <c:pt idx="25">
                  <c:v>0.90407359405327647</c:v>
                </c:pt>
                <c:pt idx="26">
                  <c:v>0.78353044816704986</c:v>
                </c:pt>
                <c:pt idx="27">
                  <c:v>0.65093298769070607</c:v>
                </c:pt>
                <c:pt idx="28">
                  <c:v>0.50628121267095616</c:v>
                </c:pt>
                <c:pt idx="29">
                  <c:v>0.34957512301811439</c:v>
                </c:pt>
                <c:pt idx="30">
                  <c:v>0.18081471882933955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x=0.5'!$O$4:$O$35</c:f>
              <c:numCache>
                <c:formatCode>0.00E+00</c:formatCode>
                <c:ptCount val="32"/>
                <c:pt idx="0">
                  <c:v>0</c:v>
                </c:pt>
                <c:pt idx="1">
                  <c:v>3.2258064516000003E-2</c:v>
                </c:pt>
                <c:pt idx="2">
                  <c:v>6.4516129032000005E-2</c:v>
                </c:pt>
                <c:pt idx="3">
                  <c:v>9.6774193548000001E-2</c:v>
                </c:pt>
                <c:pt idx="4">
                  <c:v>0.12903225805999999</c:v>
                </c:pt>
                <c:pt idx="5">
                  <c:v>0.16129032258000001</c:v>
                </c:pt>
                <c:pt idx="6">
                  <c:v>0.1935483871</c:v>
                </c:pt>
                <c:pt idx="7">
                  <c:v>0.22580645160999999</c:v>
                </c:pt>
                <c:pt idx="8">
                  <c:v>0.25806451612999998</c:v>
                </c:pt>
                <c:pt idx="9">
                  <c:v>0.29032258065</c:v>
                </c:pt>
                <c:pt idx="10">
                  <c:v>0.32258064516000001</c:v>
                </c:pt>
                <c:pt idx="11">
                  <c:v>0.35483870967999998</c:v>
                </c:pt>
                <c:pt idx="12">
                  <c:v>0.38709677418999999</c:v>
                </c:pt>
                <c:pt idx="13">
                  <c:v>0.41935483871000001</c:v>
                </c:pt>
                <c:pt idx="14">
                  <c:v>0.45161290322999997</c:v>
                </c:pt>
                <c:pt idx="15">
                  <c:v>0.48387096773999999</c:v>
                </c:pt>
                <c:pt idx="16">
                  <c:v>0.51612903225999995</c:v>
                </c:pt>
                <c:pt idx="17">
                  <c:v>0.54838709676999997</c:v>
                </c:pt>
                <c:pt idx="18">
                  <c:v>0.58064516128999999</c:v>
                </c:pt>
                <c:pt idx="19">
                  <c:v>0.61290322581000001</c:v>
                </c:pt>
                <c:pt idx="20">
                  <c:v>0.64516129032000002</c:v>
                </c:pt>
                <c:pt idx="21">
                  <c:v>0.67741935484000004</c:v>
                </c:pt>
                <c:pt idx="22">
                  <c:v>0.70967741934999995</c:v>
                </c:pt>
                <c:pt idx="23">
                  <c:v>0.74193548386999997</c:v>
                </c:pt>
                <c:pt idx="24">
                  <c:v>0.77419354838999999</c:v>
                </c:pt>
                <c:pt idx="25">
                  <c:v>0.8064516129</c:v>
                </c:pt>
                <c:pt idx="26">
                  <c:v>0.83870967742000002</c:v>
                </c:pt>
                <c:pt idx="27">
                  <c:v>0.87096774194000004</c:v>
                </c:pt>
                <c:pt idx="28">
                  <c:v>0.90322580644999995</c:v>
                </c:pt>
                <c:pt idx="29">
                  <c:v>0.93548387096999996</c:v>
                </c:pt>
                <c:pt idx="30">
                  <c:v>0.96774193547999998</c:v>
                </c:pt>
                <c:pt idx="31">
                  <c:v>1</c:v>
                </c:pt>
              </c:numCache>
            </c:numRef>
          </c:xVal>
          <c:yVal>
            <c:numRef>
              <c:f>'ux x=0.5'!$P$4:$P$35</c:f>
              <c:numCache>
                <c:formatCode>0.00E+00</c:formatCode>
                <c:ptCount val="32"/>
                <c:pt idx="0">
                  <c:v>2.2192364023000001E-15</c:v>
                </c:pt>
                <c:pt idx="1">
                  <c:v>0.18098869070000001</c:v>
                </c:pt>
                <c:pt idx="2">
                  <c:v>0.34990232392999998</c:v>
                </c:pt>
                <c:pt idx="3">
                  <c:v>0.50674933200000005</c:v>
                </c:pt>
                <c:pt idx="4">
                  <c:v>0.65153490784000001</c:v>
                </c:pt>
                <c:pt idx="5">
                  <c:v>0.78426287315999998</c:v>
                </c:pt>
                <c:pt idx="6">
                  <c:v>0.90493469696999995</c:v>
                </c:pt>
                <c:pt idx="7">
                  <c:v>1.0135501382000001</c:v>
                </c:pt>
                <c:pt idx="8">
                  <c:v>1.1101074496000001</c:v>
                </c:pt>
                <c:pt idx="9">
                  <c:v>1.1946040258999999</c:v>
                </c:pt>
                <c:pt idx="10">
                  <c:v>1.2670368297000001</c:v>
                </c:pt>
                <c:pt idx="11">
                  <c:v>1.3274027880999999</c:v>
                </c:pt>
                <c:pt idx="12">
                  <c:v>1.3756991118999999</c:v>
                </c:pt>
                <c:pt idx="13">
                  <c:v>1.4119234544000001</c:v>
                </c:pt>
                <c:pt idx="14">
                  <c:v>1.4360740192000001</c:v>
                </c:pt>
                <c:pt idx="15">
                  <c:v>1.4481496029000001</c:v>
                </c:pt>
                <c:pt idx="16">
                  <c:v>1.4481496029000001</c:v>
                </c:pt>
                <c:pt idx="17">
                  <c:v>1.4360740192000001</c:v>
                </c:pt>
                <c:pt idx="18">
                  <c:v>1.4119234544000001</c:v>
                </c:pt>
                <c:pt idx="19">
                  <c:v>1.3756991118999999</c:v>
                </c:pt>
                <c:pt idx="20">
                  <c:v>1.3274027880999999</c:v>
                </c:pt>
                <c:pt idx="21">
                  <c:v>1.2670368297000001</c:v>
                </c:pt>
                <c:pt idx="22">
                  <c:v>1.1946040258999999</c:v>
                </c:pt>
                <c:pt idx="23">
                  <c:v>1.1101074496000001</c:v>
                </c:pt>
                <c:pt idx="24">
                  <c:v>1.0135501382000001</c:v>
                </c:pt>
                <c:pt idx="25">
                  <c:v>0.90493469696999995</c:v>
                </c:pt>
                <c:pt idx="26">
                  <c:v>0.78426287315999998</c:v>
                </c:pt>
                <c:pt idx="27">
                  <c:v>0.65153490784000001</c:v>
                </c:pt>
                <c:pt idx="28">
                  <c:v>0.50674933200000005</c:v>
                </c:pt>
                <c:pt idx="29">
                  <c:v>0.34990232392999998</c:v>
                </c:pt>
                <c:pt idx="30">
                  <c:v>0.18098869070000001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x=0.5'!$H$4:$H$19</c:f>
              <c:numCache>
                <c:formatCode>0.00E+00</c:formatCode>
                <c:ptCount val="16"/>
                <c:pt idx="0">
                  <c:v>0</c:v>
                </c:pt>
                <c:pt idx="1">
                  <c:v>6.6666666666999996E-2</c:v>
                </c:pt>
                <c:pt idx="2">
                  <c:v>0.13333333333</c:v>
                </c:pt>
                <c:pt idx="3">
                  <c:v>0.2</c:v>
                </c:pt>
                <c:pt idx="4">
                  <c:v>0.26666666667</c:v>
                </c:pt>
                <c:pt idx="5">
                  <c:v>0.33333333332999998</c:v>
                </c:pt>
                <c:pt idx="6">
                  <c:v>0.4</c:v>
                </c:pt>
                <c:pt idx="7">
                  <c:v>0.46666666667000001</c:v>
                </c:pt>
                <c:pt idx="8">
                  <c:v>0.53333333332999999</c:v>
                </c:pt>
                <c:pt idx="9">
                  <c:v>0.6</c:v>
                </c:pt>
                <c:pt idx="10">
                  <c:v>0.66666666666999996</c:v>
                </c:pt>
                <c:pt idx="11">
                  <c:v>0.73333333332999995</c:v>
                </c:pt>
                <c:pt idx="12">
                  <c:v>0.8</c:v>
                </c:pt>
                <c:pt idx="13">
                  <c:v>0.86666666667000003</c:v>
                </c:pt>
                <c:pt idx="14">
                  <c:v>0.93333333333000001</c:v>
                </c:pt>
                <c:pt idx="15">
                  <c:v>1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</c:v>
                </c:pt>
                <c:pt idx="1">
                  <c:v>0.34503812746378859</c:v>
                </c:pt>
                <c:pt idx="2">
                  <c:v>0.64078509384479154</c:v>
                </c:pt>
                <c:pt idx="3">
                  <c:v>0.88724089918847993</c:v>
                </c:pt>
                <c:pt idx="4">
                  <c:v>1.0844055434612125</c:v>
                </c:pt>
                <c:pt idx="5">
                  <c:v>1.2322790266445052</c:v>
                </c:pt>
                <c:pt idx="6">
                  <c:v>1.3308613487827199</c:v>
                </c:pt>
                <c:pt idx="7">
                  <c:v>1.3801525098499789</c:v>
                </c:pt>
                <c:pt idx="8">
                  <c:v>1.3801525098499787</c:v>
                </c:pt>
                <c:pt idx="9">
                  <c:v>1.3308613487827199</c:v>
                </c:pt>
                <c:pt idx="10">
                  <c:v>1.2322790266445052</c:v>
                </c:pt>
                <c:pt idx="11">
                  <c:v>1.0844055434612125</c:v>
                </c:pt>
                <c:pt idx="12">
                  <c:v>0.88724089918847948</c:v>
                </c:pt>
                <c:pt idx="13">
                  <c:v>0.64078509384479176</c:v>
                </c:pt>
                <c:pt idx="14">
                  <c:v>0.34503812747820617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x=0.5'!$H$4:$H$19</c:f>
              <c:numCache>
                <c:formatCode>0.00E+00</c:formatCode>
                <c:ptCount val="16"/>
                <c:pt idx="0">
                  <c:v>0</c:v>
                </c:pt>
                <c:pt idx="1">
                  <c:v>6.6666666666999996E-2</c:v>
                </c:pt>
                <c:pt idx="2">
                  <c:v>0.13333333333</c:v>
                </c:pt>
                <c:pt idx="3">
                  <c:v>0.2</c:v>
                </c:pt>
                <c:pt idx="4">
                  <c:v>0.26666666667</c:v>
                </c:pt>
                <c:pt idx="5">
                  <c:v>0.33333333332999998</c:v>
                </c:pt>
                <c:pt idx="6">
                  <c:v>0.4</c:v>
                </c:pt>
                <c:pt idx="7">
                  <c:v>0.46666666667000001</c:v>
                </c:pt>
                <c:pt idx="8">
                  <c:v>0.53333333332999999</c:v>
                </c:pt>
                <c:pt idx="9">
                  <c:v>0.6</c:v>
                </c:pt>
                <c:pt idx="10">
                  <c:v>0.66666666666999996</c:v>
                </c:pt>
                <c:pt idx="11">
                  <c:v>0.73333333332999995</c:v>
                </c:pt>
                <c:pt idx="12">
                  <c:v>0.8</c:v>
                </c:pt>
                <c:pt idx="13">
                  <c:v>0.86666666667000003</c:v>
                </c:pt>
                <c:pt idx="14">
                  <c:v>0.93333333333000001</c:v>
                </c:pt>
                <c:pt idx="15">
                  <c:v>1</c:v>
                </c:pt>
              </c:numCache>
            </c:numRef>
          </c:xVal>
          <c:yVal>
            <c:numRef>
              <c:f>'ux x=0.5'!$I$4:$I$19</c:f>
              <c:numCache>
                <c:formatCode>0.00E+00</c:formatCode>
                <c:ptCount val="16"/>
                <c:pt idx="0">
                  <c:v>-1.1078846773E-15</c:v>
                </c:pt>
                <c:pt idx="1">
                  <c:v>0.34644027126999999</c:v>
                </c:pt>
                <c:pt idx="2">
                  <c:v>0.64336522964999998</c:v>
                </c:pt>
                <c:pt idx="3">
                  <c:v>0.89088842539000002</c:v>
                </c:pt>
                <c:pt idx="4">
                  <c:v>1.0891004267</c:v>
                </c:pt>
                <c:pt idx="5">
                  <c:v>1.2378695652</c:v>
                </c:pt>
                <c:pt idx="6">
                  <c:v>1.3371250525</c:v>
                </c:pt>
                <c:pt idx="7">
                  <c:v>1.3867805542</c:v>
                </c:pt>
                <c:pt idx="8">
                  <c:v>1.3867805542</c:v>
                </c:pt>
                <c:pt idx="9">
                  <c:v>1.3371250525</c:v>
                </c:pt>
                <c:pt idx="10">
                  <c:v>1.2378695652</c:v>
                </c:pt>
                <c:pt idx="11">
                  <c:v>1.0891004267</c:v>
                </c:pt>
                <c:pt idx="12">
                  <c:v>0.89088842539000002</c:v>
                </c:pt>
                <c:pt idx="13">
                  <c:v>0.64336522964999998</c:v>
                </c:pt>
                <c:pt idx="14">
                  <c:v>0.34644027126999999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133110</xdr:colOff>
      <xdr:row>2</xdr:row>
      <xdr:rowOff>51626</xdr:rowOff>
    </xdr:from>
    <xdr:to>
      <xdr:col>39</xdr:col>
      <xdr:colOff>494291</xdr:colOff>
      <xdr:row>25</xdr:row>
      <xdr:rowOff>8765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7</xdr:col>
      <xdr:colOff>320489</xdr:colOff>
      <xdr:row>38</xdr:row>
      <xdr:rowOff>158563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537482</xdr:colOff>
      <xdr:row>78</xdr:row>
      <xdr:rowOff>99333</xdr:rowOff>
    </xdr:from>
    <xdr:to>
      <xdr:col>40</xdr:col>
      <xdr:colOff>271374</xdr:colOff>
      <xdr:row>101</xdr:row>
      <xdr:rowOff>56472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431900</xdr:colOff>
      <xdr:row>53</xdr:row>
      <xdr:rowOff>9525</xdr:rowOff>
    </xdr:from>
    <xdr:to>
      <xdr:col>40</xdr:col>
      <xdr:colOff>304449</xdr:colOff>
      <xdr:row>75</xdr:row>
      <xdr:rowOff>157164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69396</xdr:colOff>
      <xdr:row>29</xdr:row>
      <xdr:rowOff>5444</xdr:rowOff>
    </xdr:from>
    <xdr:to>
      <xdr:col>39</xdr:col>
      <xdr:colOff>554267</xdr:colOff>
      <xdr:row>51</xdr:row>
      <xdr:rowOff>153083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1_uz001500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2_uz006000_1" connectionId="6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3_uz024000_1" connectionId="7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4_uz096000_1" connectionId="8" xr16:uid="{00000000-0016-0000-03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3"/>
  <sheetViews>
    <sheetView tabSelected="1" workbookViewId="0">
      <selection activeCell="F24" sqref="F24"/>
    </sheetView>
  </sheetViews>
  <sheetFormatPr defaultRowHeight="15" x14ac:dyDescent="0.25"/>
  <cols>
    <col min="1" max="1" width="8.5703125" bestFit="1" customWidth="1"/>
    <col min="2" max="2" width="8.5703125" customWidth="1"/>
  </cols>
  <sheetData>
    <row r="1" spans="1:2" x14ac:dyDescent="0.25">
      <c r="A1" s="1">
        <v>0</v>
      </c>
      <c r="B1" s="1">
        <v>0</v>
      </c>
    </row>
    <row r="2" spans="1:2" x14ac:dyDescent="0.25">
      <c r="A2" s="1">
        <v>0.14285714286000001</v>
      </c>
      <c r="B2" s="1">
        <v>0.61778988860999995</v>
      </c>
    </row>
    <row r="3" spans="1:2" x14ac:dyDescent="0.25">
      <c r="A3" s="1">
        <v>0.28571428571000002</v>
      </c>
      <c r="B3" s="1">
        <v>1.0300252651999999</v>
      </c>
    </row>
    <row r="4" spans="1:2" x14ac:dyDescent="0.25">
      <c r="A4" s="1">
        <v>0.42857142857000002</v>
      </c>
      <c r="B4" s="1">
        <v>1.2367343451999999</v>
      </c>
    </row>
    <row r="5" spans="1:2" x14ac:dyDescent="0.25">
      <c r="A5" s="1">
        <v>0.57142857143000003</v>
      </c>
      <c r="B5" s="1">
        <v>1.2367343451999999</v>
      </c>
    </row>
    <row r="6" spans="1:2" x14ac:dyDescent="0.25">
      <c r="A6" s="1">
        <v>0.71428571428999998</v>
      </c>
      <c r="B6" s="1">
        <v>1.0300252651999999</v>
      </c>
    </row>
    <row r="7" spans="1:2" x14ac:dyDescent="0.25">
      <c r="A7" s="1">
        <v>0.85714285714000005</v>
      </c>
      <c r="B7" s="1">
        <v>0.61778988860999995</v>
      </c>
    </row>
    <row r="8" spans="1:2" x14ac:dyDescent="0.25">
      <c r="A8" s="1">
        <v>1</v>
      </c>
      <c r="B8" s="1">
        <v>0</v>
      </c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2:2" x14ac:dyDescent="0.25">
      <c r="B513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9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-1.1078846773E-15</v>
      </c>
    </row>
    <row r="2" spans="1:257" x14ac:dyDescent="0.25">
      <c r="A2" s="1">
        <v>6.6666666666999996E-2</v>
      </c>
      <c r="B2" s="1">
        <v>0.34644027126999999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0.13333333333</v>
      </c>
      <c r="B3" s="1">
        <v>0.64336522964999998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0.2</v>
      </c>
      <c r="B4" s="1">
        <v>0.89088842539000002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0.26666666667</v>
      </c>
      <c r="B5" s="1">
        <v>1.0891004267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0.33333333332999998</v>
      </c>
      <c r="B6" s="1">
        <v>1.2378695652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0.4</v>
      </c>
      <c r="B7" s="1">
        <v>1.3371250525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0.46666666667000001</v>
      </c>
      <c r="B8" s="1">
        <v>1.3867805542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0.53333333332999999</v>
      </c>
      <c r="B9" s="1">
        <v>1.3867805542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0.6</v>
      </c>
      <c r="B10" s="1">
        <v>1.3371250525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0.66666666666999996</v>
      </c>
      <c r="B11" s="1">
        <v>1.2378695652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0.73333333332999995</v>
      </c>
      <c r="B12" s="1">
        <v>1.0891004267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0.8</v>
      </c>
      <c r="B13" s="1">
        <v>0.89088842539000002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0.86666666667000003</v>
      </c>
      <c r="B14" s="1">
        <v>0.64336522964999998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0.93333333333000001</v>
      </c>
      <c r="B15" s="1">
        <v>0.34644027126999999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>
      <selection activeCell="G16" sqref="G16"/>
    </sheetView>
  </sheetViews>
  <sheetFormatPr defaultRowHeight="15" x14ac:dyDescent="0.25"/>
  <cols>
    <col min="1" max="2" width="8.5703125" customWidth="1"/>
  </cols>
  <sheetData>
    <row r="1" spans="1:2" x14ac:dyDescent="0.25">
      <c r="A1" s="1">
        <v>0</v>
      </c>
      <c r="B1" s="1">
        <v>2.2192364023000001E-15</v>
      </c>
    </row>
    <row r="2" spans="1:2" x14ac:dyDescent="0.25">
      <c r="A2" s="1">
        <v>3.2258064516000003E-2</v>
      </c>
      <c r="B2" s="1">
        <v>0.18098869070000001</v>
      </c>
    </row>
    <row r="3" spans="1:2" x14ac:dyDescent="0.25">
      <c r="A3" s="1">
        <v>6.4516129032000005E-2</v>
      </c>
      <c r="B3" s="1">
        <v>0.34990232392999998</v>
      </c>
    </row>
    <row r="4" spans="1:2" x14ac:dyDescent="0.25">
      <c r="A4" s="1">
        <v>9.6774193548000001E-2</v>
      </c>
      <c r="B4" s="1">
        <v>0.50674933200000005</v>
      </c>
    </row>
    <row r="5" spans="1:2" x14ac:dyDescent="0.25">
      <c r="A5" s="1">
        <v>0.12903225805999999</v>
      </c>
      <c r="B5" s="1">
        <v>0.65153490784000001</v>
      </c>
    </row>
    <row r="6" spans="1:2" x14ac:dyDescent="0.25">
      <c r="A6" s="1">
        <v>0.16129032258000001</v>
      </c>
      <c r="B6" s="1">
        <v>0.78426287315999998</v>
      </c>
    </row>
    <row r="7" spans="1:2" x14ac:dyDescent="0.25">
      <c r="A7" s="1">
        <v>0.1935483871</v>
      </c>
      <c r="B7" s="1">
        <v>0.90493469696999995</v>
      </c>
    </row>
    <row r="8" spans="1:2" x14ac:dyDescent="0.25">
      <c r="A8" s="1">
        <v>0.22580645160999999</v>
      </c>
      <c r="B8" s="1">
        <v>1.0135501382000001</v>
      </c>
    </row>
    <row r="9" spans="1:2" x14ac:dyDescent="0.25">
      <c r="A9" s="1">
        <v>0.25806451612999998</v>
      </c>
      <c r="B9" s="1">
        <v>1.1101074496000001</v>
      </c>
    </row>
    <row r="10" spans="1:2" x14ac:dyDescent="0.25">
      <c r="A10" s="1">
        <v>0.29032258065</v>
      </c>
      <c r="B10" s="1">
        <v>1.1946040258999999</v>
      </c>
    </row>
    <row r="11" spans="1:2" x14ac:dyDescent="0.25">
      <c r="A11" s="1">
        <v>0.32258064516000001</v>
      </c>
      <c r="B11" s="1">
        <v>1.2670368297000001</v>
      </c>
    </row>
    <row r="12" spans="1:2" x14ac:dyDescent="0.25">
      <c r="A12" s="1">
        <v>0.35483870967999998</v>
      </c>
      <c r="B12" s="1">
        <v>1.3274027880999999</v>
      </c>
    </row>
    <row r="13" spans="1:2" x14ac:dyDescent="0.25">
      <c r="A13" s="1">
        <v>0.38709677418999999</v>
      </c>
      <c r="B13" s="1">
        <v>1.3756991118999999</v>
      </c>
    </row>
    <row r="14" spans="1:2" x14ac:dyDescent="0.25">
      <c r="A14" s="1">
        <v>0.41935483871000001</v>
      </c>
      <c r="B14" s="1">
        <v>1.4119234544000001</v>
      </c>
    </row>
    <row r="15" spans="1:2" x14ac:dyDescent="0.25">
      <c r="A15" s="1">
        <v>0.45161290322999997</v>
      </c>
      <c r="B15" s="1">
        <v>1.4360740192000001</v>
      </c>
    </row>
    <row r="16" spans="1:2" x14ac:dyDescent="0.25">
      <c r="A16" s="1">
        <v>0.48387096773999999</v>
      </c>
      <c r="B16" s="1">
        <v>1.4481496029000001</v>
      </c>
    </row>
    <row r="17" spans="1:2" x14ac:dyDescent="0.25">
      <c r="A17" s="1">
        <v>0.51612903225999995</v>
      </c>
      <c r="B17" s="1">
        <v>1.4481496029000001</v>
      </c>
    </row>
    <row r="18" spans="1:2" x14ac:dyDescent="0.25">
      <c r="A18" s="1">
        <v>0.54838709676999997</v>
      </c>
      <c r="B18" s="1">
        <v>1.4360740192000001</v>
      </c>
    </row>
    <row r="19" spans="1:2" x14ac:dyDescent="0.25">
      <c r="A19" s="1">
        <v>0.58064516128999999</v>
      </c>
      <c r="B19" s="1">
        <v>1.4119234544000001</v>
      </c>
    </row>
    <row r="20" spans="1:2" x14ac:dyDescent="0.25">
      <c r="A20" s="1">
        <v>0.61290322581000001</v>
      </c>
      <c r="B20" s="1">
        <v>1.3756991118999999</v>
      </c>
    </row>
    <row r="21" spans="1:2" x14ac:dyDescent="0.25">
      <c r="A21" s="1">
        <v>0.64516129032000002</v>
      </c>
      <c r="B21" s="1">
        <v>1.3274027880999999</v>
      </c>
    </row>
    <row r="22" spans="1:2" x14ac:dyDescent="0.25">
      <c r="A22" s="1">
        <v>0.67741935484000004</v>
      </c>
      <c r="B22" s="1">
        <v>1.2670368297000001</v>
      </c>
    </row>
    <row r="23" spans="1:2" x14ac:dyDescent="0.25">
      <c r="A23" s="1">
        <v>0.70967741934999995</v>
      </c>
      <c r="B23" s="1">
        <v>1.1946040258999999</v>
      </c>
    </row>
    <row r="24" spans="1:2" x14ac:dyDescent="0.25">
      <c r="A24" s="1">
        <v>0.74193548386999997</v>
      </c>
      <c r="B24" s="1">
        <v>1.1101074496000001</v>
      </c>
    </row>
    <row r="25" spans="1:2" x14ac:dyDescent="0.25">
      <c r="A25" s="1">
        <v>0.77419354838999999</v>
      </c>
      <c r="B25" s="1">
        <v>1.0135501382000001</v>
      </c>
    </row>
    <row r="26" spans="1:2" x14ac:dyDescent="0.25">
      <c r="A26" s="1">
        <v>0.8064516129</v>
      </c>
      <c r="B26" s="1">
        <v>0.90493469696999995</v>
      </c>
    </row>
    <row r="27" spans="1:2" x14ac:dyDescent="0.25">
      <c r="A27" s="1">
        <v>0.83870967742000002</v>
      </c>
      <c r="B27" s="1">
        <v>0.78426287315999998</v>
      </c>
    </row>
    <row r="28" spans="1:2" x14ac:dyDescent="0.25">
      <c r="A28" s="1">
        <v>0.87096774194000004</v>
      </c>
      <c r="B28" s="1">
        <v>0.65153490784000001</v>
      </c>
    </row>
    <row r="29" spans="1:2" x14ac:dyDescent="0.25">
      <c r="A29" s="1">
        <v>0.90322580644999995</v>
      </c>
      <c r="B29" s="1">
        <v>0.50674933200000005</v>
      </c>
    </row>
    <row r="30" spans="1:2" x14ac:dyDescent="0.25">
      <c r="A30" s="1">
        <v>0.93548387096999996</v>
      </c>
      <c r="B30" s="1">
        <v>0.34990232392999998</v>
      </c>
    </row>
    <row r="31" spans="1:2" x14ac:dyDescent="0.25">
      <c r="A31" s="1">
        <v>0.96774193547999998</v>
      </c>
      <c r="B31" s="1">
        <v>0.18098869070000001</v>
      </c>
    </row>
    <row r="32" spans="1:2" x14ac:dyDescent="0.25">
      <c r="A32" s="1">
        <v>1</v>
      </c>
      <c r="B32" s="1">
        <v>0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2" width="8.5703125" customWidth="1"/>
  </cols>
  <sheetData>
    <row r="1" spans="1:2" x14ac:dyDescent="0.25">
      <c r="A1" s="1">
        <v>0</v>
      </c>
      <c r="B1" s="1">
        <v>0</v>
      </c>
    </row>
    <row r="2" spans="1:2" x14ac:dyDescent="0.25">
      <c r="A2" s="1">
        <v>1.5873015872999999E-2</v>
      </c>
      <c r="B2" s="1">
        <v>9.2203251698999997E-2</v>
      </c>
    </row>
    <row r="3" spans="1:2" x14ac:dyDescent="0.25">
      <c r="A3" s="1">
        <v>3.1746031745999999E-2</v>
      </c>
      <c r="B3" s="1">
        <v>0.18143139458999999</v>
      </c>
    </row>
    <row r="4" spans="1:2" x14ac:dyDescent="0.25">
      <c r="A4" s="1">
        <v>4.7619047619000002E-2</v>
      </c>
      <c r="B4" s="1">
        <v>0.26768470438999997</v>
      </c>
    </row>
    <row r="5" spans="1:2" x14ac:dyDescent="0.25">
      <c r="A5" s="1">
        <v>6.3492063491999998E-2</v>
      </c>
      <c r="B5" s="1">
        <v>0.35096339933999998</v>
      </c>
    </row>
    <row r="6" spans="1:2" x14ac:dyDescent="0.25">
      <c r="A6" s="1">
        <v>7.9365079364999994E-2</v>
      </c>
      <c r="B6" s="1">
        <v>0.43126769892</v>
      </c>
    </row>
    <row r="7" spans="1:2" x14ac:dyDescent="0.25">
      <c r="A7" s="1">
        <v>9.5238095238000003E-2</v>
      </c>
      <c r="B7" s="1">
        <v>0.50859779413999995</v>
      </c>
    </row>
    <row r="8" spans="1:2" x14ac:dyDescent="0.25">
      <c r="A8" s="1">
        <v>0.11111111110999999</v>
      </c>
      <c r="B8" s="1">
        <v>0.58295385090999996</v>
      </c>
    </row>
    <row r="9" spans="1:2" x14ac:dyDescent="0.25">
      <c r="A9" s="1">
        <v>0.12698412698</v>
      </c>
      <c r="B9" s="1">
        <v>0.65433600391000002</v>
      </c>
    </row>
    <row r="10" spans="1:2" x14ac:dyDescent="0.25">
      <c r="A10" s="1">
        <v>0.14285714286000001</v>
      </c>
      <c r="B10" s="1">
        <v>0.72274435590999997</v>
      </c>
    </row>
    <row r="11" spans="1:2" x14ac:dyDescent="0.25">
      <c r="A11" s="1">
        <v>0.15873015872999999</v>
      </c>
      <c r="B11" s="1">
        <v>0.78817897727999997</v>
      </c>
    </row>
    <row r="12" spans="1:2" x14ac:dyDescent="0.25">
      <c r="A12" s="1">
        <v>0.17460317459999999</v>
      </c>
      <c r="B12" s="1">
        <v>0.85063990724000005</v>
      </c>
    </row>
    <row r="13" spans="1:2" x14ac:dyDescent="0.25">
      <c r="A13" s="1">
        <v>0.19047619048</v>
      </c>
      <c r="B13" s="1">
        <v>0.91012715601000005</v>
      </c>
    </row>
    <row r="14" spans="1:2" x14ac:dyDescent="0.25">
      <c r="A14" s="1">
        <v>0.20634920635000001</v>
      </c>
      <c r="B14" s="1">
        <v>0.96664070793000001</v>
      </c>
    </row>
    <row r="15" spans="1:2" x14ac:dyDescent="0.25">
      <c r="A15" s="1">
        <v>0.22222222221999999</v>
      </c>
      <c r="B15" s="1">
        <v>1.020180525</v>
      </c>
    </row>
    <row r="16" spans="1:2" x14ac:dyDescent="0.25">
      <c r="A16" s="1">
        <v>0.2380952381</v>
      </c>
      <c r="B16" s="1">
        <v>1.0707465509</v>
      </c>
    </row>
    <row r="17" spans="1:2" x14ac:dyDescent="0.25">
      <c r="A17" s="1">
        <v>0.25396825397</v>
      </c>
      <c r="B17" s="1">
        <v>1.1183387146999999</v>
      </c>
    </row>
    <row r="18" spans="1:2" x14ac:dyDescent="0.25">
      <c r="A18" s="1">
        <v>0.26984126984000001</v>
      </c>
      <c r="B18" s="1">
        <v>1.1629569353</v>
      </c>
    </row>
    <row r="19" spans="1:2" x14ac:dyDescent="0.25">
      <c r="A19" s="1">
        <v>0.28571428571000002</v>
      </c>
      <c r="B19" s="1">
        <v>1.2046011245999999</v>
      </c>
    </row>
    <row r="20" spans="1:2" x14ac:dyDescent="0.25">
      <c r="A20" s="1">
        <v>0.30158730159000002</v>
      </c>
      <c r="B20" s="1">
        <v>1.2432711908</v>
      </c>
    </row>
    <row r="21" spans="1:2" x14ac:dyDescent="0.25">
      <c r="A21" s="1">
        <v>0.31746031745999997</v>
      </c>
      <c r="B21" s="1">
        <v>1.2789670416000001</v>
      </c>
    </row>
    <row r="22" spans="1:2" x14ac:dyDescent="0.25">
      <c r="A22" s="1">
        <v>0.33333333332999998</v>
      </c>
      <c r="B22" s="1">
        <v>1.3116885866000001</v>
      </c>
    </row>
    <row r="23" spans="1:2" x14ac:dyDescent="0.25">
      <c r="A23" s="1">
        <v>0.34920634920999999</v>
      </c>
      <c r="B23" s="1">
        <v>1.3414357389</v>
      </c>
    </row>
    <row r="24" spans="1:2" x14ac:dyDescent="0.25">
      <c r="A24" s="1">
        <v>0.36507936508</v>
      </c>
      <c r="B24" s="1">
        <v>1.368208417</v>
      </c>
    </row>
    <row r="25" spans="1:2" x14ac:dyDescent="0.25">
      <c r="A25" s="1">
        <v>0.38095238095</v>
      </c>
      <c r="B25" s="1">
        <v>1.3920065461</v>
      </c>
    </row>
    <row r="26" spans="1:2" x14ac:dyDescent="0.25">
      <c r="A26" s="1">
        <v>0.39682539683000001</v>
      </c>
      <c r="B26" s="1">
        <v>1.4128300585</v>
      </c>
    </row>
    <row r="27" spans="1:2" x14ac:dyDescent="0.25">
      <c r="A27" s="1">
        <v>0.41269841270000002</v>
      </c>
      <c r="B27" s="1">
        <v>1.4306788946</v>
      </c>
    </row>
    <row r="28" spans="1:2" x14ac:dyDescent="0.25">
      <c r="A28" s="1">
        <v>0.42857142857000002</v>
      </c>
      <c r="B28" s="1">
        <v>1.4455530030999999</v>
      </c>
    </row>
    <row r="29" spans="1:2" x14ac:dyDescent="0.25">
      <c r="A29" s="1">
        <v>0.44444444443999997</v>
      </c>
      <c r="B29" s="1">
        <v>1.4574523412</v>
      </c>
    </row>
    <row r="30" spans="1:2" x14ac:dyDescent="0.25">
      <c r="A30" s="1">
        <v>0.46031746031999998</v>
      </c>
      <c r="B30" s="1">
        <v>1.4663768746000001</v>
      </c>
    </row>
    <row r="31" spans="1:2" x14ac:dyDescent="0.25">
      <c r="A31" s="1">
        <v>0.47619047618999999</v>
      </c>
      <c r="B31" s="1">
        <v>1.4723265778000001</v>
      </c>
    </row>
    <row r="32" spans="1:2" x14ac:dyDescent="0.25">
      <c r="A32" s="1">
        <v>0.49206349206</v>
      </c>
      <c r="B32" s="1">
        <v>1.4753014336000001</v>
      </c>
    </row>
    <row r="33" spans="1:2" x14ac:dyDescent="0.25">
      <c r="A33" s="1">
        <v>0.50793650794</v>
      </c>
      <c r="B33" s="1">
        <v>1.4753014336000001</v>
      </c>
    </row>
    <row r="34" spans="1:2" x14ac:dyDescent="0.25">
      <c r="A34" s="1">
        <v>0.52380952381000001</v>
      </c>
      <c r="B34" s="1">
        <v>1.4723265778000001</v>
      </c>
    </row>
    <row r="35" spans="1:2" x14ac:dyDescent="0.25">
      <c r="A35" s="1">
        <v>0.53968253968000002</v>
      </c>
      <c r="B35" s="1">
        <v>1.4663768746000001</v>
      </c>
    </row>
    <row r="36" spans="1:2" x14ac:dyDescent="0.25">
      <c r="A36" s="1">
        <v>0.55555555556000003</v>
      </c>
      <c r="B36" s="1">
        <v>1.4574523412</v>
      </c>
    </row>
    <row r="37" spans="1:2" x14ac:dyDescent="0.25">
      <c r="A37" s="1">
        <v>0.57142857143000003</v>
      </c>
      <c r="B37" s="1">
        <v>1.4455530030999999</v>
      </c>
    </row>
    <row r="38" spans="1:2" x14ac:dyDescent="0.25">
      <c r="A38" s="1">
        <v>0.58730158730000004</v>
      </c>
      <c r="B38" s="1">
        <v>1.4306788946</v>
      </c>
    </row>
    <row r="39" spans="1:2" x14ac:dyDescent="0.25">
      <c r="A39" s="1">
        <v>0.60317460317000005</v>
      </c>
      <c r="B39" s="1">
        <v>1.4128300585</v>
      </c>
    </row>
    <row r="40" spans="1:2" x14ac:dyDescent="0.25">
      <c r="A40" s="1">
        <v>0.61904761905000005</v>
      </c>
      <c r="B40" s="1">
        <v>1.3920065461</v>
      </c>
    </row>
    <row r="41" spans="1:2" x14ac:dyDescent="0.25">
      <c r="A41" s="1">
        <v>0.63492063491999995</v>
      </c>
      <c r="B41" s="1">
        <v>1.368208417</v>
      </c>
    </row>
    <row r="42" spans="1:2" x14ac:dyDescent="0.25">
      <c r="A42" s="1">
        <v>0.65079365078999996</v>
      </c>
      <c r="B42" s="1">
        <v>1.3414357389</v>
      </c>
    </row>
    <row r="43" spans="1:2" x14ac:dyDescent="0.25">
      <c r="A43" s="1">
        <v>0.66666666666999996</v>
      </c>
      <c r="B43" s="1">
        <v>1.3116885866000001</v>
      </c>
    </row>
    <row r="44" spans="1:2" x14ac:dyDescent="0.25">
      <c r="A44" s="1">
        <v>0.68253968253999997</v>
      </c>
      <c r="B44" s="1">
        <v>1.2789670416000001</v>
      </c>
    </row>
    <row r="45" spans="1:2" x14ac:dyDescent="0.25">
      <c r="A45" s="1">
        <v>0.69841269840999998</v>
      </c>
      <c r="B45" s="1">
        <v>1.2432711908</v>
      </c>
    </row>
    <row r="46" spans="1:2" x14ac:dyDescent="0.25">
      <c r="A46" s="1">
        <v>0.71428571428999998</v>
      </c>
      <c r="B46" s="1">
        <v>1.2046011245999999</v>
      </c>
    </row>
    <row r="47" spans="1:2" x14ac:dyDescent="0.25">
      <c r="A47" s="1">
        <v>0.73015873015999999</v>
      </c>
      <c r="B47" s="1">
        <v>1.1629569353</v>
      </c>
    </row>
    <row r="48" spans="1:2" x14ac:dyDescent="0.25">
      <c r="A48" s="1">
        <v>0.74603174603</v>
      </c>
      <c r="B48" s="1">
        <v>1.1183387146999999</v>
      </c>
    </row>
    <row r="49" spans="1:2" x14ac:dyDescent="0.25">
      <c r="A49" s="1">
        <v>0.7619047619</v>
      </c>
      <c r="B49" s="1">
        <v>1.0707465509</v>
      </c>
    </row>
    <row r="50" spans="1:2" x14ac:dyDescent="0.25">
      <c r="A50" s="1">
        <v>0.77777777778000001</v>
      </c>
      <c r="B50" s="1">
        <v>1.020180525</v>
      </c>
    </row>
    <row r="51" spans="1:2" x14ac:dyDescent="0.25">
      <c r="A51" s="1">
        <v>0.79365079365000002</v>
      </c>
      <c r="B51" s="1">
        <v>0.96664070793000001</v>
      </c>
    </row>
    <row r="52" spans="1:2" x14ac:dyDescent="0.25">
      <c r="A52" s="1">
        <v>0.80952380952000003</v>
      </c>
      <c r="B52" s="1">
        <v>0.91012715601000005</v>
      </c>
    </row>
    <row r="53" spans="1:2" x14ac:dyDescent="0.25">
      <c r="A53" s="1">
        <v>0.82539682540000003</v>
      </c>
      <c r="B53" s="1">
        <v>0.85063990724000005</v>
      </c>
    </row>
    <row r="54" spans="1:2" x14ac:dyDescent="0.25">
      <c r="A54" s="1">
        <v>0.84126984127000004</v>
      </c>
      <c r="B54" s="1">
        <v>0.78817897727999997</v>
      </c>
    </row>
    <row r="55" spans="1:2" x14ac:dyDescent="0.25">
      <c r="A55" s="1">
        <v>0.85714285714000005</v>
      </c>
      <c r="B55" s="1">
        <v>0.72274435590999997</v>
      </c>
    </row>
    <row r="56" spans="1:2" x14ac:dyDescent="0.25">
      <c r="A56" s="1">
        <v>0.87301587302000005</v>
      </c>
      <c r="B56" s="1">
        <v>0.65433600391000002</v>
      </c>
    </row>
    <row r="57" spans="1:2" x14ac:dyDescent="0.25">
      <c r="A57" s="1">
        <v>0.88888888888999995</v>
      </c>
      <c r="B57" s="1">
        <v>0.58295385090999996</v>
      </c>
    </row>
    <row r="58" spans="1:2" x14ac:dyDescent="0.25">
      <c r="A58" s="1">
        <v>0.90476190475999996</v>
      </c>
      <c r="B58" s="1">
        <v>0.50859779413999995</v>
      </c>
    </row>
    <row r="59" spans="1:2" x14ac:dyDescent="0.25">
      <c r="A59" s="1">
        <v>0.92063492062999996</v>
      </c>
      <c r="B59" s="1">
        <v>0.43126769892</v>
      </c>
    </row>
    <row r="60" spans="1:2" x14ac:dyDescent="0.25">
      <c r="A60" s="1">
        <v>0.93650793650999997</v>
      </c>
      <c r="B60" s="1">
        <v>0.35096339933999998</v>
      </c>
    </row>
    <row r="61" spans="1:2" x14ac:dyDescent="0.25">
      <c r="A61" s="1">
        <v>0.95238095237999998</v>
      </c>
      <c r="B61" s="1">
        <v>0.26768470438999997</v>
      </c>
    </row>
    <row r="62" spans="1:2" x14ac:dyDescent="0.25">
      <c r="A62" s="1">
        <v>0.96825396824999999</v>
      </c>
      <c r="B62" s="1">
        <v>0.18143139458999999</v>
      </c>
    </row>
    <row r="63" spans="1:2" x14ac:dyDescent="0.25">
      <c r="A63" s="1">
        <v>0.98412698412999999</v>
      </c>
      <c r="B63" s="1">
        <v>9.2203251698999997E-2</v>
      </c>
    </row>
    <row r="64" spans="1:2" x14ac:dyDescent="0.25">
      <c r="A64" s="1">
        <v>1</v>
      </c>
      <c r="B64" s="1">
        <v>0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33"/>
  <sheetViews>
    <sheetView topLeftCell="D1" zoomScale="85" zoomScaleNormal="85" workbookViewId="0">
      <selection activeCell="F44" sqref="F44"/>
    </sheetView>
  </sheetViews>
  <sheetFormatPr defaultRowHeight="15" x14ac:dyDescent="0.25"/>
  <cols>
    <col min="1" max="1" width="9.140625" style="1" customWidth="1"/>
    <col min="2" max="2" width="9.140625" style="1"/>
    <col min="3" max="3" width="9.42578125" style="1" customWidth="1"/>
    <col min="4" max="4" width="12" style="1" customWidth="1"/>
    <col min="5" max="5" width="9.5703125" style="1" customWidth="1"/>
    <col min="6" max="6" width="12.7109375" style="1" customWidth="1"/>
    <col min="7" max="7" width="11.5703125" style="1" customWidth="1"/>
    <col min="8" max="8" width="9.140625" style="1"/>
    <col min="9" max="10" width="11.5703125" style="1" customWidth="1"/>
    <col min="11" max="11" width="10.28515625" style="1" customWidth="1"/>
    <col min="12" max="14" width="11.5703125" style="1" customWidth="1"/>
    <col min="15" max="15" width="9.140625" style="1"/>
    <col min="16" max="17" width="11" style="1" customWidth="1"/>
    <col min="18" max="18" width="13.28515625" style="1" customWidth="1"/>
    <col min="19" max="20" width="11" style="1" customWidth="1"/>
    <col min="21" max="21" width="7.42578125" style="1" customWidth="1"/>
    <col min="22" max="23" width="9.140625" style="1"/>
    <col min="24" max="24" width="9.28515625" style="1" bestFit="1" customWidth="1"/>
    <col min="25" max="25" width="13.5703125" style="1" customWidth="1"/>
    <col min="26" max="26" width="10.28515625" style="1" bestFit="1" customWidth="1"/>
    <col min="27" max="27" width="11.7109375" style="1" customWidth="1"/>
    <col min="28" max="33" width="9.140625" style="1"/>
    <col min="34" max="34" width="10.28515625" style="1" bestFit="1" customWidth="1"/>
    <col min="35" max="35" width="10.140625" style="1" bestFit="1" customWidth="1"/>
    <col min="36" max="41" width="9.140625" style="1"/>
    <col min="42" max="42" width="12.5703125" style="1" customWidth="1"/>
    <col min="43" max="16384" width="9.140625" style="1"/>
  </cols>
  <sheetData>
    <row r="1" spans="1:37" x14ac:dyDescent="0.25">
      <c r="A1" s="7" t="s">
        <v>0</v>
      </c>
      <c r="B1" s="7"/>
      <c r="C1" s="7"/>
      <c r="D1" s="7"/>
      <c r="E1" s="7"/>
      <c r="F1" s="7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5">
      <c r="A2" s="8" t="s">
        <v>12</v>
      </c>
      <c r="B2" s="8"/>
      <c r="C2" s="8"/>
      <c r="D2" s="8"/>
      <c r="E2" s="8"/>
      <c r="F2" s="8"/>
      <c r="H2" s="8" t="s">
        <v>10</v>
      </c>
      <c r="I2" s="8"/>
      <c r="J2" s="8"/>
      <c r="K2" s="8"/>
      <c r="L2" s="8"/>
      <c r="M2" s="8"/>
      <c r="N2" s="8"/>
      <c r="O2" s="1" t="s">
        <v>11</v>
      </c>
      <c r="V2" s="1" t="s">
        <v>9</v>
      </c>
      <c r="AB2" s="8"/>
      <c r="AC2" s="8"/>
      <c r="AD2" s="8"/>
      <c r="AE2" s="8"/>
      <c r="AF2" s="8"/>
      <c r="AG2" s="8"/>
      <c r="AH2" s="8"/>
      <c r="AI2" s="8"/>
    </row>
    <row r="3" spans="1:37" x14ac:dyDescent="0.25">
      <c r="A3" s="10" t="s">
        <v>1</v>
      </c>
      <c r="B3" s="11" t="s">
        <v>2</v>
      </c>
      <c r="C3" s="1" t="s">
        <v>3</v>
      </c>
      <c r="D3" s="11" t="s">
        <v>4</v>
      </c>
      <c r="E3" s="11" t="s">
        <v>6</v>
      </c>
      <c r="F3" s="11" t="s">
        <v>5</v>
      </c>
      <c r="H3" s="6" t="s">
        <v>1</v>
      </c>
      <c r="I3" s="11" t="s">
        <v>2</v>
      </c>
      <c r="J3" s="1" t="s">
        <v>3</v>
      </c>
      <c r="K3" s="11" t="s">
        <v>4</v>
      </c>
      <c r="L3" s="11" t="s">
        <v>6</v>
      </c>
      <c r="M3" s="11" t="s">
        <v>5</v>
      </c>
      <c r="N3" s="10"/>
      <c r="O3" s="6" t="s">
        <v>1</v>
      </c>
      <c r="P3" s="11" t="s">
        <v>2</v>
      </c>
      <c r="Q3" s="1" t="s">
        <v>3</v>
      </c>
      <c r="R3" s="11" t="s">
        <v>4</v>
      </c>
      <c r="S3" s="11" t="s">
        <v>6</v>
      </c>
      <c r="T3" s="11" t="s">
        <v>5</v>
      </c>
      <c r="U3" s="10"/>
      <c r="V3" s="6" t="s">
        <v>1</v>
      </c>
      <c r="W3" s="11" t="s">
        <v>2</v>
      </c>
      <c r="X3" s="1" t="s">
        <v>3</v>
      </c>
      <c r="Y3" s="11" t="s">
        <v>4</v>
      </c>
      <c r="Z3" s="11" t="s">
        <v>6</v>
      </c>
      <c r="AA3" s="11" t="s">
        <v>5</v>
      </c>
      <c r="AH3" s="2"/>
      <c r="AI3" s="2"/>
      <c r="AJ3" s="2"/>
    </row>
    <row r="4" spans="1:37" x14ac:dyDescent="0.25">
      <c r="A4" s="1">
        <f>'ux n=8'!A1</f>
        <v>0</v>
      </c>
      <c r="B4" s="1">
        <f>'ux n=8'!B1</f>
        <v>0</v>
      </c>
      <c r="C4" s="1">
        <f>SUM(B4:B11)/7</f>
        <v>0.82415699971714285</v>
      </c>
      <c r="D4" s="1">
        <f t="shared" ref="D4:D11" si="0">C$4*6*(A4-A4*A4)</f>
        <v>0</v>
      </c>
      <c r="E4" s="1">
        <f>D4*D4</f>
        <v>0</v>
      </c>
      <c r="F4" s="1">
        <f>(D4-B4)^2</f>
        <v>0</v>
      </c>
      <c r="H4" s="1">
        <f>'ux n=16'!A1</f>
        <v>0</v>
      </c>
      <c r="I4" s="1">
        <f>'ux n=16'!B1</f>
        <v>-1.1078846773E-15</v>
      </c>
      <c r="J4" s="1">
        <f>SUM(I4:I19)/15</f>
        <v>0.9242092699879999</v>
      </c>
      <c r="K4" s="1">
        <f t="shared" ref="K4:K19" si="1">J$4*6*(H4-H4*H4)</f>
        <v>0</v>
      </c>
      <c r="L4" s="1">
        <f>K4*K4</f>
        <v>0</v>
      </c>
      <c r="M4" s="1">
        <f>(K4-I4)^2</f>
        <v>1.2274084581961252E-30</v>
      </c>
      <c r="O4" s="1">
        <f>'ux n=32'!A1</f>
        <v>0</v>
      </c>
      <c r="P4" s="1">
        <f>'ux n=32'!B1</f>
        <v>2.2192364023000001E-15</v>
      </c>
      <c r="Q4" s="1">
        <f>SUM(P4:P35)/31</f>
        <v>0.96534969319354824</v>
      </c>
      <c r="R4" s="1">
        <f t="shared" ref="R4:R35" si="2">Q$4*6*(O4-O4*O4)</f>
        <v>0</v>
      </c>
      <c r="S4" s="1">
        <f>R4*R4</f>
        <v>0</v>
      </c>
      <c r="T4" s="1">
        <f>(R4-P4)^2</f>
        <v>4.9250102092934478E-30</v>
      </c>
      <c r="V4" s="1">
        <f>'ux n=64'!A1</f>
        <v>0</v>
      </c>
      <c r="W4" s="1">
        <f>'ux n=64'!B1</f>
        <v>0</v>
      </c>
      <c r="X4" s="1">
        <f>SUM(W4:W67)/63</f>
        <v>0.98351396054504769</v>
      </c>
      <c r="Y4" s="1">
        <f t="shared" ref="Y4:Y35" si="3">X$4*6*(V4-V4*V4)</f>
        <v>0</v>
      </c>
      <c r="Z4" s="1">
        <f>Y4*Y4</f>
        <v>0</v>
      </c>
      <c r="AA4" s="1">
        <f>(Y4-W4)^2</f>
        <v>0</v>
      </c>
      <c r="AH4" s="9"/>
    </row>
    <row r="5" spans="1:37" x14ac:dyDescent="0.25">
      <c r="A5" s="1">
        <f>'ux n=8'!A2</f>
        <v>0.14285714286000001</v>
      </c>
      <c r="B5" s="1">
        <f>'ux n=8'!B2</f>
        <v>0.61778988860999995</v>
      </c>
      <c r="D5" s="1">
        <f t="shared" si="0"/>
        <v>0.60550310184309464</v>
      </c>
      <c r="E5" s="1">
        <f t="shared" ref="E5:E11" si="4">D5*D5</f>
        <v>0.36663400634160903</v>
      </c>
      <c r="F5" s="1">
        <f t="shared" ref="F5:F11" si="5">(D5-B5)^2</f>
        <v>1.5096512905539945E-4</v>
      </c>
      <c r="H5" s="1">
        <f>'ux n=16'!A2</f>
        <v>6.6666666666999996E-2</v>
      </c>
      <c r="I5" s="1">
        <f>'ux n=16'!B2</f>
        <v>0.34644027126999999</v>
      </c>
      <c r="K5" s="1">
        <f t="shared" si="1"/>
        <v>0.34503812746378859</v>
      </c>
      <c r="L5" s="1">
        <f t="shared" ref="L5:L19" si="6">K5*K5</f>
        <v>0.11905130940371762</v>
      </c>
      <c r="M5" s="1">
        <f t="shared" ref="M5:M19" si="7">(K5-I5)^2</f>
        <v>1.9660072532969857E-6</v>
      </c>
      <c r="O5" s="1">
        <f>'ux n=32'!A2</f>
        <v>3.2258064516000003E-2</v>
      </c>
      <c r="P5" s="1">
        <f>'ux n=32'!B2</f>
        <v>0.18098869070000001</v>
      </c>
      <c r="R5" s="1">
        <f t="shared" si="2"/>
        <v>0.18081471880766578</v>
      </c>
      <c r="S5" s="1">
        <f t="shared" ref="S5:S35" si="8">R5*R5</f>
        <v>3.2693962537495243E-2</v>
      </c>
      <c r="T5" s="1">
        <f t="shared" ref="T5:T35" si="9">(R5-P5)^2</f>
        <v>3.0266219322352663E-8</v>
      </c>
      <c r="V5" s="1">
        <f>'ux n=64'!A2</f>
        <v>1.5873015872999999E-2</v>
      </c>
      <c r="W5" s="1">
        <f>'ux n=64'!B2</f>
        <v>9.2203251698999997E-2</v>
      </c>
      <c r="Y5" s="1">
        <f t="shared" si="3"/>
        <v>9.2181202651145822E-2</v>
      </c>
      <c r="Z5" s="1">
        <f t="shared" ref="Z5:Z67" si="10">Y5*Y5</f>
        <v>8.4973741222116126E-3</v>
      </c>
      <c r="AA5" s="1">
        <f t="shared" ref="AA5:AA67" si="11">(Y5-W5)^2</f>
        <v>4.8616051127570638E-10</v>
      </c>
      <c r="AH5" s="9"/>
    </row>
    <row r="6" spans="1:37" x14ac:dyDescent="0.25">
      <c r="A6" s="1">
        <f>'ux n=8'!A3</f>
        <v>0.28571428571000002</v>
      </c>
      <c r="B6" s="1">
        <f>'ux n=8'!B3</f>
        <v>1.0300252651999999</v>
      </c>
      <c r="D6" s="1">
        <f t="shared" si="0"/>
        <v>1.0091718363792557</v>
      </c>
      <c r="E6" s="1">
        <f t="shared" si="4"/>
        <v>1.0184277953410792</v>
      </c>
      <c r="F6" s="1">
        <f t="shared" si="5"/>
        <v>4.3486549358184726E-4</v>
      </c>
      <c r="H6" s="1">
        <f>'ux n=16'!A3</f>
        <v>0.13333333333</v>
      </c>
      <c r="I6" s="1">
        <f>'ux n=16'!B3</f>
        <v>0.64336522964999998</v>
      </c>
      <c r="K6" s="1">
        <f t="shared" si="1"/>
        <v>0.64078509384479154</v>
      </c>
      <c r="L6" s="1">
        <f t="shared" si="6"/>
        <v>0.41060553649367831</v>
      </c>
      <c r="M6" s="1">
        <f t="shared" si="7"/>
        <v>6.6571007733185991E-6</v>
      </c>
      <c r="O6" s="1">
        <f>'ux n=32'!A3</f>
        <v>6.4516129032000005E-2</v>
      </c>
      <c r="P6" s="1">
        <f>'ux n=32'!B3</f>
        <v>0.34990232392999998</v>
      </c>
      <c r="R6" s="1">
        <f t="shared" si="2"/>
        <v>0.34957512302820365</v>
      </c>
      <c r="S6" s="1">
        <f t="shared" si="8"/>
        <v>0.12220276664018372</v>
      </c>
      <c r="T6" s="1">
        <f t="shared" si="9"/>
        <v>1.0706043013633275E-7</v>
      </c>
      <c r="V6" s="1">
        <f>'ux n=64'!A3</f>
        <v>3.1746031745999999E-2</v>
      </c>
      <c r="W6" s="1">
        <f>'ux n=64'!B3</f>
        <v>0.18143139458999999</v>
      </c>
      <c r="Y6" s="1">
        <f t="shared" si="3"/>
        <v>0.18138881811999963</v>
      </c>
      <c r="Z6" s="1">
        <f t="shared" si="10"/>
        <v>3.2901903338970306E-2</v>
      </c>
      <c r="AA6" s="1">
        <f t="shared" si="11"/>
        <v>1.8127557976916042E-9</v>
      </c>
      <c r="AH6" s="9"/>
    </row>
    <row r="7" spans="1:37" x14ac:dyDescent="0.25">
      <c r="A7" s="1">
        <f>'ux n=8'!A4</f>
        <v>0.42857142857000002</v>
      </c>
      <c r="B7" s="1">
        <f>'ux n=8'!B4</f>
        <v>1.2367343451999999</v>
      </c>
      <c r="D7" s="1">
        <f t="shared" si="0"/>
        <v>1.2110062036649967</v>
      </c>
      <c r="E7" s="1">
        <f t="shared" si="4"/>
        <v>1.4665360253151074</v>
      </c>
      <c r="F7" s="1">
        <f t="shared" si="5"/>
        <v>6.6193726684515917E-4</v>
      </c>
      <c r="H7" s="1">
        <f>'ux n=16'!A4</f>
        <v>0.2</v>
      </c>
      <c r="I7" s="1">
        <f>'ux n=16'!B4</f>
        <v>0.89088842539000002</v>
      </c>
      <c r="K7" s="1">
        <f t="shared" si="1"/>
        <v>0.88724089918847993</v>
      </c>
      <c r="L7" s="1">
        <f t="shared" si="6"/>
        <v>0.78719641319278244</v>
      </c>
      <c r="M7" s="1">
        <f t="shared" si="7"/>
        <v>1.330444739077558E-5</v>
      </c>
      <c r="O7" s="1">
        <f>'ux n=32'!A4</f>
        <v>9.6774193548000001E-2</v>
      </c>
      <c r="P7" s="1">
        <f>'ux n=32'!B4</f>
        <v>0.50674933200000005</v>
      </c>
      <c r="R7" s="1">
        <f t="shared" si="2"/>
        <v>0.50628121266161363</v>
      </c>
      <c r="S7" s="1">
        <f t="shared" si="8"/>
        <v>0.25632066629411404</v>
      </c>
      <c r="T7" s="1">
        <f t="shared" si="9"/>
        <v>2.1913571497133872E-7</v>
      </c>
      <c r="V7" s="1">
        <f>'ux n=64'!A4</f>
        <v>4.7619047619000002E-2</v>
      </c>
      <c r="W7" s="1">
        <f>'ux n=64'!B4</f>
        <v>0.26768470438999997</v>
      </c>
      <c r="Y7" s="1">
        <f t="shared" si="3"/>
        <v>0.26762284640656142</v>
      </c>
      <c r="Z7" s="1">
        <f t="shared" si="10"/>
        <v>7.1621987918749963E-2</v>
      </c>
      <c r="AA7" s="1">
        <f>(Y7-W7)^2</f>
        <v>3.8264101150840883E-9</v>
      </c>
      <c r="AH7" s="9"/>
    </row>
    <row r="8" spans="1:37" x14ac:dyDescent="0.25">
      <c r="A8" s="1">
        <f>'ux n=8'!A5</f>
        <v>0.57142857143000003</v>
      </c>
      <c r="B8" s="1">
        <f>'ux n=8'!B5</f>
        <v>1.2367343451999999</v>
      </c>
      <c r="D8" s="1">
        <f t="shared" si="0"/>
        <v>1.2110062036649967</v>
      </c>
      <c r="E8" s="1">
        <f t="shared" si="4"/>
        <v>1.4665360253151074</v>
      </c>
      <c r="F8" s="1">
        <f t="shared" si="5"/>
        <v>6.6193726684515917E-4</v>
      </c>
      <c r="H8" s="1">
        <f>'ux n=16'!A5</f>
        <v>0.26666666667</v>
      </c>
      <c r="I8" s="1">
        <f>'ux n=16'!B5</f>
        <v>1.0891004267</v>
      </c>
      <c r="K8" s="1">
        <f t="shared" si="1"/>
        <v>1.0844055434612125</v>
      </c>
      <c r="L8" s="1">
        <f t="shared" si="6"/>
        <v>1.1759353826894077</v>
      </c>
      <c r="M8" s="1">
        <f t="shared" si="7"/>
        <v>2.204192862584703E-5</v>
      </c>
      <c r="O8" s="1">
        <f>'ux n=32'!A5</f>
        <v>0.12903225805999999</v>
      </c>
      <c r="P8" s="1">
        <f>'ux n=32'!B5</f>
        <v>0.65153490784000001</v>
      </c>
      <c r="R8" s="1">
        <f t="shared" si="2"/>
        <v>0.65093298769070618</v>
      </c>
      <c r="S8" s="1">
        <f t="shared" si="8"/>
        <v>0.42371375446394904</v>
      </c>
      <c r="T8" s="1">
        <f t="shared" si="9"/>
        <v>3.6230786612591029E-7</v>
      </c>
      <c r="V8" s="1">
        <f>'ux n=64'!A5</f>
        <v>6.3492063491999998E-2</v>
      </c>
      <c r="W8" s="1">
        <f>'ux n=64'!B5</f>
        <v>0.35096339933999998</v>
      </c>
      <c r="Y8" s="1">
        <f t="shared" si="3"/>
        <v>0.35088328751083125</v>
      </c>
      <c r="Z8" s="1">
        <f t="shared" si="10"/>
        <v>0.12311908145440867</v>
      </c>
      <c r="AA8" s="1">
        <f t="shared" si="11"/>
        <v>6.4179051727593786E-9</v>
      </c>
      <c r="AH8" s="9"/>
    </row>
    <row r="9" spans="1:37" x14ac:dyDescent="0.25">
      <c r="A9" s="1">
        <f>'ux n=8'!A6</f>
        <v>0.71428571428999998</v>
      </c>
      <c r="B9" s="1">
        <f>'ux n=8'!B6</f>
        <v>1.0300252651999999</v>
      </c>
      <c r="D9" s="1">
        <f t="shared" si="0"/>
        <v>1.0091718363792557</v>
      </c>
      <c r="E9" s="1">
        <f t="shared" si="4"/>
        <v>1.0184277953410792</v>
      </c>
      <c r="F9" s="1">
        <f t="shared" si="5"/>
        <v>4.3486549358184726E-4</v>
      </c>
      <c r="H9" s="1">
        <f>'ux n=16'!A6</f>
        <v>0.33333333332999998</v>
      </c>
      <c r="I9" s="1">
        <f>'ux n=16'!B6</f>
        <v>1.2378695652</v>
      </c>
      <c r="K9" s="1">
        <f t="shared" si="1"/>
        <v>1.2322790266445052</v>
      </c>
      <c r="L9" s="1">
        <f t="shared" si="6"/>
        <v>1.518511599507929</v>
      </c>
      <c r="M9" s="1">
        <f t="shared" si="7"/>
        <v>3.1254121340474448E-5</v>
      </c>
      <c r="O9" s="1">
        <f>'ux n=32'!A6</f>
        <v>0.16129032258000001</v>
      </c>
      <c r="P9" s="1">
        <f>'ux n=32'!B6</f>
        <v>0.78426287315999998</v>
      </c>
      <c r="R9" s="1">
        <f t="shared" si="2"/>
        <v>0.78353044816704986</v>
      </c>
      <c r="S9" s="1">
        <f t="shared" si="8"/>
        <v>0.61391996320485798</v>
      </c>
      <c r="T9" s="1">
        <f t="shared" si="9"/>
        <v>5.3644637029798379E-7</v>
      </c>
      <c r="V9" s="1">
        <f>'ux n=64'!A6</f>
        <v>7.9365079364999994E-2</v>
      </c>
      <c r="W9" s="1">
        <f>'ux n=64'!B6</f>
        <v>0.43126769892</v>
      </c>
      <c r="Y9" s="1">
        <f t="shared" si="3"/>
        <v>0.43117014143280896</v>
      </c>
      <c r="Z9" s="1">
        <f t="shared" si="10"/>
        <v>0.18590769086318848</v>
      </c>
      <c r="AA9" s="1">
        <f t="shared" si="11"/>
        <v>9.5174633070290803E-9</v>
      </c>
      <c r="AH9" s="9"/>
    </row>
    <row r="10" spans="1:37" x14ac:dyDescent="0.25">
      <c r="A10" s="1">
        <f>'ux n=8'!A7</f>
        <v>0.85714285714000005</v>
      </c>
      <c r="B10" s="1">
        <f>'ux n=8'!B7</f>
        <v>0.61778988860999995</v>
      </c>
      <c r="D10" s="1">
        <f t="shared" si="0"/>
        <v>0.60550310184309475</v>
      </c>
      <c r="E10" s="1">
        <f t="shared" si="4"/>
        <v>0.3666340063416092</v>
      </c>
      <c r="F10" s="1">
        <f t="shared" si="5"/>
        <v>1.5096512905539674E-4</v>
      </c>
      <c r="H10" s="1">
        <f>'ux n=16'!A7</f>
        <v>0.4</v>
      </c>
      <c r="I10" s="1">
        <f>'ux n=16'!B7</f>
        <v>1.3371250525</v>
      </c>
      <c r="K10" s="1">
        <f t="shared" si="1"/>
        <v>1.3308613487827199</v>
      </c>
      <c r="L10" s="1">
        <f t="shared" si="6"/>
        <v>1.7711919296837604</v>
      </c>
      <c r="M10" s="1">
        <f t="shared" si="7"/>
        <v>3.9233984257868963E-5</v>
      </c>
      <c r="O10" s="1">
        <f>'ux n=32'!A7</f>
        <v>0.1935483871</v>
      </c>
      <c r="P10" s="1">
        <f>'ux n=32'!B7</f>
        <v>0.90493469696999995</v>
      </c>
      <c r="R10" s="1">
        <f t="shared" si="2"/>
        <v>0.90407359405327614</v>
      </c>
      <c r="S10" s="1">
        <f t="shared" si="8"/>
        <v>0.81734906346440794</v>
      </c>
      <c r="T10" s="1">
        <f t="shared" si="9"/>
        <v>7.4149823319025362E-7</v>
      </c>
      <c r="V10" s="1">
        <f>'ux n=64'!A7</f>
        <v>9.5238095238000003E-2</v>
      </c>
      <c r="W10" s="1">
        <f>'ux n=64'!B7</f>
        <v>0.50859779413999995</v>
      </c>
      <c r="Y10" s="1">
        <f t="shared" si="3"/>
        <v>0.50848340817249482</v>
      </c>
      <c r="Z10" s="1">
        <f t="shared" si="10"/>
        <v>0.258555376386716</v>
      </c>
      <c r="AA10" s="1">
        <f t="shared" si="11"/>
        <v>1.3084149562083786E-8</v>
      </c>
      <c r="AH10" s="9"/>
    </row>
    <row r="11" spans="1:37" x14ac:dyDescent="0.25">
      <c r="A11" s="1">
        <f>'ux n=8'!A8</f>
        <v>1</v>
      </c>
      <c r="B11" s="1">
        <f>'ux n=8'!B8</f>
        <v>0</v>
      </c>
      <c r="D11" s="1">
        <f t="shared" si="0"/>
        <v>0</v>
      </c>
      <c r="E11" s="1">
        <f t="shared" si="4"/>
        <v>0</v>
      </c>
      <c r="F11" s="1">
        <f t="shared" si="5"/>
        <v>0</v>
      </c>
      <c r="H11" s="1">
        <f>'ux n=16'!A8</f>
        <v>0.46666666667000001</v>
      </c>
      <c r="I11" s="1">
        <f>'ux n=16'!B8</f>
        <v>1.3867805542</v>
      </c>
      <c r="K11" s="1">
        <f t="shared" si="1"/>
        <v>1.3801525098499789</v>
      </c>
      <c r="L11" s="1">
        <f t="shared" si="6"/>
        <v>1.9048209504451963</v>
      </c>
      <c r="M11" s="1">
        <f t="shared" si="7"/>
        <v>4.3930971905846189E-5</v>
      </c>
      <c r="O11" s="1">
        <f>'ux n=32'!A8</f>
        <v>0.22580645160999999</v>
      </c>
      <c r="P11" s="1">
        <f>'ux n=32'!B8</f>
        <v>1.0135501382000001</v>
      </c>
      <c r="R11" s="1">
        <f t="shared" si="2"/>
        <v>1.012562425317622</v>
      </c>
      <c r="S11" s="1">
        <f t="shared" si="8"/>
        <v>1.0252826651651048</v>
      </c>
      <c r="T11" s="1">
        <f t="shared" si="9"/>
        <v>9.7557673801563255E-7</v>
      </c>
      <c r="V11" s="1">
        <f>'ux n=64'!A8</f>
        <v>0.11111111110999999</v>
      </c>
      <c r="W11" s="1">
        <f>'ux n=64'!B8</f>
        <v>0.58295385090999996</v>
      </c>
      <c r="Y11" s="1">
        <f t="shared" si="3"/>
        <v>0.58282308772529889</v>
      </c>
      <c r="Z11" s="1">
        <f t="shared" si="10"/>
        <v>0.33968275158565148</v>
      </c>
      <c r="AA11" s="1">
        <f t="shared" si="11"/>
        <v>1.7099010473165091E-8</v>
      </c>
      <c r="AH11" s="9"/>
    </row>
    <row r="12" spans="1:37" x14ac:dyDescent="0.25">
      <c r="E12" s="1">
        <f>SUM(E4:E11)</f>
        <v>5.703195653995591</v>
      </c>
      <c r="F12" s="1">
        <f>SUM(F4:F11)</f>
        <v>2.4955357789648094E-3</v>
      </c>
      <c r="H12" s="1">
        <f>'ux n=16'!A9</f>
        <v>0.53333333332999999</v>
      </c>
      <c r="I12" s="1">
        <f>'ux n=16'!B9</f>
        <v>1.3867805542</v>
      </c>
      <c r="K12" s="1">
        <f t="shared" si="1"/>
        <v>1.3801525098499787</v>
      </c>
      <c r="L12" s="1">
        <f t="shared" si="6"/>
        <v>1.9048209504451956</v>
      </c>
      <c r="M12" s="1">
        <f t="shared" si="7"/>
        <v>4.3930971905849137E-5</v>
      </c>
      <c r="O12" s="1">
        <f>'ux n=32'!A9</f>
        <v>0.25806451612999998</v>
      </c>
      <c r="P12" s="1">
        <f>'ux n=32'!B9</f>
        <v>1.1101074496000001</v>
      </c>
      <c r="R12" s="1">
        <f t="shared" si="2"/>
        <v>1.1089969420273504</v>
      </c>
      <c r="S12" s="1">
        <f t="shared" si="8"/>
        <v>1.2298742174260144</v>
      </c>
      <c r="T12" s="1">
        <f t="shared" si="9"/>
        <v>1.2332270689121794E-6</v>
      </c>
      <c r="V12" s="1">
        <f>'ux n=64'!A9</f>
        <v>0.12698412698</v>
      </c>
      <c r="W12" s="1">
        <f>'ux n=64'!B9</f>
        <v>0.65433600391000002</v>
      </c>
      <c r="Y12" s="1">
        <f t="shared" si="3"/>
        <v>0.65418918008738081</v>
      </c>
      <c r="Z12" s="1">
        <f t="shared" si="10"/>
        <v>0.42796348334339956</v>
      </c>
      <c r="AA12" s="1">
        <f t="shared" si="11"/>
        <v>2.1557234888518157E-8</v>
      </c>
      <c r="AH12" s="9"/>
    </row>
    <row r="13" spans="1:37" x14ac:dyDescent="0.25">
      <c r="E13" s="2" t="s">
        <v>7</v>
      </c>
      <c r="F13" s="3">
        <f>SQRT(F12/E12)</f>
        <v>2.0918125537077028E-2</v>
      </c>
      <c r="H13" s="1">
        <f>'ux n=16'!A10</f>
        <v>0.6</v>
      </c>
      <c r="I13" s="1">
        <f>'ux n=16'!B10</f>
        <v>1.3371250525</v>
      </c>
      <c r="K13" s="1">
        <f t="shared" si="1"/>
        <v>1.3308613487827199</v>
      </c>
      <c r="L13" s="1">
        <f t="shared" si="6"/>
        <v>1.7711919296837604</v>
      </c>
      <c r="M13" s="1">
        <f t="shared" si="7"/>
        <v>3.9233984257868963E-5</v>
      </c>
      <c r="O13" s="1">
        <f>'ux n=32'!A10</f>
        <v>0.29032258065</v>
      </c>
      <c r="P13" s="1">
        <f>'ux n=32'!B10</f>
        <v>1.1946040258999999</v>
      </c>
      <c r="R13" s="1">
        <f t="shared" si="2"/>
        <v>1.1933771441469614</v>
      </c>
      <c r="S13" s="1">
        <f t="shared" si="8"/>
        <v>1.4241490081723576</v>
      </c>
      <c r="T13" s="1">
        <f t="shared" si="9"/>
        <v>1.5052388359389048E-6</v>
      </c>
      <c r="V13" s="1">
        <f>'ux n=64'!A10</f>
        <v>0.14285714286000001</v>
      </c>
      <c r="W13" s="1">
        <f>'ux n=64'!B10</f>
        <v>0.72274435590999997</v>
      </c>
      <c r="Y13" s="1">
        <f t="shared" si="3"/>
        <v>0.72258168531044542</v>
      </c>
      <c r="Z13" s="1">
        <f t="shared" si="10"/>
        <v>0.52212429194608356</v>
      </c>
      <c r="AA13" s="1">
        <f t="shared" si="11"/>
        <v>2.6461723959436291E-8</v>
      </c>
      <c r="AH13" s="9"/>
    </row>
    <row r="14" spans="1:37" x14ac:dyDescent="0.25">
      <c r="H14" s="1">
        <f>'ux n=16'!A11</f>
        <v>0.66666666666999996</v>
      </c>
      <c r="I14" s="1">
        <f>'ux n=16'!B11</f>
        <v>1.2378695652</v>
      </c>
      <c r="K14" s="1">
        <f t="shared" si="1"/>
        <v>1.2322790266445052</v>
      </c>
      <c r="L14" s="1">
        <f t="shared" si="6"/>
        <v>1.518511599507929</v>
      </c>
      <c r="M14" s="1">
        <f t="shared" si="7"/>
        <v>3.1254121340474448E-5</v>
      </c>
      <c r="O14" s="1">
        <f>'ux n=32'!A11</f>
        <v>0.32258064516000001</v>
      </c>
      <c r="P14" s="1">
        <f>'ux n=32'!B11</f>
        <v>1.2670368297000001</v>
      </c>
      <c r="R14" s="1">
        <f t="shared" si="2"/>
        <v>1.2657030316559026</v>
      </c>
      <c r="S14" s="1">
        <f t="shared" si="8"/>
        <v>1.6020041643429428</v>
      </c>
      <c r="T14" s="1">
        <f t="shared" si="9"/>
        <v>1.7790172224383182E-6</v>
      </c>
      <c r="V14" s="1">
        <f>'ux n=64'!A11</f>
        <v>0.15873015872999999</v>
      </c>
      <c r="W14" s="1">
        <f>'ux n=64'!B11</f>
        <v>0.78817897727999997</v>
      </c>
      <c r="Y14" s="1">
        <f t="shared" si="3"/>
        <v>0.78800060330831789</v>
      </c>
      <c r="Z14" s="1">
        <f t="shared" si="10"/>
        <v>0.62094495081427303</v>
      </c>
      <c r="AA14" s="1">
        <f t="shared" si="11"/>
        <v>3.1817273773638612E-8</v>
      </c>
      <c r="AH14" s="9"/>
    </row>
    <row r="15" spans="1:37" x14ac:dyDescent="0.25">
      <c r="H15" s="1">
        <f>'ux n=16'!A12</f>
        <v>0.73333333332999995</v>
      </c>
      <c r="I15" s="1">
        <f>'ux n=16'!B12</f>
        <v>1.0891004267</v>
      </c>
      <c r="K15" s="1">
        <f t="shared" si="1"/>
        <v>1.0844055434612125</v>
      </c>
      <c r="L15" s="1">
        <f t="shared" si="6"/>
        <v>1.1759353826894077</v>
      </c>
      <c r="M15" s="1">
        <f t="shared" si="7"/>
        <v>2.204192862584703E-5</v>
      </c>
      <c r="O15" s="1">
        <f>'ux n=32'!A12</f>
        <v>0.35483870967999998</v>
      </c>
      <c r="P15" s="1">
        <f>'ux n=32'!B12</f>
        <v>1.3274027880999999</v>
      </c>
      <c r="R15" s="1">
        <f t="shared" si="2"/>
        <v>1.3259746045990157</v>
      </c>
      <c r="S15" s="1">
        <f t="shared" si="8"/>
        <v>1.7582086520415161</v>
      </c>
      <c r="T15" s="1">
        <f t="shared" si="9"/>
        <v>2.0397081124834016E-6</v>
      </c>
      <c r="V15" s="1">
        <f>'ux n=64'!A12</f>
        <v>0.17460317459999999</v>
      </c>
      <c r="W15" s="1">
        <f>'ux n=64'!B12</f>
        <v>0.85063990724000005</v>
      </c>
      <c r="Y15" s="1">
        <f t="shared" si="3"/>
        <v>0.85044593412502267</v>
      </c>
      <c r="Z15" s="1">
        <f t="shared" si="10"/>
        <v>0.72325828686978244</v>
      </c>
      <c r="AA15" s="1">
        <f t="shared" si="11"/>
        <v>3.7625569334025908E-8</v>
      </c>
      <c r="AH15" s="9"/>
    </row>
    <row r="16" spans="1:37" x14ac:dyDescent="0.25">
      <c r="H16" s="1">
        <f>'ux n=16'!A13</f>
        <v>0.8</v>
      </c>
      <c r="I16" s="1">
        <f>'ux n=16'!B13</f>
        <v>0.89088842539000002</v>
      </c>
      <c r="K16" s="1">
        <f t="shared" si="1"/>
        <v>0.88724089918847948</v>
      </c>
      <c r="L16" s="1">
        <f t="shared" si="6"/>
        <v>0.78719641319278166</v>
      </c>
      <c r="M16" s="1">
        <f t="shared" si="7"/>
        <v>1.3304447390778819E-5</v>
      </c>
      <c r="O16" s="1">
        <f>'ux n=32'!A13</f>
        <v>0.38709677418999999</v>
      </c>
      <c r="P16" s="1">
        <f>'ux n=32'!B13</f>
        <v>1.3756991118999999</v>
      </c>
      <c r="R16" s="1">
        <f t="shared" si="2"/>
        <v>1.3741918629389325</v>
      </c>
      <c r="S16" s="1">
        <f t="shared" si="8"/>
        <v>1.8884032761675738</v>
      </c>
      <c r="T16" s="1">
        <f t="shared" si="9"/>
        <v>2.2717994306389507E-6</v>
      </c>
      <c r="V16" s="1">
        <f>'ux n=64'!A13</f>
        <v>0.19047619048</v>
      </c>
      <c r="W16" s="1">
        <f>'ux n=64'!B13</f>
        <v>0.91012715601000005</v>
      </c>
      <c r="Y16" s="1">
        <f t="shared" si="3"/>
        <v>0.90991767779708976</v>
      </c>
      <c r="Z16" s="1">
        <f t="shared" si="10"/>
        <v>0.82795018036764845</v>
      </c>
      <c r="AA16" s="1">
        <f t="shared" si="11"/>
        <v>4.3881121684086979E-8</v>
      </c>
      <c r="AH16" s="9"/>
    </row>
    <row r="17" spans="8:40" x14ac:dyDescent="0.25">
      <c r="H17" s="1">
        <f>'ux n=16'!A14</f>
        <v>0.86666666667000003</v>
      </c>
      <c r="I17" s="1">
        <f>'ux n=16'!B14</f>
        <v>0.64336522964999998</v>
      </c>
      <c r="K17" s="1">
        <f t="shared" si="1"/>
        <v>0.64078509384479176</v>
      </c>
      <c r="L17" s="1">
        <f t="shared" si="6"/>
        <v>0.41060553649367859</v>
      </c>
      <c r="M17" s="1">
        <f t="shared" si="7"/>
        <v>6.657100773317453E-6</v>
      </c>
      <c r="O17" s="1">
        <f>'ux n=32'!A14</f>
        <v>0.41935483871000001</v>
      </c>
      <c r="P17" s="1">
        <f>'ux n=32'!B14</f>
        <v>1.4119234544000001</v>
      </c>
      <c r="R17" s="1">
        <f t="shared" si="2"/>
        <v>1.4103548067055478</v>
      </c>
      <c r="S17" s="1">
        <f t="shared" si="8"/>
        <v>1.9891006807974432</v>
      </c>
      <c r="T17" s="1">
        <f t="shared" si="9"/>
        <v>2.4606555893105402E-6</v>
      </c>
      <c r="V17" s="1">
        <f>'ux n=64'!A14</f>
        <v>0.20634920635000001</v>
      </c>
      <c r="W17" s="1">
        <f>'ux n=64'!B14</f>
        <v>0.96664070793000001</v>
      </c>
      <c r="Y17" s="1">
        <f t="shared" si="3"/>
        <v>0.9664158342495851</v>
      </c>
      <c r="Z17" s="1">
        <f t="shared" si="10"/>
        <v>0.93395956468832153</v>
      </c>
      <c r="AA17" s="1">
        <f t="shared" si="11"/>
        <v>5.0568172143345015E-8</v>
      </c>
      <c r="AH17" s="9"/>
    </row>
    <row r="18" spans="8:40" x14ac:dyDescent="0.25">
      <c r="H18" s="1">
        <f>'ux n=16'!A15</f>
        <v>0.93333333333000001</v>
      </c>
      <c r="I18" s="1">
        <f>'ux n=16'!B15</f>
        <v>0.34644027126999999</v>
      </c>
      <c r="K18" s="1">
        <f t="shared" si="1"/>
        <v>0.34503812747820617</v>
      </c>
      <c r="L18" s="1">
        <f t="shared" si="6"/>
        <v>0.11905130941366684</v>
      </c>
      <c r="M18" s="1">
        <f t="shared" si="7"/>
        <v>1.96600721286595E-6</v>
      </c>
      <c r="O18" s="1">
        <f>'ux n=32'!A15</f>
        <v>0.45161290322999997</v>
      </c>
      <c r="P18" s="1">
        <f>'ux n=32'!B15</f>
        <v>1.4360740192000001</v>
      </c>
      <c r="R18" s="1">
        <f t="shared" si="2"/>
        <v>1.4344634358820456</v>
      </c>
      <c r="S18" s="1">
        <f t="shared" si="8"/>
        <v>2.0576853488825235</v>
      </c>
      <c r="T18" s="1">
        <f t="shared" si="9"/>
        <v>2.5939786240733095E-6</v>
      </c>
      <c r="V18" s="1">
        <f>'ux n=64'!A15</f>
        <v>0.22222222221999999</v>
      </c>
      <c r="W18" s="1">
        <f>'ux n=64'!B15</f>
        <v>1.020180525</v>
      </c>
      <c r="Y18" s="1">
        <f t="shared" si="3"/>
        <v>1.0199404035209123</v>
      </c>
      <c r="Z18" s="1">
        <f t="shared" si="10"/>
        <v>1.0402784267344014</v>
      </c>
      <c r="AA18" s="1">
        <f t="shared" si="11"/>
        <v>5.7658324719262821E-8</v>
      </c>
      <c r="AH18" s="9"/>
    </row>
    <row r="19" spans="8:40" x14ac:dyDescent="0.25">
      <c r="H19" s="1">
        <f>'ux n=16'!A16</f>
        <v>1</v>
      </c>
      <c r="I19" s="1">
        <f>'ux n=16'!B16</f>
        <v>0</v>
      </c>
      <c r="K19" s="1">
        <f t="shared" si="1"/>
        <v>0</v>
      </c>
      <c r="L19" s="1">
        <f t="shared" si="6"/>
        <v>0</v>
      </c>
      <c r="M19" s="1">
        <f t="shared" si="7"/>
        <v>0</v>
      </c>
      <c r="O19" s="1">
        <f>'ux n=32'!A16</f>
        <v>0.48387096773999999</v>
      </c>
      <c r="P19" s="1">
        <f>'ux n=32'!B16</f>
        <v>1.4481496029000001</v>
      </c>
      <c r="R19" s="1">
        <f t="shared" si="2"/>
        <v>1.4465177504665578</v>
      </c>
      <c r="S19" s="1">
        <f t="shared" si="8"/>
        <v>2.092413602414831</v>
      </c>
      <c r="T19" s="1">
        <f t="shared" si="9"/>
        <v>2.6629423645312814E-6</v>
      </c>
      <c r="V19" s="1">
        <f>'ux n=64'!A16</f>
        <v>0.2380952381</v>
      </c>
      <c r="W19" s="1">
        <f>'ux n=64'!B16</f>
        <v>1.0707465509</v>
      </c>
      <c r="Y19" s="1">
        <f t="shared" si="3"/>
        <v>1.070491385641982</v>
      </c>
      <c r="Z19" s="1">
        <f t="shared" si="10"/>
        <v>1.1459518067336907</v>
      </c>
      <c r="AA19" s="1">
        <f t="shared" si="11"/>
        <v>6.5109308899419562E-8</v>
      </c>
      <c r="AH19" s="9"/>
    </row>
    <row r="20" spans="8:40" x14ac:dyDescent="0.25">
      <c r="I20" s="1">
        <f>SUM(I4:I19)</f>
        <v>13.863139049819999</v>
      </c>
      <c r="L20" s="1">
        <f>SUM(L4:L19)</f>
        <v>15.374626242842892</v>
      </c>
      <c r="M20" s="1">
        <f>SUM(M4:M19)</f>
        <v>3.1677712305442962E-4</v>
      </c>
      <c r="O20" s="1">
        <f>'ux n=32'!A17</f>
        <v>0.51612903225999995</v>
      </c>
      <c r="P20" s="1">
        <f>'ux n=32'!B17</f>
        <v>1.4481496029000001</v>
      </c>
      <c r="R20" s="1">
        <f t="shared" si="2"/>
        <v>1.4465177504665578</v>
      </c>
      <c r="S20" s="1">
        <f t="shared" si="8"/>
        <v>2.092413602414831</v>
      </c>
      <c r="T20" s="1">
        <f t="shared" si="9"/>
        <v>2.6629423645312814E-6</v>
      </c>
      <c r="V20" s="1">
        <f>'ux n=64'!A17</f>
        <v>0.25396825397</v>
      </c>
      <c r="W20" s="1">
        <f>'ux n=64'!B17</f>
        <v>1.1183387146999999</v>
      </c>
      <c r="Y20" s="1">
        <f t="shared" si="3"/>
        <v>1.1180687805491001</v>
      </c>
      <c r="Z20" s="1">
        <f t="shared" si="10"/>
        <v>1.2500777980385518</v>
      </c>
      <c r="AA20" s="1">
        <f t="shared" si="11"/>
        <v>7.286444582200672E-8</v>
      </c>
      <c r="AH20" s="9"/>
    </row>
    <row r="21" spans="8:40" x14ac:dyDescent="0.25">
      <c r="L21" s="2" t="s">
        <v>7</v>
      </c>
      <c r="M21" s="3">
        <f>SQRT(M20/L20)</f>
        <v>4.5391509102216286E-3</v>
      </c>
      <c r="O21" s="1">
        <f>'ux n=32'!A18</f>
        <v>0.54838709676999997</v>
      </c>
      <c r="P21" s="1">
        <f>'ux n=32'!B18</f>
        <v>1.4360740192000001</v>
      </c>
      <c r="R21" s="1">
        <f t="shared" si="2"/>
        <v>1.4344634358820456</v>
      </c>
      <c r="S21" s="1">
        <f t="shared" si="8"/>
        <v>2.0576853488825235</v>
      </c>
      <c r="T21" s="1">
        <f t="shared" si="9"/>
        <v>2.5939786240733095E-6</v>
      </c>
      <c r="V21" s="1">
        <f>'ux n=64'!A18</f>
        <v>0.26984126984000001</v>
      </c>
      <c r="W21" s="1">
        <f>'ux n=64'!B18</f>
        <v>1.1629569353</v>
      </c>
      <c r="Y21" s="1">
        <f t="shared" si="3"/>
        <v>1.1626725882750499</v>
      </c>
      <c r="Z21" s="1">
        <f t="shared" si="10"/>
        <v>1.3518075475262037</v>
      </c>
      <c r="AA21" s="1">
        <f t="shared" si="11"/>
        <v>8.0853230597950127E-8</v>
      </c>
      <c r="AH21" s="2"/>
      <c r="AI21" s="2"/>
      <c r="AJ21" s="12"/>
    </row>
    <row r="22" spans="8:40" x14ac:dyDescent="0.25">
      <c r="O22" s="1">
        <f>'ux n=32'!A19</f>
        <v>0.58064516128999999</v>
      </c>
      <c r="P22" s="1">
        <f>'ux n=32'!B19</f>
        <v>1.4119234544000001</v>
      </c>
      <c r="R22" s="1">
        <f t="shared" si="2"/>
        <v>1.4103548067055478</v>
      </c>
      <c r="S22" s="1">
        <f t="shared" si="8"/>
        <v>1.9891006807974432</v>
      </c>
      <c r="T22" s="1">
        <f t="shared" si="9"/>
        <v>2.4606555893105402E-6</v>
      </c>
      <c r="V22" s="1">
        <f>'ux n=64'!A19</f>
        <v>0.28571428571000002</v>
      </c>
      <c r="W22" s="1">
        <f>'ux n=64'!B19</f>
        <v>1.2046011245999999</v>
      </c>
      <c r="Y22" s="1">
        <f t="shared" si="3"/>
        <v>1.2043028088198318</v>
      </c>
      <c r="Z22" s="1">
        <f t="shared" si="10"/>
        <v>1.4503452553313363</v>
      </c>
      <c r="AA22" s="1">
        <f t="shared" si="11"/>
        <v>8.8992304697329467E-8</v>
      </c>
      <c r="AH22" s="2"/>
      <c r="AN22" s="4"/>
    </row>
    <row r="23" spans="8:40" x14ac:dyDescent="0.25">
      <c r="O23" s="1">
        <f>'ux n=32'!A20</f>
        <v>0.61290322581000001</v>
      </c>
      <c r="P23" s="1">
        <f>'ux n=32'!B20</f>
        <v>1.3756991118999999</v>
      </c>
      <c r="R23" s="1">
        <f t="shared" si="2"/>
        <v>1.3741918629389327</v>
      </c>
      <c r="S23" s="1">
        <f t="shared" si="8"/>
        <v>1.8884032761675744</v>
      </c>
      <c r="T23" s="1">
        <f t="shared" si="9"/>
        <v>2.2717994306382815E-6</v>
      </c>
      <c r="V23" s="1">
        <f>'ux n=64'!A20</f>
        <v>0.30158730159000002</v>
      </c>
      <c r="W23" s="1">
        <f>'ux n=64'!B20</f>
        <v>1.2432711908</v>
      </c>
      <c r="Y23" s="1">
        <f t="shared" si="3"/>
        <v>1.2429594422068628</v>
      </c>
      <c r="Z23" s="1">
        <f t="shared" si="10"/>
        <v>1.5449481749711955</v>
      </c>
      <c r="AA23" s="1">
        <f t="shared" si="11"/>
        <v>9.7187185323027573E-8</v>
      </c>
      <c r="AB23" s="8"/>
      <c r="AC23" s="8"/>
      <c r="AD23" s="8"/>
      <c r="AE23" s="8"/>
      <c r="AF23" s="8"/>
      <c r="AG23" s="8"/>
      <c r="AH23" s="8"/>
      <c r="AI23" s="8"/>
    </row>
    <row r="24" spans="8:40" x14ac:dyDescent="0.25">
      <c r="O24" s="1">
        <f>'ux n=32'!A21</f>
        <v>0.64516129032000002</v>
      </c>
      <c r="P24" s="1">
        <f>'ux n=32'!B21</f>
        <v>1.3274027880999999</v>
      </c>
      <c r="R24" s="1">
        <f t="shared" si="2"/>
        <v>1.3259746045990157</v>
      </c>
      <c r="S24" s="1">
        <f t="shared" si="8"/>
        <v>1.7582086520415161</v>
      </c>
      <c r="T24" s="1">
        <f t="shared" si="9"/>
        <v>2.0397081124834016E-6</v>
      </c>
      <c r="V24" s="1">
        <f>'ux n=64'!A21</f>
        <v>0.31746031745999997</v>
      </c>
      <c r="W24" s="1">
        <f>'ux n=64'!B21</f>
        <v>1.2789670416000001</v>
      </c>
      <c r="Y24" s="1">
        <f t="shared" si="3"/>
        <v>1.2786424883874354</v>
      </c>
      <c r="Z24" s="1">
        <f t="shared" si="10"/>
        <v>1.634926613109613</v>
      </c>
      <c r="AA24" s="1">
        <f t="shared" si="11"/>
        <v>1.0533478778602694E-7</v>
      </c>
      <c r="AD24" s="2"/>
      <c r="AE24" s="2"/>
      <c r="AF24" s="2"/>
      <c r="AG24" s="2"/>
    </row>
    <row r="25" spans="8:40" x14ac:dyDescent="0.25">
      <c r="O25" s="1">
        <f>'ux n=32'!A22</f>
        <v>0.67741935484000004</v>
      </c>
      <c r="P25" s="1">
        <f>'ux n=32'!B22</f>
        <v>1.2670368297000001</v>
      </c>
      <c r="R25" s="1">
        <f t="shared" si="2"/>
        <v>1.2657030316559024</v>
      </c>
      <c r="S25" s="1">
        <f t="shared" si="8"/>
        <v>1.6020041643429421</v>
      </c>
      <c r="T25" s="1">
        <f t="shared" si="9"/>
        <v>1.7790172224389105E-6</v>
      </c>
      <c r="V25" s="1">
        <f>'ux n=64'!A22</f>
        <v>0.33333333332999998</v>
      </c>
      <c r="W25" s="1">
        <f>'ux n=64'!B22</f>
        <v>1.3116885866000001</v>
      </c>
      <c r="Y25" s="1">
        <f t="shared" si="3"/>
        <v>1.31135194738684</v>
      </c>
      <c r="Z25" s="1">
        <f t="shared" si="10"/>
        <v>1.7196439299152577</v>
      </c>
      <c r="AA25" s="1">
        <f t="shared" si="11"/>
        <v>1.1332595983703281E-7</v>
      </c>
      <c r="AG25" s="9"/>
    </row>
    <row r="26" spans="8:40" x14ac:dyDescent="0.25">
      <c r="O26" s="1">
        <f>'ux n=32'!A23</f>
        <v>0.70967741934999995</v>
      </c>
      <c r="P26" s="1">
        <f>'ux n=32'!B23</f>
        <v>1.1946040258999999</v>
      </c>
      <c r="R26" s="1">
        <f t="shared" si="2"/>
        <v>1.1933771441469618</v>
      </c>
      <c r="S26" s="1">
        <f t="shared" si="8"/>
        <v>1.4241490081723585</v>
      </c>
      <c r="T26" s="1">
        <f t="shared" si="9"/>
        <v>1.5052388359378151E-6</v>
      </c>
      <c r="V26" s="1">
        <f>'ux n=64'!A23</f>
        <v>0.34920634920999999</v>
      </c>
      <c r="W26" s="1">
        <f>'ux n=64'!B23</f>
        <v>1.3414357389</v>
      </c>
      <c r="Y26" s="1">
        <f t="shared" si="3"/>
        <v>1.3410878192228737</v>
      </c>
      <c r="Z26" s="1">
        <f t="shared" si="10"/>
        <v>1.7985165388679631</v>
      </c>
      <c r="AA26" s="1">
        <f t="shared" si="11"/>
        <v>1.2104810173168925E-7</v>
      </c>
      <c r="AG26" s="9"/>
    </row>
    <row r="27" spans="8:40" x14ac:dyDescent="0.25">
      <c r="O27" s="1">
        <f>'ux n=32'!A24</f>
        <v>0.74193548386999997</v>
      </c>
      <c r="P27" s="1">
        <f>'ux n=32'!B24</f>
        <v>1.1101074496000001</v>
      </c>
      <c r="R27" s="1">
        <f t="shared" si="2"/>
        <v>1.1089969420273504</v>
      </c>
      <c r="S27" s="1">
        <f t="shared" si="8"/>
        <v>1.2298742174260144</v>
      </c>
      <c r="T27" s="1">
        <f t="shared" si="9"/>
        <v>1.2332270689121794E-6</v>
      </c>
      <c r="V27" s="1">
        <f>'ux n=64'!A24</f>
        <v>0.36507936508</v>
      </c>
      <c r="W27" s="1">
        <f>'ux n=64'!B24</f>
        <v>1.368208417</v>
      </c>
      <c r="Y27" s="1">
        <f t="shared" si="3"/>
        <v>1.367850103858069</v>
      </c>
      <c r="Z27" s="1">
        <f t="shared" si="10"/>
        <v>1.8710139066245304</v>
      </c>
      <c r="AA27" s="1">
        <f t="shared" si="11"/>
        <v>1.2838830768040079E-7</v>
      </c>
      <c r="AG27" s="9"/>
    </row>
    <row r="28" spans="8:40" x14ac:dyDescent="0.25">
      <c r="O28" s="1">
        <f>'ux n=32'!A25</f>
        <v>0.77419354838999999</v>
      </c>
      <c r="P28" s="1">
        <f>'ux n=32'!B25</f>
        <v>1.0135501382000001</v>
      </c>
      <c r="R28" s="1">
        <f t="shared" si="2"/>
        <v>1.0125624253176222</v>
      </c>
      <c r="S28" s="1">
        <f t="shared" si="8"/>
        <v>1.0252826651651052</v>
      </c>
      <c r="T28" s="1">
        <f t="shared" si="9"/>
        <v>9.75576738015194E-7</v>
      </c>
      <c r="V28" s="1">
        <f>'ux n=64'!A25</f>
        <v>0.38095238095</v>
      </c>
      <c r="W28" s="1">
        <f>'ux n=64'!B25</f>
        <v>1.3920065461</v>
      </c>
      <c r="Y28" s="1">
        <f t="shared" si="3"/>
        <v>1.3916388013120962</v>
      </c>
      <c r="Z28" s="1">
        <f t="shared" si="10"/>
        <v>1.9366585533173679</v>
      </c>
      <c r="AA28" s="1">
        <f t="shared" si="11"/>
        <v>1.3523622903041154E-7</v>
      </c>
      <c r="AG28" s="9"/>
    </row>
    <row r="29" spans="8:40" x14ac:dyDescent="0.25">
      <c r="M29" s="1" t="s">
        <v>15</v>
      </c>
      <c r="O29" s="1">
        <f>'ux n=32'!A26</f>
        <v>0.8064516129</v>
      </c>
      <c r="P29" s="1">
        <f>'ux n=32'!B26</f>
        <v>0.90493469696999995</v>
      </c>
      <c r="R29" s="1">
        <f t="shared" si="2"/>
        <v>0.90407359405327647</v>
      </c>
      <c r="S29" s="1">
        <f t="shared" si="8"/>
        <v>0.8173490634644085</v>
      </c>
      <c r="T29" s="1">
        <f t="shared" si="9"/>
        <v>7.4149823318968007E-7</v>
      </c>
      <c r="V29" s="1">
        <f>'ux n=64'!A26</f>
        <v>0.39682539683000001</v>
      </c>
      <c r="W29" s="1">
        <f>'ux n=64'!B26</f>
        <v>1.4128300585</v>
      </c>
      <c r="Y29" s="1">
        <f t="shared" si="3"/>
        <v>1.4124539115971324</v>
      </c>
      <c r="Z29" s="1">
        <f t="shared" si="10"/>
        <v>1.9950260523860399</v>
      </c>
      <c r="AA29" s="1">
        <f t="shared" si="11"/>
        <v>1.4148649253687276E-7</v>
      </c>
      <c r="AG29" s="9"/>
    </row>
    <row r="30" spans="8:40" x14ac:dyDescent="0.25">
      <c r="L30" s="1" t="s">
        <v>13</v>
      </c>
      <c r="M30" s="1" t="s">
        <v>16</v>
      </c>
      <c r="O30" s="1">
        <f>'ux n=32'!A27</f>
        <v>0.83870967742000002</v>
      </c>
      <c r="P30" s="1">
        <f>'ux n=32'!B27</f>
        <v>0.78426287315999998</v>
      </c>
      <c r="R30" s="1">
        <f t="shared" si="2"/>
        <v>0.78353044816704986</v>
      </c>
      <c r="S30" s="1">
        <f t="shared" si="8"/>
        <v>0.61391996320485798</v>
      </c>
      <c r="T30" s="1">
        <f t="shared" si="9"/>
        <v>5.3644637029798379E-7</v>
      </c>
      <c r="V30" s="1">
        <f>'ux n=64'!A27</f>
        <v>0.41269841270000002</v>
      </c>
      <c r="W30" s="1">
        <f>'ux n=64'!B27</f>
        <v>1.4306788946</v>
      </c>
      <c r="Y30" s="1">
        <f t="shared" si="3"/>
        <v>1.4302954346869505</v>
      </c>
      <c r="Z30" s="1">
        <f t="shared" si="10"/>
        <v>2.0457450304863327</v>
      </c>
      <c r="AA30" s="1">
        <f t="shared" si="11"/>
        <v>1.4704150491588736E-7</v>
      </c>
      <c r="AG30" s="9"/>
    </row>
    <row r="31" spans="8:40" x14ac:dyDescent="0.25">
      <c r="L31" s="1" t="s">
        <v>14</v>
      </c>
      <c r="M31" s="1" t="s">
        <v>17</v>
      </c>
      <c r="O31" s="1">
        <f>'ux n=32'!A28</f>
        <v>0.87096774194000004</v>
      </c>
      <c r="P31" s="1">
        <f>'ux n=32'!B28</f>
        <v>0.65153490784000001</v>
      </c>
      <c r="R31" s="1">
        <f t="shared" si="2"/>
        <v>0.65093298769070607</v>
      </c>
      <c r="S31" s="1">
        <f t="shared" si="8"/>
        <v>0.42371375446394888</v>
      </c>
      <c r="T31" s="1">
        <f t="shared" si="9"/>
        <v>3.6230786612604396E-7</v>
      </c>
      <c r="V31" s="1">
        <f>'ux n=64'!A28</f>
        <v>0.42857142857000002</v>
      </c>
      <c r="W31" s="1">
        <f>'ux n=64'!B28</f>
        <v>1.4455530030999999</v>
      </c>
      <c r="Y31" s="1">
        <f t="shared" si="3"/>
        <v>1.4451633705956006</v>
      </c>
      <c r="Z31" s="1">
        <f t="shared" si="10"/>
        <v>2.0884971677112372</v>
      </c>
      <c r="AA31" s="1">
        <f t="shared" si="11"/>
        <v>1.5181348848444965E-7</v>
      </c>
      <c r="AG31" s="9"/>
    </row>
    <row r="32" spans="8:40" x14ac:dyDescent="0.25">
      <c r="O32" s="1">
        <f>'ux n=32'!A29</f>
        <v>0.90322580644999995</v>
      </c>
      <c r="P32" s="1">
        <f>'ux n=32'!B29</f>
        <v>0.50674933200000005</v>
      </c>
      <c r="R32" s="1">
        <f t="shared" si="2"/>
        <v>0.50628121267095616</v>
      </c>
      <c r="S32" s="1">
        <f t="shared" si="8"/>
        <v>0.25632066630357392</v>
      </c>
      <c r="T32" s="1">
        <f t="shared" si="9"/>
        <v>2.1913570622450392E-7</v>
      </c>
      <c r="V32" s="1">
        <f>'ux n=64'!A29</f>
        <v>0.44444444443999997</v>
      </c>
      <c r="W32" s="1">
        <f>'ux n=64'!B29</f>
        <v>1.4574523412</v>
      </c>
      <c r="Y32" s="1">
        <f t="shared" si="3"/>
        <v>1.4570577193230823</v>
      </c>
      <c r="Z32" s="1">
        <f t="shared" si="10"/>
        <v>2.123017197438982</v>
      </c>
      <c r="AA32" s="1">
        <f t="shared" si="11"/>
        <v>1.5572642574208351E-7</v>
      </c>
      <c r="AG32" s="9"/>
    </row>
    <row r="33" spans="3:35" x14ac:dyDescent="0.25">
      <c r="O33" s="1">
        <f>'ux n=32'!A30</f>
        <v>0.93548387096999996</v>
      </c>
      <c r="P33" s="1">
        <f>'ux n=32'!B30</f>
        <v>0.34990232392999998</v>
      </c>
      <c r="R33" s="1">
        <f t="shared" si="2"/>
        <v>0.34957512301811439</v>
      </c>
      <c r="S33" s="1">
        <f t="shared" si="8"/>
        <v>0.1222027666331298</v>
      </c>
      <c r="T33" s="1">
        <f t="shared" si="9"/>
        <v>1.0706043673876459E-7</v>
      </c>
      <c r="V33" s="1">
        <f>'ux n=64'!A30</f>
        <v>0.46031746031999998</v>
      </c>
      <c r="W33" s="1">
        <f>'ux n=64'!B30</f>
        <v>1.4663768746000001</v>
      </c>
      <c r="Y33" s="1">
        <f t="shared" si="3"/>
        <v>1.4659784808740797</v>
      </c>
      <c r="Z33" s="1">
        <f t="shared" si="10"/>
        <v>2.1490929063858744</v>
      </c>
      <c r="AA33" s="1">
        <f t="shared" si="11"/>
        <v>1.587175608527641E-7</v>
      </c>
      <c r="AG33" s="9"/>
    </row>
    <row r="34" spans="3:35" x14ac:dyDescent="0.25">
      <c r="O34" s="1">
        <f>'ux n=32'!A31</f>
        <v>0.96774193547999998</v>
      </c>
      <c r="P34" s="1">
        <f>'ux n=32'!B31</f>
        <v>0.18098869070000001</v>
      </c>
      <c r="R34" s="1">
        <f t="shared" si="2"/>
        <v>0.18081471882933955</v>
      </c>
      <c r="S34" s="1">
        <f t="shared" si="8"/>
        <v>3.2693962545333119E-2</v>
      </c>
      <c r="T34" s="1">
        <f t="shared" si="9"/>
        <v>3.0266211781098214E-8</v>
      </c>
      <c r="V34" s="1">
        <f>'ux n=64'!A31</f>
        <v>0.47619047618999999</v>
      </c>
      <c r="W34" s="1">
        <f>'ux n=64'!B31</f>
        <v>1.4723265778000001</v>
      </c>
      <c r="Y34" s="1">
        <f t="shared" si="3"/>
        <v>1.4719256552373525</v>
      </c>
      <c r="Z34" s="1">
        <f t="shared" si="10"/>
        <v>2.1665651345459094</v>
      </c>
      <c r="AA34" s="1">
        <f t="shared" si="11"/>
        <v>1.6073890123989101E-7</v>
      </c>
      <c r="AG34" s="9"/>
    </row>
    <row r="35" spans="3:35" x14ac:dyDescent="0.25">
      <c r="O35" s="1">
        <f>'ux n=32'!A32</f>
        <v>1</v>
      </c>
      <c r="P35" s="1">
        <f>'ux n=32'!B32</f>
        <v>0</v>
      </c>
      <c r="R35" s="1">
        <f t="shared" si="2"/>
        <v>0</v>
      </c>
      <c r="S35" s="1">
        <f t="shared" si="8"/>
        <v>0</v>
      </c>
      <c r="T35" s="1">
        <f t="shared" si="9"/>
        <v>0</v>
      </c>
      <c r="V35" s="1">
        <f>'ux n=64'!A32</f>
        <v>0.49206349206</v>
      </c>
      <c r="W35" s="1">
        <f>'ux n=64'!B32</f>
        <v>1.4753014336000001</v>
      </c>
      <c r="Y35" s="1">
        <f t="shared" si="3"/>
        <v>1.4748992424194571</v>
      </c>
      <c r="Z35" s="1">
        <f t="shared" si="10"/>
        <v>2.1753277752894884</v>
      </c>
      <c r="AA35" s="1">
        <f t="shared" si="11"/>
        <v>1.6175774570654439E-7</v>
      </c>
      <c r="AG35" s="9"/>
    </row>
    <row r="36" spans="3:35" x14ac:dyDescent="0.25">
      <c r="P36" s="1">
        <f>SUM(P4:P35)</f>
        <v>29.925840488999995</v>
      </c>
      <c r="S36" s="1">
        <f>SUM(S4:S35)</f>
        <v>34.66664358404087</v>
      </c>
      <c r="T36" s="1">
        <f>SUM(T4:T35)</f>
        <v>3.9037717631085679E-5</v>
      </c>
      <c r="V36" s="1">
        <f>'ux n=64'!A33</f>
        <v>0.50793650794</v>
      </c>
      <c r="W36" s="1">
        <f>'ux n=64'!B33</f>
        <v>1.4753014336000001</v>
      </c>
      <c r="Y36" s="1">
        <f t="shared" ref="Y36:Y67" si="12">X$4*6*(V36-V36*V36)</f>
        <v>1.4748992424194569</v>
      </c>
      <c r="Z36" s="1">
        <f t="shared" si="10"/>
        <v>2.175327775289488</v>
      </c>
      <c r="AA36" s="1">
        <f t="shared" si="11"/>
        <v>1.6175774570672301E-7</v>
      </c>
      <c r="AG36" s="9"/>
    </row>
    <row r="37" spans="3:35" x14ac:dyDescent="0.25">
      <c r="S37" s="2" t="s">
        <v>7</v>
      </c>
      <c r="T37" s="3">
        <f>SQRT(T36/S36)</f>
        <v>1.0611732932888722E-3</v>
      </c>
      <c r="V37" s="1">
        <f>'ux n=64'!A34</f>
        <v>0.52380952381000001</v>
      </c>
      <c r="W37" s="1">
        <f>'ux n=64'!B34</f>
        <v>1.4723265778000001</v>
      </c>
      <c r="Y37" s="1">
        <f t="shared" si="12"/>
        <v>1.4719256552373525</v>
      </c>
      <c r="Z37" s="1">
        <f t="shared" si="10"/>
        <v>2.1665651345459094</v>
      </c>
      <c r="AA37" s="1">
        <f t="shared" si="11"/>
        <v>1.6073890123989101E-7</v>
      </c>
      <c r="AG37" s="9"/>
    </row>
    <row r="38" spans="3:35" x14ac:dyDescent="0.25">
      <c r="V38" s="1">
        <f>'ux n=64'!A35</f>
        <v>0.53968253968000002</v>
      </c>
      <c r="W38" s="1">
        <f>'ux n=64'!B35</f>
        <v>1.4663768746000001</v>
      </c>
      <c r="Y38" s="1">
        <f t="shared" si="12"/>
        <v>1.4659784808740797</v>
      </c>
      <c r="Z38" s="1">
        <f t="shared" si="10"/>
        <v>2.1490929063858744</v>
      </c>
      <c r="AA38" s="1">
        <f t="shared" si="11"/>
        <v>1.587175608527641E-7</v>
      </c>
      <c r="AG38" s="9"/>
    </row>
    <row r="39" spans="3:35" x14ac:dyDescent="0.25">
      <c r="V39" s="1">
        <f>'ux n=64'!A36</f>
        <v>0.55555555556000003</v>
      </c>
      <c r="W39" s="1">
        <f>'ux n=64'!B36</f>
        <v>1.4574523412</v>
      </c>
      <c r="Y39" s="1">
        <f t="shared" si="12"/>
        <v>1.4570577193230823</v>
      </c>
      <c r="Z39" s="1">
        <f t="shared" si="10"/>
        <v>2.123017197438982</v>
      </c>
      <c r="AA39" s="1">
        <f t="shared" si="11"/>
        <v>1.5572642574208351E-7</v>
      </c>
      <c r="AG39" s="9"/>
    </row>
    <row r="40" spans="3:35" x14ac:dyDescent="0.25">
      <c r="V40" s="1">
        <f>'ux n=64'!A37</f>
        <v>0.57142857143000003</v>
      </c>
      <c r="W40" s="1">
        <f>'ux n=64'!B37</f>
        <v>1.4455530030999999</v>
      </c>
      <c r="Y40" s="1">
        <f t="shared" si="12"/>
        <v>1.4451633705956006</v>
      </c>
      <c r="Z40" s="1">
        <f t="shared" si="10"/>
        <v>2.0884971677112372</v>
      </c>
      <c r="AA40" s="1">
        <f t="shared" si="11"/>
        <v>1.5181348848444965E-7</v>
      </c>
      <c r="AG40" s="9"/>
    </row>
    <row r="41" spans="3:35" x14ac:dyDescent="0.25">
      <c r="V41" s="1">
        <f>'ux n=64'!A38</f>
        <v>0.58730158730000004</v>
      </c>
      <c r="W41" s="1">
        <f>'ux n=64'!B38</f>
        <v>1.4306788946</v>
      </c>
      <c r="Y41" s="1">
        <f t="shared" si="12"/>
        <v>1.4302954346869503</v>
      </c>
      <c r="Z41" s="1">
        <f t="shared" si="10"/>
        <v>2.0457450304863323</v>
      </c>
      <c r="AA41" s="1">
        <f t="shared" si="11"/>
        <v>1.4704150491605764E-7</v>
      </c>
      <c r="AG41" s="9"/>
    </row>
    <row r="42" spans="3:35" x14ac:dyDescent="0.25">
      <c r="V42" s="1">
        <f>'ux n=64'!A39</f>
        <v>0.60317460317000005</v>
      </c>
      <c r="W42" s="1">
        <f>'ux n=64'!B39</f>
        <v>1.4128300585</v>
      </c>
      <c r="Y42" s="1">
        <f t="shared" si="12"/>
        <v>1.4124539115971324</v>
      </c>
      <c r="Z42" s="1">
        <f t="shared" si="10"/>
        <v>1.9950260523860399</v>
      </c>
      <c r="AA42" s="1">
        <f t="shared" si="11"/>
        <v>1.4148649253687276E-7</v>
      </c>
      <c r="AE42" s="2"/>
      <c r="AF42" s="12"/>
    </row>
    <row r="43" spans="3:35" x14ac:dyDescent="0.25">
      <c r="C43" s="1" t="s">
        <v>8</v>
      </c>
      <c r="D43" s="1" t="s">
        <v>1</v>
      </c>
      <c r="F43" s="1">
        <f>10^(LOG10(D44)*(-0.5)-LOG10(C44))</f>
        <v>0.86426839242058506</v>
      </c>
      <c r="V43" s="1">
        <f>'ux n=64'!A40</f>
        <v>0.61904761905000005</v>
      </c>
      <c r="W43" s="1">
        <f>'ux n=64'!B40</f>
        <v>1.3920065461</v>
      </c>
      <c r="Y43" s="1">
        <f t="shared" si="12"/>
        <v>1.3916388013120962</v>
      </c>
      <c r="Z43" s="1">
        <f t="shared" si="10"/>
        <v>1.9366585533173679</v>
      </c>
      <c r="AA43" s="1">
        <f t="shared" si="11"/>
        <v>1.3523622903041154E-7</v>
      </c>
      <c r="AD43" s="2"/>
      <c r="AG43" s="4"/>
    </row>
    <row r="44" spans="3:35" x14ac:dyDescent="0.25">
      <c r="C44" s="16">
        <v>8</v>
      </c>
      <c r="D44" s="1">
        <f>$F$13</f>
        <v>2.0918125537077028E-2</v>
      </c>
      <c r="F44" s="1">
        <f>($F$43*C44)^-2</f>
        <v>2.0918125537077028E-2</v>
      </c>
      <c r="V44" s="1">
        <f>'ux n=64'!A41</f>
        <v>0.63492063491999995</v>
      </c>
      <c r="W44" s="1">
        <f>'ux n=64'!B41</f>
        <v>1.368208417</v>
      </c>
      <c r="Y44" s="1">
        <f t="shared" si="12"/>
        <v>1.367850103858069</v>
      </c>
      <c r="Z44" s="1">
        <f t="shared" si="10"/>
        <v>1.8710139066245304</v>
      </c>
      <c r="AA44" s="1">
        <f t="shared" si="11"/>
        <v>1.2838830768040079E-7</v>
      </c>
    </row>
    <row r="45" spans="3:35" x14ac:dyDescent="0.25">
      <c r="C45" s="16">
        <v>16</v>
      </c>
      <c r="D45" s="1">
        <f>$M$21</f>
        <v>4.5391509102216286E-3</v>
      </c>
      <c r="F45" s="1">
        <f>($F$43*C45)^-2</f>
        <v>5.229531384269257E-3</v>
      </c>
      <c r="V45" s="1">
        <f>'ux n=64'!A42</f>
        <v>0.65079365078999996</v>
      </c>
      <c r="W45" s="1">
        <f>'ux n=64'!B42</f>
        <v>1.3414357389</v>
      </c>
      <c r="Y45" s="1">
        <f t="shared" si="12"/>
        <v>1.3410878192228739</v>
      </c>
      <c r="Z45" s="1">
        <f t="shared" si="10"/>
        <v>1.7985165388679638</v>
      </c>
      <c r="AA45" s="1">
        <f t="shared" si="11"/>
        <v>1.2104810173153475E-7</v>
      </c>
      <c r="AB45" s="8"/>
      <c r="AC45" s="8"/>
      <c r="AD45" s="8"/>
      <c r="AE45" s="8"/>
      <c r="AF45" s="8"/>
      <c r="AG45" s="8"/>
      <c r="AH45" s="8"/>
      <c r="AI45" s="8"/>
    </row>
    <row r="46" spans="3:35" x14ac:dyDescent="0.25">
      <c r="C46" s="16">
        <f>2*C45</f>
        <v>32</v>
      </c>
      <c r="D46" s="1">
        <f>$T$37</f>
        <v>1.0611732932888722E-3</v>
      </c>
      <c r="F46" s="1">
        <f>($F$43*C46)^-2</f>
        <v>1.3073828460673142E-3</v>
      </c>
      <c r="V46" s="1">
        <f>'ux n=64'!A43</f>
        <v>0.66666666666999996</v>
      </c>
      <c r="W46" s="1">
        <f>'ux n=64'!B43</f>
        <v>1.3116885866000001</v>
      </c>
      <c r="Y46" s="1">
        <f t="shared" si="12"/>
        <v>1.31135194738684</v>
      </c>
      <c r="Z46" s="1">
        <f t="shared" si="10"/>
        <v>1.7196439299152577</v>
      </c>
      <c r="AA46" s="1">
        <f t="shared" si="11"/>
        <v>1.1332595983703281E-7</v>
      </c>
      <c r="AD46" s="2"/>
      <c r="AE46" s="2"/>
      <c r="AF46" s="2"/>
      <c r="AH46" s="2"/>
      <c r="AI46" s="2"/>
    </row>
    <row r="47" spans="3:35" x14ac:dyDescent="0.25">
      <c r="C47" s="16">
        <f>2*C46</f>
        <v>64</v>
      </c>
      <c r="D47" s="1">
        <f>$AA$69</f>
        <v>2.5659659722352898E-4</v>
      </c>
      <c r="F47" s="1">
        <f>($F$43*C47)^-2</f>
        <v>3.2684571151682856E-4</v>
      </c>
      <c r="V47" s="1">
        <f>'ux n=64'!A44</f>
        <v>0.68253968253999997</v>
      </c>
      <c r="W47" s="1">
        <f>'ux n=64'!B44</f>
        <v>1.2789670416000001</v>
      </c>
      <c r="Y47" s="1">
        <f t="shared" si="12"/>
        <v>1.2786424883874354</v>
      </c>
      <c r="Z47" s="1">
        <f t="shared" si="10"/>
        <v>1.634926613109613</v>
      </c>
      <c r="AA47" s="1">
        <f t="shared" si="11"/>
        <v>1.0533478778602694E-7</v>
      </c>
      <c r="AH47" s="9"/>
      <c r="AI47" s="5"/>
    </row>
    <row r="48" spans="3:35" x14ac:dyDescent="0.25">
      <c r="V48" s="1">
        <f>'ux n=64'!A45</f>
        <v>0.69841269840999998</v>
      </c>
      <c r="W48" s="1">
        <f>'ux n=64'!B45</f>
        <v>1.2432711908</v>
      </c>
      <c r="Y48" s="1">
        <f t="shared" si="12"/>
        <v>1.2429594422068631</v>
      </c>
      <c r="Z48" s="1">
        <f t="shared" si="10"/>
        <v>1.5449481749711962</v>
      </c>
      <c r="AA48" s="1">
        <f t="shared" si="11"/>
        <v>9.7187185322889136E-8</v>
      </c>
      <c r="AH48" s="9"/>
      <c r="AI48" s="5"/>
    </row>
    <row r="49" spans="22:35" x14ac:dyDescent="0.25">
      <c r="V49" s="1">
        <f>'ux n=64'!A46</f>
        <v>0.71428571428999998</v>
      </c>
      <c r="W49" s="1">
        <f>'ux n=64'!B46</f>
        <v>1.2046011245999999</v>
      </c>
      <c r="Y49" s="1">
        <f t="shared" si="12"/>
        <v>1.2043028088198318</v>
      </c>
      <c r="Z49" s="1">
        <f t="shared" si="10"/>
        <v>1.4503452553313363</v>
      </c>
      <c r="AA49" s="1">
        <f t="shared" si="11"/>
        <v>8.8992304697329467E-8</v>
      </c>
      <c r="AH49" s="9"/>
      <c r="AI49" s="5"/>
    </row>
    <row r="50" spans="22:35" x14ac:dyDescent="0.25">
      <c r="V50" s="1">
        <f>'ux n=64'!A47</f>
        <v>0.73015873015999999</v>
      </c>
      <c r="W50" s="1">
        <f>'ux n=64'!B47</f>
        <v>1.1629569353</v>
      </c>
      <c r="Y50" s="1">
        <f t="shared" si="12"/>
        <v>1.1626725882750499</v>
      </c>
      <c r="Z50" s="1">
        <f t="shared" si="10"/>
        <v>1.3518075475262037</v>
      </c>
      <c r="AA50" s="1">
        <f t="shared" si="11"/>
        <v>8.0853230597950127E-8</v>
      </c>
      <c r="AH50" s="9"/>
      <c r="AI50" s="5"/>
    </row>
    <row r="51" spans="22:35" x14ac:dyDescent="0.25">
      <c r="V51" s="1">
        <f>'ux n=64'!A48</f>
        <v>0.74603174603</v>
      </c>
      <c r="W51" s="1">
        <f>'ux n=64'!B48</f>
        <v>1.1183387146999999</v>
      </c>
      <c r="Y51" s="1">
        <f t="shared" si="12"/>
        <v>1.1180687805490996</v>
      </c>
      <c r="Z51" s="1">
        <f t="shared" si="10"/>
        <v>1.2500777980385507</v>
      </c>
      <c r="AA51" s="1">
        <f t="shared" si="11"/>
        <v>7.286444582224647E-8</v>
      </c>
      <c r="AH51" s="9"/>
      <c r="AI51" s="5"/>
    </row>
    <row r="52" spans="22:35" x14ac:dyDescent="0.25">
      <c r="V52" s="1">
        <f>'ux n=64'!A49</f>
        <v>0.7619047619</v>
      </c>
      <c r="W52" s="1">
        <f>'ux n=64'!B49</f>
        <v>1.0707465509</v>
      </c>
      <c r="Y52" s="1">
        <f t="shared" si="12"/>
        <v>1.0704913856419818</v>
      </c>
      <c r="Z52" s="1">
        <f t="shared" si="10"/>
        <v>1.14595180673369</v>
      </c>
      <c r="AA52" s="1">
        <f t="shared" si="11"/>
        <v>6.510930889953288E-8</v>
      </c>
      <c r="AH52" s="9"/>
      <c r="AI52" s="5"/>
    </row>
    <row r="53" spans="22:35" x14ac:dyDescent="0.25">
      <c r="V53" s="1">
        <f>'ux n=64'!A50</f>
        <v>0.77777777778000001</v>
      </c>
      <c r="W53" s="1">
        <f>'ux n=64'!B50</f>
        <v>1.020180525</v>
      </c>
      <c r="Y53" s="1">
        <f t="shared" si="12"/>
        <v>1.0199404035209123</v>
      </c>
      <c r="Z53" s="1">
        <f t="shared" si="10"/>
        <v>1.0402784267344014</v>
      </c>
      <c r="AA53" s="1">
        <f t="shared" si="11"/>
        <v>5.7658324719262821E-8</v>
      </c>
      <c r="AH53" s="9"/>
      <c r="AI53" s="5"/>
    </row>
    <row r="54" spans="22:35" x14ac:dyDescent="0.25">
      <c r="V54" s="1">
        <f>'ux n=64'!A51</f>
        <v>0.79365079365000002</v>
      </c>
      <c r="W54" s="1">
        <f>'ux n=64'!B51</f>
        <v>0.96664070793000001</v>
      </c>
      <c r="Y54" s="1">
        <f t="shared" si="12"/>
        <v>0.9664158342495851</v>
      </c>
      <c r="Z54" s="1">
        <f t="shared" si="10"/>
        <v>0.93395956468832153</v>
      </c>
      <c r="AA54" s="1">
        <f t="shared" si="11"/>
        <v>5.0568172143345015E-8</v>
      </c>
      <c r="AH54" s="9"/>
      <c r="AI54" s="5"/>
    </row>
    <row r="55" spans="22:35" x14ac:dyDescent="0.25">
      <c r="V55" s="1">
        <f>'ux n=64'!A52</f>
        <v>0.80952380952000003</v>
      </c>
      <c r="W55" s="1">
        <f>'ux n=64'!B52</f>
        <v>0.91012715601000005</v>
      </c>
      <c r="Y55" s="1">
        <f t="shared" si="12"/>
        <v>0.90991767779708954</v>
      </c>
      <c r="Z55" s="1">
        <f t="shared" si="10"/>
        <v>0.827950180367648</v>
      </c>
      <c r="AA55" s="1">
        <f t="shared" si="11"/>
        <v>4.3881121684180007E-8</v>
      </c>
      <c r="AH55" s="9"/>
      <c r="AI55" s="5"/>
    </row>
    <row r="56" spans="22:35" x14ac:dyDescent="0.25">
      <c r="V56" s="1">
        <f>'ux n=64'!A53</f>
        <v>0.82539682540000003</v>
      </c>
      <c r="W56" s="1">
        <f>'ux n=64'!B53</f>
        <v>0.85063990724000005</v>
      </c>
      <c r="Y56" s="1">
        <f t="shared" si="12"/>
        <v>0.85044593412502267</v>
      </c>
      <c r="Z56" s="1">
        <f t="shared" si="10"/>
        <v>0.72325828686978244</v>
      </c>
      <c r="AA56" s="1">
        <f t="shared" si="11"/>
        <v>3.7625569334025908E-8</v>
      </c>
      <c r="AH56" s="9"/>
      <c r="AI56" s="5"/>
    </row>
    <row r="57" spans="22:35" x14ac:dyDescent="0.25">
      <c r="V57" s="1">
        <f>'ux n=64'!A54</f>
        <v>0.84126984127000004</v>
      </c>
      <c r="W57" s="1">
        <f>'ux n=64'!B54</f>
        <v>0.78817897727999997</v>
      </c>
      <c r="Y57" s="1">
        <f t="shared" si="12"/>
        <v>0.78800060330831789</v>
      </c>
      <c r="Z57" s="1">
        <f t="shared" si="10"/>
        <v>0.62094495081427303</v>
      </c>
      <c r="AA57" s="1">
        <f t="shared" si="11"/>
        <v>3.1817273773638612E-8</v>
      </c>
      <c r="AH57" s="9"/>
      <c r="AI57" s="5"/>
    </row>
    <row r="58" spans="22:35" x14ac:dyDescent="0.25">
      <c r="V58" s="1">
        <f>'ux n=64'!A55</f>
        <v>0.85714285714000005</v>
      </c>
      <c r="W58" s="1">
        <f>'ux n=64'!B55</f>
        <v>0.72274435590999997</v>
      </c>
      <c r="Y58" s="1">
        <f t="shared" si="12"/>
        <v>0.72258168531044553</v>
      </c>
      <c r="Z58" s="1">
        <f t="shared" si="10"/>
        <v>0.52212429194608379</v>
      </c>
      <c r="AA58" s="1">
        <f t="shared" si="11"/>
        <v>2.6461723959400169E-8</v>
      </c>
      <c r="AH58" s="9"/>
      <c r="AI58" s="5"/>
    </row>
    <row r="59" spans="22:35" x14ac:dyDescent="0.25">
      <c r="V59" s="1">
        <f>'ux n=64'!A56</f>
        <v>0.87301587302000005</v>
      </c>
      <c r="W59" s="1">
        <f>'ux n=64'!B56</f>
        <v>0.65433600391000002</v>
      </c>
      <c r="Y59" s="1">
        <f t="shared" si="12"/>
        <v>0.65418918008738047</v>
      </c>
      <c r="Z59" s="1">
        <f t="shared" si="10"/>
        <v>0.42796348334339912</v>
      </c>
      <c r="AA59" s="1">
        <f t="shared" si="11"/>
        <v>2.1557234888615963E-8</v>
      </c>
      <c r="AH59" s="9"/>
      <c r="AI59" s="5"/>
    </row>
    <row r="60" spans="22:35" x14ac:dyDescent="0.25">
      <c r="V60" s="1">
        <f>'ux n=64'!A57</f>
        <v>0.88888888888999995</v>
      </c>
      <c r="W60" s="1">
        <f>'ux n=64'!B57</f>
        <v>0.58295385090999996</v>
      </c>
      <c r="Y60" s="1">
        <f t="shared" si="12"/>
        <v>0.58282308772529889</v>
      </c>
      <c r="Z60" s="1">
        <f t="shared" si="10"/>
        <v>0.33968275158565148</v>
      </c>
      <c r="AA60" s="1">
        <f t="shared" si="11"/>
        <v>1.7099010473165091E-8</v>
      </c>
      <c r="AE60" s="13"/>
      <c r="AF60" s="13"/>
      <c r="AG60" s="13"/>
      <c r="AH60" s="14"/>
      <c r="AI60" s="5"/>
    </row>
    <row r="61" spans="22:35" x14ac:dyDescent="0.25">
      <c r="V61" s="1">
        <f>'ux n=64'!A58</f>
        <v>0.90476190475999996</v>
      </c>
      <c r="W61" s="1">
        <f>'ux n=64'!B58</f>
        <v>0.50859779413999995</v>
      </c>
      <c r="Y61" s="1">
        <f t="shared" si="12"/>
        <v>0.50848340818204896</v>
      </c>
      <c r="Z61" s="1">
        <f t="shared" si="10"/>
        <v>0.25855537639643222</v>
      </c>
      <c r="AA61" s="1">
        <f t="shared" si="11"/>
        <v>1.3084147376365866E-8</v>
      </c>
      <c r="AE61" s="13"/>
      <c r="AF61" s="13"/>
      <c r="AG61" s="13"/>
      <c r="AH61" s="14"/>
      <c r="AI61" s="5"/>
    </row>
    <row r="62" spans="22:35" x14ac:dyDescent="0.25">
      <c r="V62" s="1">
        <f>'ux n=64'!A59</f>
        <v>0.92063492062999996</v>
      </c>
      <c r="W62" s="1">
        <f>'ux n=64'!B59</f>
        <v>0.43126769892</v>
      </c>
      <c r="Y62" s="1">
        <f t="shared" si="12"/>
        <v>0.43117014145763122</v>
      </c>
      <c r="Z62" s="1">
        <f t="shared" si="10"/>
        <v>0.18590769088459372</v>
      </c>
      <c r="AA62" s="1">
        <f t="shared" si="11"/>
        <v>9.5174584638359786E-9</v>
      </c>
      <c r="AE62" s="13"/>
      <c r="AF62" s="13"/>
      <c r="AG62" s="13"/>
      <c r="AH62" s="14"/>
      <c r="AI62" s="5"/>
    </row>
    <row r="63" spans="22:35" x14ac:dyDescent="0.25">
      <c r="V63" s="1">
        <f>'ux n=64'!A60</f>
        <v>0.93650793650999997</v>
      </c>
      <c r="W63" s="1">
        <f>'ux n=64'!B60</f>
        <v>0.35096339933999998</v>
      </c>
      <c r="Y63" s="1">
        <f t="shared" si="12"/>
        <v>0.35088328750052794</v>
      </c>
      <c r="Z63" s="1">
        <f t="shared" si="10"/>
        <v>0.12311908144717815</v>
      </c>
      <c r="AA63" s="1">
        <f t="shared" si="11"/>
        <v>6.4179068235941077E-9</v>
      </c>
      <c r="AE63" s="13"/>
      <c r="AF63" s="13"/>
      <c r="AG63" s="13"/>
      <c r="AH63" s="14"/>
      <c r="AI63" s="5"/>
    </row>
    <row r="64" spans="22:35" x14ac:dyDescent="0.25">
      <c r="V64" s="1">
        <f>'ux n=64'!A61</f>
        <v>0.95238095237999998</v>
      </c>
      <c r="W64" s="1">
        <f>'ux n=64'!B61</f>
        <v>0.26768470438999997</v>
      </c>
      <c r="Y64" s="1">
        <f t="shared" si="12"/>
        <v>0.26762284641190043</v>
      </c>
      <c r="Z64" s="1">
        <f t="shared" si="10"/>
        <v>7.1621987921607649E-2</v>
      </c>
      <c r="AA64" s="1">
        <f t="shared" si="11"/>
        <v>3.8264094545637023E-9</v>
      </c>
      <c r="AD64" s="2"/>
      <c r="AE64" s="4"/>
      <c r="AF64" s="12"/>
      <c r="AG64" s="13"/>
      <c r="AH64" s="4"/>
      <c r="AI64" s="5"/>
    </row>
    <row r="65" spans="22:35" x14ac:dyDescent="0.25">
      <c r="V65" s="1">
        <f>'ux n=64'!A62</f>
        <v>0.96825396824999999</v>
      </c>
      <c r="W65" s="1">
        <f>'ux n=64'!B62</f>
        <v>0.18143139458999999</v>
      </c>
      <c r="Y65" s="1">
        <f t="shared" si="12"/>
        <v>0.18138881814210517</v>
      </c>
      <c r="Z65" s="1">
        <f t="shared" si="10"/>
        <v>3.2901903346989704E-2</v>
      </c>
      <c r="AA65" s="1">
        <f t="shared" si="11"/>
        <v>1.8127539153404038E-9</v>
      </c>
      <c r="AD65" s="2"/>
      <c r="AE65" s="13"/>
      <c r="AF65" s="13"/>
      <c r="AG65" s="13"/>
      <c r="AH65" s="13"/>
    </row>
    <row r="66" spans="22:35" x14ac:dyDescent="0.25">
      <c r="V66" s="1">
        <f>'ux n=64'!A63</f>
        <v>0.98412698412999999</v>
      </c>
      <c r="W66" s="1">
        <f>'ux n=64'!B63</f>
        <v>9.2203251698999997E-2</v>
      </c>
      <c r="Y66" s="1">
        <f t="shared" si="12"/>
        <v>9.2181202634004422E-2</v>
      </c>
      <c r="Z66" s="1">
        <f t="shared" si="10"/>
        <v>8.4973741190513836E-3</v>
      </c>
      <c r="AA66" s="1">
        <f t="shared" si="11"/>
        <v>4.8616126717907203E-10</v>
      </c>
      <c r="AB66" s="8"/>
      <c r="AC66" s="8"/>
      <c r="AD66" s="8"/>
      <c r="AE66" s="15"/>
      <c r="AF66" s="15"/>
      <c r="AG66" s="15"/>
      <c r="AH66" s="15"/>
      <c r="AI66" s="8"/>
    </row>
    <row r="67" spans="22:35" x14ac:dyDescent="0.25">
      <c r="V67" s="1">
        <f>'ux n=64'!A64</f>
        <v>1</v>
      </c>
      <c r="W67" s="1">
        <f>'ux n=64'!B64</f>
        <v>0</v>
      </c>
      <c r="Y67" s="1">
        <f t="shared" si="12"/>
        <v>0</v>
      </c>
      <c r="Z67" s="1">
        <f t="shared" si="10"/>
        <v>0</v>
      </c>
      <c r="AA67" s="1">
        <f t="shared" si="11"/>
        <v>0</v>
      </c>
      <c r="AD67" s="2"/>
      <c r="AE67" s="4"/>
      <c r="AF67" s="4"/>
      <c r="AG67" s="13"/>
      <c r="AH67" s="13"/>
    </row>
    <row r="68" spans="22:35" x14ac:dyDescent="0.25">
      <c r="Z68" s="1">
        <f>SUM(Z4:Z67)</f>
        <v>73.127853478258373</v>
      </c>
      <c r="AA68" s="1">
        <f>SUM(AA4:AA67)</f>
        <v>4.8148705054858999E-6</v>
      </c>
      <c r="AE68" s="13"/>
      <c r="AF68" s="13"/>
      <c r="AG68" s="13"/>
      <c r="AH68" s="14"/>
      <c r="AI68" s="5"/>
    </row>
    <row r="69" spans="22:35" x14ac:dyDescent="0.25">
      <c r="Z69" s="2" t="s">
        <v>7</v>
      </c>
      <c r="AA69" s="3">
        <f>SQRT(AA68/Z68)</f>
        <v>2.5659659722352898E-4</v>
      </c>
      <c r="AE69" s="13"/>
      <c r="AF69" s="13"/>
      <c r="AG69" s="13"/>
      <c r="AH69" s="14"/>
      <c r="AI69" s="5"/>
    </row>
    <row r="70" spans="22:35" x14ac:dyDescent="0.25">
      <c r="V70"/>
      <c r="AE70" s="13"/>
      <c r="AF70" s="13"/>
      <c r="AG70" s="13"/>
      <c r="AH70" s="14"/>
      <c r="AI70" s="5"/>
    </row>
    <row r="71" spans="22:35" x14ac:dyDescent="0.25">
      <c r="V71"/>
      <c r="AE71" s="13"/>
      <c r="AF71" s="13"/>
      <c r="AG71" s="13"/>
      <c r="AH71" s="14"/>
      <c r="AI71" s="5"/>
    </row>
    <row r="72" spans="22:35" x14ac:dyDescent="0.25">
      <c r="V72"/>
      <c r="AE72" s="13"/>
      <c r="AF72" s="13"/>
      <c r="AG72" s="13"/>
      <c r="AH72" s="14"/>
      <c r="AI72" s="5"/>
    </row>
    <row r="73" spans="22:35" x14ac:dyDescent="0.25">
      <c r="V73"/>
      <c r="AE73" s="13"/>
      <c r="AF73" s="13"/>
      <c r="AG73" s="13"/>
      <c r="AH73" s="14"/>
      <c r="AI73" s="5"/>
    </row>
    <row r="74" spans="22:35" x14ac:dyDescent="0.25">
      <c r="V74"/>
      <c r="AE74" s="13"/>
      <c r="AF74" s="13"/>
      <c r="AG74" s="13"/>
      <c r="AH74" s="14"/>
      <c r="AI74" s="5"/>
    </row>
    <row r="75" spans="22:35" x14ac:dyDescent="0.25">
      <c r="V75"/>
      <c r="AE75" s="13"/>
      <c r="AF75" s="13"/>
      <c r="AG75" s="13"/>
      <c r="AH75" s="14"/>
      <c r="AI75" s="5"/>
    </row>
    <row r="76" spans="22:35" x14ac:dyDescent="0.25">
      <c r="V76"/>
      <c r="AE76" s="13"/>
      <c r="AF76" s="13"/>
      <c r="AG76" s="13"/>
      <c r="AH76" s="14"/>
      <c r="AI76" s="5"/>
    </row>
    <row r="77" spans="22:35" x14ac:dyDescent="0.25">
      <c r="V77"/>
      <c r="AE77" s="13"/>
      <c r="AF77" s="13"/>
      <c r="AG77" s="13"/>
      <c r="AH77" s="14"/>
      <c r="AI77" s="5"/>
    </row>
    <row r="78" spans="22:35" x14ac:dyDescent="0.25">
      <c r="V78"/>
      <c r="AE78" s="13"/>
      <c r="AF78" s="13"/>
      <c r="AG78" s="13"/>
      <c r="AH78" s="14"/>
      <c r="AI78" s="5"/>
    </row>
    <row r="79" spans="22:35" x14ac:dyDescent="0.25">
      <c r="V79"/>
      <c r="AE79" s="13"/>
      <c r="AF79" s="13"/>
      <c r="AG79" s="13"/>
      <c r="AH79" s="14"/>
      <c r="AI79" s="5"/>
    </row>
    <row r="80" spans="22:35" x14ac:dyDescent="0.25">
      <c r="V80"/>
      <c r="AE80" s="13"/>
      <c r="AF80" s="13"/>
      <c r="AG80" s="13"/>
      <c r="AH80" s="14"/>
      <c r="AI80" s="5"/>
    </row>
    <row r="81" spans="2:35" x14ac:dyDescent="0.25">
      <c r="V81"/>
      <c r="AE81" s="13"/>
      <c r="AF81" s="13"/>
      <c r="AG81" s="13"/>
      <c r="AH81" s="14"/>
      <c r="AI81" s="5"/>
    </row>
    <row r="82" spans="2:35" x14ac:dyDescent="0.25">
      <c r="V82"/>
      <c r="AE82" s="13"/>
      <c r="AF82" s="13"/>
      <c r="AG82" s="13"/>
      <c r="AH82" s="14"/>
      <c r="AI82" s="5"/>
    </row>
    <row r="83" spans="2:35" x14ac:dyDescent="0.25">
      <c r="V83"/>
      <c r="AE83" s="13"/>
      <c r="AF83" s="13"/>
      <c r="AG83" s="13"/>
      <c r="AH83" s="14"/>
      <c r="AI83" s="5"/>
    </row>
    <row r="84" spans="2:35" x14ac:dyDescent="0.25">
      <c r="V84"/>
      <c r="AE84" s="13"/>
      <c r="AF84" s="13"/>
      <c r="AG84" s="13"/>
      <c r="AH84" s="14"/>
      <c r="AI84" s="5"/>
    </row>
    <row r="85" spans="2:35" x14ac:dyDescent="0.25">
      <c r="V85"/>
      <c r="AD85" s="2"/>
      <c r="AE85" s="4"/>
      <c r="AF85" s="12"/>
      <c r="AG85" s="13"/>
      <c r="AH85" s="13"/>
      <c r="AI85" s="5"/>
    </row>
    <row r="86" spans="2:35" x14ac:dyDescent="0.25">
      <c r="V86"/>
      <c r="AD86" s="2"/>
      <c r="AE86" s="13"/>
      <c r="AF86" s="13"/>
      <c r="AG86" s="13"/>
      <c r="AH86" s="13"/>
    </row>
    <row r="87" spans="2:35" x14ac:dyDescent="0.25">
      <c r="V87"/>
      <c r="AB87" s="8"/>
      <c r="AC87" s="8"/>
      <c r="AD87" s="8"/>
      <c r="AE87" s="15"/>
      <c r="AF87" s="15"/>
      <c r="AG87" s="15"/>
      <c r="AH87" s="15"/>
      <c r="AI87" s="8"/>
    </row>
    <row r="88" spans="2:35" x14ac:dyDescent="0.25">
      <c r="V88"/>
      <c r="AE88" s="13"/>
      <c r="AF88" s="13"/>
      <c r="AG88" s="13"/>
      <c r="AH88" s="13"/>
    </row>
    <row r="89" spans="2:35" x14ac:dyDescent="0.25">
      <c r="V89"/>
      <c r="AE89" s="13"/>
      <c r="AF89" s="13"/>
      <c r="AG89" s="13"/>
      <c r="AH89" s="14"/>
      <c r="AI89" s="5"/>
    </row>
    <row r="90" spans="2:35" x14ac:dyDescent="0.25">
      <c r="V90"/>
      <c r="AE90" s="13"/>
      <c r="AF90" s="13"/>
      <c r="AG90" s="13"/>
      <c r="AH90" s="14"/>
      <c r="AI90" s="5"/>
    </row>
    <row r="91" spans="2:35" x14ac:dyDescent="0.25">
      <c r="V91"/>
      <c r="AE91" s="13"/>
      <c r="AF91" s="13"/>
      <c r="AG91" s="13"/>
      <c r="AH91" s="14"/>
      <c r="AI91" s="5"/>
    </row>
    <row r="92" spans="2:35" x14ac:dyDescent="0.25">
      <c r="V92"/>
      <c r="AE92" s="13"/>
      <c r="AF92" s="13"/>
      <c r="AG92" s="13"/>
      <c r="AH92" s="14"/>
      <c r="AI92" s="5"/>
    </row>
    <row r="93" spans="2:35" x14ac:dyDescent="0.25">
      <c r="B93" s="16"/>
      <c r="V93"/>
      <c r="AE93" s="13"/>
      <c r="AF93" s="13"/>
      <c r="AG93" s="13"/>
      <c r="AH93" s="14"/>
      <c r="AI93" s="5"/>
    </row>
    <row r="94" spans="2:35" x14ac:dyDescent="0.25">
      <c r="V94"/>
      <c r="AE94" s="13"/>
      <c r="AF94" s="13"/>
      <c r="AG94" s="13"/>
      <c r="AH94" s="14"/>
      <c r="AI94" s="5"/>
    </row>
    <row r="95" spans="2:35" x14ac:dyDescent="0.25">
      <c r="V95"/>
      <c r="AE95" s="13"/>
      <c r="AF95" s="13"/>
      <c r="AG95" s="13"/>
      <c r="AH95" s="14"/>
      <c r="AI95" s="5"/>
    </row>
    <row r="96" spans="2:35" x14ac:dyDescent="0.25">
      <c r="V96"/>
      <c r="AE96" s="13"/>
      <c r="AF96" s="13"/>
      <c r="AG96" s="13"/>
      <c r="AH96" s="14"/>
      <c r="AI96" s="5"/>
    </row>
    <row r="97" spans="22:35" x14ac:dyDescent="0.25">
      <c r="V97"/>
      <c r="AE97" s="13"/>
      <c r="AF97" s="13"/>
      <c r="AG97" s="13"/>
      <c r="AH97" s="14"/>
      <c r="AI97" s="5"/>
    </row>
    <row r="98" spans="22:35" x14ac:dyDescent="0.25">
      <c r="V98"/>
      <c r="AE98" s="13"/>
      <c r="AF98" s="13"/>
      <c r="AG98" s="13"/>
      <c r="AH98" s="14"/>
      <c r="AI98" s="5"/>
    </row>
    <row r="99" spans="22:35" x14ac:dyDescent="0.25">
      <c r="V99"/>
      <c r="AE99" s="13"/>
      <c r="AF99" s="13"/>
      <c r="AG99" s="13"/>
      <c r="AH99" s="14"/>
      <c r="AI99" s="5"/>
    </row>
    <row r="100" spans="22:35" x14ac:dyDescent="0.25">
      <c r="V100"/>
      <c r="AE100" s="13"/>
      <c r="AF100" s="13"/>
      <c r="AG100" s="13"/>
      <c r="AH100" s="14"/>
      <c r="AI100" s="5"/>
    </row>
    <row r="101" spans="22:35" x14ac:dyDescent="0.25">
      <c r="V101"/>
      <c r="AE101" s="13"/>
      <c r="AF101" s="13"/>
      <c r="AG101" s="13"/>
      <c r="AH101" s="14"/>
      <c r="AI101" s="5"/>
    </row>
    <row r="102" spans="22:35" x14ac:dyDescent="0.25">
      <c r="V102"/>
      <c r="AE102" s="13"/>
      <c r="AF102" s="13"/>
      <c r="AG102" s="13"/>
      <c r="AH102" s="14"/>
      <c r="AI102" s="5"/>
    </row>
    <row r="103" spans="22:35" x14ac:dyDescent="0.25">
      <c r="V103"/>
      <c r="AE103" s="13"/>
      <c r="AF103" s="13"/>
      <c r="AG103" s="13"/>
      <c r="AH103" s="14"/>
      <c r="AI103" s="5"/>
    </row>
    <row r="104" spans="22:35" x14ac:dyDescent="0.25">
      <c r="V104"/>
      <c r="AE104" s="13"/>
      <c r="AF104" s="13"/>
      <c r="AG104" s="13"/>
      <c r="AH104" s="14"/>
      <c r="AI104" s="5"/>
    </row>
    <row r="105" spans="22:35" x14ac:dyDescent="0.25">
      <c r="V105"/>
      <c r="AE105" s="13"/>
      <c r="AF105" s="13"/>
      <c r="AG105" s="13"/>
      <c r="AH105" s="14"/>
      <c r="AI105" s="5"/>
    </row>
    <row r="106" spans="22:35" x14ac:dyDescent="0.25">
      <c r="V106"/>
      <c r="AE106" s="13"/>
      <c r="AF106" s="13"/>
      <c r="AG106" s="13"/>
      <c r="AH106" s="13"/>
      <c r="AI106" s="5"/>
    </row>
    <row r="107" spans="22:35" x14ac:dyDescent="0.25">
      <c r="V107"/>
      <c r="AE107" s="13"/>
      <c r="AF107" s="13"/>
      <c r="AG107" s="13"/>
      <c r="AH107" s="13"/>
    </row>
    <row r="108" spans="22:35" x14ac:dyDescent="0.25">
      <c r="V108"/>
      <c r="AE108" s="13"/>
      <c r="AF108" s="13"/>
      <c r="AG108" s="13"/>
      <c r="AH108" s="13"/>
    </row>
    <row r="109" spans="22:35" x14ac:dyDescent="0.25">
      <c r="V109"/>
      <c r="AE109" s="13"/>
      <c r="AF109" s="13"/>
      <c r="AG109" s="13"/>
      <c r="AH109" s="13"/>
    </row>
    <row r="110" spans="22:35" x14ac:dyDescent="0.25">
      <c r="V110"/>
      <c r="AE110" s="13"/>
      <c r="AF110" s="13"/>
      <c r="AG110" s="13"/>
      <c r="AH110" s="13"/>
    </row>
    <row r="111" spans="22:35" x14ac:dyDescent="0.25">
      <c r="V111"/>
      <c r="AE111" s="13"/>
      <c r="AF111" s="13"/>
      <c r="AG111" s="13"/>
      <c r="AH111" s="13"/>
    </row>
    <row r="112" spans="22:35" x14ac:dyDescent="0.25">
      <c r="V112"/>
      <c r="AE112" s="13"/>
      <c r="AF112" s="13"/>
      <c r="AG112" s="13"/>
      <c r="AH112" s="13"/>
    </row>
    <row r="113" spans="22:34" x14ac:dyDescent="0.25">
      <c r="V113"/>
      <c r="AE113" s="13"/>
      <c r="AF113" s="13"/>
      <c r="AG113" s="13"/>
      <c r="AH113" s="13"/>
    </row>
    <row r="114" spans="22:34" x14ac:dyDescent="0.25">
      <c r="V114"/>
      <c r="AE114" s="13"/>
      <c r="AF114" s="13"/>
      <c r="AG114" s="13"/>
      <c r="AH114" s="13"/>
    </row>
    <row r="115" spans="22:34" x14ac:dyDescent="0.25">
      <c r="V115"/>
      <c r="AE115" s="13"/>
      <c r="AF115" s="13"/>
      <c r="AG115" s="13"/>
      <c r="AH115" s="13"/>
    </row>
    <row r="116" spans="22:34" x14ac:dyDescent="0.25">
      <c r="V116"/>
      <c r="AE116" s="13"/>
      <c r="AF116" s="13"/>
      <c r="AG116" s="13"/>
      <c r="AH116" s="13"/>
    </row>
    <row r="117" spans="22:34" x14ac:dyDescent="0.25">
      <c r="V117"/>
      <c r="AE117" s="13"/>
      <c r="AF117" s="13"/>
      <c r="AG117" s="13"/>
      <c r="AH117" s="13"/>
    </row>
    <row r="118" spans="22:34" x14ac:dyDescent="0.25">
      <c r="V118"/>
      <c r="AE118" s="13"/>
      <c r="AF118" s="13"/>
      <c r="AG118" s="13"/>
      <c r="AH118" s="13"/>
    </row>
    <row r="119" spans="22:34" x14ac:dyDescent="0.25">
      <c r="V119"/>
      <c r="AE119" s="13"/>
      <c r="AF119" s="13"/>
      <c r="AG119" s="13"/>
      <c r="AH119" s="13"/>
    </row>
    <row r="120" spans="22:34" x14ac:dyDescent="0.25">
      <c r="V120"/>
      <c r="AE120" s="13"/>
      <c r="AF120" s="13"/>
      <c r="AG120" s="13"/>
      <c r="AH120" s="13"/>
    </row>
    <row r="121" spans="22:34" x14ac:dyDescent="0.25">
      <c r="V121"/>
      <c r="AE121" s="13"/>
      <c r="AF121" s="13"/>
      <c r="AG121" s="13"/>
      <c r="AH121" s="13"/>
    </row>
    <row r="122" spans="22:34" x14ac:dyDescent="0.25">
      <c r="V122"/>
      <c r="AE122" s="13"/>
      <c r="AF122" s="13"/>
      <c r="AG122" s="13"/>
      <c r="AH122" s="13"/>
    </row>
    <row r="123" spans="22:34" x14ac:dyDescent="0.25">
      <c r="V123"/>
      <c r="AE123" s="13"/>
      <c r="AF123" s="13"/>
      <c r="AG123" s="13"/>
      <c r="AH123" s="13"/>
    </row>
    <row r="124" spans="22:34" x14ac:dyDescent="0.25">
      <c r="V124"/>
      <c r="AE124" s="13"/>
      <c r="AF124" s="13"/>
      <c r="AG124" s="13"/>
      <c r="AH124" s="13"/>
    </row>
    <row r="125" spans="22:34" x14ac:dyDescent="0.25">
      <c r="V125"/>
      <c r="AE125" s="13"/>
      <c r="AF125" s="13"/>
      <c r="AG125" s="13"/>
      <c r="AH125" s="13"/>
    </row>
    <row r="126" spans="22:34" x14ac:dyDescent="0.25">
      <c r="V126"/>
      <c r="AE126" s="13"/>
      <c r="AF126" s="13"/>
      <c r="AG126" s="13"/>
      <c r="AH126" s="13"/>
    </row>
    <row r="127" spans="22:34" x14ac:dyDescent="0.25">
      <c r="V127"/>
      <c r="AE127" s="13"/>
      <c r="AF127" s="13"/>
      <c r="AG127" s="13"/>
      <c r="AH127" s="13"/>
    </row>
    <row r="128" spans="22:34" x14ac:dyDescent="0.25">
      <c r="V128"/>
      <c r="AE128" s="13"/>
      <c r="AF128" s="13"/>
      <c r="AG128" s="13"/>
      <c r="AH128" s="13"/>
    </row>
    <row r="129" spans="22:27" x14ac:dyDescent="0.25">
      <c r="V129"/>
    </row>
    <row r="130" spans="22:27" x14ac:dyDescent="0.25">
      <c r="V130"/>
    </row>
    <row r="131" spans="22:27" x14ac:dyDescent="0.25">
      <c r="V131"/>
    </row>
    <row r="132" spans="22:27" x14ac:dyDescent="0.25">
      <c r="V132"/>
    </row>
    <row r="133" spans="22:27" x14ac:dyDescent="0.25">
      <c r="Z133" s="2"/>
      <c r="AA133" s="3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ux n=8</vt:lpstr>
      <vt:lpstr>ux n=16</vt:lpstr>
      <vt:lpstr>ux n=32</vt:lpstr>
      <vt:lpstr>ux n=64</vt:lpstr>
      <vt:lpstr>ux x=0.5</vt:lpstr>
      <vt:lpstr>'ux n=8'!_101_uz001500_1</vt:lpstr>
      <vt:lpstr>'ux n=16'!_102_uz006000_1</vt:lpstr>
      <vt:lpstr>'ux n=32'!_103_uz024000_1</vt:lpstr>
      <vt:lpstr>'ux n=64'!_104_uz096000_1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2019-09-09T17:10:18Z</dcterms:modified>
</cp:coreProperties>
</file>