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WaineJunior\Documents\Codigos\LBM-CERNN\doc\Simulations\Analysis\IBM\Collisiont validations\Oblique collision in vacuum\"/>
    </mc:Choice>
  </mc:AlternateContent>
  <xr:revisionPtr revIDLastSave="0" documentId="13_ncr:1_{25F70451-6D13-4AEF-AF9C-4E7443F48E77}" xr6:coauthVersionLast="46" xr6:coauthVersionMax="46" xr10:uidLastSave="{00000000-0000-0000-0000-000000000000}"/>
  <bookViews>
    <workbookView xWindow="1935" yWindow="765" windowWidth="18915" windowHeight="136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G9" i="1"/>
  <c r="H9" i="1"/>
  <c r="J8" i="1"/>
  <c r="H8" i="1"/>
  <c r="G8" i="1"/>
  <c r="I6" i="1"/>
  <c r="H5" i="1"/>
  <c r="J5" i="1"/>
  <c r="G3" i="1"/>
  <c r="H4" i="1"/>
  <c r="H6" i="1"/>
  <c r="H7" i="1"/>
  <c r="G4" i="1"/>
  <c r="G5" i="1"/>
  <c r="G6" i="1"/>
  <c r="G7" i="1"/>
  <c r="H3" i="1"/>
  <c r="B6" i="1"/>
  <c r="B9" i="1" s="1"/>
  <c r="B11" i="1" s="1"/>
  <c r="J4" i="1" s="1"/>
  <c r="J3" i="1" l="1"/>
  <c r="J7" i="1"/>
  <c r="J6" i="1"/>
</calcChain>
</file>

<file path=xl/sharedStrings.xml><?xml version="1.0" encoding="utf-8"?>
<sst xmlns="http://schemas.openxmlformats.org/spreadsheetml/2006/main" count="22" uniqueCount="22">
  <si>
    <t>Restitution coef.</t>
  </si>
  <si>
    <t>Friction coef.</t>
  </si>
  <si>
    <t>diameter</t>
  </si>
  <si>
    <t>v</t>
  </si>
  <si>
    <t>angle</t>
  </si>
  <si>
    <t>m/s</t>
  </si>
  <si>
    <t>m</t>
  </si>
  <si>
    <t>diameters/s</t>
  </si>
  <si>
    <t>vy</t>
  </si>
  <si>
    <t>angle (º)</t>
  </si>
  <si>
    <t>D_L</t>
  </si>
  <si>
    <t>V_L</t>
  </si>
  <si>
    <t>L/s</t>
  </si>
  <si>
    <t>L</t>
  </si>
  <si>
    <t>V_max_L</t>
  </si>
  <si>
    <t>L/step</t>
  </si>
  <si>
    <t>s/step</t>
  </si>
  <si>
    <t>vz</t>
  </si>
  <si>
    <t>w_measured</t>
  </si>
  <si>
    <t>radians/s</t>
  </si>
  <si>
    <t>Experimental</t>
  </si>
  <si>
    <t>w_converted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</si>
</sst>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2" borderId="1" xfId="0" applyNumberForma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45" zoomScaleNormal="145" workbookViewId="0">
      <selection activeCell="J9" sqref="J9"/>
    </sheetView>
  </sheetViews>
  <sheetFormatPr defaultRowHeight="15" x14ac:dyDescent="0.25"/>
  <cols>
    <col min="1" max="1" width="16" customWidth="1"/>
    <col min="2" max="2" width="12.28515625" bestFit="1" customWidth="1"/>
  </cols>
  <sheetData>
    <row r="1" spans="1:13" x14ac:dyDescent="0.25">
      <c r="L1" t="s">
        <v>20</v>
      </c>
    </row>
    <row r="2" spans="1:13" x14ac:dyDescent="0.25">
      <c r="A2" t="s">
        <v>0</v>
      </c>
      <c r="B2">
        <v>0.98</v>
      </c>
      <c r="F2" t="s">
        <v>9</v>
      </c>
      <c r="G2" t="s">
        <v>17</v>
      </c>
      <c r="H2" t="s">
        <v>8</v>
      </c>
      <c r="I2" t="s">
        <v>18</v>
      </c>
      <c r="J2" t="s">
        <v>21</v>
      </c>
      <c r="L2" t="s">
        <v>4</v>
      </c>
      <c r="M2" t="s">
        <v>19</v>
      </c>
    </row>
    <row r="3" spans="1:13" x14ac:dyDescent="0.25">
      <c r="A3" t="s">
        <v>1</v>
      </c>
      <c r="B3">
        <v>9.2299999999999993E-2</v>
      </c>
      <c r="F3">
        <v>0</v>
      </c>
      <c r="G3">
        <f>$B$10*COS($F3*PI()/180)</f>
        <v>0.1</v>
      </c>
      <c r="H3">
        <f>$B$10*SIN($F3*PI()/180)</f>
        <v>0</v>
      </c>
      <c r="I3" s="1">
        <v>0</v>
      </c>
      <c r="J3" s="2">
        <f>I3/$B$11</f>
        <v>0</v>
      </c>
    </row>
    <row r="4" spans="1:13" x14ac:dyDescent="0.25">
      <c r="A4" t="s">
        <v>2</v>
      </c>
      <c r="B4">
        <v>5.0000000000000001E-3</v>
      </c>
      <c r="C4" t="s">
        <v>6</v>
      </c>
      <c r="F4">
        <v>15</v>
      </c>
      <c r="G4">
        <f t="shared" ref="G4:G9" si="0">$B$10*COS($F4*PI()/180)</f>
        <v>9.659258262890684E-2</v>
      </c>
      <c r="H4">
        <f t="shared" ref="H4:H9" si="1">$B$10*SIN($F4*PI()/180)</f>
        <v>2.5881904510252074E-2</v>
      </c>
      <c r="I4" s="1">
        <v>2.5882000000000001E-3</v>
      </c>
      <c r="J4" s="2">
        <f t="shared" ref="J4:J5" si="2">I4/$B$11</f>
        <v>403.75919999999996</v>
      </c>
    </row>
    <row r="5" spans="1:13" x14ac:dyDescent="0.25">
      <c r="A5" t="s">
        <v>3</v>
      </c>
      <c r="B5">
        <v>3.9</v>
      </c>
      <c r="C5" t="s">
        <v>5</v>
      </c>
      <c r="F5">
        <v>30</v>
      </c>
      <c r="G5">
        <f t="shared" si="0"/>
        <v>8.6602540378443879E-2</v>
      </c>
      <c r="H5">
        <f>$B$10*SIN($F5*PI()/180)</f>
        <v>4.9999999999999996E-2</v>
      </c>
      <c r="I5" s="1">
        <v>3.9566999999999996E-3</v>
      </c>
      <c r="J5" s="2">
        <f>I5/$B$11</f>
        <v>617.24519999999984</v>
      </c>
    </row>
    <row r="6" spans="1:13" x14ac:dyDescent="0.25">
      <c r="B6">
        <f>B5/B4</f>
        <v>780</v>
      </c>
      <c r="C6" t="s">
        <v>7</v>
      </c>
      <c r="F6">
        <v>45</v>
      </c>
      <c r="G6">
        <f t="shared" si="0"/>
        <v>7.0710678118654766E-2</v>
      </c>
      <c r="H6">
        <f t="shared" si="1"/>
        <v>7.0710678118654752E-2</v>
      </c>
      <c r="I6" s="1">
        <f>0.0032307</f>
        <v>3.2307E-3</v>
      </c>
      <c r="J6" s="2">
        <f>I6/$B$11</f>
        <v>503.98919999999998</v>
      </c>
    </row>
    <row r="7" spans="1:13" x14ac:dyDescent="0.25">
      <c r="F7">
        <v>60</v>
      </c>
      <c r="G7">
        <f t="shared" si="0"/>
        <v>5.0000000000000017E-2</v>
      </c>
      <c r="H7">
        <f t="shared" si="1"/>
        <v>8.6602540378443865E-2</v>
      </c>
      <c r="I7" s="1">
        <v>2.2843999999999998E-3</v>
      </c>
      <c r="J7" s="2">
        <f>I7/$B$11</f>
        <v>356.36639999999994</v>
      </c>
    </row>
    <row r="8" spans="1:13" x14ac:dyDescent="0.25">
      <c r="A8" t="s">
        <v>10</v>
      </c>
      <c r="B8">
        <v>20</v>
      </c>
      <c r="C8" t="s">
        <v>13</v>
      </c>
      <c r="F8">
        <v>75</v>
      </c>
      <c r="G8">
        <f t="shared" si="0"/>
        <v>2.5881904510252074E-2</v>
      </c>
      <c r="H8">
        <f t="shared" si="1"/>
        <v>9.659258262890684E-2</v>
      </c>
      <c r="I8" s="1">
        <v>1.1825E-3</v>
      </c>
      <c r="J8" s="2">
        <f>I8/$B$11</f>
        <v>184.46999999999997</v>
      </c>
    </row>
    <row r="9" spans="1:13" x14ac:dyDescent="0.25">
      <c r="A9" t="s">
        <v>11</v>
      </c>
      <c r="B9">
        <f>B8*B6</f>
        <v>15600</v>
      </c>
      <c r="C9" t="s">
        <v>12</v>
      </c>
      <c r="F9">
        <v>85</v>
      </c>
      <c r="G9">
        <f t="shared" si="0"/>
        <v>8.7155742747658145E-3</v>
      </c>
      <c r="H9">
        <f t="shared" si="1"/>
        <v>9.9619469809174563E-2</v>
      </c>
      <c r="I9" s="1">
        <v>3.9819999999999998E-4</v>
      </c>
      <c r="J9" s="2">
        <f>I9/$B$11</f>
        <v>62.119199999999992</v>
      </c>
    </row>
    <row r="10" spans="1:13" x14ac:dyDescent="0.25">
      <c r="A10" t="s">
        <v>14</v>
      </c>
      <c r="B10">
        <v>0.1</v>
      </c>
      <c r="C10" t="s">
        <v>15</v>
      </c>
    </row>
    <row r="11" spans="1:13" x14ac:dyDescent="0.25">
      <c r="B11">
        <f>B10/B9</f>
        <v>6.4102564102564108E-6</v>
      </c>
      <c r="C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WaineJunior</dc:creator>
  <cp:lastModifiedBy>WaineJunior</cp:lastModifiedBy>
  <dcterms:created xsi:type="dcterms:W3CDTF">2015-06-05T18:17:20Z</dcterms:created>
  <dcterms:modified xsi:type="dcterms:W3CDTF">2021-03-01T23:36:46Z</dcterms:modified>
</cp:coreProperties>
</file>