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ine.junior\Documents\Projeto lbm\lbm\doc\Analysis\D3Q19\lid_driven_cavity\"/>
    </mc:Choice>
  </mc:AlternateContent>
  <bookViews>
    <workbookView xWindow="0" yWindow="0" windowWidth="28800" windowHeight="12435" tabRatio="531" activeTab="6"/>
  </bookViews>
  <sheets>
    <sheet name="uy n=32" sheetId="3" r:id="rId1"/>
    <sheet name="uz n=32" sheetId="1" r:id="rId2"/>
    <sheet name="uy n=64" sheetId="12" r:id="rId3"/>
    <sheet name="uz n=64" sheetId="11" r:id="rId4"/>
    <sheet name="uy n=128" sheetId="14" r:id="rId5"/>
    <sheet name="uz n=128" sheetId="13" r:id="rId6"/>
    <sheet name="uz z,x=0.5" sheetId="2" r:id="rId7"/>
    <sheet name="uy y,x=0.5" sheetId="6" r:id="rId8"/>
  </sheets>
  <definedNames>
    <definedName name="_012_uy_c_1" localSheetId="7">'uy y,x=0.5'!$G$4:$H$68</definedName>
    <definedName name="_013_uy_c_1" localSheetId="7">'uy y,x=0.5'!$J$4:$K$132</definedName>
    <definedName name="_014_uy_c_1" localSheetId="7">'uy y,x=0.5'!$M$4:$N$260</definedName>
    <definedName name="_015_ux_c_1" localSheetId="6">'uz z,x=0.5'!$P$4:$Q$516</definedName>
    <definedName name="_020_uy003000" localSheetId="0">'uy n=32'!$A$1:$B$32</definedName>
    <definedName name="_020_uz003000" localSheetId="1">'uz n=32'!$A$1:$B$32</definedName>
    <definedName name="_021_uy012000" localSheetId="2">'uy n=64'!$A$1:$B$64</definedName>
    <definedName name="_021_uz012000_1" localSheetId="3">'uz n=64'!$A$1:$B$64</definedName>
    <definedName name="_022_uy048000_1" localSheetId="4">'uy n=128'!$A$1:$B$128</definedName>
    <definedName name="_022_uz048000_1" localSheetId="5">'uz n=128'!$A$1:$B$128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9" i="6" l="1"/>
  <c r="X82" i="6" s="1"/>
  <c r="X81" i="2"/>
  <c r="X82" i="2"/>
  <c r="X80" i="2"/>
  <c r="X79" i="2"/>
  <c r="W82" i="2"/>
  <c r="V82" i="2"/>
  <c r="W81" i="2"/>
  <c r="W80" i="2"/>
  <c r="Y79" i="2"/>
  <c r="Y82" i="2" s="1"/>
  <c r="Y81" i="6"/>
  <c r="Y82" i="6"/>
  <c r="Y80" i="6"/>
  <c r="Y79" i="6"/>
  <c r="W82" i="6"/>
  <c r="W81" i="6"/>
  <c r="W80" i="6"/>
  <c r="V82" i="6"/>
  <c r="X81" i="6" l="1"/>
  <c r="X80" i="6"/>
  <c r="Y80" i="2"/>
  <c r="Y81" i="2"/>
  <c r="Z73" i="6" l="1"/>
  <c r="AC73" i="6" s="1"/>
  <c r="Z71" i="6"/>
  <c r="AD71" i="6" s="1"/>
  <c r="Z69" i="6"/>
  <c r="AD69" i="6" s="1"/>
  <c r="Z67" i="6"/>
  <c r="Z65" i="6"/>
  <c r="Z63" i="6"/>
  <c r="AD63" i="6" s="1"/>
  <c r="Z61" i="6"/>
  <c r="Z59" i="6"/>
  <c r="AB59" i="6" s="1"/>
  <c r="Z55" i="6"/>
  <c r="Z53" i="6"/>
  <c r="Z51" i="6"/>
  <c r="Z49" i="6"/>
  <c r="AC49" i="6" s="1"/>
  <c r="Z47" i="6"/>
  <c r="Z45" i="6"/>
  <c r="Z43" i="6"/>
  <c r="Z41" i="6"/>
  <c r="AB37" i="6"/>
  <c r="AC37" i="6"/>
  <c r="AC36" i="6"/>
  <c r="AB35" i="6"/>
  <c r="AC35" i="6"/>
  <c r="AC34" i="6"/>
  <c r="AB33" i="6"/>
  <c r="AC33" i="6"/>
  <c r="AC32" i="6"/>
  <c r="AB31" i="6"/>
  <c r="AC31" i="6"/>
  <c r="AC30" i="6"/>
  <c r="AB29" i="6"/>
  <c r="AC29" i="6"/>
  <c r="AC28" i="6"/>
  <c r="AB27" i="6"/>
  <c r="AC27" i="6"/>
  <c r="AC26" i="6"/>
  <c r="AB25" i="6"/>
  <c r="AC25" i="6"/>
  <c r="AC24" i="6"/>
  <c r="AB23" i="6"/>
  <c r="AC23" i="6"/>
  <c r="AC18" i="6"/>
  <c r="AC13" i="6"/>
  <c r="AB7" i="6"/>
  <c r="AB20" i="6"/>
  <c r="AB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4" i="6"/>
  <c r="F6" i="2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5" i="2"/>
  <c r="F4" i="2"/>
  <c r="AD67" i="6"/>
  <c r="AC61" i="6"/>
  <c r="Z57" i="6"/>
  <c r="AC55" i="6"/>
  <c r="AB53" i="6"/>
  <c r="AD51" i="6"/>
  <c r="AA43" i="6"/>
  <c r="AD47" i="6"/>
  <c r="Z73" i="2"/>
  <c r="Z71" i="2"/>
  <c r="Z69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AA59" i="6"/>
  <c r="AD72" i="6"/>
  <c r="AC72" i="6"/>
  <c r="AB72" i="6"/>
  <c r="AA72" i="6"/>
  <c r="AD70" i="6"/>
  <c r="AC70" i="6"/>
  <c r="AB70" i="6"/>
  <c r="AA70" i="6"/>
  <c r="AD68" i="6"/>
  <c r="AC68" i="6"/>
  <c r="AB68" i="6"/>
  <c r="AA68" i="6"/>
  <c r="AD66" i="6"/>
  <c r="AC66" i="6"/>
  <c r="AB66" i="6"/>
  <c r="AA66" i="6"/>
  <c r="AC65" i="6"/>
  <c r="AD64" i="6"/>
  <c r="AC64" i="6"/>
  <c r="AB64" i="6"/>
  <c r="AA64" i="6"/>
  <c r="AD62" i="6"/>
  <c r="AC62" i="6"/>
  <c r="AB62" i="6"/>
  <c r="AA62" i="6"/>
  <c r="AD60" i="6"/>
  <c r="AC60" i="6"/>
  <c r="AB60" i="6"/>
  <c r="AA60" i="6"/>
  <c r="AD59" i="6"/>
  <c r="AD58" i="6"/>
  <c r="AC58" i="6"/>
  <c r="AB58" i="6"/>
  <c r="AA58" i="6"/>
  <c r="AC57" i="6"/>
  <c r="AD56" i="6"/>
  <c r="AC56" i="6"/>
  <c r="AB56" i="6"/>
  <c r="AA56" i="6"/>
  <c r="AD54" i="6"/>
  <c r="AC54" i="6"/>
  <c r="AB54" i="6"/>
  <c r="AA54" i="6"/>
  <c r="AD52" i="6"/>
  <c r="AC52" i="6"/>
  <c r="AB52" i="6"/>
  <c r="AA52" i="6"/>
  <c r="AD50" i="6"/>
  <c r="AC50" i="6"/>
  <c r="AB50" i="6"/>
  <c r="AA50" i="6"/>
  <c r="AD48" i="6"/>
  <c r="AC48" i="6"/>
  <c r="AB48" i="6"/>
  <c r="AA48" i="6"/>
  <c r="AD46" i="6"/>
  <c r="AC46" i="6"/>
  <c r="AB46" i="6"/>
  <c r="AA46" i="6"/>
  <c r="AC45" i="6"/>
  <c r="AD44" i="6"/>
  <c r="AC44" i="6"/>
  <c r="AB44" i="6"/>
  <c r="AA44" i="6"/>
  <c r="AD42" i="6"/>
  <c r="AC42" i="6"/>
  <c r="AB42" i="6"/>
  <c r="AA42" i="6"/>
  <c r="AJ36" i="6"/>
  <c r="AJ34" i="6"/>
  <c r="AJ32" i="6"/>
  <c r="AJ30" i="6"/>
  <c r="AJ28" i="6"/>
  <c r="AJ26" i="6"/>
  <c r="AJ24" i="6"/>
  <c r="AJ22" i="6"/>
  <c r="AJ20" i="6"/>
  <c r="AJ18" i="6"/>
  <c r="AJ16" i="6"/>
  <c r="AJ14" i="6"/>
  <c r="AJ12" i="6"/>
  <c r="AJ10" i="6"/>
  <c r="AJ8" i="6"/>
  <c r="AJ6" i="6"/>
  <c r="AJ4" i="6"/>
  <c r="AG36" i="6"/>
  <c r="AG34" i="6"/>
  <c r="AG32" i="6"/>
  <c r="AG30" i="6"/>
  <c r="AG28" i="6"/>
  <c r="AG26" i="6"/>
  <c r="AG24" i="6"/>
  <c r="AG22" i="6"/>
  <c r="AG20" i="6"/>
  <c r="AG18" i="6"/>
  <c r="AG16" i="6"/>
  <c r="AG14" i="6"/>
  <c r="AG12" i="6"/>
  <c r="AG10" i="6"/>
  <c r="AG8" i="6"/>
  <c r="AG6" i="6"/>
  <c r="AG4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AB18" i="6" s="1"/>
  <c r="N106" i="6"/>
  <c r="M107" i="6"/>
  <c r="AB19" i="6" s="1"/>
  <c r="N107" i="6"/>
  <c r="AC19" i="6" s="1"/>
  <c r="M108" i="6"/>
  <c r="N108" i="6"/>
  <c r="M109" i="6"/>
  <c r="N109" i="6"/>
  <c r="M110" i="6"/>
  <c r="N110" i="6"/>
  <c r="M111" i="6"/>
  <c r="N111" i="6"/>
  <c r="M112" i="6"/>
  <c r="N112" i="6"/>
  <c r="M113" i="6"/>
  <c r="AB16" i="6" s="1"/>
  <c r="N113" i="6"/>
  <c r="AC16" i="6" s="1"/>
  <c r="M114" i="6"/>
  <c r="AB17" i="6" s="1"/>
  <c r="N114" i="6"/>
  <c r="AC17" i="6" s="1"/>
  <c r="M115" i="6"/>
  <c r="N115" i="6"/>
  <c r="M116" i="6"/>
  <c r="N116" i="6"/>
  <c r="M117" i="6"/>
  <c r="N117" i="6"/>
  <c r="M118" i="6"/>
  <c r="N118" i="6"/>
  <c r="M119" i="6"/>
  <c r="AB14" i="6" s="1"/>
  <c r="N119" i="6"/>
  <c r="AC14" i="6" s="1"/>
  <c r="M120" i="6"/>
  <c r="AB15" i="6" s="1"/>
  <c r="N120" i="6"/>
  <c r="AC15" i="6" s="1"/>
  <c r="M121" i="6"/>
  <c r="N121" i="6"/>
  <c r="M122" i="6"/>
  <c r="N122" i="6"/>
  <c r="M123" i="6"/>
  <c r="N123" i="6"/>
  <c r="M124" i="6"/>
  <c r="AB12" i="6" s="1"/>
  <c r="N124" i="6"/>
  <c r="AC12" i="6" s="1"/>
  <c r="M125" i="6"/>
  <c r="AB10" i="6" s="1"/>
  <c r="N125" i="6"/>
  <c r="AC10" i="6" s="1"/>
  <c r="M126" i="6"/>
  <c r="AB11" i="6" s="1"/>
  <c r="N126" i="6"/>
  <c r="AC11" i="6" s="1"/>
  <c r="M127" i="6"/>
  <c r="AB9" i="6" s="1"/>
  <c r="N127" i="6"/>
  <c r="AC6" i="6" s="1"/>
  <c r="M128" i="6"/>
  <c r="N128" i="6"/>
  <c r="AC7" i="6" s="1"/>
  <c r="M129" i="6"/>
  <c r="N129" i="6"/>
  <c r="M130" i="6"/>
  <c r="N130" i="6"/>
  <c r="AC4" i="6" s="1"/>
  <c r="M131" i="6"/>
  <c r="AB5" i="6" s="1"/>
  <c r="N131" i="6"/>
  <c r="AC5" i="6" s="1"/>
  <c r="M5" i="6"/>
  <c r="N5" i="6"/>
  <c r="M6" i="6"/>
  <c r="N6" i="6"/>
  <c r="M7" i="6"/>
  <c r="N7" i="6"/>
  <c r="M8" i="6"/>
  <c r="N8" i="6"/>
  <c r="M9" i="6"/>
  <c r="N9" i="6"/>
  <c r="M10" i="6"/>
  <c r="N10" i="6"/>
  <c r="M11" i="6"/>
  <c r="AB34" i="6" s="1"/>
  <c r="N11" i="6"/>
  <c r="M12" i="6"/>
  <c r="AB32" i="6" s="1"/>
  <c r="N12" i="6"/>
  <c r="M13" i="6"/>
  <c r="AB30" i="6" s="1"/>
  <c r="N13" i="6"/>
  <c r="M14" i="6"/>
  <c r="N14" i="6"/>
  <c r="M15" i="6"/>
  <c r="AB28" i="6" s="1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AB26" i="6" s="1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AB24" i="6" s="1"/>
  <c r="N32" i="6"/>
  <c r="M33" i="6"/>
  <c r="AB22" i="6" s="1"/>
  <c r="N33" i="6"/>
  <c r="AC22" i="6" s="1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AC20" i="6" s="1"/>
  <c r="M68" i="6"/>
  <c r="AB21" i="6" s="1"/>
  <c r="N68" i="6"/>
  <c r="AC21" i="6" s="1"/>
  <c r="N4" i="6"/>
  <c r="M4" i="6"/>
  <c r="AB36" i="6" s="1"/>
  <c r="AA71" i="6" l="1"/>
  <c r="AA69" i="6"/>
  <c r="AA41" i="6"/>
  <c r="AD10" i="6"/>
  <c r="AC69" i="6"/>
  <c r="AB6" i="6"/>
  <c r="AC8" i="6"/>
  <c r="AB13" i="6"/>
  <c r="AD12" i="6" s="1"/>
  <c r="AB8" i="6"/>
  <c r="AC9" i="6"/>
  <c r="AA63" i="6"/>
  <c r="AC63" i="6"/>
  <c r="AD55" i="6"/>
  <c r="AD49" i="6"/>
  <c r="AB43" i="6"/>
  <c r="AC53" i="6"/>
  <c r="AB63" i="6"/>
  <c r="AD43" i="6"/>
  <c r="AD53" i="6"/>
  <c r="AD65" i="6"/>
  <c r="AA49" i="6"/>
  <c r="AC59" i="6"/>
  <c r="AA47" i="6"/>
  <c r="AB47" i="6"/>
  <c r="AB69" i="6"/>
  <c r="AC71" i="6"/>
  <c r="AA65" i="6"/>
  <c r="AA53" i="6"/>
  <c r="AA55" i="6"/>
  <c r="AC41" i="6"/>
  <c r="AB41" i="6"/>
  <c r="AD41" i="6"/>
  <c r="AA61" i="6"/>
  <c r="AA45" i="6"/>
  <c r="AC43" i="6"/>
  <c r="AB45" i="6"/>
  <c r="AD57" i="6"/>
  <c r="AB61" i="6"/>
  <c r="AD73" i="6"/>
  <c r="AD45" i="6"/>
  <c r="AC47" i="6"/>
  <c r="AB49" i="6"/>
  <c r="AA51" i="6"/>
  <c r="AD61" i="6"/>
  <c r="AB65" i="6"/>
  <c r="AA67" i="6"/>
  <c r="AB51" i="6"/>
  <c r="AB67" i="6"/>
  <c r="AC51" i="6"/>
  <c r="AC67" i="6"/>
  <c r="AB55" i="6"/>
  <c r="AA57" i="6"/>
  <c r="AB71" i="6"/>
  <c r="AA73" i="6"/>
  <c r="AB57" i="6"/>
  <c r="AB73" i="6"/>
  <c r="AI36" i="2"/>
  <c r="AF36" i="2"/>
  <c r="AC36" i="2"/>
  <c r="Z36" i="2"/>
  <c r="AA37" i="2"/>
  <c r="AB37" i="2"/>
  <c r="AB36" i="2"/>
  <c r="AA35" i="2"/>
  <c r="AB35" i="2"/>
  <c r="AB34" i="2"/>
  <c r="AA33" i="2"/>
  <c r="AB33" i="2"/>
  <c r="AB32" i="2"/>
  <c r="AA31" i="2"/>
  <c r="AB31" i="2"/>
  <c r="AB30" i="2"/>
  <c r="AA29" i="2"/>
  <c r="AB29" i="2"/>
  <c r="AB28" i="2"/>
  <c r="AA27" i="2"/>
  <c r="AB27" i="2"/>
  <c r="AB26" i="2"/>
  <c r="AA25" i="2"/>
  <c r="AB25" i="2"/>
  <c r="AB24" i="2"/>
  <c r="AA23" i="2"/>
  <c r="AB23" i="2"/>
  <c r="AB22" i="2"/>
  <c r="AA21" i="2"/>
  <c r="AB21" i="2"/>
  <c r="AB20" i="2"/>
  <c r="AA19" i="2"/>
  <c r="AB19" i="2"/>
  <c r="AB18" i="2"/>
  <c r="AA17" i="2"/>
  <c r="AB17" i="2"/>
  <c r="AB16" i="2"/>
  <c r="AA15" i="2"/>
  <c r="AB15" i="2"/>
  <c r="AB14" i="2"/>
  <c r="AA13" i="2"/>
  <c r="AB13" i="2"/>
  <c r="AB12" i="2"/>
  <c r="AA11" i="2"/>
  <c r="AB11" i="2"/>
  <c r="AB10" i="2"/>
  <c r="AA9" i="2"/>
  <c r="AB9" i="2"/>
  <c r="AB8" i="2"/>
  <c r="AA7" i="2"/>
  <c r="AB7" i="2"/>
  <c r="AB6" i="2"/>
  <c r="AA5" i="2"/>
  <c r="AB5" i="2"/>
  <c r="AB4" i="2"/>
  <c r="X5" i="2"/>
  <c r="Y5" i="2"/>
  <c r="Y4" i="2"/>
  <c r="X7" i="2"/>
  <c r="Y7" i="2"/>
  <c r="Y6" i="2"/>
  <c r="X9" i="2"/>
  <c r="Y9" i="2"/>
  <c r="Y8" i="2"/>
  <c r="X11" i="2"/>
  <c r="Y11" i="2"/>
  <c r="Y10" i="2"/>
  <c r="X13" i="2"/>
  <c r="Y13" i="2"/>
  <c r="Y12" i="2"/>
  <c r="X15" i="2"/>
  <c r="Y15" i="2"/>
  <c r="Y14" i="2"/>
  <c r="X17" i="2"/>
  <c r="Y17" i="2"/>
  <c r="Y16" i="2"/>
  <c r="X19" i="2"/>
  <c r="Y19" i="2"/>
  <c r="Y18" i="2"/>
  <c r="X21" i="2"/>
  <c r="Y21" i="2"/>
  <c r="Y20" i="2"/>
  <c r="X23" i="2"/>
  <c r="Y23" i="2"/>
  <c r="Y22" i="2"/>
  <c r="X25" i="2"/>
  <c r="Y25" i="2"/>
  <c r="Y24" i="2"/>
  <c r="X27" i="2"/>
  <c r="Y27" i="2"/>
  <c r="Y26" i="2"/>
  <c r="X29" i="2"/>
  <c r="Y29" i="2"/>
  <c r="Y28" i="2"/>
  <c r="AA30" i="2"/>
  <c r="AA28" i="2"/>
  <c r="AA24" i="2"/>
  <c r="AA14" i="2"/>
  <c r="AA10" i="2"/>
  <c r="AA6" i="2"/>
  <c r="AC42" i="2"/>
  <c r="AC43" i="2"/>
  <c r="AC44" i="2"/>
  <c r="AC46" i="2"/>
  <c r="AC48" i="2"/>
  <c r="AC50" i="2"/>
  <c r="AC52" i="2"/>
  <c r="AC54" i="2"/>
  <c r="AC56" i="2"/>
  <c r="AC58" i="2"/>
  <c r="AC59" i="2"/>
  <c r="AC60" i="2"/>
  <c r="AC62" i="2"/>
  <c r="AC64" i="2"/>
  <c r="AC66" i="2"/>
  <c r="AC68" i="2"/>
  <c r="AC70" i="2"/>
  <c r="AC72" i="2"/>
  <c r="AD42" i="2"/>
  <c r="AD43" i="2"/>
  <c r="AD44" i="2"/>
  <c r="AD45" i="2"/>
  <c r="AD46" i="2"/>
  <c r="AD48" i="2"/>
  <c r="AD50" i="2"/>
  <c r="AD52" i="2"/>
  <c r="AD54" i="2"/>
  <c r="AD56" i="2"/>
  <c r="AD57" i="2"/>
  <c r="AD58" i="2"/>
  <c r="AD59" i="2"/>
  <c r="AD60" i="2"/>
  <c r="AD61" i="2"/>
  <c r="AD62" i="2"/>
  <c r="AD64" i="2"/>
  <c r="AD66" i="2"/>
  <c r="AD68" i="2"/>
  <c r="AD70" i="2"/>
  <c r="AD72" i="2"/>
  <c r="AD73" i="2"/>
  <c r="AD41" i="2"/>
  <c r="AB42" i="2"/>
  <c r="AB44" i="2"/>
  <c r="AB46" i="2"/>
  <c r="AB48" i="2"/>
  <c r="AB50" i="2"/>
  <c r="AB52" i="2"/>
  <c r="AB54" i="2"/>
  <c r="AB56" i="2"/>
  <c r="AB58" i="2"/>
  <c r="AB60" i="2"/>
  <c r="AB62" i="2"/>
  <c r="AB64" i="2"/>
  <c r="AB66" i="2"/>
  <c r="AB68" i="2"/>
  <c r="AB70" i="2"/>
  <c r="AB72" i="2"/>
  <c r="AA42" i="2"/>
  <c r="AA44" i="2"/>
  <c r="AA46" i="2"/>
  <c r="AA48" i="2"/>
  <c r="AA50" i="2"/>
  <c r="AA52" i="2"/>
  <c r="AA54" i="2"/>
  <c r="AA56" i="2"/>
  <c r="AA58" i="2"/>
  <c r="AA60" i="2"/>
  <c r="AA61" i="2"/>
  <c r="AA62" i="2"/>
  <c r="AA64" i="2"/>
  <c r="AA66" i="2"/>
  <c r="AA68" i="2"/>
  <c r="AA70" i="2"/>
  <c r="AA72" i="2"/>
  <c r="AI34" i="2"/>
  <c r="AI32" i="2"/>
  <c r="AI30" i="2"/>
  <c r="AI28" i="2"/>
  <c r="AI4" i="2"/>
  <c r="AF34" i="2"/>
  <c r="AF32" i="2"/>
  <c r="AF30" i="2"/>
  <c r="AF28" i="2"/>
  <c r="AF4" i="2"/>
  <c r="AC30" i="2"/>
  <c r="M5" i="2"/>
  <c r="N5" i="2"/>
  <c r="M6" i="2"/>
  <c r="N6" i="2"/>
  <c r="M7" i="2"/>
  <c r="N7" i="2"/>
  <c r="M8" i="2"/>
  <c r="N8" i="2"/>
  <c r="M9" i="2"/>
  <c r="N9" i="2"/>
  <c r="M10" i="2"/>
  <c r="AA34" i="2" s="1"/>
  <c r="N10" i="2"/>
  <c r="M11" i="2"/>
  <c r="AA32" i="2" s="1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AA26" i="2" s="1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AA22" i="2" s="1"/>
  <c r="N61" i="2"/>
  <c r="M62" i="2"/>
  <c r="N62" i="2"/>
  <c r="M63" i="2"/>
  <c r="N63" i="2"/>
  <c r="M64" i="2"/>
  <c r="N64" i="2"/>
  <c r="M65" i="2"/>
  <c r="N65" i="2"/>
  <c r="M66" i="2"/>
  <c r="N66" i="2"/>
  <c r="M67" i="2"/>
  <c r="AA20" i="2" s="1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AA18" i="2" s="1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AA16" i="2" s="1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AA12" i="2" s="1"/>
  <c r="AC12" i="2" s="1"/>
  <c r="N125" i="2"/>
  <c r="M126" i="2"/>
  <c r="N126" i="2"/>
  <c r="M127" i="2"/>
  <c r="AA8" i="2" s="1"/>
  <c r="AC8" i="2" s="1"/>
  <c r="N127" i="2"/>
  <c r="M128" i="2"/>
  <c r="N128" i="2"/>
  <c r="M129" i="2"/>
  <c r="AA4" i="2" s="1"/>
  <c r="N129" i="2"/>
  <c r="M130" i="2"/>
  <c r="N130" i="2"/>
  <c r="N4" i="2"/>
  <c r="M4" i="2"/>
  <c r="AA36" i="2" s="1"/>
  <c r="AB73" i="2"/>
  <c r="AA71" i="2"/>
  <c r="AC69" i="2"/>
  <c r="AB67" i="2"/>
  <c r="AB65" i="2"/>
  <c r="AA63" i="2"/>
  <c r="AC61" i="2"/>
  <c r="AA59" i="2"/>
  <c r="AA57" i="2"/>
  <c r="AA55" i="2"/>
  <c r="AC53" i="2"/>
  <c r="AC51" i="2"/>
  <c r="AA49" i="2"/>
  <c r="AA47" i="2"/>
  <c r="AC45" i="2"/>
  <c r="AA43" i="2"/>
  <c r="AA4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U36" i="6"/>
  <c r="AD36" i="6" s="1"/>
  <c r="U34" i="6"/>
  <c r="AD34" i="6" s="1"/>
  <c r="U32" i="6"/>
  <c r="AD32" i="6" s="1"/>
  <c r="U30" i="6"/>
  <c r="AD30" i="6" s="1"/>
  <c r="U28" i="6"/>
  <c r="AD28" i="6" s="1"/>
  <c r="U26" i="6"/>
  <c r="AD26" i="6" s="1"/>
  <c r="U24" i="6"/>
  <c r="AD24" i="6" s="1"/>
  <c r="U22" i="6"/>
  <c r="AD22" i="6" s="1"/>
  <c r="U20" i="6"/>
  <c r="AD20" i="6" s="1"/>
  <c r="U18" i="6"/>
  <c r="AD18" i="6" s="1"/>
  <c r="U16" i="6"/>
  <c r="AD16" i="6" s="1"/>
  <c r="U14" i="6"/>
  <c r="AD14" i="6" s="1"/>
  <c r="U12" i="6"/>
  <c r="U10" i="6"/>
  <c r="U8" i="6"/>
  <c r="U6" i="6"/>
  <c r="AD6" i="6" s="1"/>
  <c r="U4" i="6"/>
  <c r="AD4" i="6" s="1"/>
  <c r="AD8" i="6" l="1"/>
  <c r="AC74" i="6"/>
  <c r="AB74" i="6"/>
  <c r="AA74" i="6"/>
  <c r="AD74" i="6"/>
  <c r="AC34" i="2"/>
  <c r="AC32" i="2"/>
  <c r="AC28" i="2"/>
  <c r="AC26" i="2"/>
  <c r="AC24" i="2"/>
  <c r="AC22" i="2"/>
  <c r="AC20" i="2"/>
  <c r="AC18" i="2"/>
  <c r="AC16" i="2"/>
  <c r="AC14" i="2"/>
  <c r="AC10" i="2"/>
  <c r="AC6" i="2"/>
  <c r="AC4" i="2"/>
  <c r="AA69" i="2"/>
  <c r="AD65" i="2"/>
  <c r="AD49" i="2"/>
  <c r="AA45" i="2"/>
  <c r="AC73" i="2"/>
  <c r="AC65" i="2"/>
  <c r="AC57" i="2"/>
  <c r="AC49" i="2"/>
  <c r="AB69" i="2"/>
  <c r="AC67" i="2"/>
  <c r="AA67" i="2"/>
  <c r="AD71" i="2"/>
  <c r="AD63" i="2"/>
  <c r="AD55" i="2"/>
  <c r="AD47" i="2"/>
  <c r="AA53" i="2"/>
  <c r="AB63" i="2"/>
  <c r="AC71" i="2"/>
  <c r="AC63" i="2"/>
  <c r="AC55" i="2"/>
  <c r="AC47" i="2"/>
  <c r="AD69" i="2"/>
  <c r="AD53" i="2"/>
  <c r="AA51" i="2"/>
  <c r="AB71" i="2"/>
  <c r="AD67" i="2"/>
  <c r="AD51" i="2"/>
  <c r="AA73" i="2"/>
  <c r="AA65" i="2"/>
  <c r="AA74" i="2" l="1"/>
  <c r="AD74" i="2"/>
  <c r="AC75" i="6"/>
  <c r="AA75" i="6"/>
  <c r="AB75" i="6"/>
  <c r="J5" i="6"/>
  <c r="Y37" i="6" s="1"/>
  <c r="K5" i="6"/>
  <c r="Z37" i="6" s="1"/>
  <c r="J6" i="6"/>
  <c r="K6" i="6"/>
  <c r="J7" i="6"/>
  <c r="Y34" i="6" s="1"/>
  <c r="K7" i="6"/>
  <c r="Z34" i="6" s="1"/>
  <c r="J8" i="6"/>
  <c r="K8" i="6"/>
  <c r="J9" i="6"/>
  <c r="K9" i="6"/>
  <c r="J10" i="6"/>
  <c r="Y29" i="6" s="1"/>
  <c r="K10" i="6"/>
  <c r="Z29" i="6" s="1"/>
  <c r="J11" i="6"/>
  <c r="K11" i="6"/>
  <c r="J12" i="6"/>
  <c r="K12" i="6"/>
  <c r="J13" i="6"/>
  <c r="Y26" i="6" s="1"/>
  <c r="K13" i="6"/>
  <c r="Z26" i="6" s="1"/>
  <c r="AA26" i="6" s="1"/>
  <c r="J14" i="6"/>
  <c r="Y27" i="6" s="1"/>
  <c r="K14" i="6"/>
  <c r="Z27" i="6" s="1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Y20" i="6" s="1"/>
  <c r="K35" i="6"/>
  <c r="Z20" i="6" s="1"/>
  <c r="J36" i="6"/>
  <c r="Y21" i="6" s="1"/>
  <c r="K36" i="6"/>
  <c r="Z21" i="6" s="1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Y18" i="6" s="1"/>
  <c r="K55" i="6"/>
  <c r="Z18" i="6" s="1"/>
  <c r="J56" i="6"/>
  <c r="Y19" i="6" s="1"/>
  <c r="K56" i="6"/>
  <c r="Z19" i="6" s="1"/>
  <c r="J57" i="6"/>
  <c r="K57" i="6"/>
  <c r="J58" i="6"/>
  <c r="Y16" i="6" s="1"/>
  <c r="K58" i="6"/>
  <c r="Z16" i="6" s="1"/>
  <c r="J59" i="6"/>
  <c r="Y17" i="6" s="1"/>
  <c r="K59" i="6"/>
  <c r="Z17" i="6" s="1"/>
  <c r="J60" i="6"/>
  <c r="K60" i="6"/>
  <c r="J61" i="6"/>
  <c r="Y14" i="6" s="1"/>
  <c r="K61" i="6"/>
  <c r="Z14" i="6" s="1"/>
  <c r="AA14" i="6" s="1"/>
  <c r="J62" i="6"/>
  <c r="Y15" i="6" s="1"/>
  <c r="K62" i="6"/>
  <c r="Z15" i="6" s="1"/>
  <c r="J63" i="6"/>
  <c r="K63" i="6"/>
  <c r="J64" i="6"/>
  <c r="K64" i="6"/>
  <c r="J65" i="6"/>
  <c r="K65" i="6"/>
  <c r="J66" i="6"/>
  <c r="K66" i="6"/>
  <c r="J67" i="6"/>
  <c r="Y5" i="6" s="1"/>
  <c r="K67" i="6"/>
  <c r="Z5" i="6" s="1"/>
  <c r="K4" i="6"/>
  <c r="Z36" i="6" s="1"/>
  <c r="J4" i="6"/>
  <c r="Y36" i="6" s="1"/>
  <c r="Y9" i="6" l="1"/>
  <c r="Y4" i="6"/>
  <c r="Y7" i="6"/>
  <c r="Y24" i="6"/>
  <c r="Y22" i="6"/>
  <c r="Y28" i="6"/>
  <c r="Y33" i="6"/>
  <c r="Y31" i="6"/>
  <c r="Z12" i="6"/>
  <c r="Z10" i="6"/>
  <c r="Z30" i="6"/>
  <c r="Z35" i="6"/>
  <c r="Z32" i="6"/>
  <c r="Y12" i="6"/>
  <c r="Y10" i="6"/>
  <c r="Y35" i="6"/>
  <c r="Y32" i="6"/>
  <c r="Y30" i="6"/>
  <c r="AA36" i="6"/>
  <c r="AA18" i="6"/>
  <c r="AA20" i="6"/>
  <c r="Z25" i="6"/>
  <c r="Z23" i="6"/>
  <c r="AA34" i="6"/>
  <c r="Z8" i="6"/>
  <c r="Z13" i="6"/>
  <c r="Z6" i="6"/>
  <c r="Z11" i="6"/>
  <c r="Y13" i="6"/>
  <c r="Y6" i="6"/>
  <c r="Y11" i="6"/>
  <c r="Y8" i="6"/>
  <c r="Y25" i="6"/>
  <c r="Y23" i="6"/>
  <c r="Z31" i="6"/>
  <c r="Z28" i="6"/>
  <c r="AA28" i="6" s="1"/>
  <c r="Z33" i="6"/>
  <c r="Z4" i="6"/>
  <c r="AA4" i="6" s="1"/>
  <c r="Z9" i="6"/>
  <c r="Z7" i="6"/>
  <c r="AA16" i="6"/>
  <c r="Z24" i="6"/>
  <c r="Z22" i="6"/>
  <c r="AA75" i="2"/>
  <c r="AI26" i="2"/>
  <c r="AI16" i="2"/>
  <c r="AI20" i="2"/>
  <c r="AI12" i="2"/>
  <c r="AI14" i="2"/>
  <c r="AI6" i="2"/>
  <c r="AI24" i="2"/>
  <c r="AI8" i="2"/>
  <c r="AI22" i="2"/>
  <c r="AI18" i="2"/>
  <c r="AI10" i="2"/>
  <c r="G4" i="6"/>
  <c r="V36" i="6" s="1"/>
  <c r="H4" i="6"/>
  <c r="W36" i="6" s="1"/>
  <c r="G5" i="6"/>
  <c r="H5" i="6"/>
  <c r="G6" i="6"/>
  <c r="H6" i="6"/>
  <c r="G7" i="6"/>
  <c r="H7" i="6"/>
  <c r="G8" i="6"/>
  <c r="V26" i="6" s="1"/>
  <c r="H8" i="6"/>
  <c r="W26" i="6" s="1"/>
  <c r="G9" i="6"/>
  <c r="V27" i="6" s="1"/>
  <c r="H9" i="6"/>
  <c r="W27" i="6" s="1"/>
  <c r="G10" i="6"/>
  <c r="V24" i="6" s="1"/>
  <c r="H10" i="6"/>
  <c r="W24" i="6" s="1"/>
  <c r="G11" i="6"/>
  <c r="H11" i="6"/>
  <c r="G12" i="6"/>
  <c r="V23" i="6" s="1"/>
  <c r="H12" i="6"/>
  <c r="W23" i="6" s="1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V20" i="6" s="1"/>
  <c r="H19" i="6"/>
  <c r="W20" i="6" s="1"/>
  <c r="X20" i="6" s="1"/>
  <c r="G20" i="6"/>
  <c r="V21" i="6" s="1"/>
  <c r="H20" i="6"/>
  <c r="W21" i="6" s="1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V18" i="6" s="1"/>
  <c r="H29" i="6"/>
  <c r="W18" i="6" s="1"/>
  <c r="G30" i="6"/>
  <c r="V19" i="6" s="1"/>
  <c r="H30" i="6"/>
  <c r="W19" i="6" s="1"/>
  <c r="G31" i="6"/>
  <c r="V16" i="6" s="1"/>
  <c r="H31" i="6"/>
  <c r="W16" i="6" s="1"/>
  <c r="G32" i="6"/>
  <c r="H32" i="6"/>
  <c r="G33" i="6"/>
  <c r="H33" i="6"/>
  <c r="G34" i="6"/>
  <c r="H34" i="6"/>
  <c r="G35" i="6"/>
  <c r="H35" i="6"/>
  <c r="W7" i="6" l="1"/>
  <c r="W11" i="6"/>
  <c r="W5" i="6"/>
  <c r="W9" i="6"/>
  <c r="W22" i="6"/>
  <c r="X22" i="6" s="1"/>
  <c r="W25" i="6"/>
  <c r="V17" i="6"/>
  <c r="V14" i="6"/>
  <c r="V7" i="6"/>
  <c r="V11" i="6"/>
  <c r="V5" i="6"/>
  <c r="V9" i="6"/>
  <c r="V25" i="6"/>
  <c r="V22" i="6"/>
  <c r="V31" i="6"/>
  <c r="V29" i="6"/>
  <c r="X24" i="6"/>
  <c r="W28" i="6"/>
  <c r="W33" i="6"/>
  <c r="W30" i="6"/>
  <c r="W35" i="6"/>
  <c r="AA32" i="6"/>
  <c r="V33" i="6"/>
  <c r="V30" i="6"/>
  <c r="V28" i="6"/>
  <c r="V35" i="6"/>
  <c r="V10" i="6"/>
  <c r="V4" i="6"/>
  <c r="V8" i="6"/>
  <c r="V6" i="6"/>
  <c r="V13" i="6"/>
  <c r="W12" i="6"/>
  <c r="W15" i="6"/>
  <c r="X18" i="6"/>
  <c r="W34" i="6"/>
  <c r="X34" i="6" s="1"/>
  <c r="W37" i="6"/>
  <c r="W32" i="6"/>
  <c r="AA22" i="6"/>
  <c r="AA6" i="6"/>
  <c r="AA30" i="6"/>
  <c r="V12" i="6"/>
  <c r="V15" i="6"/>
  <c r="V32" i="6"/>
  <c r="V37" i="6"/>
  <c r="V34" i="6"/>
  <c r="AA24" i="6"/>
  <c r="AA10" i="6"/>
  <c r="W29" i="6"/>
  <c r="W31" i="6"/>
  <c r="W13" i="6"/>
  <c r="W6" i="6"/>
  <c r="W10" i="6"/>
  <c r="W4" i="6"/>
  <c r="W8" i="6"/>
  <c r="X8" i="6" s="1"/>
  <c r="W17" i="6"/>
  <c r="X16" i="6" s="1"/>
  <c r="W14" i="6"/>
  <c r="X14" i="6" s="1"/>
  <c r="X26" i="6"/>
  <c r="X36" i="6"/>
  <c r="AA8" i="6"/>
  <c r="AA12" i="6"/>
  <c r="AF26" i="2"/>
  <c r="AF10" i="2"/>
  <c r="AF18" i="2"/>
  <c r="AF22" i="2"/>
  <c r="AF14" i="2"/>
  <c r="AF20" i="2"/>
  <c r="AF16" i="2"/>
  <c r="AF12" i="2"/>
  <c r="AF8" i="2"/>
  <c r="AF6" i="2"/>
  <c r="AF24" i="2"/>
  <c r="J4" i="2"/>
  <c r="X36" i="2" s="1"/>
  <c r="K4" i="2"/>
  <c r="Y36" i="2" s="1"/>
  <c r="J5" i="2"/>
  <c r="X37" i="2" s="1"/>
  <c r="K5" i="2"/>
  <c r="Y37" i="2" s="1"/>
  <c r="J6" i="2"/>
  <c r="K6" i="2"/>
  <c r="J7" i="2"/>
  <c r="K7" i="2"/>
  <c r="J8" i="2"/>
  <c r="K8" i="2"/>
  <c r="J9" i="2"/>
  <c r="X31" i="2" s="1"/>
  <c r="K9" i="2"/>
  <c r="Y31" i="2" s="1"/>
  <c r="J10" i="2"/>
  <c r="X28" i="2" s="1"/>
  <c r="Z28" i="2" s="1"/>
  <c r="K10" i="2"/>
  <c r="J11" i="2"/>
  <c r="K11" i="2"/>
  <c r="J12" i="2"/>
  <c r="K12" i="2"/>
  <c r="J13" i="2"/>
  <c r="K13" i="2"/>
  <c r="J14" i="2"/>
  <c r="X26" i="2" s="1"/>
  <c r="Z26" i="2" s="1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X24" i="2" s="1"/>
  <c r="Z24" i="2" s="1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X22" i="2" s="1"/>
  <c r="Z22" i="2" s="1"/>
  <c r="K32" i="2"/>
  <c r="J33" i="2"/>
  <c r="K33" i="2"/>
  <c r="J34" i="2"/>
  <c r="K34" i="2"/>
  <c r="J35" i="2"/>
  <c r="X20" i="2" s="1"/>
  <c r="Z20" i="2" s="1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X18" i="2" s="1"/>
  <c r="Z18" i="2" s="1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X16" i="2" s="1"/>
  <c r="Z16" i="2" s="1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X14" i="2" s="1"/>
  <c r="Z14" i="2" s="1"/>
  <c r="K58" i="2"/>
  <c r="J59" i="2"/>
  <c r="K59" i="2"/>
  <c r="J60" i="2"/>
  <c r="K60" i="2"/>
  <c r="J61" i="2"/>
  <c r="K61" i="2"/>
  <c r="J62" i="2"/>
  <c r="K62" i="2"/>
  <c r="J63" i="2"/>
  <c r="K63" i="2"/>
  <c r="J64" i="2"/>
  <c r="X12" i="2" s="1"/>
  <c r="Z12" i="2" s="1"/>
  <c r="K64" i="2"/>
  <c r="J65" i="2"/>
  <c r="K65" i="2"/>
  <c r="J66" i="2"/>
  <c r="K66" i="2"/>
  <c r="J67" i="2"/>
  <c r="K67" i="2"/>
  <c r="G4" i="2"/>
  <c r="U36" i="2" s="1"/>
  <c r="H4" i="2"/>
  <c r="V36" i="2" s="1"/>
  <c r="G5" i="2"/>
  <c r="H5" i="2"/>
  <c r="G6" i="2"/>
  <c r="H6" i="2"/>
  <c r="G7" i="2"/>
  <c r="U29" i="2" s="1"/>
  <c r="H7" i="2"/>
  <c r="V29" i="2" s="1"/>
  <c r="G8" i="2"/>
  <c r="H8" i="2"/>
  <c r="G9" i="2"/>
  <c r="U26" i="2" s="1"/>
  <c r="H9" i="2"/>
  <c r="V26" i="2" s="1"/>
  <c r="G10" i="2"/>
  <c r="U27" i="2" s="1"/>
  <c r="H10" i="2"/>
  <c r="V27" i="2" s="1"/>
  <c r="G11" i="2"/>
  <c r="H11" i="2"/>
  <c r="G12" i="2"/>
  <c r="U24" i="2" s="1"/>
  <c r="H12" i="2"/>
  <c r="V24" i="2" s="1"/>
  <c r="G13" i="2"/>
  <c r="U25" i="2" s="1"/>
  <c r="H13" i="2"/>
  <c r="V25" i="2" s="1"/>
  <c r="G14" i="2"/>
  <c r="H14" i="2"/>
  <c r="G15" i="2"/>
  <c r="H15" i="2"/>
  <c r="G16" i="2"/>
  <c r="H16" i="2"/>
  <c r="G17" i="2"/>
  <c r="H17" i="2"/>
  <c r="G18" i="2"/>
  <c r="U22" i="2" s="1"/>
  <c r="H18" i="2"/>
  <c r="V22" i="2" s="1"/>
  <c r="G19" i="2"/>
  <c r="H19" i="2"/>
  <c r="G20" i="2"/>
  <c r="U21" i="2" s="1"/>
  <c r="H20" i="2"/>
  <c r="V21" i="2" s="1"/>
  <c r="G21" i="2"/>
  <c r="H21" i="2"/>
  <c r="G22" i="2"/>
  <c r="H22" i="2"/>
  <c r="G23" i="2"/>
  <c r="U18" i="2" s="1"/>
  <c r="H23" i="2"/>
  <c r="V18" i="2" s="1"/>
  <c r="G24" i="2"/>
  <c r="U19" i="2" s="1"/>
  <c r="H24" i="2"/>
  <c r="V19" i="2" s="1"/>
  <c r="G25" i="2"/>
  <c r="H25" i="2"/>
  <c r="G26" i="2"/>
  <c r="H26" i="2"/>
  <c r="G27" i="2"/>
  <c r="U16" i="2" s="1"/>
  <c r="H27" i="2"/>
  <c r="V16" i="2" s="1"/>
  <c r="G28" i="2"/>
  <c r="U17" i="2" s="1"/>
  <c r="H28" i="2"/>
  <c r="V17" i="2" s="1"/>
  <c r="G29" i="2"/>
  <c r="H29" i="2"/>
  <c r="G30" i="2"/>
  <c r="U14" i="2" s="1"/>
  <c r="H30" i="2"/>
  <c r="V14" i="2" s="1"/>
  <c r="G31" i="2"/>
  <c r="U15" i="2" s="1"/>
  <c r="H31" i="2"/>
  <c r="V15" i="2" s="1"/>
  <c r="G32" i="2"/>
  <c r="H32" i="2"/>
  <c r="G33" i="2"/>
  <c r="H33" i="2"/>
  <c r="G34" i="2"/>
  <c r="H34" i="2"/>
  <c r="G35" i="2"/>
  <c r="H35" i="2"/>
  <c r="X12" i="6" l="1"/>
  <c r="X10" i="6"/>
  <c r="X6" i="6"/>
  <c r="X32" i="6"/>
  <c r="X4" i="6"/>
  <c r="X30" i="6"/>
  <c r="X28" i="6"/>
  <c r="Y30" i="2"/>
  <c r="Y33" i="2"/>
  <c r="Y35" i="2"/>
  <c r="X30" i="2"/>
  <c r="X33" i="2"/>
  <c r="X35" i="2"/>
  <c r="Y34" i="2"/>
  <c r="Z34" i="2" s="1"/>
  <c r="Y32" i="2"/>
  <c r="Z32" i="2" s="1"/>
  <c r="X34" i="2"/>
  <c r="X32" i="2"/>
  <c r="X6" i="2"/>
  <c r="Z6" i="2" s="1"/>
  <c r="X4" i="2"/>
  <c r="Z4" i="2" s="1"/>
  <c r="Z30" i="2"/>
  <c r="X10" i="2"/>
  <c r="Z10" i="2" s="1"/>
  <c r="X8" i="2"/>
  <c r="Z8" i="2" s="1"/>
  <c r="W16" i="2"/>
  <c r="W18" i="2"/>
  <c r="V20" i="2"/>
  <c r="V23" i="2"/>
  <c r="W22" i="2" s="1"/>
  <c r="U9" i="2"/>
  <c r="U5" i="2"/>
  <c r="U11" i="2"/>
  <c r="U7" i="2"/>
  <c r="U13" i="2"/>
  <c r="U23" i="2"/>
  <c r="U20" i="2"/>
  <c r="V5" i="2"/>
  <c r="V13" i="2"/>
  <c r="V9" i="2"/>
  <c r="V11" i="2"/>
  <c r="V7" i="2"/>
  <c r="W14" i="2"/>
  <c r="V33" i="2"/>
  <c r="V31" i="2"/>
  <c r="V35" i="2"/>
  <c r="V28" i="2"/>
  <c r="W28" i="2" s="1"/>
  <c r="V12" i="2"/>
  <c r="V4" i="2"/>
  <c r="V8" i="2"/>
  <c r="V10" i="2"/>
  <c r="V6" i="2"/>
  <c r="U33" i="2"/>
  <c r="U28" i="2"/>
  <c r="U31" i="2"/>
  <c r="U35" i="2"/>
  <c r="W26" i="2"/>
  <c r="V32" i="2"/>
  <c r="V37" i="2"/>
  <c r="W36" i="2" s="1"/>
  <c r="V30" i="2"/>
  <c r="V34" i="2"/>
  <c r="U4" i="2"/>
  <c r="U10" i="2"/>
  <c r="U8" i="2"/>
  <c r="U6" i="2"/>
  <c r="U12" i="2"/>
  <c r="W24" i="2"/>
  <c r="U37" i="2"/>
  <c r="U34" i="2"/>
  <c r="U32" i="2"/>
  <c r="U30" i="2"/>
  <c r="AB61" i="2"/>
  <c r="AB59" i="2"/>
  <c r="AB57" i="2"/>
  <c r="AB55" i="2"/>
  <c r="AB51" i="2"/>
  <c r="AB49" i="2"/>
  <c r="AB53" i="2"/>
  <c r="AB47" i="2"/>
  <c r="AB45" i="2"/>
  <c r="AB43" i="2"/>
  <c r="AB41" i="2"/>
  <c r="AB74" i="2" l="1"/>
  <c r="AB75" i="2" s="1"/>
  <c r="W12" i="2"/>
  <c r="W34" i="2"/>
  <c r="W30" i="2"/>
  <c r="W6" i="2"/>
  <c r="W10" i="2"/>
  <c r="W20" i="2"/>
  <c r="AC41" i="2"/>
  <c r="AC74" i="2" s="1"/>
  <c r="AC75" i="2" s="1"/>
  <c r="W32" i="2"/>
  <c r="W8" i="2"/>
  <c r="W4" i="2"/>
</calcChain>
</file>

<file path=xl/connections.xml><?xml version="1.0" encoding="utf-8"?>
<connections xmlns="http://schemas.openxmlformats.org/spreadsheetml/2006/main">
  <connection id="1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name="011_uz0028001" type="6" refreshedVersion="5" background="1">
    <textPr codePage="850" sourceFile="C:\Users\waine.junior\Documents\Projeto lbm\lbm\doc\Analysis\D3Q19\lid_driven_cavity\Data\011_uz002800.csv" comma="1">
      <textFields count="2">
        <textField/>
        <textField/>
      </textFields>
    </textPr>
  </connection>
  <connection id="3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4" name="012_uy_c2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5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6" name="013_uy_c2" type="6" refreshedVersion="5" background="1" saveData="1">
    <textPr codePage="850" sourceFile="C:\Users\waine.junior\Documents\Projeto lbm\lbm\doc\Analysis\Data Files\013_uy_c.csv">
      <textFields count="2">
        <textField/>
        <textField/>
      </textFields>
    </textPr>
  </connection>
  <connection id="7" name="014_uy_c1" type="6" refreshedVersion="5" background="1" saveData="1">
    <textPr codePage="850" sourceFile="C:\Users\waine.junior\Documents\Projeto lbm\lbm\doc\Analysis\Data Files\014_uy_c.csv">
      <textFields count="2">
        <textField/>
        <textField/>
      </textFields>
    </textPr>
  </connection>
  <connection id="8" name="015_ux_c1" type="6" refreshedVersion="5" background="1" saveData="1">
    <textPr codePage="850" sourceFile="C:\Users\waine.junior\Documents\Projeto lbm\lbm\doc\Analysis\Data Files\015_ux_c.csv">
      <textFields>
        <textField/>
      </textFields>
    </textPr>
  </connection>
  <connection id="9" name="020_uy003000" type="6" refreshedVersion="5" background="1" saveData="1">
    <textPr codePage="850" sourceFile="C:\Users\waine.junior\Documents\Projeto lbm\lbm\src\CUDA\simulations\D3Q19\data\020_uy003000.csv" comma="1">
      <textFields count="2">
        <textField/>
        <textField/>
      </textFields>
    </textPr>
  </connection>
  <connection id="10" name="020_uz003000" type="6" refreshedVersion="5" background="1" saveData="1">
    <textPr codePage="850" sourceFile="C:\Users\waine.junior\Documents\Projeto lbm\lbm\src\CUDA\simulations\D3Q19\data\020_uz003000.csv" comma="1">
      <textFields count="2">
        <textField/>
        <textField/>
      </textFields>
    </textPr>
  </connection>
  <connection id="11" name="021_uy012000" type="6" refreshedVersion="5" background="1" saveData="1">
    <textPr codePage="850" sourceFile="C:\Users\waine.junior\Documents\Projeto lbm\lbm\src\CUDA\simulations\D3Q19\data\021_uy012000.csv" comma="1">
      <textFields count="2">
        <textField/>
        <textField/>
      </textFields>
    </textPr>
  </connection>
  <connection id="12" name="021_uz012000" type="6" refreshedVersion="5" background="1" saveData="1">
    <textPr codePage="850" sourceFile="C:\Users\waine.junior\Documents\Projeto lbm\lbm\src\CUDA\simulations\D3Q19\data\021_uz012000.csv" comma="1">
      <textFields count="2">
        <textField/>
        <textField/>
      </textFields>
    </textPr>
  </connection>
  <connection id="13" name="022_uy048000" type="6" refreshedVersion="5" background="1" saveData="1">
    <textPr codePage="850" sourceFile="C:\Users\waine.junior\Documents\Projeto lbm\lbm\src\CUDA\simulations\D3Q19\data\022_uy048000.csv" comma="1">
      <textFields count="2">
        <textField/>
        <textField/>
      </textFields>
    </textPr>
  </connection>
  <connection id="14" name="022_uz048000" type="6" refreshedVersion="5" background="1" saveData="1">
    <textPr codePage="850" sourceFile="C:\Users\waine.junior\Documents\Projeto lbm\lbm\src\CUDA\simulations\D3Q19\data\022_uz04800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<sst xmlns="http://schemas.openxmlformats.org/spreadsheetml/2006/main" count="100" uniqueCount="52">
  <si>
    <t>UX</t>
  </si>
  <si>
    <t>y</t>
  </si>
  <si>
    <t>uy</t>
  </si>
  <si>
    <t>x</t>
  </si>
  <si>
    <t>ux</t>
  </si>
  <si>
    <t>n=32</t>
  </si>
  <si>
    <t>n=64</t>
  </si>
  <si>
    <t>n=128</t>
  </si>
  <si>
    <t>uy 512</t>
  </si>
  <si>
    <t>ux 256</t>
  </si>
  <si>
    <t>ux 512</t>
  </si>
  <si>
    <t>ux 128</t>
  </si>
  <si>
    <t>ux 64</t>
  </si>
  <si>
    <t>ux 32</t>
  </si>
  <si>
    <t>64 diff^2</t>
  </si>
  <si>
    <t>32 diff^2</t>
  </si>
  <si>
    <t>y 64</t>
  </si>
  <si>
    <t>uy 64</t>
  </si>
  <si>
    <t>interp 64</t>
  </si>
  <si>
    <t>y 128</t>
  </si>
  <si>
    <t>uy 128</t>
  </si>
  <si>
    <t>interp 256</t>
  </si>
  <si>
    <t>interp 128</t>
  </si>
  <si>
    <t>y 256</t>
  </si>
  <si>
    <t>uy 256</t>
  </si>
  <si>
    <t>y 512</t>
  </si>
  <si>
    <t>interp 512</t>
  </si>
  <si>
    <t>SOMAS</t>
  </si>
  <si>
    <t>ERROS</t>
  </si>
  <si>
    <t>uy 32</t>
  </si>
  <si>
    <t>x 64</t>
  </si>
  <si>
    <t>x 128</t>
  </si>
  <si>
    <t>x 256</t>
  </si>
  <si>
    <t>x 512</t>
  </si>
  <si>
    <t>128 ^2</t>
  </si>
  <si>
    <t>uz</t>
  </si>
  <si>
    <t>uz 32</t>
  </si>
  <si>
    <t>uz 64</t>
  </si>
  <si>
    <t>uz 128</t>
  </si>
  <si>
    <t>n=16</t>
  </si>
  <si>
    <t>n=8</t>
  </si>
  <si>
    <t>1-x</t>
  </si>
  <si>
    <t>u</t>
  </si>
  <si>
    <t>menos u</t>
  </si>
  <si>
    <t>y 32</t>
  </si>
  <si>
    <t>uz ref</t>
  </si>
  <si>
    <t>ref ^2</t>
  </si>
  <si>
    <t>UY</t>
  </si>
  <si>
    <t>uy ref</t>
  </si>
  <si>
    <t>x 32</t>
  </si>
  <si>
    <t>o1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</si>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</sst>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3" applyNumberFormat="0" applyAlignment="0" applyProtection="0"/>
  </cellStyleXfs>
  <cellXfs count="15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3" fillId="3" borderId="1" xfId="3" applyNumberFormat="1"/>
    <xf numFmtId="11" fontId="1" fillId="2" borderId="0" xfId="1" applyNumberFormat="1"/>
    <xf numFmtId="11" fontId="2" fillId="3" borderId="2" xfId="2" applyNumberFormat="1"/>
    <xf numFmtId="11" fontId="4" fillId="0" borderId="0" xfId="0" applyNumberFormat="1" applyFont="1"/>
    <xf numFmtId="11" fontId="0" fillId="0" borderId="0" xfId="0" applyNumberFormat="1" applyFont="1"/>
    <xf numFmtId="0" fontId="3" fillId="3" borderId="1" xfId="3"/>
    <xf numFmtId="11" fontId="5" fillId="4" borderId="3" xfId="4" applyNumberFormat="1" applyAlignment="1">
      <alignment horizontal="center"/>
    </xf>
    <xf numFmtId="11" fontId="5" fillId="4" borderId="3" xfId="4" applyNumberFormat="1"/>
    <xf numFmtId="1" fontId="0" fillId="0" borderId="0" xfId="0" applyNumberFormat="1"/>
  </cellXfs>
  <cellStyles count="5">
    <cellStyle name="Cálculo" xfId="3" builtinId="22"/>
    <cellStyle name="Célula de Verificação" xfId="4" builtinId="23"/>
    <cellStyle name="Neutra" xfId="1" builtinId="28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394252048461"/>
          <c:y val="7.0847742598339147E-2"/>
          <c:w val="0.83713830646221554"/>
          <c:h val="0.82316471916323108"/>
        </c:manualLayout>
      </c:layout>
      <c:scatterChart>
        <c:scatterStyle val="lineMarker"/>
        <c:varyColors val="0"/>
        <c:ser>
          <c:idx val="0"/>
          <c:order val="0"/>
          <c:tx>
            <c:v>Espectral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 z,x=0.5'!$P$4:$P$20</c:f>
              <c:numCache>
                <c:formatCode>0.00E+00</c:formatCode>
                <c:ptCount val="17"/>
                <c:pt idx="0">
                  <c:v>1</c:v>
                </c:pt>
                <c:pt idx="1">
                  <c:v>0.97660000000000002</c:v>
                </c:pt>
                <c:pt idx="2">
                  <c:v>0.96879999999999999</c:v>
                </c:pt>
                <c:pt idx="3">
                  <c:v>0.96089999999999998</c:v>
                </c:pt>
                <c:pt idx="4">
                  <c:v>0.95309999999999995</c:v>
                </c:pt>
                <c:pt idx="5">
                  <c:v>0.85160000000000002</c:v>
                </c:pt>
                <c:pt idx="6">
                  <c:v>0.73440000000000005</c:v>
                </c:pt>
                <c:pt idx="7">
                  <c:v>0.61719999999999997</c:v>
                </c:pt>
                <c:pt idx="8">
                  <c:v>0.5</c:v>
                </c:pt>
                <c:pt idx="9">
                  <c:v>0.4531</c:v>
                </c:pt>
                <c:pt idx="10">
                  <c:v>0.28129999999999999</c:v>
                </c:pt>
                <c:pt idx="11">
                  <c:v>0.1719</c:v>
                </c:pt>
                <c:pt idx="12">
                  <c:v>0.1016</c:v>
                </c:pt>
                <c:pt idx="13">
                  <c:v>7.0300000000000001E-2</c:v>
                </c:pt>
                <c:pt idx="14">
                  <c:v>6.25E-2</c:v>
                </c:pt>
                <c:pt idx="15">
                  <c:v>5.4699999999999999E-2</c:v>
                </c:pt>
                <c:pt idx="16">
                  <c:v>0</c:v>
                </c:pt>
              </c:numCache>
            </c:numRef>
          </c:xVal>
          <c:yVal>
            <c:numRef>
              <c:f>'uz z,x=0.5'!$R$4:$R$20</c:f>
              <c:numCache>
                <c:formatCode>0.00E+00</c:formatCode>
                <c:ptCount val="17"/>
                <c:pt idx="0">
                  <c:v>1</c:v>
                </c:pt>
                <c:pt idx="1">
                  <c:v>0.66442270000000003</c:v>
                </c:pt>
                <c:pt idx="2">
                  <c:v>0.58083589999999996</c:v>
                </c:pt>
                <c:pt idx="3">
                  <c:v>0.51692769999999999</c:v>
                </c:pt>
                <c:pt idx="4">
                  <c:v>0.4723329</c:v>
                </c:pt>
                <c:pt idx="5">
                  <c:v>0.3372212</c:v>
                </c:pt>
                <c:pt idx="6">
                  <c:v>0.1886747</c:v>
                </c:pt>
                <c:pt idx="7">
                  <c:v>5.70178E-2</c:v>
                </c:pt>
                <c:pt idx="8">
                  <c:v>-6.2056100000000003E-2</c:v>
                </c:pt>
                <c:pt idx="9">
                  <c:v>-0.1081999</c:v>
                </c:pt>
                <c:pt idx="10">
                  <c:v>-0.2803696</c:v>
                </c:pt>
                <c:pt idx="11">
                  <c:v>-0.3885691</c:v>
                </c:pt>
                <c:pt idx="12">
                  <c:v>-0.3004561</c:v>
                </c:pt>
                <c:pt idx="13">
                  <c:v>-0.2228955</c:v>
                </c:pt>
                <c:pt idx="14">
                  <c:v>-0.20233000000000001</c:v>
                </c:pt>
                <c:pt idx="15">
                  <c:v>-0.18128810000000001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z,x=0.5'!$G$4:$G$35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'uz z,x=0.5'!$H$4:$H$35</c:f>
              <c:numCache>
                <c:formatCode>0.00E+00</c:formatCode>
                <c:ptCount val="32"/>
                <c:pt idx="0">
                  <c:v>-3.0411981190000002E-4</c:v>
                </c:pt>
                <c:pt idx="1">
                  <c:v>-0.13003490371000001</c:v>
                </c:pt>
                <c:pt idx="2">
                  <c:v>-0.23409560712999999</c:v>
                </c:pt>
                <c:pt idx="3">
                  <c:v>-0.32682065959000001</c:v>
                </c:pt>
                <c:pt idx="4">
                  <c:v>-0.40394677292999998</c:v>
                </c:pt>
                <c:pt idx="5">
                  <c:v>-0.44568724502000001</c:v>
                </c:pt>
                <c:pt idx="6">
                  <c:v>-0.44304592961</c:v>
                </c:pt>
                <c:pt idx="7">
                  <c:v>-0.40468509193000002</c:v>
                </c:pt>
                <c:pt idx="8">
                  <c:v>-0.35789549127999998</c:v>
                </c:pt>
                <c:pt idx="9">
                  <c:v>-0.31183657788000002</c:v>
                </c:pt>
                <c:pt idx="10">
                  <c:v>-0.27001973510999999</c:v>
                </c:pt>
                <c:pt idx="11">
                  <c:v>-0.23243624203999999</c:v>
                </c:pt>
                <c:pt idx="12">
                  <c:v>-0.19989148904000001</c:v>
                </c:pt>
                <c:pt idx="13">
                  <c:v>-0.16280354859000001</c:v>
                </c:pt>
                <c:pt idx="14">
                  <c:v>-0.12680451449999999</c:v>
                </c:pt>
                <c:pt idx="15">
                  <c:v>-9.2115258852000004E-2</c:v>
                </c:pt>
                <c:pt idx="16">
                  <c:v>-5.5389021703000002E-2</c:v>
                </c:pt>
                <c:pt idx="17">
                  <c:v>-1.8384611897000001E-2</c:v>
                </c:pt>
                <c:pt idx="18">
                  <c:v>1.5847923021999999E-2</c:v>
                </c:pt>
                <c:pt idx="19">
                  <c:v>5.5330462254999997E-2</c:v>
                </c:pt>
                <c:pt idx="20">
                  <c:v>9.5939305641000006E-2</c:v>
                </c:pt>
                <c:pt idx="21">
                  <c:v>0.13064897063</c:v>
                </c:pt>
                <c:pt idx="22">
                  <c:v>0.17745862846999999</c:v>
                </c:pt>
                <c:pt idx="23">
                  <c:v>0.22080047915000001</c:v>
                </c:pt>
                <c:pt idx="24">
                  <c:v>0.26665819456000001</c:v>
                </c:pt>
                <c:pt idx="25">
                  <c:v>0.31849988613000002</c:v>
                </c:pt>
                <c:pt idx="26">
                  <c:v>0.36972035465999997</c:v>
                </c:pt>
                <c:pt idx="27">
                  <c:v>0.41226328082000002</c:v>
                </c:pt>
                <c:pt idx="28">
                  <c:v>0.44946797314999998</c:v>
                </c:pt>
                <c:pt idx="29">
                  <c:v>0.50512815394999999</c:v>
                </c:pt>
                <c:pt idx="30">
                  <c:v>0.70051567683000004</c:v>
                </c:pt>
                <c:pt idx="31">
                  <c:v>1.0119947068999999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46520"/>
        <c:axId val="383344952"/>
      </c:scatterChart>
      <c:valAx>
        <c:axId val="383346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83344952"/>
        <c:crossesAt val="-0.60000000000000009"/>
        <c:crossBetween val="midCat"/>
        <c:majorUnit val="0.1"/>
      </c:valAx>
      <c:valAx>
        <c:axId val="383344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8334652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729005584384197"/>
          <c:y val="0.12458360882538276"/>
          <c:w val="0.14684282483357575"/>
          <c:h val="0.14199753066937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394252048461"/>
          <c:y val="7.0847742598339147E-2"/>
          <c:w val="0.83713830646221554"/>
          <c:h val="0.82316471916323108"/>
        </c:manualLayout>
      </c:layout>
      <c:scatterChart>
        <c:scatterStyle val="lineMarker"/>
        <c:varyColors val="0"/>
        <c:ser>
          <c:idx val="0"/>
          <c:order val="0"/>
          <c:tx>
            <c:v>Espectral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 z,x=0.5'!$P$4:$P$20</c:f>
              <c:numCache>
                <c:formatCode>0.00E+00</c:formatCode>
                <c:ptCount val="17"/>
                <c:pt idx="0">
                  <c:v>1</c:v>
                </c:pt>
                <c:pt idx="1">
                  <c:v>0.97660000000000002</c:v>
                </c:pt>
                <c:pt idx="2">
                  <c:v>0.96879999999999999</c:v>
                </c:pt>
                <c:pt idx="3">
                  <c:v>0.96089999999999998</c:v>
                </c:pt>
                <c:pt idx="4">
                  <c:v>0.95309999999999995</c:v>
                </c:pt>
                <c:pt idx="5">
                  <c:v>0.85160000000000002</c:v>
                </c:pt>
                <c:pt idx="6">
                  <c:v>0.73440000000000005</c:v>
                </c:pt>
                <c:pt idx="7">
                  <c:v>0.61719999999999997</c:v>
                </c:pt>
                <c:pt idx="8">
                  <c:v>0.5</c:v>
                </c:pt>
                <c:pt idx="9">
                  <c:v>0.4531</c:v>
                </c:pt>
                <c:pt idx="10">
                  <c:v>0.28129999999999999</c:v>
                </c:pt>
                <c:pt idx="11">
                  <c:v>0.1719</c:v>
                </c:pt>
                <c:pt idx="12">
                  <c:v>0.1016</c:v>
                </c:pt>
                <c:pt idx="13">
                  <c:v>7.0300000000000001E-2</c:v>
                </c:pt>
                <c:pt idx="14">
                  <c:v>6.25E-2</c:v>
                </c:pt>
                <c:pt idx="15">
                  <c:v>5.4699999999999999E-2</c:v>
                </c:pt>
                <c:pt idx="16">
                  <c:v>0</c:v>
                </c:pt>
              </c:numCache>
            </c:numRef>
          </c:xVal>
          <c:yVal>
            <c:numRef>
              <c:f>'uz z,x=0.5'!$R$4:$R$20</c:f>
              <c:numCache>
                <c:formatCode>0.00E+00</c:formatCode>
                <c:ptCount val="17"/>
                <c:pt idx="0">
                  <c:v>1</c:v>
                </c:pt>
                <c:pt idx="1">
                  <c:v>0.66442270000000003</c:v>
                </c:pt>
                <c:pt idx="2">
                  <c:v>0.58083589999999996</c:v>
                </c:pt>
                <c:pt idx="3">
                  <c:v>0.51692769999999999</c:v>
                </c:pt>
                <c:pt idx="4">
                  <c:v>0.4723329</c:v>
                </c:pt>
                <c:pt idx="5">
                  <c:v>0.3372212</c:v>
                </c:pt>
                <c:pt idx="6">
                  <c:v>0.1886747</c:v>
                </c:pt>
                <c:pt idx="7">
                  <c:v>5.70178E-2</c:v>
                </c:pt>
                <c:pt idx="8">
                  <c:v>-6.2056100000000003E-2</c:v>
                </c:pt>
                <c:pt idx="9">
                  <c:v>-0.1081999</c:v>
                </c:pt>
                <c:pt idx="10">
                  <c:v>-0.2803696</c:v>
                </c:pt>
                <c:pt idx="11">
                  <c:v>-0.3885691</c:v>
                </c:pt>
                <c:pt idx="12">
                  <c:v>-0.3004561</c:v>
                </c:pt>
                <c:pt idx="13">
                  <c:v>-0.2228955</c:v>
                </c:pt>
                <c:pt idx="14">
                  <c:v>-0.20233000000000001</c:v>
                </c:pt>
                <c:pt idx="15">
                  <c:v>-0.18128810000000001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z,x=0.5'!$J$4:$J$67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'uz z,x=0.5'!$K$4:$K$67</c:f>
              <c:numCache>
                <c:formatCode>0.00E+00</c:formatCode>
                <c:ptCount val="64"/>
                <c:pt idx="0">
                  <c:v>-1.2212817295999999E-4</c:v>
                </c:pt>
                <c:pt idx="1">
                  <c:v>-5.8672460374E-2</c:v>
                </c:pt>
                <c:pt idx="2">
                  <c:v>-0.10982293378000001</c:v>
                </c:pt>
                <c:pt idx="3">
                  <c:v>-0.15590451976</c:v>
                </c:pt>
                <c:pt idx="4">
                  <c:v>-0.19910893283</c:v>
                </c:pt>
                <c:pt idx="5">
                  <c:v>-0.24110322225</c:v>
                </c:pt>
                <c:pt idx="6">
                  <c:v>-0.28181704652</c:v>
                </c:pt>
                <c:pt idx="7">
                  <c:v>-0.31982934313</c:v>
                </c:pt>
                <c:pt idx="8">
                  <c:v>-0.35265023501999998</c:v>
                </c:pt>
                <c:pt idx="9">
                  <c:v>-0.37795897726</c:v>
                </c:pt>
                <c:pt idx="10">
                  <c:v>-0.39402795521</c:v>
                </c:pt>
                <c:pt idx="11">
                  <c:v>-0.40021711001999999</c:v>
                </c:pt>
                <c:pt idx="12">
                  <c:v>-0.3970631637</c:v>
                </c:pt>
                <c:pt idx="13">
                  <c:v>-0.38625667391000001</c:v>
                </c:pt>
                <c:pt idx="14">
                  <c:v>-0.36993508622999999</c:v>
                </c:pt>
                <c:pt idx="15">
                  <c:v>-0.35032717189000001</c:v>
                </c:pt>
                <c:pt idx="16">
                  <c:v>-0.32942478723000002</c:v>
                </c:pt>
                <c:pt idx="17">
                  <c:v>-0.30863650758</c:v>
                </c:pt>
                <c:pt idx="18">
                  <c:v>-0.28866862261999998</c:v>
                </c:pt>
                <c:pt idx="19">
                  <c:v>-0.26982344388000001</c:v>
                </c:pt>
                <c:pt idx="20">
                  <c:v>-0.25209788925999999</c:v>
                </c:pt>
                <c:pt idx="21">
                  <c:v>-0.23526336940000001</c:v>
                </c:pt>
                <c:pt idx="22">
                  <c:v>-0.21898172348</c:v>
                </c:pt>
                <c:pt idx="23">
                  <c:v>-0.2030458567</c:v>
                </c:pt>
                <c:pt idx="24">
                  <c:v>-0.18731099426</c:v>
                </c:pt>
                <c:pt idx="25">
                  <c:v>-0.17160433999999999</c:v>
                </c:pt>
                <c:pt idx="26">
                  <c:v>-0.15580331067</c:v>
                </c:pt>
                <c:pt idx="27">
                  <c:v>-0.13998459038</c:v>
                </c:pt>
                <c:pt idx="28">
                  <c:v>-0.12409010881</c:v>
                </c:pt>
                <c:pt idx="29">
                  <c:v>-0.10806712866</c:v>
                </c:pt>
                <c:pt idx="30">
                  <c:v>-9.1966054507000003E-2</c:v>
                </c:pt>
                <c:pt idx="31">
                  <c:v>-7.5865301009999997E-2</c:v>
                </c:pt>
                <c:pt idx="32">
                  <c:v>-5.9583355184E-2</c:v>
                </c:pt>
                <c:pt idx="33">
                  <c:v>-4.3234586701999998E-2</c:v>
                </c:pt>
                <c:pt idx="34">
                  <c:v>-2.6852677905E-2</c:v>
                </c:pt>
                <c:pt idx="35">
                  <c:v>-1.0347721904999999E-2</c:v>
                </c:pt>
                <c:pt idx="36">
                  <c:v>6.4317184581000001E-3</c:v>
                </c:pt>
                <c:pt idx="37">
                  <c:v>2.3155333869999999E-2</c:v>
                </c:pt>
                <c:pt idx="38">
                  <c:v>4.0096875045000001E-2</c:v>
                </c:pt>
                <c:pt idx="39">
                  <c:v>5.7330465977999998E-2</c:v>
                </c:pt>
                <c:pt idx="40">
                  <c:v>7.4801332366999998E-2</c:v>
                </c:pt>
                <c:pt idx="41">
                  <c:v>9.2258875559999995E-2</c:v>
                </c:pt>
                <c:pt idx="42">
                  <c:v>0.11034069756999999</c:v>
                </c:pt>
                <c:pt idx="43">
                  <c:v>0.12865633328000001</c:v>
                </c:pt>
                <c:pt idx="44">
                  <c:v>0.14733045878000001</c:v>
                </c:pt>
                <c:pt idx="45">
                  <c:v>0.16634061752000001</c:v>
                </c:pt>
                <c:pt idx="46">
                  <c:v>0.18620897688999999</c:v>
                </c:pt>
                <c:pt idx="47">
                  <c:v>0.20614538616</c:v>
                </c:pt>
                <c:pt idx="48">
                  <c:v>0.22694119408999999</c:v>
                </c:pt>
                <c:pt idx="49">
                  <c:v>0.24796039479000001</c:v>
                </c:pt>
                <c:pt idx="50">
                  <c:v>0.26957785805000001</c:v>
                </c:pt>
                <c:pt idx="51">
                  <c:v>0.29085093689000002</c:v>
                </c:pt>
                <c:pt idx="52">
                  <c:v>0.31263524461999997</c:v>
                </c:pt>
                <c:pt idx="53">
                  <c:v>0.33301027673</c:v>
                </c:pt>
                <c:pt idx="54">
                  <c:v>0.35290829999000001</c:v>
                </c:pt>
                <c:pt idx="55">
                  <c:v>0.37039897434000002</c:v>
                </c:pt>
                <c:pt idx="56">
                  <c:v>0.38643869851000001</c:v>
                </c:pt>
                <c:pt idx="57">
                  <c:v>0.39883853163999999</c:v>
                </c:pt>
                <c:pt idx="58">
                  <c:v>0.41278182759999998</c:v>
                </c:pt>
                <c:pt idx="59">
                  <c:v>0.43498927021</c:v>
                </c:pt>
                <c:pt idx="60">
                  <c:v>0.48983193331000002</c:v>
                </c:pt>
                <c:pt idx="61">
                  <c:v>0.60227776039000003</c:v>
                </c:pt>
                <c:pt idx="62">
                  <c:v>0.78648164023</c:v>
                </c:pt>
                <c:pt idx="63">
                  <c:v>1.0018683595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84968"/>
        <c:axId val="593086928"/>
      </c:scatterChart>
      <c:valAx>
        <c:axId val="593084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3086928"/>
        <c:crossesAt val="-0.60000000000000009"/>
        <c:crossBetween val="midCat"/>
        <c:majorUnit val="0.1"/>
      </c:valAx>
      <c:valAx>
        <c:axId val="593086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3084968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729005584384197"/>
          <c:y val="0.12458360882538276"/>
          <c:w val="0.14508381012558116"/>
          <c:h val="0.13919848578283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394252048461"/>
          <c:y val="7.0847742598339147E-2"/>
          <c:w val="0.83713830646221554"/>
          <c:h val="0.82316471916323108"/>
        </c:manualLayout>
      </c:layout>
      <c:scatterChart>
        <c:scatterStyle val="lineMarker"/>
        <c:varyColors val="0"/>
        <c:ser>
          <c:idx val="0"/>
          <c:order val="0"/>
          <c:tx>
            <c:v>Espectral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 z,x=0.5'!$P$4:$P$20</c:f>
              <c:numCache>
                <c:formatCode>0.00E+00</c:formatCode>
                <c:ptCount val="17"/>
                <c:pt idx="0">
                  <c:v>1</c:v>
                </c:pt>
                <c:pt idx="1">
                  <c:v>0.97660000000000002</c:v>
                </c:pt>
                <c:pt idx="2">
                  <c:v>0.96879999999999999</c:v>
                </c:pt>
                <c:pt idx="3">
                  <c:v>0.96089999999999998</c:v>
                </c:pt>
                <c:pt idx="4">
                  <c:v>0.95309999999999995</c:v>
                </c:pt>
                <c:pt idx="5">
                  <c:v>0.85160000000000002</c:v>
                </c:pt>
                <c:pt idx="6">
                  <c:v>0.73440000000000005</c:v>
                </c:pt>
                <c:pt idx="7">
                  <c:v>0.61719999999999997</c:v>
                </c:pt>
                <c:pt idx="8">
                  <c:v>0.5</c:v>
                </c:pt>
                <c:pt idx="9">
                  <c:v>0.4531</c:v>
                </c:pt>
                <c:pt idx="10">
                  <c:v>0.28129999999999999</c:v>
                </c:pt>
                <c:pt idx="11">
                  <c:v>0.1719</c:v>
                </c:pt>
                <c:pt idx="12">
                  <c:v>0.1016</c:v>
                </c:pt>
                <c:pt idx="13">
                  <c:v>7.0300000000000001E-2</c:v>
                </c:pt>
                <c:pt idx="14">
                  <c:v>6.25E-2</c:v>
                </c:pt>
                <c:pt idx="15">
                  <c:v>5.4699999999999999E-2</c:v>
                </c:pt>
                <c:pt idx="16">
                  <c:v>0</c:v>
                </c:pt>
              </c:numCache>
            </c:numRef>
          </c:xVal>
          <c:yVal>
            <c:numRef>
              <c:f>'uz z,x=0.5'!$R$4:$R$20</c:f>
              <c:numCache>
                <c:formatCode>0.00E+00</c:formatCode>
                <c:ptCount val="17"/>
                <c:pt idx="0">
                  <c:v>1</c:v>
                </c:pt>
                <c:pt idx="1">
                  <c:v>0.66442270000000003</c:v>
                </c:pt>
                <c:pt idx="2">
                  <c:v>0.58083589999999996</c:v>
                </c:pt>
                <c:pt idx="3">
                  <c:v>0.51692769999999999</c:v>
                </c:pt>
                <c:pt idx="4">
                  <c:v>0.4723329</c:v>
                </c:pt>
                <c:pt idx="5">
                  <c:v>0.3372212</c:v>
                </c:pt>
                <c:pt idx="6">
                  <c:v>0.1886747</c:v>
                </c:pt>
                <c:pt idx="7">
                  <c:v>5.70178E-2</c:v>
                </c:pt>
                <c:pt idx="8">
                  <c:v>-6.2056100000000003E-2</c:v>
                </c:pt>
                <c:pt idx="9">
                  <c:v>-0.1081999</c:v>
                </c:pt>
                <c:pt idx="10">
                  <c:v>-0.2803696</c:v>
                </c:pt>
                <c:pt idx="11">
                  <c:v>-0.3885691</c:v>
                </c:pt>
                <c:pt idx="12">
                  <c:v>-0.3004561</c:v>
                </c:pt>
                <c:pt idx="13">
                  <c:v>-0.2228955</c:v>
                </c:pt>
                <c:pt idx="14">
                  <c:v>-0.20233000000000001</c:v>
                </c:pt>
                <c:pt idx="15">
                  <c:v>-0.18128810000000001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z,x=0.5'!$M$4:$M$130</c:f>
              <c:numCache>
                <c:formatCode>0.00E+00</c:formatCode>
                <c:ptCount val="127"/>
                <c:pt idx="0">
                  <c:v>3.90625E-3</c:v>
                </c:pt>
                <c:pt idx="1">
                  <c:v>1.171875E-2</c:v>
                </c:pt>
                <c:pt idx="2">
                  <c:v>1.953125E-2</c:v>
                </c:pt>
                <c:pt idx="3">
                  <c:v>2.734375E-2</c:v>
                </c:pt>
                <c:pt idx="4">
                  <c:v>3.515625E-2</c:v>
                </c:pt>
                <c:pt idx="5">
                  <c:v>4.296875E-2</c:v>
                </c:pt>
                <c:pt idx="6">
                  <c:v>5.078125E-2</c:v>
                </c:pt>
                <c:pt idx="7">
                  <c:v>5.859375E-2</c:v>
                </c:pt>
                <c:pt idx="8">
                  <c:v>6.640625E-2</c:v>
                </c:pt>
                <c:pt idx="9">
                  <c:v>7.421875E-2</c:v>
                </c:pt>
                <c:pt idx="10">
                  <c:v>8.203125E-2</c:v>
                </c:pt>
                <c:pt idx="11">
                  <c:v>8.984375E-2</c:v>
                </c:pt>
                <c:pt idx="12">
                  <c:v>9.765625E-2</c:v>
                </c:pt>
                <c:pt idx="13">
                  <c:v>0.10546875</c:v>
                </c:pt>
                <c:pt idx="14">
                  <c:v>0.11328125</c:v>
                </c:pt>
                <c:pt idx="15">
                  <c:v>0.12109375</c:v>
                </c:pt>
                <c:pt idx="16">
                  <c:v>0.12890625</c:v>
                </c:pt>
                <c:pt idx="17">
                  <c:v>0.13671875</c:v>
                </c:pt>
                <c:pt idx="18">
                  <c:v>0.14453125</c:v>
                </c:pt>
                <c:pt idx="19">
                  <c:v>0.15234375</c:v>
                </c:pt>
                <c:pt idx="20">
                  <c:v>0.16015625</c:v>
                </c:pt>
                <c:pt idx="21">
                  <c:v>0.16796875</c:v>
                </c:pt>
                <c:pt idx="22">
                  <c:v>0.17578125</c:v>
                </c:pt>
                <c:pt idx="23">
                  <c:v>0.18359375</c:v>
                </c:pt>
                <c:pt idx="24">
                  <c:v>0.19140625</c:v>
                </c:pt>
                <c:pt idx="25">
                  <c:v>0.19921875</c:v>
                </c:pt>
                <c:pt idx="26">
                  <c:v>0.20703125</c:v>
                </c:pt>
                <c:pt idx="27">
                  <c:v>0.21484375</c:v>
                </c:pt>
                <c:pt idx="28">
                  <c:v>0.22265625</c:v>
                </c:pt>
                <c:pt idx="29">
                  <c:v>0.23046875</c:v>
                </c:pt>
                <c:pt idx="30">
                  <c:v>0.23828125</c:v>
                </c:pt>
                <c:pt idx="31">
                  <c:v>0.24609375</c:v>
                </c:pt>
                <c:pt idx="32">
                  <c:v>0.25390625</c:v>
                </c:pt>
                <c:pt idx="33">
                  <c:v>0.26171875</c:v>
                </c:pt>
                <c:pt idx="34">
                  <c:v>0.26953125</c:v>
                </c:pt>
                <c:pt idx="35">
                  <c:v>0.27734375</c:v>
                </c:pt>
                <c:pt idx="36">
                  <c:v>0.28515625</c:v>
                </c:pt>
                <c:pt idx="37">
                  <c:v>0.29296875</c:v>
                </c:pt>
                <c:pt idx="38">
                  <c:v>0.30078125</c:v>
                </c:pt>
                <c:pt idx="39">
                  <c:v>0.30859375</c:v>
                </c:pt>
                <c:pt idx="40">
                  <c:v>0.31640625</c:v>
                </c:pt>
                <c:pt idx="41">
                  <c:v>0.32421875</c:v>
                </c:pt>
                <c:pt idx="42">
                  <c:v>0.33203125</c:v>
                </c:pt>
                <c:pt idx="43">
                  <c:v>0.33984375</c:v>
                </c:pt>
                <c:pt idx="44">
                  <c:v>0.34765625</c:v>
                </c:pt>
                <c:pt idx="45">
                  <c:v>0.35546875</c:v>
                </c:pt>
                <c:pt idx="46">
                  <c:v>0.36328125</c:v>
                </c:pt>
                <c:pt idx="47">
                  <c:v>0.37109375</c:v>
                </c:pt>
                <c:pt idx="48">
                  <c:v>0.37890625</c:v>
                </c:pt>
                <c:pt idx="49">
                  <c:v>0.38671875</c:v>
                </c:pt>
                <c:pt idx="50">
                  <c:v>0.39453125</c:v>
                </c:pt>
                <c:pt idx="51">
                  <c:v>0.40234375</c:v>
                </c:pt>
                <c:pt idx="52">
                  <c:v>0.41015625</c:v>
                </c:pt>
                <c:pt idx="53">
                  <c:v>0.41796875</c:v>
                </c:pt>
                <c:pt idx="54">
                  <c:v>0.42578125</c:v>
                </c:pt>
                <c:pt idx="55">
                  <c:v>0.43359375</c:v>
                </c:pt>
                <c:pt idx="56">
                  <c:v>0.44140625</c:v>
                </c:pt>
                <c:pt idx="57">
                  <c:v>0.44921875</c:v>
                </c:pt>
                <c:pt idx="58">
                  <c:v>0.45703125</c:v>
                </c:pt>
                <c:pt idx="59">
                  <c:v>0.46484375</c:v>
                </c:pt>
                <c:pt idx="60">
                  <c:v>0.47265625</c:v>
                </c:pt>
                <c:pt idx="61">
                  <c:v>0.48046875</c:v>
                </c:pt>
                <c:pt idx="62">
                  <c:v>0.48828125</c:v>
                </c:pt>
                <c:pt idx="63">
                  <c:v>0.49609375</c:v>
                </c:pt>
                <c:pt idx="64">
                  <c:v>0.50390625</c:v>
                </c:pt>
                <c:pt idx="65">
                  <c:v>0.51171875</c:v>
                </c:pt>
                <c:pt idx="66">
                  <c:v>0.51953125</c:v>
                </c:pt>
                <c:pt idx="67">
                  <c:v>0.52734375</c:v>
                </c:pt>
                <c:pt idx="68">
                  <c:v>0.53515625</c:v>
                </c:pt>
                <c:pt idx="69">
                  <c:v>0.54296875</c:v>
                </c:pt>
                <c:pt idx="70">
                  <c:v>0.55078125</c:v>
                </c:pt>
                <c:pt idx="71">
                  <c:v>0.55859375</c:v>
                </c:pt>
                <c:pt idx="72">
                  <c:v>0.56640625</c:v>
                </c:pt>
                <c:pt idx="73">
                  <c:v>0.57421875</c:v>
                </c:pt>
                <c:pt idx="74">
                  <c:v>0.58203125</c:v>
                </c:pt>
                <c:pt idx="75">
                  <c:v>0.58984375</c:v>
                </c:pt>
                <c:pt idx="76">
                  <c:v>0.59765625</c:v>
                </c:pt>
                <c:pt idx="77">
                  <c:v>0.60546875</c:v>
                </c:pt>
                <c:pt idx="78">
                  <c:v>0.61328125</c:v>
                </c:pt>
                <c:pt idx="79">
                  <c:v>0.62109375</c:v>
                </c:pt>
                <c:pt idx="80">
                  <c:v>0.62890625</c:v>
                </c:pt>
                <c:pt idx="81">
                  <c:v>0.63671875</c:v>
                </c:pt>
                <c:pt idx="82">
                  <c:v>0.64453125</c:v>
                </c:pt>
                <c:pt idx="83">
                  <c:v>0.65234375</c:v>
                </c:pt>
                <c:pt idx="84">
                  <c:v>0.66015625</c:v>
                </c:pt>
                <c:pt idx="85">
                  <c:v>0.66796875</c:v>
                </c:pt>
                <c:pt idx="86">
                  <c:v>0.67578125</c:v>
                </c:pt>
                <c:pt idx="87">
                  <c:v>0.68359375</c:v>
                </c:pt>
                <c:pt idx="88">
                  <c:v>0.69140625</c:v>
                </c:pt>
                <c:pt idx="89">
                  <c:v>0.69921875</c:v>
                </c:pt>
                <c:pt idx="90">
                  <c:v>0.70703125</c:v>
                </c:pt>
                <c:pt idx="91">
                  <c:v>0.71484375</c:v>
                </c:pt>
                <c:pt idx="92">
                  <c:v>0.72265625</c:v>
                </c:pt>
                <c:pt idx="93">
                  <c:v>0.73046875</c:v>
                </c:pt>
                <c:pt idx="94">
                  <c:v>0.73828125</c:v>
                </c:pt>
                <c:pt idx="95">
                  <c:v>0.74609375</c:v>
                </c:pt>
                <c:pt idx="96">
                  <c:v>0.75390625</c:v>
                </c:pt>
                <c:pt idx="97">
                  <c:v>0.76171875</c:v>
                </c:pt>
                <c:pt idx="98">
                  <c:v>0.76953125</c:v>
                </c:pt>
                <c:pt idx="99">
                  <c:v>0.77734375</c:v>
                </c:pt>
                <c:pt idx="100">
                  <c:v>0.78515625</c:v>
                </c:pt>
                <c:pt idx="101">
                  <c:v>0.79296875</c:v>
                </c:pt>
                <c:pt idx="102">
                  <c:v>0.80078125</c:v>
                </c:pt>
                <c:pt idx="103">
                  <c:v>0.80859375</c:v>
                </c:pt>
                <c:pt idx="104">
                  <c:v>0.81640625</c:v>
                </c:pt>
                <c:pt idx="105">
                  <c:v>0.82421875</c:v>
                </c:pt>
                <c:pt idx="106">
                  <c:v>0.83203125</c:v>
                </c:pt>
                <c:pt idx="107">
                  <c:v>0.83984375</c:v>
                </c:pt>
                <c:pt idx="108">
                  <c:v>0.84765625</c:v>
                </c:pt>
                <c:pt idx="109">
                  <c:v>0.85546875</c:v>
                </c:pt>
                <c:pt idx="110">
                  <c:v>0.86328125</c:v>
                </c:pt>
                <c:pt idx="111">
                  <c:v>0.87109375</c:v>
                </c:pt>
                <c:pt idx="112">
                  <c:v>0.87890625</c:v>
                </c:pt>
                <c:pt idx="113">
                  <c:v>0.88671875</c:v>
                </c:pt>
                <c:pt idx="114">
                  <c:v>0.89453125</c:v>
                </c:pt>
                <c:pt idx="115">
                  <c:v>0.90234375</c:v>
                </c:pt>
                <c:pt idx="116">
                  <c:v>0.91015625</c:v>
                </c:pt>
                <c:pt idx="117">
                  <c:v>0.91796875</c:v>
                </c:pt>
                <c:pt idx="118">
                  <c:v>0.92578125</c:v>
                </c:pt>
                <c:pt idx="119">
                  <c:v>0.93359375</c:v>
                </c:pt>
                <c:pt idx="120">
                  <c:v>0.94140625</c:v>
                </c:pt>
                <c:pt idx="121">
                  <c:v>0.94921875</c:v>
                </c:pt>
                <c:pt idx="122">
                  <c:v>0.95703125</c:v>
                </c:pt>
                <c:pt idx="123">
                  <c:v>0.96484375</c:v>
                </c:pt>
                <c:pt idx="124">
                  <c:v>0.97265625</c:v>
                </c:pt>
                <c:pt idx="125">
                  <c:v>0.98046875</c:v>
                </c:pt>
                <c:pt idx="126">
                  <c:v>0.98828125</c:v>
                </c:pt>
              </c:numCache>
            </c:numRef>
          </c:xVal>
          <c:yVal>
            <c:numRef>
              <c:f>'uz z,x=0.5'!$N$4:$N$130</c:f>
              <c:numCache>
                <c:formatCode>0.00E+00</c:formatCode>
                <c:ptCount val="127"/>
                <c:pt idx="0">
                  <c:v>-3.2035431448000001E-5</c:v>
                </c:pt>
                <c:pt idx="1">
                  <c:v>-3.0426233561999999E-2</c:v>
                </c:pt>
                <c:pt idx="2">
                  <c:v>-5.8700902626000001E-2</c:v>
                </c:pt>
                <c:pt idx="3">
                  <c:v>-8.5100983046000001E-2</c:v>
                </c:pt>
                <c:pt idx="4">
                  <c:v>-0.10985360208</c:v>
                </c:pt>
                <c:pt idx="5">
                  <c:v>-0.13325223481000001</c:v>
                </c:pt>
                <c:pt idx="6">
                  <c:v>-0.15557977798</c:v>
                </c:pt>
                <c:pt idx="7">
                  <c:v>-0.17713609001</c:v>
                </c:pt>
                <c:pt idx="8">
                  <c:v>-0.19815468476</c:v>
                </c:pt>
                <c:pt idx="9">
                  <c:v>-0.21880841778999999</c:v>
                </c:pt>
                <c:pt idx="10">
                  <c:v>-0.23915358544000001</c:v>
                </c:pt>
                <c:pt idx="11">
                  <c:v>-0.25915144968999998</c:v>
                </c:pt>
                <c:pt idx="12">
                  <c:v>-0.27865314336000002</c:v>
                </c:pt>
                <c:pt idx="13">
                  <c:v>-0.29743994126000001</c:v>
                </c:pt>
                <c:pt idx="14">
                  <c:v>-0.31523256487000001</c:v>
                </c:pt>
                <c:pt idx="15">
                  <c:v>-0.33173350326000001</c:v>
                </c:pt>
                <c:pt idx="16">
                  <c:v>-0.34664145944000002</c:v>
                </c:pt>
                <c:pt idx="17">
                  <c:v>-0.35968449145999998</c:v>
                </c:pt>
                <c:pt idx="18">
                  <c:v>-0.37063037431000001</c:v>
                </c:pt>
                <c:pt idx="19">
                  <c:v>-0.37930892546</c:v>
                </c:pt>
                <c:pt idx="20">
                  <c:v>-0.38561631265000001</c:v>
                </c:pt>
                <c:pt idx="21">
                  <c:v>-0.38952536659999998</c:v>
                </c:pt>
                <c:pt idx="22">
                  <c:v>-0.39108167244000003</c:v>
                </c:pt>
                <c:pt idx="23">
                  <c:v>-0.39040280867999999</c:v>
                </c:pt>
                <c:pt idx="24">
                  <c:v>-0.38766579936000001</c:v>
                </c:pt>
                <c:pt idx="25">
                  <c:v>-0.38309667103</c:v>
                </c:pt>
                <c:pt idx="26">
                  <c:v>-0.37695357198000001</c:v>
                </c:pt>
                <c:pt idx="27">
                  <c:v>-0.36951281579</c:v>
                </c:pt>
                <c:pt idx="28">
                  <c:v>-0.36105170106000001</c:v>
                </c:pt>
                <c:pt idx="29">
                  <c:v>-0.35183647357999998</c:v>
                </c:pt>
                <c:pt idx="30">
                  <c:v>-0.34211076160999998</c:v>
                </c:pt>
                <c:pt idx="31">
                  <c:v>-0.33208846232</c:v>
                </c:pt>
                <c:pt idx="32">
                  <c:v>-0.32194809564999999</c:v>
                </c:pt>
                <c:pt idx="33">
                  <c:v>-0.31183212378000003</c:v>
                </c:pt>
                <c:pt idx="34">
                  <c:v>-0.30184731548999999</c:v>
                </c:pt>
                <c:pt idx="35">
                  <c:v>-0.29206750590000002</c:v>
                </c:pt>
                <c:pt idx="36">
                  <c:v>-0.28253723645000001</c:v>
                </c:pt>
                <c:pt idx="37">
                  <c:v>-0.27327727525000001</c:v>
                </c:pt>
                <c:pt idx="38">
                  <c:v>-0.26428921440999997</c:v>
                </c:pt>
                <c:pt idx="39">
                  <c:v>-0.25556017715000001</c:v>
                </c:pt>
                <c:pt idx="40">
                  <c:v>-0.24706737310999999</c:v>
                </c:pt>
                <c:pt idx="41">
                  <c:v>-0.23878244513999999</c:v>
                </c:pt>
                <c:pt idx="42">
                  <c:v>-0.23067403416999999</c:v>
                </c:pt>
                <c:pt idx="43">
                  <c:v>-0.22271018806000001</c:v>
                </c:pt>
                <c:pt idx="44">
                  <c:v>-0.21486060637000001</c:v>
                </c:pt>
                <c:pt idx="45">
                  <c:v>-0.20709787886</c:v>
                </c:pt>
                <c:pt idx="46">
                  <c:v>-0.19939755092</c:v>
                </c:pt>
                <c:pt idx="47">
                  <c:v>-0.19173880659</c:v>
                </c:pt>
                <c:pt idx="48">
                  <c:v>-0.18410484815</c:v>
                </c:pt>
                <c:pt idx="49">
                  <c:v>-0.17648224546999999</c:v>
                </c:pt>
                <c:pt idx="50">
                  <c:v>-0.16886031894</c:v>
                </c:pt>
                <c:pt idx="51">
                  <c:v>-0.16123137899000001</c:v>
                </c:pt>
                <c:pt idx="52">
                  <c:v>-0.15359016463</c:v>
                </c:pt>
                <c:pt idx="53">
                  <c:v>-0.14593288638999999</c:v>
                </c:pt>
                <c:pt idx="54">
                  <c:v>-0.13825707277999999</c:v>
                </c:pt>
                <c:pt idx="55">
                  <c:v>-0.13056170285999999</c:v>
                </c:pt>
                <c:pt idx="56">
                  <c:v>-0.1228463006</c:v>
                </c:pt>
                <c:pt idx="57">
                  <c:v>-0.11511055597</c:v>
                </c:pt>
                <c:pt idx="58">
                  <c:v>-0.10735465588</c:v>
                </c:pt>
                <c:pt idx="59">
                  <c:v>-9.9579144524999996E-2</c:v>
                </c:pt>
                <c:pt idx="60">
                  <c:v>-9.1784051187000004E-2</c:v>
                </c:pt>
                <c:pt idx="61">
                  <c:v>-8.3969334068000001E-2</c:v>
                </c:pt>
                <c:pt idx="62">
                  <c:v>-7.6135184558999994E-2</c:v>
                </c:pt>
                <c:pt idx="63">
                  <c:v>-6.8281483827E-2</c:v>
                </c:pt>
                <c:pt idx="64">
                  <c:v>-6.0407321615000002E-2</c:v>
                </c:pt>
                <c:pt idx="65">
                  <c:v>-5.2512164951000001E-2</c:v>
                </c:pt>
                <c:pt idx="66">
                  <c:v>-4.4595428285000002E-2</c:v>
                </c:pt>
                <c:pt idx="67">
                  <c:v>-3.6655774460999997E-2</c:v>
                </c:pt>
                <c:pt idx="68">
                  <c:v>-2.869145041E-2</c:v>
                </c:pt>
                <c:pt idx="69">
                  <c:v>-2.0701632171E-2</c:v>
                </c:pt>
                <c:pt idx="70">
                  <c:v>-1.2684635761000001E-2</c:v>
                </c:pt>
                <c:pt idx="71">
                  <c:v>-4.6380675355000003E-3</c:v>
                </c:pt>
                <c:pt idx="72">
                  <c:v>3.4400589628000001E-3</c:v>
                </c:pt>
                <c:pt idx="73">
                  <c:v>1.1550901848999999E-2</c:v>
                </c:pt>
                <c:pt idx="74">
                  <c:v>1.9697685629000001E-2</c:v>
                </c:pt>
                <c:pt idx="75">
                  <c:v>2.7883225837000002E-2</c:v>
                </c:pt>
                <c:pt idx="76">
                  <c:v>3.6109525789999999E-2</c:v>
                </c:pt>
                <c:pt idx="77">
                  <c:v>4.4378894113999999E-2</c:v>
                </c:pt>
                <c:pt idx="78">
                  <c:v>5.2696291697999997E-2</c:v>
                </c:pt>
                <c:pt idx="79">
                  <c:v>6.1064157794999997E-2</c:v>
                </c:pt>
                <c:pt idx="80">
                  <c:v>6.9485515727E-2</c:v>
                </c:pt>
                <c:pt idx="81">
                  <c:v>7.7964769599000006E-2</c:v>
                </c:pt>
                <c:pt idx="82">
                  <c:v>8.6508051906E-2</c:v>
                </c:pt>
                <c:pt idx="83">
                  <c:v>9.5117322904000004E-2</c:v>
                </c:pt>
                <c:pt idx="84">
                  <c:v>0.10379857402000001</c:v>
                </c:pt>
                <c:pt idx="85">
                  <c:v>0.11255776368000001</c:v>
                </c:pt>
                <c:pt idx="86">
                  <c:v>0.12140129831</c:v>
                </c:pt>
                <c:pt idx="87">
                  <c:v>0.13033146924</c:v>
                </c:pt>
                <c:pt idx="88">
                  <c:v>0.13935794434000001</c:v>
                </c:pt>
                <c:pt idx="89">
                  <c:v>0.14848515204000001</c:v>
                </c:pt>
                <c:pt idx="90">
                  <c:v>0.15771941148999999</c:v>
                </c:pt>
                <c:pt idx="91">
                  <c:v>0.16706270113999999</c:v>
                </c:pt>
                <c:pt idx="92">
                  <c:v>0.17652533702000001</c:v>
                </c:pt>
                <c:pt idx="93">
                  <c:v>0.18610505713</c:v>
                </c:pt>
                <c:pt idx="94">
                  <c:v>0.19580725088000001</c:v>
                </c:pt>
                <c:pt idx="95">
                  <c:v>0.20562746332000001</c:v>
                </c:pt>
                <c:pt idx="96">
                  <c:v>0.21557019366999999</c:v>
                </c:pt>
                <c:pt idx="97">
                  <c:v>0.22561959338000001</c:v>
                </c:pt>
                <c:pt idx="98">
                  <c:v>0.23577593889000001</c:v>
                </c:pt>
                <c:pt idx="99">
                  <c:v>0.24601581332</c:v>
                </c:pt>
                <c:pt idx="100">
                  <c:v>0.25633171933999999</c:v>
                </c:pt>
                <c:pt idx="101">
                  <c:v>0.26668451410999999</c:v>
                </c:pt>
                <c:pt idx="102">
                  <c:v>0.27706261962000001</c:v>
                </c:pt>
                <c:pt idx="103">
                  <c:v>0.28740971590999997</c:v>
                </c:pt>
                <c:pt idx="104">
                  <c:v>0.29770541297000003</c:v>
                </c:pt>
                <c:pt idx="105">
                  <c:v>0.30787547422</c:v>
                </c:pt>
                <c:pt idx="106">
                  <c:v>0.31789605030000001</c:v>
                </c:pt>
                <c:pt idx="107">
                  <c:v>0.32766921752</c:v>
                </c:pt>
                <c:pt idx="108">
                  <c:v>0.33717172954000002</c:v>
                </c:pt>
                <c:pt idx="109">
                  <c:v>0.34628587499000002</c:v>
                </c:pt>
                <c:pt idx="110">
                  <c:v>0.35499556628000001</c:v>
                </c:pt>
                <c:pt idx="111">
                  <c:v>0.36316564464000001</c:v>
                </c:pt>
                <c:pt idx="112">
                  <c:v>0.37081591378000001</c:v>
                </c:pt>
                <c:pt idx="113">
                  <c:v>0.37782680622999998</c:v>
                </c:pt>
                <c:pt idx="114">
                  <c:v>0.38433376595000002</c:v>
                </c:pt>
                <c:pt idx="115">
                  <c:v>0.39037162680999998</c:v>
                </c:pt>
                <c:pt idx="116">
                  <c:v>0.39645806645999998</c:v>
                </c:pt>
                <c:pt idx="117">
                  <c:v>0.40317340564999998</c:v>
                </c:pt>
                <c:pt idx="118">
                  <c:v>0.41201013423999999</c:v>
                </c:pt>
                <c:pt idx="119">
                  <c:v>0.42480048013999999</c:v>
                </c:pt>
                <c:pt idx="120">
                  <c:v>0.44472862143000003</c:v>
                </c:pt>
                <c:pt idx="121">
                  <c:v>0.47522226947000001</c:v>
                </c:pt>
                <c:pt idx="122">
                  <c:v>0.52072838237999997</c:v>
                </c:pt>
                <c:pt idx="123">
                  <c:v>0.58440939166999994</c:v>
                </c:pt>
                <c:pt idx="124">
                  <c:v>0.66839607781999999</c:v>
                </c:pt>
                <c:pt idx="125">
                  <c:v>0.77034345765000001</c:v>
                </c:pt>
                <c:pt idx="126">
                  <c:v>0.88463462695999995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64560"/>
        <c:axId val="468159464"/>
      </c:scatterChart>
      <c:valAx>
        <c:axId val="46816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8159464"/>
        <c:crossesAt val="-0.60000000000000009"/>
        <c:crossBetween val="midCat"/>
        <c:majorUnit val="0.1"/>
      </c:valAx>
      <c:valAx>
        <c:axId val="468159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816456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432610830738325"/>
          <c:y val="0.15537299807681373"/>
          <c:w val="0.14332479541758664"/>
          <c:h val="0.13639944089629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83102532889757"/>
          <c:y val="8.618176439387322E-2"/>
          <c:w val="0.73392926837088601"/>
          <c:h val="0.72921344727057558"/>
        </c:manualLayout>
      </c:layout>
      <c:scatterChart>
        <c:scatterStyle val="lineMarker"/>
        <c:varyColors val="0"/>
        <c:ser>
          <c:idx val="0"/>
          <c:order val="0"/>
          <c:tx>
            <c:v>O(2)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z,x=0.5'!$V$80:$V$82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'uz z,x=0.5'!$Y$80:$Y$82</c:f>
              <c:numCache>
                <c:formatCode>0.00E+00</c:formatCode>
                <c:ptCount val="3"/>
                <c:pt idx="0">
                  <c:v>0.37243014173564004</c:v>
                </c:pt>
                <c:pt idx="1">
                  <c:v>9.310753543391001E-2</c:v>
                </c:pt>
                <c:pt idx="2">
                  <c:v>2.3276883858477503E-2</c:v>
                </c:pt>
              </c:numCache>
            </c:numRef>
          </c:yVal>
          <c:smooth val="0"/>
        </c:ser>
        <c:ser>
          <c:idx val="2"/>
          <c:order val="1"/>
          <c:tx>
            <c:v>O(1)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'uz z,x=0.5'!$V$80:$V$82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'uz z,x=0.5'!$X$80:$X$82</c:f>
              <c:numCache>
                <c:formatCode>0.00E+00</c:formatCode>
                <c:ptCount val="3"/>
                <c:pt idx="0">
                  <c:v>0.37243014173563971</c:v>
                </c:pt>
                <c:pt idx="1">
                  <c:v>0.18621507086781985</c:v>
                </c:pt>
                <c:pt idx="2">
                  <c:v>9.3107535433909927E-2</c:v>
                </c:pt>
              </c:numCache>
            </c:numRef>
          </c:yVal>
          <c:smooth val="0"/>
        </c:ser>
        <c:ser>
          <c:idx val="1"/>
          <c:order val="2"/>
          <c:tx>
            <c:v>Erro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z,x=0.5'!$V$80:$V$82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'uz z,x=0.5'!$W$80:$W$82</c:f>
              <c:numCache>
                <c:formatCode>0.00E+00</c:formatCode>
                <c:ptCount val="3"/>
                <c:pt idx="0">
                  <c:v>0.37243014173563965</c:v>
                </c:pt>
                <c:pt idx="1">
                  <c:v>0.15271443610824037</c:v>
                </c:pt>
                <c:pt idx="2">
                  <c:v>6.7249600409401283E-2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18000"/>
        <c:axId val="594019568"/>
      </c:scatterChart>
      <c:valAx>
        <c:axId val="594018000"/>
        <c:scaling>
          <c:logBase val="2"/>
          <c:orientation val="minMax"/>
          <c:max val="256"/>
          <c:min val="1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4019568"/>
        <c:crossesAt val="1.0000000000000002E-2"/>
        <c:crossBetween val="midCat"/>
      </c:valAx>
      <c:valAx>
        <c:axId val="594019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401800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798300806125626"/>
          <c:y val="0.13270648007817323"/>
          <c:w val="0.15458174913011691"/>
          <c:h val="0.17980733335018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394252048461"/>
          <c:y val="7.0847742598339147E-2"/>
          <c:w val="0.83713830646221554"/>
          <c:h val="0.82316471916323108"/>
        </c:manualLayout>
      </c:layout>
      <c:scatterChart>
        <c:scatterStyle val="lineMarker"/>
        <c:varyColors val="0"/>
        <c:ser>
          <c:idx val="0"/>
          <c:order val="0"/>
          <c:tx>
            <c:v>Espectral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'uy y,x=0.5'!$Q$4:$Q$20</c:f>
              <c:numCache>
                <c:formatCode>0.00E+00</c:formatCode>
                <c:ptCount val="17"/>
                <c:pt idx="0">
                  <c:v>1</c:v>
                </c:pt>
                <c:pt idx="1">
                  <c:v>0.96879999999999999</c:v>
                </c:pt>
                <c:pt idx="2">
                  <c:v>0.96089999999999998</c:v>
                </c:pt>
                <c:pt idx="3">
                  <c:v>0.95310000000000006</c:v>
                </c:pt>
                <c:pt idx="4">
                  <c:v>0.94530000000000003</c:v>
                </c:pt>
                <c:pt idx="5">
                  <c:v>0.90629999999999999</c:v>
                </c:pt>
                <c:pt idx="6">
                  <c:v>0.85939999999999994</c:v>
                </c:pt>
                <c:pt idx="7">
                  <c:v>0.80469999999999997</c:v>
                </c:pt>
                <c:pt idx="8">
                  <c:v>0.5</c:v>
                </c:pt>
                <c:pt idx="9">
                  <c:v>0.23440000000000005</c:v>
                </c:pt>
                <c:pt idx="10">
                  <c:v>0.22660000000000002</c:v>
                </c:pt>
                <c:pt idx="11">
                  <c:v>0.15629999999999999</c:v>
                </c:pt>
                <c:pt idx="12">
                  <c:v>9.3799999999999994E-2</c:v>
                </c:pt>
                <c:pt idx="13">
                  <c:v>7.8099999999999947E-2</c:v>
                </c:pt>
                <c:pt idx="14">
                  <c:v>7.0300000000000029E-2</c:v>
                </c:pt>
                <c:pt idx="15">
                  <c:v>6.25E-2</c:v>
                </c:pt>
                <c:pt idx="16">
                  <c:v>0</c:v>
                </c:pt>
              </c:numCache>
            </c:numRef>
          </c:xVal>
          <c:yVal>
            <c:numRef>
              <c:f>'uy y,x=0.5'!$R$4:$R$20</c:f>
              <c:numCache>
                <c:formatCode>0.00E+00</c:formatCode>
                <c:ptCount val="17"/>
                <c:pt idx="0">
                  <c:v>0</c:v>
                </c:pt>
                <c:pt idx="1">
                  <c:v>-0.2279225</c:v>
                </c:pt>
                <c:pt idx="2">
                  <c:v>-0.29368689999999997</c:v>
                </c:pt>
                <c:pt idx="3">
                  <c:v>-0.35532130000000001</c:v>
                </c:pt>
                <c:pt idx="4">
                  <c:v>-0.4103754</c:v>
                </c:pt>
                <c:pt idx="5">
                  <c:v>-0.5264392</c:v>
                </c:pt>
                <c:pt idx="6">
                  <c:v>-0.42645450000000001</c:v>
                </c:pt>
                <c:pt idx="7">
                  <c:v>-0.32021369999999999</c:v>
                </c:pt>
                <c:pt idx="8">
                  <c:v>2.57995E-2</c:v>
                </c:pt>
                <c:pt idx="9">
                  <c:v>0.32535920000000002</c:v>
                </c:pt>
                <c:pt idx="10">
                  <c:v>0.33399240000000002</c:v>
                </c:pt>
                <c:pt idx="11">
                  <c:v>0.3769189</c:v>
                </c:pt>
                <c:pt idx="12">
                  <c:v>0.33304420000000001</c:v>
                </c:pt>
                <c:pt idx="13">
                  <c:v>0.30990970000000001</c:v>
                </c:pt>
                <c:pt idx="14">
                  <c:v>0.29627029999999999</c:v>
                </c:pt>
                <c:pt idx="15">
                  <c:v>0.2807056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'uy y,x=0.5'!$G$4:$G$35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'uy y,x=0.5'!$H$4:$H$35</c:f>
              <c:numCache>
                <c:formatCode>0.00E+00</c:formatCode>
                <c:ptCount val="32"/>
                <c:pt idx="0">
                  <c:v>1.7536498714E-3</c:v>
                </c:pt>
                <c:pt idx="1">
                  <c:v>0.24658079962000001</c:v>
                </c:pt>
                <c:pt idx="2">
                  <c:v>0.36135541067999999</c:v>
                </c:pt>
                <c:pt idx="3">
                  <c:v>0.40850549449000001</c:v>
                </c:pt>
                <c:pt idx="4">
                  <c:v>0.43375097251</c:v>
                </c:pt>
                <c:pt idx="5">
                  <c:v>0.43398750677999998</c:v>
                </c:pt>
                <c:pt idx="6">
                  <c:v>0.40990686394999998</c:v>
                </c:pt>
                <c:pt idx="7">
                  <c:v>0.36725186311000002</c:v>
                </c:pt>
                <c:pt idx="8">
                  <c:v>0.32340841779000001</c:v>
                </c:pt>
                <c:pt idx="9">
                  <c:v>0.27672226726999999</c:v>
                </c:pt>
                <c:pt idx="10">
                  <c:v>0.23163060625000001</c:v>
                </c:pt>
                <c:pt idx="11">
                  <c:v>0.19014300822999999</c:v>
                </c:pt>
                <c:pt idx="12">
                  <c:v>0.15143147485</c:v>
                </c:pt>
                <c:pt idx="13">
                  <c:v>0.11253269718</c:v>
                </c:pt>
                <c:pt idx="14">
                  <c:v>7.4079576263000005E-2</c:v>
                </c:pt>
                <c:pt idx="15">
                  <c:v>3.3022246077000002E-2</c:v>
                </c:pt>
                <c:pt idx="16">
                  <c:v>-4.5841098715999999E-3</c:v>
                </c:pt>
                <c:pt idx="17">
                  <c:v>-4.2656931841000001E-2</c:v>
                </c:pt>
                <c:pt idx="18">
                  <c:v>-8.2590610563000003E-2</c:v>
                </c:pt>
                <c:pt idx="19">
                  <c:v>-0.12296513329</c:v>
                </c:pt>
                <c:pt idx="20">
                  <c:v>-0.1622458437</c:v>
                </c:pt>
                <c:pt idx="21">
                  <c:v>-0.20427873253000001</c:v>
                </c:pt>
                <c:pt idx="22">
                  <c:v>-0.24649922420000001</c:v>
                </c:pt>
                <c:pt idx="23">
                  <c:v>-0.28689556808</c:v>
                </c:pt>
                <c:pt idx="24">
                  <c:v>-0.32812745511000002</c:v>
                </c:pt>
                <c:pt idx="25">
                  <c:v>-0.37959924093000003</c:v>
                </c:pt>
                <c:pt idx="26">
                  <c:v>-0.44631642111999997</c:v>
                </c:pt>
                <c:pt idx="27">
                  <c:v>-0.53231392675</c:v>
                </c:pt>
                <c:pt idx="28">
                  <c:v>-0.58649105642999999</c:v>
                </c:pt>
                <c:pt idx="29">
                  <c:v>-0.49010953409000002</c:v>
                </c:pt>
                <c:pt idx="30">
                  <c:v>-0.24543710171999999</c:v>
                </c:pt>
                <c:pt idx="31">
                  <c:v>2.0589288486999998E-3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84752"/>
        <c:axId val="467885144"/>
      </c:scatterChart>
      <c:valAx>
        <c:axId val="467884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7885144"/>
        <c:crossesAt val="-0.8"/>
        <c:crossBetween val="midCat"/>
        <c:majorUnit val="0.1"/>
      </c:valAx>
      <c:valAx>
        <c:axId val="467885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7884752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099288053496847"/>
          <c:y val="0.15537299807681371"/>
          <c:w val="0.14014809298109912"/>
          <c:h val="0.12800230623666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394252048461"/>
          <c:y val="7.0847742598339147E-2"/>
          <c:w val="0.83713830646221554"/>
          <c:h val="0.82316471916323108"/>
        </c:manualLayout>
      </c:layout>
      <c:scatterChart>
        <c:scatterStyle val="lineMarker"/>
        <c:varyColors val="0"/>
        <c:ser>
          <c:idx val="0"/>
          <c:order val="0"/>
          <c:tx>
            <c:v>Espectral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'uy y,x=0.5'!$Q$4:$Q$20</c:f>
              <c:numCache>
                <c:formatCode>0.00E+00</c:formatCode>
                <c:ptCount val="17"/>
                <c:pt idx="0">
                  <c:v>1</c:v>
                </c:pt>
                <c:pt idx="1">
                  <c:v>0.96879999999999999</c:v>
                </c:pt>
                <c:pt idx="2">
                  <c:v>0.96089999999999998</c:v>
                </c:pt>
                <c:pt idx="3">
                  <c:v>0.95310000000000006</c:v>
                </c:pt>
                <c:pt idx="4">
                  <c:v>0.94530000000000003</c:v>
                </c:pt>
                <c:pt idx="5">
                  <c:v>0.90629999999999999</c:v>
                </c:pt>
                <c:pt idx="6">
                  <c:v>0.85939999999999994</c:v>
                </c:pt>
                <c:pt idx="7">
                  <c:v>0.80469999999999997</c:v>
                </c:pt>
                <c:pt idx="8">
                  <c:v>0.5</c:v>
                </c:pt>
                <c:pt idx="9">
                  <c:v>0.23440000000000005</c:v>
                </c:pt>
                <c:pt idx="10">
                  <c:v>0.22660000000000002</c:v>
                </c:pt>
                <c:pt idx="11">
                  <c:v>0.15629999999999999</c:v>
                </c:pt>
                <c:pt idx="12">
                  <c:v>9.3799999999999994E-2</c:v>
                </c:pt>
                <c:pt idx="13">
                  <c:v>7.8099999999999947E-2</c:v>
                </c:pt>
                <c:pt idx="14">
                  <c:v>7.0300000000000029E-2</c:v>
                </c:pt>
                <c:pt idx="15">
                  <c:v>6.25E-2</c:v>
                </c:pt>
                <c:pt idx="16">
                  <c:v>0</c:v>
                </c:pt>
              </c:numCache>
            </c:numRef>
          </c:xVal>
          <c:yVal>
            <c:numRef>
              <c:f>'uy y,x=0.5'!$R$4:$R$20</c:f>
              <c:numCache>
                <c:formatCode>0.00E+00</c:formatCode>
                <c:ptCount val="17"/>
                <c:pt idx="0">
                  <c:v>0</c:v>
                </c:pt>
                <c:pt idx="1">
                  <c:v>-0.2279225</c:v>
                </c:pt>
                <c:pt idx="2">
                  <c:v>-0.29368689999999997</c:v>
                </c:pt>
                <c:pt idx="3">
                  <c:v>-0.35532130000000001</c:v>
                </c:pt>
                <c:pt idx="4">
                  <c:v>-0.4103754</c:v>
                </c:pt>
                <c:pt idx="5">
                  <c:v>-0.5264392</c:v>
                </c:pt>
                <c:pt idx="6">
                  <c:v>-0.42645450000000001</c:v>
                </c:pt>
                <c:pt idx="7">
                  <c:v>-0.32021369999999999</c:v>
                </c:pt>
                <c:pt idx="8">
                  <c:v>2.57995E-2</c:v>
                </c:pt>
                <c:pt idx="9">
                  <c:v>0.32535920000000002</c:v>
                </c:pt>
                <c:pt idx="10">
                  <c:v>0.33399240000000002</c:v>
                </c:pt>
                <c:pt idx="11">
                  <c:v>0.3769189</c:v>
                </c:pt>
                <c:pt idx="12">
                  <c:v>0.33304420000000001</c:v>
                </c:pt>
                <c:pt idx="13">
                  <c:v>0.30990970000000001</c:v>
                </c:pt>
                <c:pt idx="14">
                  <c:v>0.29627029999999999</c:v>
                </c:pt>
                <c:pt idx="15">
                  <c:v>0.2807056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'uy y,x=0.5'!$J$4:$J$67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'uy y,x=0.5'!$K$4:$K$67</c:f>
              <c:numCache>
                <c:formatCode>0.00E+00</c:formatCode>
                <c:ptCount val="64"/>
                <c:pt idx="0">
                  <c:v>4.4840083973E-4</c:v>
                </c:pt>
                <c:pt idx="1">
                  <c:v>0.11386775692999999</c:v>
                </c:pt>
                <c:pt idx="2">
                  <c:v>0.19719824764999999</c:v>
                </c:pt>
                <c:pt idx="3">
                  <c:v>0.25518208509000001</c:v>
                </c:pt>
                <c:pt idx="4">
                  <c:v>0.29512819678000002</c:v>
                </c:pt>
                <c:pt idx="5">
                  <c:v>0.32411865365999998</c:v>
                </c:pt>
                <c:pt idx="6">
                  <c:v>0.34659834770999998</c:v>
                </c:pt>
                <c:pt idx="7">
                  <c:v>0.36416228671</c:v>
                </c:pt>
                <c:pt idx="8">
                  <c:v>0.37673850053000002</c:v>
                </c:pt>
                <c:pt idx="9">
                  <c:v>0.38399028210000002</c:v>
                </c:pt>
                <c:pt idx="10">
                  <c:v>0.38565704998</c:v>
                </c:pt>
                <c:pt idx="11">
                  <c:v>0.38174937566</c:v>
                </c:pt>
                <c:pt idx="12">
                  <c:v>0.37286021376</c:v>
                </c:pt>
                <c:pt idx="13">
                  <c:v>0.35997202417000002</c:v>
                </c:pt>
                <c:pt idx="14">
                  <c:v>0.34388337191000001</c:v>
                </c:pt>
                <c:pt idx="15">
                  <c:v>0.32550413836999997</c:v>
                </c:pt>
                <c:pt idx="16">
                  <c:v>0.30596906595000001</c:v>
                </c:pt>
                <c:pt idx="17">
                  <c:v>0.28601616075000003</c:v>
                </c:pt>
                <c:pt idx="18">
                  <c:v>0.26596858595</c:v>
                </c:pt>
                <c:pt idx="19">
                  <c:v>0.24619179214</c:v>
                </c:pt>
                <c:pt idx="20">
                  <c:v>0.2269595912</c:v>
                </c:pt>
                <c:pt idx="21">
                  <c:v>0.20824374168000001</c:v>
                </c:pt>
                <c:pt idx="22">
                  <c:v>0.18990343844999999</c:v>
                </c:pt>
                <c:pt idx="23">
                  <c:v>0.17185281747</c:v>
                </c:pt>
                <c:pt idx="24">
                  <c:v>0.15409288962000001</c:v>
                </c:pt>
                <c:pt idx="25">
                  <c:v>0.13654448844</c:v>
                </c:pt>
                <c:pt idx="26">
                  <c:v>0.11904848262000001</c:v>
                </c:pt>
                <c:pt idx="27">
                  <c:v>0.10155535323000001</c:v>
                </c:pt>
                <c:pt idx="28">
                  <c:v>8.4153181881000003E-2</c:v>
                </c:pt>
                <c:pt idx="29">
                  <c:v>6.6792002109000007E-2</c:v>
                </c:pt>
                <c:pt idx="30">
                  <c:v>4.9365272942000001E-2</c:v>
                </c:pt>
                <c:pt idx="31">
                  <c:v>3.1897618395000001E-2</c:v>
                </c:pt>
                <c:pt idx="32">
                  <c:v>1.4481102072999999E-2</c:v>
                </c:pt>
                <c:pt idx="33">
                  <c:v>-2.9702388639000002E-3</c:v>
                </c:pt>
                <c:pt idx="34">
                  <c:v>-2.0536353984999998E-2</c:v>
                </c:pt>
                <c:pt idx="35">
                  <c:v>-3.8151986364000003E-2</c:v>
                </c:pt>
                <c:pt idx="36">
                  <c:v>-5.5762845056000002E-2</c:v>
                </c:pt>
                <c:pt idx="37">
                  <c:v>-7.3527774424000006E-2</c:v>
                </c:pt>
                <c:pt idx="38">
                  <c:v>-9.1454853717000004E-2</c:v>
                </c:pt>
                <c:pt idx="39">
                  <c:v>-0.10941697916</c:v>
                </c:pt>
                <c:pt idx="40">
                  <c:v>-0.12748466757999999</c:v>
                </c:pt>
                <c:pt idx="41">
                  <c:v>-0.14581781699999999</c:v>
                </c:pt>
                <c:pt idx="42">
                  <c:v>-0.16419296782000001</c:v>
                </c:pt>
                <c:pt idx="43">
                  <c:v>-0.18256357574000001</c:v>
                </c:pt>
                <c:pt idx="44">
                  <c:v>-0.20113392722000001</c:v>
                </c:pt>
                <c:pt idx="45">
                  <c:v>-0.21972581307</c:v>
                </c:pt>
                <c:pt idx="46">
                  <c:v>-0.23806667163</c:v>
                </c:pt>
                <c:pt idx="47">
                  <c:v>-0.25654473420000001</c:v>
                </c:pt>
                <c:pt idx="48">
                  <c:v>-0.27522354562000001</c:v>
                </c:pt>
                <c:pt idx="49">
                  <c:v>-0.29412814380000002</c:v>
                </c:pt>
                <c:pt idx="50">
                  <c:v>-0.31435294326000002</c:v>
                </c:pt>
                <c:pt idx="51">
                  <c:v>-0.33724406995</c:v>
                </c:pt>
                <c:pt idx="52">
                  <c:v>-0.36406679423999999</c:v>
                </c:pt>
                <c:pt idx="53">
                  <c:v>-0.39682746199000002</c:v>
                </c:pt>
                <c:pt idx="54">
                  <c:v>-0.43591869927999999</c:v>
                </c:pt>
                <c:pt idx="55">
                  <c:v>-0.47821730203000001</c:v>
                </c:pt>
                <c:pt idx="56">
                  <c:v>-0.51571569174999998</c:v>
                </c:pt>
                <c:pt idx="57">
                  <c:v>-0.53468149876000004</c:v>
                </c:pt>
                <c:pt idx="58">
                  <c:v>-0.51930706156999995</c:v>
                </c:pt>
                <c:pt idx="59">
                  <c:v>-0.45892911499</c:v>
                </c:pt>
                <c:pt idx="60">
                  <c:v>-0.3558737099</c:v>
                </c:pt>
                <c:pt idx="61">
                  <c:v>-0.22779402424</c:v>
                </c:pt>
                <c:pt idx="62">
                  <c:v>-0.10128172353000001</c:v>
                </c:pt>
                <c:pt idx="63">
                  <c:v>5.2738510211000004E-4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15184"/>
        <c:axId val="715314792"/>
      </c:scatterChart>
      <c:valAx>
        <c:axId val="715315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15314792"/>
        <c:crossesAt val="-0.8"/>
        <c:crossBetween val="midCat"/>
        <c:majorUnit val="0.1"/>
      </c:valAx>
      <c:valAx>
        <c:axId val="715314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15315184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338353210826375"/>
          <c:y val="0.13857872875756347"/>
          <c:w val="0.16130780339296791"/>
          <c:h val="0.15319371021554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394252048461"/>
          <c:y val="7.0847742598339147E-2"/>
          <c:w val="0.83713830646221554"/>
          <c:h val="0.82316471916323108"/>
        </c:manualLayout>
      </c:layout>
      <c:scatterChart>
        <c:scatterStyle val="lineMarker"/>
        <c:varyColors val="0"/>
        <c:ser>
          <c:idx val="0"/>
          <c:order val="0"/>
          <c:tx>
            <c:v>Espectral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'uy y,x=0.5'!$Q$4:$Q$20</c:f>
              <c:numCache>
                <c:formatCode>0.00E+00</c:formatCode>
                <c:ptCount val="17"/>
                <c:pt idx="0">
                  <c:v>1</c:v>
                </c:pt>
                <c:pt idx="1">
                  <c:v>0.96879999999999999</c:v>
                </c:pt>
                <c:pt idx="2">
                  <c:v>0.96089999999999998</c:v>
                </c:pt>
                <c:pt idx="3">
                  <c:v>0.95310000000000006</c:v>
                </c:pt>
                <c:pt idx="4">
                  <c:v>0.94530000000000003</c:v>
                </c:pt>
                <c:pt idx="5">
                  <c:v>0.90629999999999999</c:v>
                </c:pt>
                <c:pt idx="6">
                  <c:v>0.85939999999999994</c:v>
                </c:pt>
                <c:pt idx="7">
                  <c:v>0.80469999999999997</c:v>
                </c:pt>
                <c:pt idx="8">
                  <c:v>0.5</c:v>
                </c:pt>
                <c:pt idx="9">
                  <c:v>0.23440000000000005</c:v>
                </c:pt>
                <c:pt idx="10">
                  <c:v>0.22660000000000002</c:v>
                </c:pt>
                <c:pt idx="11">
                  <c:v>0.15629999999999999</c:v>
                </c:pt>
                <c:pt idx="12">
                  <c:v>9.3799999999999994E-2</c:v>
                </c:pt>
                <c:pt idx="13">
                  <c:v>7.8099999999999947E-2</c:v>
                </c:pt>
                <c:pt idx="14">
                  <c:v>7.0300000000000029E-2</c:v>
                </c:pt>
                <c:pt idx="15">
                  <c:v>6.25E-2</c:v>
                </c:pt>
                <c:pt idx="16">
                  <c:v>0</c:v>
                </c:pt>
              </c:numCache>
            </c:numRef>
          </c:xVal>
          <c:yVal>
            <c:numRef>
              <c:f>'uy y,x=0.5'!$R$4:$R$20</c:f>
              <c:numCache>
                <c:formatCode>0.00E+00</c:formatCode>
                <c:ptCount val="17"/>
                <c:pt idx="0">
                  <c:v>0</c:v>
                </c:pt>
                <c:pt idx="1">
                  <c:v>-0.2279225</c:v>
                </c:pt>
                <c:pt idx="2">
                  <c:v>-0.29368689999999997</c:v>
                </c:pt>
                <c:pt idx="3">
                  <c:v>-0.35532130000000001</c:v>
                </c:pt>
                <c:pt idx="4">
                  <c:v>-0.4103754</c:v>
                </c:pt>
                <c:pt idx="5">
                  <c:v>-0.5264392</c:v>
                </c:pt>
                <c:pt idx="6">
                  <c:v>-0.42645450000000001</c:v>
                </c:pt>
                <c:pt idx="7">
                  <c:v>-0.32021369999999999</c:v>
                </c:pt>
                <c:pt idx="8">
                  <c:v>2.57995E-2</c:v>
                </c:pt>
                <c:pt idx="9">
                  <c:v>0.32535920000000002</c:v>
                </c:pt>
                <c:pt idx="10">
                  <c:v>0.33399240000000002</c:v>
                </c:pt>
                <c:pt idx="11">
                  <c:v>0.3769189</c:v>
                </c:pt>
                <c:pt idx="12">
                  <c:v>0.33304420000000001</c:v>
                </c:pt>
                <c:pt idx="13">
                  <c:v>0.30990970000000001</c:v>
                </c:pt>
                <c:pt idx="14">
                  <c:v>0.29627029999999999</c:v>
                </c:pt>
                <c:pt idx="15">
                  <c:v>0.2807056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'uy y,x=0.5'!$M$4:$M$131</c:f>
              <c:numCache>
                <c:formatCode>0.00E+00</c:formatCode>
                <c:ptCount val="128"/>
                <c:pt idx="0">
                  <c:v>3.90625E-3</c:v>
                </c:pt>
                <c:pt idx="1">
                  <c:v>1.171875E-2</c:v>
                </c:pt>
                <c:pt idx="2">
                  <c:v>1.953125E-2</c:v>
                </c:pt>
                <c:pt idx="3">
                  <c:v>2.734375E-2</c:v>
                </c:pt>
                <c:pt idx="4">
                  <c:v>3.515625E-2</c:v>
                </c:pt>
                <c:pt idx="5">
                  <c:v>4.296875E-2</c:v>
                </c:pt>
                <c:pt idx="6">
                  <c:v>5.078125E-2</c:v>
                </c:pt>
                <c:pt idx="7">
                  <c:v>5.859375E-2</c:v>
                </c:pt>
                <c:pt idx="8">
                  <c:v>6.640625E-2</c:v>
                </c:pt>
                <c:pt idx="9">
                  <c:v>7.421875E-2</c:v>
                </c:pt>
                <c:pt idx="10">
                  <c:v>8.203125E-2</c:v>
                </c:pt>
                <c:pt idx="11">
                  <c:v>8.984375E-2</c:v>
                </c:pt>
                <c:pt idx="12">
                  <c:v>9.765625E-2</c:v>
                </c:pt>
                <c:pt idx="13">
                  <c:v>0.10546875</c:v>
                </c:pt>
                <c:pt idx="14">
                  <c:v>0.11328125</c:v>
                </c:pt>
                <c:pt idx="15">
                  <c:v>0.12109375</c:v>
                </c:pt>
                <c:pt idx="16">
                  <c:v>0.12890625</c:v>
                </c:pt>
                <c:pt idx="17">
                  <c:v>0.13671875</c:v>
                </c:pt>
                <c:pt idx="18">
                  <c:v>0.14453125</c:v>
                </c:pt>
                <c:pt idx="19">
                  <c:v>0.15234375</c:v>
                </c:pt>
                <c:pt idx="20">
                  <c:v>0.16015625</c:v>
                </c:pt>
                <c:pt idx="21">
                  <c:v>0.16796875</c:v>
                </c:pt>
                <c:pt idx="22">
                  <c:v>0.17578125</c:v>
                </c:pt>
                <c:pt idx="23">
                  <c:v>0.18359375</c:v>
                </c:pt>
                <c:pt idx="24">
                  <c:v>0.19140625</c:v>
                </c:pt>
                <c:pt idx="25">
                  <c:v>0.19921875</c:v>
                </c:pt>
                <c:pt idx="26">
                  <c:v>0.20703125</c:v>
                </c:pt>
                <c:pt idx="27">
                  <c:v>0.21484375</c:v>
                </c:pt>
                <c:pt idx="28">
                  <c:v>0.22265625</c:v>
                </c:pt>
                <c:pt idx="29">
                  <c:v>0.23046875</c:v>
                </c:pt>
                <c:pt idx="30">
                  <c:v>0.23828125</c:v>
                </c:pt>
                <c:pt idx="31">
                  <c:v>0.24609375</c:v>
                </c:pt>
                <c:pt idx="32">
                  <c:v>0.25390625</c:v>
                </c:pt>
                <c:pt idx="33">
                  <c:v>0.26171875</c:v>
                </c:pt>
                <c:pt idx="34">
                  <c:v>0.26953125</c:v>
                </c:pt>
                <c:pt idx="35">
                  <c:v>0.27734375</c:v>
                </c:pt>
                <c:pt idx="36">
                  <c:v>0.28515625</c:v>
                </c:pt>
                <c:pt idx="37">
                  <c:v>0.29296875</c:v>
                </c:pt>
                <c:pt idx="38">
                  <c:v>0.30078125</c:v>
                </c:pt>
                <c:pt idx="39">
                  <c:v>0.30859375</c:v>
                </c:pt>
                <c:pt idx="40">
                  <c:v>0.31640625</c:v>
                </c:pt>
                <c:pt idx="41">
                  <c:v>0.32421875</c:v>
                </c:pt>
                <c:pt idx="42">
                  <c:v>0.33203125</c:v>
                </c:pt>
                <c:pt idx="43">
                  <c:v>0.33984375</c:v>
                </c:pt>
                <c:pt idx="44">
                  <c:v>0.34765625</c:v>
                </c:pt>
                <c:pt idx="45">
                  <c:v>0.35546875</c:v>
                </c:pt>
                <c:pt idx="46">
                  <c:v>0.36328125</c:v>
                </c:pt>
                <c:pt idx="47">
                  <c:v>0.37109375</c:v>
                </c:pt>
                <c:pt idx="48">
                  <c:v>0.37890625</c:v>
                </c:pt>
                <c:pt idx="49">
                  <c:v>0.38671875</c:v>
                </c:pt>
                <c:pt idx="50">
                  <c:v>0.39453125</c:v>
                </c:pt>
                <c:pt idx="51">
                  <c:v>0.40234375</c:v>
                </c:pt>
                <c:pt idx="52">
                  <c:v>0.41015625</c:v>
                </c:pt>
                <c:pt idx="53">
                  <c:v>0.41796875</c:v>
                </c:pt>
                <c:pt idx="54">
                  <c:v>0.42578125</c:v>
                </c:pt>
                <c:pt idx="55">
                  <c:v>0.43359375</c:v>
                </c:pt>
                <c:pt idx="56">
                  <c:v>0.44140625</c:v>
                </c:pt>
                <c:pt idx="57">
                  <c:v>0.44921875</c:v>
                </c:pt>
                <c:pt idx="58">
                  <c:v>0.45703125</c:v>
                </c:pt>
                <c:pt idx="59">
                  <c:v>0.46484375</c:v>
                </c:pt>
                <c:pt idx="60">
                  <c:v>0.47265625</c:v>
                </c:pt>
                <c:pt idx="61">
                  <c:v>0.48046875</c:v>
                </c:pt>
                <c:pt idx="62">
                  <c:v>0.48828125</c:v>
                </c:pt>
                <c:pt idx="63">
                  <c:v>0.49609375</c:v>
                </c:pt>
                <c:pt idx="64">
                  <c:v>0.50390625</c:v>
                </c:pt>
                <c:pt idx="65">
                  <c:v>0.51171875</c:v>
                </c:pt>
                <c:pt idx="66">
                  <c:v>0.51953125</c:v>
                </c:pt>
                <c:pt idx="67">
                  <c:v>0.52734375</c:v>
                </c:pt>
                <c:pt idx="68">
                  <c:v>0.53515625</c:v>
                </c:pt>
                <c:pt idx="69">
                  <c:v>0.54296875</c:v>
                </c:pt>
                <c:pt idx="70">
                  <c:v>0.55078125</c:v>
                </c:pt>
                <c:pt idx="71">
                  <c:v>0.55859375</c:v>
                </c:pt>
                <c:pt idx="72">
                  <c:v>0.56640625</c:v>
                </c:pt>
                <c:pt idx="73">
                  <c:v>0.57421875</c:v>
                </c:pt>
                <c:pt idx="74">
                  <c:v>0.58203125</c:v>
                </c:pt>
                <c:pt idx="75">
                  <c:v>0.58984375</c:v>
                </c:pt>
                <c:pt idx="76">
                  <c:v>0.59765625</c:v>
                </c:pt>
                <c:pt idx="77">
                  <c:v>0.60546875</c:v>
                </c:pt>
                <c:pt idx="78">
                  <c:v>0.61328125</c:v>
                </c:pt>
                <c:pt idx="79">
                  <c:v>0.62109375</c:v>
                </c:pt>
                <c:pt idx="80">
                  <c:v>0.62890625</c:v>
                </c:pt>
                <c:pt idx="81">
                  <c:v>0.63671875</c:v>
                </c:pt>
                <c:pt idx="82">
                  <c:v>0.64453125</c:v>
                </c:pt>
                <c:pt idx="83">
                  <c:v>0.65234375</c:v>
                </c:pt>
                <c:pt idx="84">
                  <c:v>0.66015625</c:v>
                </c:pt>
                <c:pt idx="85">
                  <c:v>0.66796875</c:v>
                </c:pt>
                <c:pt idx="86">
                  <c:v>0.67578125</c:v>
                </c:pt>
                <c:pt idx="87">
                  <c:v>0.68359375</c:v>
                </c:pt>
                <c:pt idx="88">
                  <c:v>0.69140625</c:v>
                </c:pt>
                <c:pt idx="89">
                  <c:v>0.69921875</c:v>
                </c:pt>
                <c:pt idx="90">
                  <c:v>0.70703125</c:v>
                </c:pt>
                <c:pt idx="91">
                  <c:v>0.71484375</c:v>
                </c:pt>
                <c:pt idx="92">
                  <c:v>0.72265625</c:v>
                </c:pt>
                <c:pt idx="93">
                  <c:v>0.73046875</c:v>
                </c:pt>
                <c:pt idx="94">
                  <c:v>0.73828125</c:v>
                </c:pt>
                <c:pt idx="95">
                  <c:v>0.74609375</c:v>
                </c:pt>
                <c:pt idx="96">
                  <c:v>0.75390625</c:v>
                </c:pt>
                <c:pt idx="97">
                  <c:v>0.76171875</c:v>
                </c:pt>
                <c:pt idx="98">
                  <c:v>0.76953125</c:v>
                </c:pt>
                <c:pt idx="99">
                  <c:v>0.77734375</c:v>
                </c:pt>
                <c:pt idx="100">
                  <c:v>0.78515625</c:v>
                </c:pt>
                <c:pt idx="101">
                  <c:v>0.79296875</c:v>
                </c:pt>
                <c:pt idx="102">
                  <c:v>0.80078125</c:v>
                </c:pt>
                <c:pt idx="103">
                  <c:v>0.80859375</c:v>
                </c:pt>
                <c:pt idx="104">
                  <c:v>0.81640625</c:v>
                </c:pt>
                <c:pt idx="105">
                  <c:v>0.82421875</c:v>
                </c:pt>
                <c:pt idx="106">
                  <c:v>0.83203125</c:v>
                </c:pt>
                <c:pt idx="107">
                  <c:v>0.83984375</c:v>
                </c:pt>
                <c:pt idx="108">
                  <c:v>0.84765625</c:v>
                </c:pt>
                <c:pt idx="109">
                  <c:v>0.85546875</c:v>
                </c:pt>
                <c:pt idx="110">
                  <c:v>0.86328125</c:v>
                </c:pt>
                <c:pt idx="111">
                  <c:v>0.87109375</c:v>
                </c:pt>
                <c:pt idx="112">
                  <c:v>0.87890625</c:v>
                </c:pt>
                <c:pt idx="113">
                  <c:v>0.88671875</c:v>
                </c:pt>
                <c:pt idx="114">
                  <c:v>0.89453125</c:v>
                </c:pt>
                <c:pt idx="115">
                  <c:v>0.90234375</c:v>
                </c:pt>
                <c:pt idx="116">
                  <c:v>0.91015625</c:v>
                </c:pt>
                <c:pt idx="117">
                  <c:v>0.91796875</c:v>
                </c:pt>
                <c:pt idx="118">
                  <c:v>0.92578125</c:v>
                </c:pt>
                <c:pt idx="119">
                  <c:v>0.93359375</c:v>
                </c:pt>
                <c:pt idx="120">
                  <c:v>0.94140625</c:v>
                </c:pt>
                <c:pt idx="121">
                  <c:v>0.94921875</c:v>
                </c:pt>
                <c:pt idx="122">
                  <c:v>0.95703125</c:v>
                </c:pt>
                <c:pt idx="123">
                  <c:v>0.96484375</c:v>
                </c:pt>
                <c:pt idx="124">
                  <c:v>0.97265625</c:v>
                </c:pt>
                <c:pt idx="125">
                  <c:v>0.98046875</c:v>
                </c:pt>
                <c:pt idx="126">
                  <c:v>0.98828125</c:v>
                </c:pt>
                <c:pt idx="127">
                  <c:v>0.99609375</c:v>
                </c:pt>
              </c:numCache>
            </c:numRef>
          </c:xVal>
          <c:yVal>
            <c:numRef>
              <c:f>'uy y,x=0.5'!$N$4:$N$131</c:f>
              <c:numCache>
                <c:formatCode>0.00E+00</c:formatCode>
                <c:ptCount val="128"/>
                <c:pt idx="0">
                  <c:v>1.0146832997E-4</c:v>
                </c:pt>
                <c:pt idx="1">
                  <c:v>5.7490428551999997E-2</c:v>
                </c:pt>
                <c:pt idx="2">
                  <c:v>0.10769809381000001</c:v>
                </c:pt>
                <c:pt idx="3">
                  <c:v>0.15095956223000001</c:v>
                </c:pt>
                <c:pt idx="4">
                  <c:v>0.18764295155999999</c:v>
                </c:pt>
                <c:pt idx="5">
                  <c:v>0.21838037479</c:v>
                </c:pt>
                <c:pt idx="6">
                  <c:v>0.24397375424000001</c:v>
                </c:pt>
                <c:pt idx="7">
                  <c:v>0.26534398366</c:v>
                </c:pt>
                <c:pt idx="8">
                  <c:v>0.28337671842000001</c:v>
                </c:pt>
                <c:pt idx="9">
                  <c:v>0.29886134214999999</c:v>
                </c:pt>
                <c:pt idx="10">
                  <c:v>0.31240287555000001</c:v>
                </c:pt>
                <c:pt idx="11">
                  <c:v>0.32442973595000002</c:v>
                </c:pt>
                <c:pt idx="12">
                  <c:v>0.33518878738000002</c:v>
                </c:pt>
                <c:pt idx="13">
                  <c:v>0.34479811375000002</c:v>
                </c:pt>
                <c:pt idx="14">
                  <c:v>0.35327323123999999</c:v>
                </c:pt>
                <c:pt idx="15">
                  <c:v>0.36058076783999998</c:v>
                </c:pt>
                <c:pt idx="16">
                  <c:v>0.36665923472</c:v>
                </c:pt>
                <c:pt idx="17">
                  <c:v>0.37144924361999998</c:v>
                </c:pt>
                <c:pt idx="18">
                  <c:v>0.37489993934999999</c:v>
                </c:pt>
                <c:pt idx="19">
                  <c:v>0.37698544790999999</c:v>
                </c:pt>
                <c:pt idx="20">
                  <c:v>0.37770147865999998</c:v>
                </c:pt>
                <c:pt idx="21">
                  <c:v>0.37706947012000003</c:v>
                </c:pt>
                <c:pt idx="22">
                  <c:v>0.37513341632000002</c:v>
                </c:pt>
                <c:pt idx="23">
                  <c:v>0.37196218345999998</c:v>
                </c:pt>
                <c:pt idx="24">
                  <c:v>0.36764085384</c:v>
                </c:pt>
                <c:pt idx="25">
                  <c:v>0.36226974787999999</c:v>
                </c:pt>
                <c:pt idx="26">
                  <c:v>0.35596113608000002</c:v>
                </c:pt>
                <c:pt idx="27">
                  <c:v>0.34883573330000001</c:v>
                </c:pt>
                <c:pt idx="28">
                  <c:v>0.34101443321000002</c:v>
                </c:pt>
                <c:pt idx="29">
                  <c:v>0.33261788844000001</c:v>
                </c:pt>
                <c:pt idx="30">
                  <c:v>0.32376359917000003</c:v>
                </c:pt>
                <c:pt idx="31">
                  <c:v>0.31456101018999999</c:v>
                </c:pt>
                <c:pt idx="32">
                  <c:v>0.30510760515000002</c:v>
                </c:pt>
                <c:pt idx="33">
                  <c:v>0.29549091529999999</c:v>
                </c:pt>
                <c:pt idx="34">
                  <c:v>0.28578667063000002</c:v>
                </c:pt>
                <c:pt idx="35">
                  <c:v>0.27605625302999998</c:v>
                </c:pt>
                <c:pt idx="36">
                  <c:v>0.26634764316999998</c:v>
                </c:pt>
                <c:pt idx="37">
                  <c:v>0.25669869896000003</c:v>
                </c:pt>
                <c:pt idx="38">
                  <c:v>0.24713635362</c:v>
                </c:pt>
                <c:pt idx="39">
                  <c:v>0.23767664133999999</c:v>
                </c:pt>
                <c:pt idx="40">
                  <c:v>0.22832783141999999</c:v>
                </c:pt>
                <c:pt idx="41">
                  <c:v>0.21909310126000001</c:v>
                </c:pt>
                <c:pt idx="42">
                  <c:v>0.20996988996999999</c:v>
                </c:pt>
                <c:pt idx="43">
                  <c:v>0.20095094481</c:v>
                </c:pt>
                <c:pt idx="44">
                  <c:v>0.19202735000999999</c:v>
                </c:pt>
                <c:pt idx="45">
                  <c:v>0.18318955435000001</c:v>
                </c:pt>
                <c:pt idx="46">
                  <c:v>0.17442633142</c:v>
                </c:pt>
                <c:pt idx="47">
                  <c:v>0.16572605830000001</c:v>
                </c:pt>
                <c:pt idx="48">
                  <c:v>0.15707866002000001</c:v>
                </c:pt>
                <c:pt idx="49">
                  <c:v>0.14847500369</c:v>
                </c:pt>
                <c:pt idx="50">
                  <c:v>0.13990593975999999</c:v>
                </c:pt>
                <c:pt idx="51">
                  <c:v>0.13136365260999999</c:v>
                </c:pt>
                <c:pt idx="52">
                  <c:v>0.1228422617</c:v>
                </c:pt>
                <c:pt idx="53">
                  <c:v>0.11433648503</c:v>
                </c:pt>
                <c:pt idx="54">
                  <c:v>0.10584139564</c:v>
                </c:pt>
                <c:pt idx="55">
                  <c:v>9.7353489212000002E-2</c:v>
                </c:pt>
                <c:pt idx="56">
                  <c:v>8.8870276307999999E-2</c:v>
                </c:pt>
                <c:pt idx="57">
                  <c:v>8.0389254548E-2</c:v>
                </c:pt>
                <c:pt idx="58">
                  <c:v>7.1908279709000003E-2</c:v>
                </c:pt>
                <c:pt idx="59">
                  <c:v>6.3426029925000002E-2</c:v>
                </c:pt>
                <c:pt idx="60">
                  <c:v>5.4941338743000001E-2</c:v>
                </c:pt>
                <c:pt idx="61">
                  <c:v>4.6452821791999999E-2</c:v>
                </c:pt>
                <c:pt idx="62">
                  <c:v>3.7959293184000001E-2</c:v>
                </c:pt>
                <c:pt idx="63">
                  <c:v>2.9459813800000002E-2</c:v>
                </c:pt>
                <c:pt idx="64">
                  <c:v>2.0953304427E-2</c:v>
                </c:pt>
                <c:pt idx="65">
                  <c:v>1.2438442417E-2</c:v>
                </c:pt>
                <c:pt idx="66">
                  <c:v>3.9138859103999999E-3</c:v>
                </c:pt>
                <c:pt idx="67">
                  <c:v>-4.6216195107999999E-3</c:v>
                </c:pt>
                <c:pt idx="68">
                  <c:v>-1.3169470298000001E-2</c:v>
                </c:pt>
                <c:pt idx="69">
                  <c:v>-2.1731440078E-2</c:v>
                </c:pt>
                <c:pt idx="70">
                  <c:v>-3.0309286341E-2</c:v>
                </c:pt>
                <c:pt idx="71">
                  <c:v>-3.8904508257000002E-2</c:v>
                </c:pt>
                <c:pt idx="72">
                  <c:v>-4.7518920340999998E-2</c:v>
                </c:pt>
                <c:pt idx="73">
                  <c:v>-5.6154745011999997E-2</c:v>
                </c:pt>
                <c:pt idx="74">
                  <c:v>-6.4813682265000006E-2</c:v>
                </c:pt>
                <c:pt idx="75">
                  <c:v>-7.3497176930000005E-2</c:v>
                </c:pt>
                <c:pt idx="76">
                  <c:v>-8.2207319289999997E-2</c:v>
                </c:pt>
                <c:pt idx="77">
                  <c:v>-9.0945978607999994E-2</c:v>
                </c:pt>
                <c:pt idx="78">
                  <c:v>-9.9713889419999993E-2</c:v>
                </c:pt>
                <c:pt idx="79">
                  <c:v>-0.10851209220999999</c:v>
                </c:pt>
                <c:pt idx="80">
                  <c:v>-0.11734198344000001</c:v>
                </c:pt>
                <c:pt idx="81">
                  <c:v>-0.12620340111</c:v>
                </c:pt>
                <c:pt idx="82">
                  <c:v>-0.13509524829</c:v>
                </c:pt>
                <c:pt idx="83">
                  <c:v>-0.14401730584</c:v>
                </c:pt>
                <c:pt idx="84">
                  <c:v>-0.15296806488</c:v>
                </c:pt>
                <c:pt idx="85">
                  <c:v>-0.161943754</c:v>
                </c:pt>
                <c:pt idx="86">
                  <c:v>-0.17094108997999999</c:v>
                </c:pt>
                <c:pt idx="87">
                  <c:v>-0.17995696396999999</c:v>
                </c:pt>
                <c:pt idx="88">
                  <c:v>-0.18898527623</c:v>
                </c:pt>
                <c:pt idx="89">
                  <c:v>-0.1980197987</c:v>
                </c:pt>
                <c:pt idx="90">
                  <c:v>-0.2070564537</c:v>
                </c:pt>
                <c:pt idx="91">
                  <c:v>-0.21609020635000001</c:v>
                </c:pt>
                <c:pt idx="92">
                  <c:v>-0.22511575216999999</c:v>
                </c:pt>
                <c:pt idx="93">
                  <c:v>-0.23413368149</c:v>
                </c:pt>
                <c:pt idx="94">
                  <c:v>-0.24314902150000001</c:v>
                </c:pt>
                <c:pt idx="95">
                  <c:v>-0.25217092173</c:v>
                </c:pt>
                <c:pt idx="96">
                  <c:v>-0.26122008892999998</c:v>
                </c:pt>
                <c:pt idx="97">
                  <c:v>-0.27033328910999999</c:v>
                </c:pt>
                <c:pt idx="98">
                  <c:v>-0.2795612831</c:v>
                </c:pt>
                <c:pt idx="99">
                  <c:v>-0.28897743620999999</c:v>
                </c:pt>
                <c:pt idx="100">
                  <c:v>-0.29868476559000001</c:v>
                </c:pt>
                <c:pt idx="101">
                  <c:v>-0.30881530817000002</c:v>
                </c:pt>
                <c:pt idx="102">
                  <c:v>-0.31953035753999998</c:v>
                </c:pt>
                <c:pt idx="103">
                  <c:v>-0.33102565359000002</c:v>
                </c:pt>
                <c:pt idx="104">
                  <c:v>-0.34351879237999999</c:v>
                </c:pt>
                <c:pt idx="105">
                  <c:v>-0.35723264928999998</c:v>
                </c:pt>
                <c:pt idx="106">
                  <c:v>-0.37237090466</c:v>
                </c:pt>
                <c:pt idx="107">
                  <c:v>-0.38908027443999998</c:v>
                </c:pt>
                <c:pt idx="108">
                  <c:v>-0.40738804696999997</c:v>
                </c:pt>
                <c:pt idx="109">
                  <c:v>-0.42713980900999998</c:v>
                </c:pt>
                <c:pt idx="110">
                  <c:v>-0.44791917749999999</c:v>
                </c:pt>
                <c:pt idx="111">
                  <c:v>-0.46897503342000002</c:v>
                </c:pt>
                <c:pt idx="112">
                  <c:v>-0.48916071466</c:v>
                </c:pt>
                <c:pt idx="113">
                  <c:v>-0.50692961342999998</c:v>
                </c:pt>
                <c:pt idx="114">
                  <c:v>-0.52037840899999999</c:v>
                </c:pt>
                <c:pt idx="115">
                  <c:v>-0.52739387764000001</c:v>
                </c:pt>
                <c:pt idx="116">
                  <c:v>-0.52586845709999996</c:v>
                </c:pt>
                <c:pt idx="117">
                  <c:v>-0.51400665069999996</c:v>
                </c:pt>
                <c:pt idx="118">
                  <c:v>-0.49062547586999999</c:v>
                </c:pt>
                <c:pt idx="119">
                  <c:v>-0.45544633822000002</c:v>
                </c:pt>
                <c:pt idx="120">
                  <c:v>-0.40923757305000003</c:v>
                </c:pt>
                <c:pt idx="121">
                  <c:v>-0.35384281811000001</c:v>
                </c:pt>
                <c:pt idx="122">
                  <c:v>-0.29198353752</c:v>
                </c:pt>
                <c:pt idx="123">
                  <c:v>-0.22697928734</c:v>
                </c:pt>
                <c:pt idx="124">
                  <c:v>-0.16231090726</c:v>
                </c:pt>
                <c:pt idx="125">
                  <c:v>-0.10125838188</c:v>
                </c:pt>
                <c:pt idx="126">
                  <c:v>-4.6493439387999998E-2</c:v>
                </c:pt>
                <c:pt idx="127">
                  <c:v>1.2613538706E-4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86456"/>
        <c:axId val="598687240"/>
      </c:scatterChart>
      <c:valAx>
        <c:axId val="598686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8687240"/>
        <c:crossesAt val="-0.8"/>
        <c:crossBetween val="midCat"/>
        <c:majorUnit val="0.1"/>
      </c:valAx>
      <c:valAx>
        <c:axId val="598687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8686456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570295293200138"/>
          <c:y val="0.13577968387102177"/>
          <c:w val="0.15954449419197883"/>
          <c:h val="0.13639944089629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83102532889757"/>
          <c:y val="8.618176439387322E-2"/>
          <c:w val="0.73392926837088601"/>
          <c:h val="0.72921344727057558"/>
        </c:manualLayout>
      </c:layout>
      <c:scatterChart>
        <c:scatterStyle val="lineMarker"/>
        <c:varyColors val="0"/>
        <c:ser>
          <c:idx val="0"/>
          <c:order val="0"/>
          <c:tx>
            <c:v>O(2)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'uy y,x=0.5'!$V$80:$V$82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'uy y,x=0.5'!$Y$80:$Y$82</c:f>
              <c:numCache>
                <c:formatCode>0.00E+00</c:formatCode>
                <c:ptCount val="3"/>
                <c:pt idx="0">
                  <c:v>0.49949872274248636</c:v>
                </c:pt>
                <c:pt idx="1">
                  <c:v>0.12487468068562159</c:v>
                </c:pt>
                <c:pt idx="2">
                  <c:v>3.1218670171405397E-2</c:v>
                </c:pt>
              </c:numCache>
            </c:numRef>
          </c:yVal>
          <c:smooth val="0"/>
        </c:ser>
        <c:ser>
          <c:idx val="2"/>
          <c:order val="1"/>
          <c:tx>
            <c:v>O(1)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'uy y,x=0.5'!$V$80:$V$82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'uy y,x=0.5'!$X$80:$X$82</c:f>
              <c:numCache>
                <c:formatCode>0.00E+00</c:formatCode>
                <c:ptCount val="3"/>
                <c:pt idx="0">
                  <c:v>0.49949872274248613</c:v>
                </c:pt>
                <c:pt idx="1">
                  <c:v>0.24974936137124307</c:v>
                </c:pt>
                <c:pt idx="2">
                  <c:v>0.12487468068562153</c:v>
                </c:pt>
              </c:numCache>
            </c:numRef>
          </c:yVal>
          <c:smooth val="0"/>
        </c:ser>
        <c:ser>
          <c:idx val="1"/>
          <c:order val="2"/>
          <c:tx>
            <c:v>Erro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'uy y,x=0.5'!$V$80:$V$82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xVal>
          <c:yVal>
            <c:numRef>
              <c:f>'uy y,x=0.5'!$W$80:$W$82</c:f>
              <c:numCache>
                <c:formatCode>0.00E+00</c:formatCode>
                <c:ptCount val="3"/>
                <c:pt idx="0">
                  <c:v>0.49949872274248597</c:v>
                </c:pt>
                <c:pt idx="1">
                  <c:v>0.20381032626550749</c:v>
                </c:pt>
                <c:pt idx="2">
                  <c:v>0.10416837526286307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8040"/>
        <c:axId val="600667648"/>
      </c:scatterChart>
      <c:valAx>
        <c:axId val="600668040"/>
        <c:scaling>
          <c:logBase val="2"/>
          <c:orientation val="minMax"/>
          <c:max val="256"/>
          <c:min val="1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00667648"/>
        <c:crossesAt val="1.0000000000000002E-2"/>
        <c:crossBetween val="midCat"/>
      </c:valAx>
      <c:valAx>
        <c:axId val="60066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0066804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798300806125626"/>
          <c:y val="0.13270648007817323"/>
          <c:w val="0.15415393697060151"/>
          <c:h val="0.17980733335018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361949</xdr:colOff>
      <xdr:row>1</xdr:row>
      <xdr:rowOff>57151</xdr:rowOff>
    </xdr:from>
    <xdr:to>
      <xdr:col>48</xdr:col>
      <xdr:colOff>266700</xdr:colOff>
      <xdr:row>25</xdr:row>
      <xdr:rowOff>22413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323850</xdr:colOff>
      <xdr:row>26</xdr:row>
      <xdr:rowOff>104775</xdr:rowOff>
    </xdr:from>
    <xdr:to>
      <xdr:col>48</xdr:col>
      <xdr:colOff>228601</xdr:colOff>
      <xdr:row>50</xdr:row>
      <xdr:rowOff>70037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466725</xdr:colOff>
      <xdr:row>53</xdr:row>
      <xdr:rowOff>95250</xdr:rowOff>
    </xdr:from>
    <xdr:to>
      <xdr:col>48</xdr:col>
      <xdr:colOff>371476</xdr:colOff>
      <xdr:row>77</xdr:row>
      <xdr:rowOff>60512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115955</xdr:colOff>
      <xdr:row>84</xdr:row>
      <xdr:rowOff>123263</xdr:rowOff>
    </xdr:from>
    <xdr:to>
      <xdr:col>32</xdr:col>
      <xdr:colOff>496956</xdr:colOff>
      <xdr:row>102</xdr:row>
      <xdr:rowOff>56028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537883</xdr:colOff>
      <xdr:row>3</xdr:row>
      <xdr:rowOff>33617</xdr:rowOff>
    </xdr:from>
    <xdr:to>
      <xdr:col>48</xdr:col>
      <xdr:colOff>478838</xdr:colOff>
      <xdr:row>26</xdr:row>
      <xdr:rowOff>189379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593911</xdr:colOff>
      <xdr:row>29</xdr:row>
      <xdr:rowOff>44824</xdr:rowOff>
    </xdr:from>
    <xdr:to>
      <xdr:col>48</xdr:col>
      <xdr:colOff>534866</xdr:colOff>
      <xdr:row>53</xdr:row>
      <xdr:rowOff>10086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100853</xdr:colOff>
      <xdr:row>57</xdr:row>
      <xdr:rowOff>11206</xdr:rowOff>
    </xdr:from>
    <xdr:to>
      <xdr:col>49</xdr:col>
      <xdr:colOff>41809</xdr:colOff>
      <xdr:row>80</xdr:row>
      <xdr:rowOff>166968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</xdr:colOff>
      <xdr:row>83</xdr:row>
      <xdr:rowOff>161925</xdr:rowOff>
    </xdr:from>
    <xdr:to>
      <xdr:col>28</xdr:col>
      <xdr:colOff>241025</xdr:colOff>
      <xdr:row>101</xdr:row>
      <xdr:rowOff>94690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20_uy003000" connectionId="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013_uy_c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20_uz003000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21_uy012000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021_uz012000_1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022_uy048000_1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022_uz048000_1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015_ux_c_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014_uy_c_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012_uy_c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258"/>
  <sheetViews>
    <sheetView workbookViewId="0"/>
  </sheetViews>
  <sheetFormatPr defaultRowHeight="15" x14ac:dyDescent="0.25"/>
  <cols>
    <col min="1" max="1" width="8.28515625" customWidth="1"/>
    <col min="2" max="19" width="9" bestFit="1" customWidth="1"/>
    <col min="20" max="20" width="9" customWidth="1"/>
    <col min="21" max="21" width="9" bestFit="1" customWidth="1"/>
    <col min="22" max="22" width="9" customWidth="1"/>
    <col min="23" max="23" width="9" bestFit="1" customWidth="1"/>
    <col min="24" max="24" width="9" customWidth="1"/>
    <col min="25" max="31" width="9" bestFit="1" customWidth="1"/>
    <col min="32" max="32" width="9" customWidth="1"/>
    <col min="33" max="33" width="8.28515625" bestFit="1" customWidth="1"/>
    <col min="34" max="34" width="9" bestFit="1" customWidth="1"/>
    <col min="35" max="35" width="9" customWidth="1"/>
    <col min="36" max="36" width="9" bestFit="1" customWidth="1"/>
    <col min="37" max="37" width="8.28515625" customWidth="1"/>
    <col min="38" max="39" width="9" bestFit="1" customWidth="1"/>
    <col min="40" max="41" width="8.28515625" customWidth="1"/>
    <col min="42" max="42" width="8.28515625" bestFit="1" customWidth="1"/>
    <col min="43" max="43" width="8.28515625" customWidth="1"/>
    <col min="44" max="44" width="9" bestFit="1" customWidth="1"/>
    <col min="45" max="47" width="8.28515625" customWidth="1"/>
    <col min="48" max="48" width="9" bestFit="1" customWidth="1"/>
    <col min="49" max="49" width="8.28515625" customWidth="1"/>
    <col min="50" max="50" width="8.28515625" bestFit="1" customWidth="1"/>
    <col min="51" max="51" width="8.28515625" customWidth="1"/>
    <col min="52" max="52" width="8.28515625" bestFit="1" customWidth="1"/>
    <col min="53" max="53" width="9" bestFit="1" customWidth="1"/>
    <col min="54" max="54" width="8.28515625" customWidth="1"/>
    <col min="55" max="55" width="9" bestFit="1" customWidth="1"/>
    <col min="56" max="58" width="8.28515625" customWidth="1"/>
    <col min="59" max="60" width="9" bestFit="1" customWidth="1"/>
    <col min="61" max="64" width="8.28515625" customWidth="1"/>
    <col min="65" max="66" width="9" bestFit="1" customWidth="1"/>
    <col min="67" max="67" width="8.28515625" customWidth="1"/>
    <col min="68" max="73" width="9" bestFit="1" customWidth="1"/>
    <col min="74" max="80" width="8.28515625" customWidth="1"/>
    <col min="81" max="82" width="9" bestFit="1" customWidth="1"/>
    <col min="83" max="85" width="8.28515625" customWidth="1"/>
    <col min="86" max="86" width="9" bestFit="1" customWidth="1"/>
    <col min="87" max="88" width="8.28515625" customWidth="1"/>
    <col min="89" max="91" width="9" bestFit="1" customWidth="1"/>
    <col min="92" max="93" width="8.28515625" customWidth="1"/>
    <col min="94" max="94" width="9" bestFit="1" customWidth="1"/>
    <col min="95" max="95" width="8.28515625" customWidth="1"/>
    <col min="96" max="96" width="9" bestFit="1" customWidth="1"/>
    <col min="97" max="97" width="8.28515625" customWidth="1"/>
    <col min="98" max="98" width="9" bestFit="1" customWidth="1"/>
    <col min="99" max="107" width="8.28515625" customWidth="1"/>
    <col min="108" max="108" width="9" bestFit="1" customWidth="1"/>
    <col min="109" max="110" width="8.28515625" customWidth="1"/>
    <col min="111" max="111" width="9" bestFit="1" customWidth="1"/>
    <col min="112" max="113" width="8.28515625" customWidth="1"/>
    <col min="114" max="114" width="9" bestFit="1" customWidth="1"/>
    <col min="115" max="115" width="8.28515625" customWidth="1"/>
    <col min="116" max="116" width="9" bestFit="1" customWidth="1"/>
    <col min="117" max="118" width="8.28515625" customWidth="1"/>
    <col min="119" max="120" width="9" bestFit="1" customWidth="1"/>
    <col min="121" max="121" width="8.28515625" customWidth="1"/>
    <col min="122" max="122" width="9" bestFit="1" customWidth="1"/>
    <col min="123" max="125" width="8.28515625" customWidth="1"/>
    <col min="126" max="160" width="9" bestFit="1" customWidth="1"/>
    <col min="161" max="184" width="9" customWidth="1"/>
    <col min="185" max="185" width="9" bestFit="1" customWidth="1"/>
    <col min="186" max="189" width="9" customWidth="1"/>
    <col min="190" max="190" width="9" bestFit="1" customWidth="1"/>
    <col min="191" max="205" width="9" customWidth="1"/>
    <col min="206" max="206" width="9" bestFit="1" customWidth="1"/>
    <col min="207" max="229" width="9" customWidth="1"/>
    <col min="230" max="230" width="9" bestFit="1" customWidth="1"/>
    <col min="231" max="235" width="9" customWidth="1"/>
    <col min="236" max="236" width="9" bestFit="1" customWidth="1"/>
    <col min="237" max="257" width="9" customWidth="1"/>
    <col min="258" max="322" width="8.5703125" customWidth="1"/>
  </cols>
  <sheetData>
    <row r="1" spans="1:322" x14ac:dyDescent="0.25">
      <c r="A1" s="1">
        <v>1.5625E-2</v>
      </c>
      <c r="B1" s="1">
        <v>1.7536498714E-3</v>
      </c>
    </row>
    <row r="2" spans="1:322" x14ac:dyDescent="0.25">
      <c r="A2" s="1">
        <v>4.6875E-2</v>
      </c>
      <c r="B2" s="1">
        <v>0.24658079962000001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322" x14ac:dyDescent="0.25">
      <c r="A3" s="1">
        <v>7.8125E-2</v>
      </c>
      <c r="B3" s="1">
        <v>0.36135541067999999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322" x14ac:dyDescent="0.25">
      <c r="A4" s="1">
        <v>0.109375</v>
      </c>
      <c r="B4" s="1">
        <v>0.40850549449000001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</row>
    <row r="5" spans="1:322" x14ac:dyDescent="0.25">
      <c r="A5" s="1">
        <v>0.140625</v>
      </c>
      <c r="B5" s="1">
        <v>0.43375097251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</row>
    <row r="6" spans="1:322" x14ac:dyDescent="0.25">
      <c r="A6" s="1">
        <v>0.171875</v>
      </c>
      <c r="B6" s="1">
        <v>0.43398750677999998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</row>
    <row r="7" spans="1:322" x14ac:dyDescent="0.25">
      <c r="A7" s="1">
        <v>0.203125</v>
      </c>
      <c r="B7" s="1">
        <v>0.40990686394999998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</row>
    <row r="8" spans="1:322" x14ac:dyDescent="0.25">
      <c r="A8" s="1">
        <v>0.234375</v>
      </c>
      <c r="B8" s="1">
        <v>0.36725186311000002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</row>
    <row r="9" spans="1:322" x14ac:dyDescent="0.25">
      <c r="A9" s="1">
        <v>0.265625</v>
      </c>
      <c r="B9" s="1">
        <v>0.32340841779000001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</row>
    <row r="10" spans="1:322" x14ac:dyDescent="0.25">
      <c r="A10" s="1">
        <v>0.296875</v>
      </c>
      <c r="B10" s="1">
        <v>0.27672226726999999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</row>
    <row r="11" spans="1:322" x14ac:dyDescent="0.25">
      <c r="A11" s="1">
        <v>0.328125</v>
      </c>
      <c r="B11" s="1">
        <v>0.23163060625000001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</row>
    <row r="12" spans="1:322" x14ac:dyDescent="0.25">
      <c r="A12" s="1">
        <v>0.359375</v>
      </c>
      <c r="B12" s="1">
        <v>0.19014300822999999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</row>
    <row r="13" spans="1:322" x14ac:dyDescent="0.25">
      <c r="A13" s="1">
        <v>0.390625</v>
      </c>
      <c r="B13" s="1">
        <v>0.15143147485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</row>
    <row r="14" spans="1:322" x14ac:dyDescent="0.25">
      <c r="A14" s="1">
        <v>0.421875</v>
      </c>
      <c r="B14" s="1">
        <v>0.11253269718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</row>
    <row r="15" spans="1:322" x14ac:dyDescent="0.25">
      <c r="A15" s="1">
        <v>0.453125</v>
      </c>
      <c r="B15" s="1">
        <v>7.4079576263000005E-2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</row>
    <row r="16" spans="1:322" x14ac:dyDescent="0.25">
      <c r="A16" s="1">
        <v>0.484375</v>
      </c>
      <c r="B16" s="1">
        <v>3.3022246077000002E-2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</row>
    <row r="17" spans="1:322" x14ac:dyDescent="0.25">
      <c r="A17" s="1">
        <v>0.515625</v>
      </c>
      <c r="B17" s="1">
        <v>-4.5841098715999999E-3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</row>
    <row r="18" spans="1:322" x14ac:dyDescent="0.25">
      <c r="A18" s="1">
        <v>0.546875</v>
      </c>
      <c r="B18" s="1">
        <v>-4.2656931841000001E-2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</row>
    <row r="19" spans="1:322" x14ac:dyDescent="0.25">
      <c r="A19" s="1">
        <v>0.578125</v>
      </c>
      <c r="B19" s="1">
        <v>-8.2590610563000003E-2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</row>
    <row r="20" spans="1:322" x14ac:dyDescent="0.25">
      <c r="A20" s="1">
        <v>0.609375</v>
      </c>
      <c r="B20" s="1">
        <v>-0.12296513329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</row>
    <row r="21" spans="1:322" x14ac:dyDescent="0.25">
      <c r="A21" s="1">
        <v>0.640625</v>
      </c>
      <c r="B21" s="1">
        <v>-0.1622458437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</row>
    <row r="22" spans="1:322" x14ac:dyDescent="0.25">
      <c r="A22" s="1">
        <v>0.671875</v>
      </c>
      <c r="B22" s="1">
        <v>-0.20427873253000001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</row>
    <row r="23" spans="1:322" x14ac:dyDescent="0.25">
      <c r="A23" s="1">
        <v>0.703125</v>
      </c>
      <c r="B23" s="1">
        <v>-0.24649922420000001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</row>
    <row r="24" spans="1:322" x14ac:dyDescent="0.25">
      <c r="A24" s="1">
        <v>0.734375</v>
      </c>
      <c r="B24" s="1">
        <v>-0.28689556808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</row>
    <row r="25" spans="1:322" x14ac:dyDescent="0.25">
      <c r="A25" s="1">
        <v>0.765625</v>
      </c>
      <c r="B25" s="1">
        <v>-0.32812745511000002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</row>
    <row r="26" spans="1:322" x14ac:dyDescent="0.25">
      <c r="A26" s="1">
        <v>0.796875</v>
      </c>
      <c r="B26" s="1">
        <v>-0.37959924093000003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</row>
    <row r="27" spans="1:322" x14ac:dyDescent="0.25">
      <c r="A27" s="1">
        <v>0.828125</v>
      </c>
      <c r="B27" s="1">
        <v>-0.44631642111999997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</row>
    <row r="28" spans="1:322" x14ac:dyDescent="0.25">
      <c r="A28" s="1">
        <v>0.859375</v>
      </c>
      <c r="B28" s="1">
        <v>-0.53231392675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</row>
    <row r="29" spans="1:322" x14ac:dyDescent="0.25">
      <c r="A29" s="1">
        <v>0.890625</v>
      </c>
      <c r="B29" s="1">
        <v>-0.58649105642999999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</row>
    <row r="30" spans="1:322" x14ac:dyDescent="0.25">
      <c r="A30" s="1">
        <v>0.921875</v>
      </c>
      <c r="B30" s="1">
        <v>-0.49010953409000002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</row>
    <row r="31" spans="1:322" x14ac:dyDescent="0.25">
      <c r="A31" s="1">
        <v>0.953125</v>
      </c>
      <c r="B31" s="1">
        <v>-0.24543710171999999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</row>
    <row r="32" spans="1:322" x14ac:dyDescent="0.25">
      <c r="A32" s="1">
        <v>0.984375</v>
      </c>
      <c r="B32" s="1">
        <v>2.0589288486999998E-3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</row>
    <row r="33" spans="1:3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</row>
    <row r="34" spans="1:3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</row>
    <row r="35" spans="1:3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</row>
    <row r="36" spans="1:3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</row>
    <row r="37" spans="1:3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</row>
    <row r="38" spans="1:3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</row>
    <row r="39" spans="1:3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</row>
    <row r="40" spans="1:3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</row>
    <row r="41" spans="1:3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</row>
    <row r="42" spans="1:3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</row>
    <row r="43" spans="1:3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</row>
    <row r="44" spans="1:3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</row>
    <row r="45" spans="1:3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</row>
    <row r="46" spans="1:3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</row>
    <row r="47" spans="1:3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</row>
    <row r="48" spans="1:3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</row>
    <row r="49" spans="1:3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</row>
    <row r="50" spans="1:3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</row>
    <row r="51" spans="1:3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</row>
    <row r="52" spans="1:3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</row>
    <row r="53" spans="1:3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</row>
    <row r="54" spans="1:3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</row>
    <row r="55" spans="1:3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</row>
    <row r="56" spans="1:3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</row>
    <row r="57" spans="1:3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</row>
    <row r="58" spans="1:3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</row>
    <row r="59" spans="1:3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</row>
    <row r="60" spans="1:3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</row>
    <row r="61" spans="1:3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</row>
    <row r="62" spans="1:3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</row>
    <row r="63" spans="1:3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</row>
    <row r="64" spans="1:3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</row>
    <row r="65" spans="1:3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</row>
    <row r="66" spans="1:3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</row>
    <row r="67" spans="1:3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</row>
    <row r="68" spans="1:3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</row>
    <row r="69" spans="1:3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</row>
    <row r="70" spans="1:3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</row>
    <row r="71" spans="1:3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</row>
    <row r="72" spans="1:3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</row>
    <row r="73" spans="1:3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</row>
    <row r="74" spans="1:3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</row>
    <row r="75" spans="1:3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</row>
    <row r="76" spans="1:3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</row>
    <row r="77" spans="1:3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</row>
    <row r="78" spans="1:3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</row>
    <row r="79" spans="1:3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</row>
    <row r="80" spans="1:3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</row>
    <row r="81" spans="1:3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</row>
    <row r="82" spans="1:3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</row>
    <row r="83" spans="1:3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</row>
    <row r="84" spans="1:3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</row>
    <row r="85" spans="1:3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</row>
    <row r="86" spans="1:3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</row>
    <row r="87" spans="1:3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</row>
    <row r="88" spans="1:3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</row>
    <row r="89" spans="1:3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</row>
    <row r="90" spans="1:3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</row>
    <row r="91" spans="1:3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</row>
    <row r="92" spans="1:3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</row>
    <row r="93" spans="1:3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</row>
    <row r="94" spans="1:3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</row>
    <row r="95" spans="1:3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</row>
    <row r="96" spans="1:3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</row>
    <row r="97" spans="1:3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</row>
    <row r="98" spans="1:3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</row>
    <row r="99" spans="1:3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</row>
    <row r="100" spans="1:3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</row>
    <row r="101" spans="1:3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</row>
    <row r="102" spans="1:3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</row>
    <row r="103" spans="1:3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</row>
    <row r="104" spans="1:3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</row>
    <row r="105" spans="1:3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</row>
    <row r="106" spans="1:3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</row>
    <row r="107" spans="1:3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</row>
    <row r="108" spans="1:3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</row>
    <row r="109" spans="1:3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</row>
    <row r="110" spans="1:3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</row>
    <row r="111" spans="1:3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</row>
    <row r="112" spans="1:3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</row>
    <row r="113" spans="1:3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</row>
    <row r="114" spans="1:3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</row>
    <row r="115" spans="1:3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</row>
    <row r="116" spans="1:3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</row>
    <row r="117" spans="1:3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</row>
    <row r="118" spans="1:3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</row>
    <row r="119" spans="1:3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</row>
    <row r="120" spans="1:3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</row>
    <row r="121" spans="1:3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</row>
    <row r="122" spans="1:3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</row>
    <row r="123" spans="1:3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</row>
    <row r="124" spans="1:3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</row>
    <row r="125" spans="1:3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</row>
    <row r="126" spans="1:3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</row>
    <row r="127" spans="1:3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</row>
    <row r="128" spans="1:3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</row>
    <row r="129" spans="1:3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</row>
    <row r="130" spans="1:3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</row>
    <row r="131" spans="1:3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</row>
    <row r="132" spans="1:3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</row>
    <row r="133" spans="1:3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</row>
    <row r="134" spans="1:3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</row>
    <row r="135" spans="1:3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</row>
    <row r="136" spans="1:3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</row>
    <row r="137" spans="1:3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</row>
    <row r="138" spans="1:3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</row>
    <row r="139" spans="1:3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</row>
    <row r="140" spans="1:3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</row>
    <row r="141" spans="1:3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</row>
    <row r="142" spans="1:3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</row>
    <row r="143" spans="1:3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</row>
    <row r="144" spans="1:3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</row>
    <row r="145" spans="1:3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</row>
    <row r="146" spans="1:3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</row>
    <row r="147" spans="1:3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</row>
    <row r="148" spans="1:3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</row>
    <row r="149" spans="1:3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</row>
    <row r="150" spans="1:3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</row>
    <row r="151" spans="1:3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</row>
    <row r="152" spans="1:3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</row>
    <row r="153" spans="1:3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</row>
    <row r="154" spans="1:3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</row>
    <row r="155" spans="1:3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</row>
    <row r="156" spans="1:3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</row>
    <row r="157" spans="1:3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</row>
    <row r="158" spans="1:3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</row>
    <row r="159" spans="1:3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</row>
    <row r="160" spans="1:3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</row>
    <row r="161" spans="1:3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</row>
    <row r="162" spans="1:3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</row>
    <row r="163" spans="1:3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</row>
    <row r="164" spans="1:3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3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3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3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3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3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3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3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3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3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3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3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3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58"/>
  <sheetViews>
    <sheetView workbookViewId="0"/>
  </sheetViews>
  <sheetFormatPr defaultRowHeight="15" x14ac:dyDescent="0.25"/>
  <cols>
    <col min="1" max="1" width="8.28515625" customWidth="1"/>
    <col min="2" max="160" width="9" bestFit="1" customWidth="1"/>
    <col min="161" max="257" width="9" customWidth="1"/>
  </cols>
  <sheetData>
    <row r="1" spans="1:257" x14ac:dyDescent="0.25">
      <c r="A1" s="1">
        <v>1.5625E-2</v>
      </c>
      <c r="B1" s="1">
        <v>-3.0411981190000002E-4</v>
      </c>
    </row>
    <row r="2" spans="1:257" x14ac:dyDescent="0.25">
      <c r="A2" s="1">
        <v>4.6875E-2</v>
      </c>
      <c r="B2" s="1">
        <v>-0.13003490371000001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7.8125E-2</v>
      </c>
      <c r="B3" s="1">
        <v>-0.23409560712999999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0.109375</v>
      </c>
      <c r="B4" s="1">
        <v>-0.32682065959000001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0.140625</v>
      </c>
      <c r="B5" s="1">
        <v>-0.40394677292999998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0.171875</v>
      </c>
      <c r="B6" s="1">
        <v>-0.44568724502000001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0.203125</v>
      </c>
      <c r="B7" s="1">
        <v>-0.44304592961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0.234375</v>
      </c>
      <c r="B8" s="1">
        <v>-0.40468509193000002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0.265625</v>
      </c>
      <c r="B9" s="1">
        <v>-0.35789549127999998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0.296875</v>
      </c>
      <c r="B10" s="1">
        <v>-0.31183657788000002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0.328125</v>
      </c>
      <c r="B11" s="1">
        <v>-0.27001973510999999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0.359375</v>
      </c>
      <c r="B12" s="1">
        <v>-0.23243624203999999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0.390625</v>
      </c>
      <c r="B13" s="1">
        <v>-0.19989148904000001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0.421875</v>
      </c>
      <c r="B14" s="1">
        <v>-0.16280354859000001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0.453125</v>
      </c>
      <c r="B15" s="1">
        <v>-0.12680451449999999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0.484375</v>
      </c>
      <c r="B16" s="1">
        <v>-9.2115258852000004E-2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0.515625</v>
      </c>
      <c r="B17" s="1">
        <v>-5.5389021703000002E-2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>
        <v>0.546875</v>
      </c>
      <c r="B18" s="1">
        <v>-1.8384611897000001E-2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>
        <v>0.578125</v>
      </c>
      <c r="B19" s="1">
        <v>1.5847923021999999E-2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>
        <v>0.609375</v>
      </c>
      <c r="B20" s="1">
        <v>5.5330462254999997E-2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>
        <v>0.640625</v>
      </c>
      <c r="B21" s="1">
        <v>9.5939305641000006E-2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>
        <v>0.671875</v>
      </c>
      <c r="B22" s="1">
        <v>0.13064897063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>
        <v>0.703125</v>
      </c>
      <c r="B23" s="1">
        <v>0.17745862846999999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>
        <v>0.734375</v>
      </c>
      <c r="B24" s="1">
        <v>0.22080047915000001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>
        <v>0.765625</v>
      </c>
      <c r="B25" s="1">
        <v>0.26665819456000001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>
        <v>0.796875</v>
      </c>
      <c r="B26" s="1">
        <v>0.31849988613000002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>
        <v>0.828125</v>
      </c>
      <c r="B27" s="1">
        <v>0.36972035465999997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>
        <v>0.859375</v>
      </c>
      <c r="B28" s="1">
        <v>0.41226328082000002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>
        <v>0.890625</v>
      </c>
      <c r="B29" s="1">
        <v>0.44946797314999998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>
        <v>0.921875</v>
      </c>
      <c r="B30" s="1">
        <v>0.50512815394999999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>
        <v>0.953125</v>
      </c>
      <c r="B31" s="1">
        <v>0.70051567683000004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>
        <v>0.984375</v>
      </c>
      <c r="B32" s="1">
        <v>1.0119947068999999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/>
  </sheetViews>
  <sheetFormatPr defaultRowHeight="15" x14ac:dyDescent="0.25"/>
  <cols>
    <col min="1" max="1" width="8.28515625" customWidth="1"/>
    <col min="2" max="2" width="9" bestFit="1" customWidth="1"/>
    <col min="16" max="16" width="8.28515625" customWidth="1"/>
    <col min="17" max="17" width="9" customWidth="1"/>
  </cols>
  <sheetData>
    <row r="1" spans="1:2" x14ac:dyDescent="0.25">
      <c r="A1" s="1">
        <v>7.8125E-3</v>
      </c>
      <c r="B1" s="1">
        <v>4.4840083973E-4</v>
      </c>
    </row>
    <row r="2" spans="1:2" x14ac:dyDescent="0.25">
      <c r="A2" s="1">
        <v>2.34375E-2</v>
      </c>
      <c r="B2" s="1">
        <v>0.11386775692999999</v>
      </c>
    </row>
    <row r="3" spans="1:2" x14ac:dyDescent="0.25">
      <c r="A3" s="1">
        <v>3.90625E-2</v>
      </c>
      <c r="B3" s="1">
        <v>0.19719824764999999</v>
      </c>
    </row>
    <row r="4" spans="1:2" x14ac:dyDescent="0.25">
      <c r="A4" s="1">
        <v>5.46875E-2</v>
      </c>
      <c r="B4" s="1">
        <v>0.25518208509000001</v>
      </c>
    </row>
    <row r="5" spans="1:2" x14ac:dyDescent="0.25">
      <c r="A5" s="1">
        <v>7.03125E-2</v>
      </c>
      <c r="B5" s="1">
        <v>0.29512819678000002</v>
      </c>
    </row>
    <row r="6" spans="1:2" x14ac:dyDescent="0.25">
      <c r="A6" s="1">
        <v>8.59375E-2</v>
      </c>
      <c r="B6" s="1">
        <v>0.32411865365999998</v>
      </c>
    </row>
    <row r="7" spans="1:2" x14ac:dyDescent="0.25">
      <c r="A7" s="1">
        <v>0.1015625</v>
      </c>
      <c r="B7" s="1">
        <v>0.34659834770999998</v>
      </c>
    </row>
    <row r="8" spans="1:2" x14ac:dyDescent="0.25">
      <c r="A8" s="1">
        <v>0.1171875</v>
      </c>
      <c r="B8" s="1">
        <v>0.36416228671</v>
      </c>
    </row>
    <row r="9" spans="1:2" x14ac:dyDescent="0.25">
      <c r="A9" s="1">
        <v>0.1328125</v>
      </c>
      <c r="B9" s="1">
        <v>0.37673850053000002</v>
      </c>
    </row>
    <row r="10" spans="1:2" x14ac:dyDescent="0.25">
      <c r="A10" s="1">
        <v>0.1484375</v>
      </c>
      <c r="B10" s="1">
        <v>0.38399028210000002</v>
      </c>
    </row>
    <row r="11" spans="1:2" x14ac:dyDescent="0.25">
      <c r="A11" s="1">
        <v>0.1640625</v>
      </c>
      <c r="B11" s="1">
        <v>0.38565704998</v>
      </c>
    </row>
    <row r="12" spans="1:2" x14ac:dyDescent="0.25">
      <c r="A12" s="1">
        <v>0.1796875</v>
      </c>
      <c r="B12" s="1">
        <v>0.38174937566</v>
      </c>
    </row>
    <row r="13" spans="1:2" x14ac:dyDescent="0.25">
      <c r="A13" s="1">
        <v>0.1953125</v>
      </c>
      <c r="B13" s="1">
        <v>0.37286021376</v>
      </c>
    </row>
    <row r="14" spans="1:2" x14ac:dyDescent="0.25">
      <c r="A14" s="1">
        <v>0.2109375</v>
      </c>
      <c r="B14" s="1">
        <v>0.35997202417000002</v>
      </c>
    </row>
    <row r="15" spans="1:2" x14ac:dyDescent="0.25">
      <c r="A15" s="1">
        <v>0.2265625</v>
      </c>
      <c r="B15" s="1">
        <v>0.34388337191000001</v>
      </c>
    </row>
    <row r="16" spans="1:2" x14ac:dyDescent="0.25">
      <c r="A16" s="1">
        <v>0.2421875</v>
      </c>
      <c r="B16" s="1">
        <v>0.32550413836999997</v>
      </c>
    </row>
    <row r="17" spans="1:2" x14ac:dyDescent="0.25">
      <c r="A17" s="1">
        <v>0.2578125</v>
      </c>
      <c r="B17" s="1">
        <v>0.30596906595000001</v>
      </c>
    </row>
    <row r="18" spans="1:2" x14ac:dyDescent="0.25">
      <c r="A18" s="1">
        <v>0.2734375</v>
      </c>
      <c r="B18" s="1">
        <v>0.28601616075000003</v>
      </c>
    </row>
    <row r="19" spans="1:2" x14ac:dyDescent="0.25">
      <c r="A19" s="1">
        <v>0.2890625</v>
      </c>
      <c r="B19" s="1">
        <v>0.26596858595</v>
      </c>
    </row>
    <row r="20" spans="1:2" x14ac:dyDescent="0.25">
      <c r="A20" s="1">
        <v>0.3046875</v>
      </c>
      <c r="B20" s="1">
        <v>0.24619179214</v>
      </c>
    </row>
    <row r="21" spans="1:2" x14ac:dyDescent="0.25">
      <c r="A21" s="1">
        <v>0.3203125</v>
      </c>
      <c r="B21" s="1">
        <v>0.2269595912</v>
      </c>
    </row>
    <row r="22" spans="1:2" x14ac:dyDescent="0.25">
      <c r="A22" s="1">
        <v>0.3359375</v>
      </c>
      <c r="B22" s="1">
        <v>0.20824374168000001</v>
      </c>
    </row>
    <row r="23" spans="1:2" x14ac:dyDescent="0.25">
      <c r="A23" s="1">
        <v>0.3515625</v>
      </c>
      <c r="B23" s="1">
        <v>0.18990343844999999</v>
      </c>
    </row>
    <row r="24" spans="1:2" x14ac:dyDescent="0.25">
      <c r="A24" s="1">
        <v>0.3671875</v>
      </c>
      <c r="B24" s="1">
        <v>0.17185281747</v>
      </c>
    </row>
    <row r="25" spans="1:2" x14ac:dyDescent="0.25">
      <c r="A25" s="1">
        <v>0.3828125</v>
      </c>
      <c r="B25" s="1">
        <v>0.15409288962000001</v>
      </c>
    </row>
    <row r="26" spans="1:2" x14ac:dyDescent="0.25">
      <c r="A26" s="1">
        <v>0.3984375</v>
      </c>
      <c r="B26" s="1">
        <v>0.13654448844</v>
      </c>
    </row>
    <row r="27" spans="1:2" x14ac:dyDescent="0.25">
      <c r="A27" s="1">
        <v>0.4140625</v>
      </c>
      <c r="B27" s="1">
        <v>0.11904848262000001</v>
      </c>
    </row>
    <row r="28" spans="1:2" x14ac:dyDescent="0.25">
      <c r="A28" s="1">
        <v>0.4296875</v>
      </c>
      <c r="B28" s="1">
        <v>0.10155535323000001</v>
      </c>
    </row>
    <row r="29" spans="1:2" x14ac:dyDescent="0.25">
      <c r="A29" s="1">
        <v>0.4453125</v>
      </c>
      <c r="B29" s="1">
        <v>8.4153181881000003E-2</v>
      </c>
    </row>
    <row r="30" spans="1:2" x14ac:dyDescent="0.25">
      <c r="A30" s="1">
        <v>0.4609375</v>
      </c>
      <c r="B30" s="1">
        <v>6.6792002109000007E-2</v>
      </c>
    </row>
    <row r="31" spans="1:2" x14ac:dyDescent="0.25">
      <c r="A31" s="1">
        <v>0.4765625</v>
      </c>
      <c r="B31" s="1">
        <v>4.9365272942000001E-2</v>
      </c>
    </row>
    <row r="32" spans="1:2" x14ac:dyDescent="0.25">
      <c r="A32" s="1">
        <v>0.4921875</v>
      </c>
      <c r="B32" s="1">
        <v>3.1897618395000001E-2</v>
      </c>
    </row>
    <row r="33" spans="1:2" x14ac:dyDescent="0.25">
      <c r="A33" s="1">
        <v>0.5078125</v>
      </c>
      <c r="B33" s="1">
        <v>1.4481102072999999E-2</v>
      </c>
    </row>
    <row r="34" spans="1:2" x14ac:dyDescent="0.25">
      <c r="A34" s="1">
        <v>0.5234375</v>
      </c>
      <c r="B34" s="1">
        <v>-2.9702388639000002E-3</v>
      </c>
    </row>
    <row r="35" spans="1:2" x14ac:dyDescent="0.25">
      <c r="A35" s="1">
        <v>0.5390625</v>
      </c>
      <c r="B35" s="1">
        <v>-2.0536353984999998E-2</v>
      </c>
    </row>
    <row r="36" spans="1:2" x14ac:dyDescent="0.25">
      <c r="A36" s="1">
        <v>0.5546875</v>
      </c>
      <c r="B36" s="1">
        <v>-3.8151986364000003E-2</v>
      </c>
    </row>
    <row r="37" spans="1:2" x14ac:dyDescent="0.25">
      <c r="A37" s="1">
        <v>0.5703125</v>
      </c>
      <c r="B37" s="1">
        <v>-5.5762845056000002E-2</v>
      </c>
    </row>
    <row r="38" spans="1:2" x14ac:dyDescent="0.25">
      <c r="A38" s="1">
        <v>0.5859375</v>
      </c>
      <c r="B38" s="1">
        <v>-7.3527774424000006E-2</v>
      </c>
    </row>
    <row r="39" spans="1:2" x14ac:dyDescent="0.25">
      <c r="A39" s="1">
        <v>0.6015625</v>
      </c>
      <c r="B39" s="1">
        <v>-9.1454853717000004E-2</v>
      </c>
    </row>
    <row r="40" spans="1:2" x14ac:dyDescent="0.25">
      <c r="A40" s="1">
        <v>0.6171875</v>
      </c>
      <c r="B40" s="1">
        <v>-0.10941697916</v>
      </c>
    </row>
    <row r="41" spans="1:2" x14ac:dyDescent="0.25">
      <c r="A41" s="1">
        <v>0.6328125</v>
      </c>
      <c r="B41" s="1">
        <v>-0.12748466757999999</v>
      </c>
    </row>
    <row r="42" spans="1:2" x14ac:dyDescent="0.25">
      <c r="A42" s="1">
        <v>0.6484375</v>
      </c>
      <c r="B42" s="1">
        <v>-0.14581781699999999</v>
      </c>
    </row>
    <row r="43" spans="1:2" x14ac:dyDescent="0.25">
      <c r="A43" s="1">
        <v>0.6640625</v>
      </c>
      <c r="B43" s="1">
        <v>-0.16419296782000001</v>
      </c>
    </row>
    <row r="44" spans="1:2" x14ac:dyDescent="0.25">
      <c r="A44" s="1">
        <v>0.6796875</v>
      </c>
      <c r="B44" s="1">
        <v>-0.18256357574000001</v>
      </c>
    </row>
    <row r="45" spans="1:2" x14ac:dyDescent="0.25">
      <c r="A45" s="1">
        <v>0.6953125</v>
      </c>
      <c r="B45" s="1">
        <v>-0.20113392722000001</v>
      </c>
    </row>
    <row r="46" spans="1:2" x14ac:dyDescent="0.25">
      <c r="A46" s="1">
        <v>0.7109375</v>
      </c>
      <c r="B46" s="1">
        <v>-0.21972581307</v>
      </c>
    </row>
    <row r="47" spans="1:2" x14ac:dyDescent="0.25">
      <c r="A47" s="1">
        <v>0.7265625</v>
      </c>
      <c r="B47" s="1">
        <v>-0.23806667163</v>
      </c>
    </row>
    <row r="48" spans="1:2" x14ac:dyDescent="0.25">
      <c r="A48" s="1">
        <v>0.7421875</v>
      </c>
      <c r="B48" s="1">
        <v>-0.25654473420000001</v>
      </c>
    </row>
    <row r="49" spans="1:2" x14ac:dyDescent="0.25">
      <c r="A49" s="1">
        <v>0.7578125</v>
      </c>
      <c r="B49" s="1">
        <v>-0.27522354562000001</v>
      </c>
    </row>
    <row r="50" spans="1:2" x14ac:dyDescent="0.25">
      <c r="A50" s="1">
        <v>0.7734375</v>
      </c>
      <c r="B50" s="1">
        <v>-0.29412814380000002</v>
      </c>
    </row>
    <row r="51" spans="1:2" x14ac:dyDescent="0.25">
      <c r="A51" s="1">
        <v>0.7890625</v>
      </c>
      <c r="B51" s="1">
        <v>-0.31435294326000002</v>
      </c>
    </row>
    <row r="52" spans="1:2" x14ac:dyDescent="0.25">
      <c r="A52" s="1">
        <v>0.8046875</v>
      </c>
      <c r="B52" s="1">
        <v>-0.33724406995</v>
      </c>
    </row>
    <row r="53" spans="1:2" x14ac:dyDescent="0.25">
      <c r="A53" s="1">
        <v>0.8203125</v>
      </c>
      <c r="B53" s="1">
        <v>-0.36406679423999999</v>
      </c>
    </row>
    <row r="54" spans="1:2" x14ac:dyDescent="0.25">
      <c r="A54" s="1">
        <v>0.8359375</v>
      </c>
      <c r="B54" s="1">
        <v>-0.39682746199000002</v>
      </c>
    </row>
    <row r="55" spans="1:2" x14ac:dyDescent="0.25">
      <c r="A55" s="1">
        <v>0.8515625</v>
      </c>
      <c r="B55" s="1">
        <v>-0.43591869927999999</v>
      </c>
    </row>
    <row r="56" spans="1:2" x14ac:dyDescent="0.25">
      <c r="A56" s="1">
        <v>0.8671875</v>
      </c>
      <c r="B56" s="1">
        <v>-0.47821730203000001</v>
      </c>
    </row>
    <row r="57" spans="1:2" x14ac:dyDescent="0.25">
      <c r="A57" s="1">
        <v>0.8828125</v>
      </c>
      <c r="B57" s="1">
        <v>-0.51571569174999998</v>
      </c>
    </row>
    <row r="58" spans="1:2" x14ac:dyDescent="0.25">
      <c r="A58" s="1">
        <v>0.8984375</v>
      </c>
      <c r="B58" s="1">
        <v>-0.53468149876000004</v>
      </c>
    </row>
    <row r="59" spans="1:2" x14ac:dyDescent="0.25">
      <c r="A59" s="1">
        <v>0.9140625</v>
      </c>
      <c r="B59" s="1">
        <v>-0.51930706156999995</v>
      </c>
    </row>
    <row r="60" spans="1:2" x14ac:dyDescent="0.25">
      <c r="A60" s="1">
        <v>0.9296875</v>
      </c>
      <c r="B60" s="1">
        <v>-0.45892911499</v>
      </c>
    </row>
    <row r="61" spans="1:2" x14ac:dyDescent="0.25">
      <c r="A61" s="1">
        <v>0.9453125</v>
      </c>
      <c r="B61" s="1">
        <v>-0.3558737099</v>
      </c>
    </row>
    <row r="62" spans="1:2" x14ac:dyDescent="0.25">
      <c r="A62" s="1">
        <v>0.9609375</v>
      </c>
      <c r="B62" s="1">
        <v>-0.22779402424</v>
      </c>
    </row>
    <row r="63" spans="1:2" x14ac:dyDescent="0.25">
      <c r="A63" s="1">
        <v>0.9765625</v>
      </c>
      <c r="B63" s="1">
        <v>-0.10128172353000001</v>
      </c>
    </row>
    <row r="64" spans="1:2" x14ac:dyDescent="0.25">
      <c r="A64" s="1">
        <v>0.9921875</v>
      </c>
      <c r="B64" s="1">
        <v>5.2738510211000004E-4</v>
      </c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opLeftCell="A46" workbookViewId="0"/>
  </sheetViews>
  <sheetFormatPr defaultRowHeight="15" x14ac:dyDescent="0.25"/>
  <cols>
    <col min="1" max="1" width="8.28515625" customWidth="1"/>
    <col min="2" max="2" width="9" bestFit="1" customWidth="1"/>
  </cols>
  <sheetData>
    <row r="1" spans="1:2" x14ac:dyDescent="0.25">
      <c r="A1" s="1">
        <v>7.8125E-3</v>
      </c>
      <c r="B1" s="1">
        <v>-1.2212817295999999E-4</v>
      </c>
    </row>
    <row r="2" spans="1:2" x14ac:dyDescent="0.25">
      <c r="A2" s="1">
        <v>2.34375E-2</v>
      </c>
      <c r="B2" s="1">
        <v>-5.8672460374E-2</v>
      </c>
    </row>
    <row r="3" spans="1:2" x14ac:dyDescent="0.25">
      <c r="A3" s="1">
        <v>3.90625E-2</v>
      </c>
      <c r="B3" s="1">
        <v>-0.10982293378000001</v>
      </c>
    </row>
    <row r="4" spans="1:2" x14ac:dyDescent="0.25">
      <c r="A4" s="1">
        <v>5.46875E-2</v>
      </c>
      <c r="B4" s="1">
        <v>-0.15590451976</v>
      </c>
    </row>
    <row r="5" spans="1:2" x14ac:dyDescent="0.25">
      <c r="A5" s="1">
        <v>7.03125E-2</v>
      </c>
      <c r="B5" s="1">
        <v>-0.19910893283</v>
      </c>
    </row>
    <row r="6" spans="1:2" x14ac:dyDescent="0.25">
      <c r="A6" s="1">
        <v>8.59375E-2</v>
      </c>
      <c r="B6" s="1">
        <v>-0.24110322225</v>
      </c>
    </row>
    <row r="7" spans="1:2" x14ac:dyDescent="0.25">
      <c r="A7" s="1">
        <v>0.1015625</v>
      </c>
      <c r="B7" s="1">
        <v>-0.28181704652</v>
      </c>
    </row>
    <row r="8" spans="1:2" x14ac:dyDescent="0.25">
      <c r="A8" s="1">
        <v>0.1171875</v>
      </c>
      <c r="B8" s="1">
        <v>-0.31982934313</v>
      </c>
    </row>
    <row r="9" spans="1:2" x14ac:dyDescent="0.25">
      <c r="A9" s="1">
        <v>0.1328125</v>
      </c>
      <c r="B9" s="1">
        <v>-0.35265023501999998</v>
      </c>
    </row>
    <row r="10" spans="1:2" x14ac:dyDescent="0.25">
      <c r="A10" s="1">
        <v>0.1484375</v>
      </c>
      <c r="B10" s="1">
        <v>-0.37795897726</v>
      </c>
    </row>
    <row r="11" spans="1:2" x14ac:dyDescent="0.25">
      <c r="A11" s="1">
        <v>0.1640625</v>
      </c>
      <c r="B11" s="1">
        <v>-0.39402795521</v>
      </c>
    </row>
    <row r="12" spans="1:2" x14ac:dyDescent="0.25">
      <c r="A12" s="1">
        <v>0.1796875</v>
      </c>
      <c r="B12" s="1">
        <v>-0.40021711001999999</v>
      </c>
    </row>
    <row r="13" spans="1:2" x14ac:dyDescent="0.25">
      <c r="A13" s="1">
        <v>0.1953125</v>
      </c>
      <c r="B13" s="1">
        <v>-0.3970631637</v>
      </c>
    </row>
    <row r="14" spans="1:2" x14ac:dyDescent="0.25">
      <c r="A14" s="1">
        <v>0.2109375</v>
      </c>
      <c r="B14" s="1">
        <v>-0.38625667391000001</v>
      </c>
    </row>
    <row r="15" spans="1:2" x14ac:dyDescent="0.25">
      <c r="A15" s="1">
        <v>0.2265625</v>
      </c>
      <c r="B15" s="1">
        <v>-0.36993508622999999</v>
      </c>
    </row>
    <row r="16" spans="1:2" x14ac:dyDescent="0.25">
      <c r="A16" s="1">
        <v>0.2421875</v>
      </c>
      <c r="B16" s="1">
        <v>-0.35032717189000001</v>
      </c>
    </row>
    <row r="17" spans="1:2" x14ac:dyDescent="0.25">
      <c r="A17" s="1">
        <v>0.2578125</v>
      </c>
      <c r="B17" s="1">
        <v>-0.32942478723000002</v>
      </c>
    </row>
    <row r="18" spans="1:2" x14ac:dyDescent="0.25">
      <c r="A18" s="1">
        <v>0.2734375</v>
      </c>
      <c r="B18" s="1">
        <v>-0.30863650758</v>
      </c>
    </row>
    <row r="19" spans="1:2" x14ac:dyDescent="0.25">
      <c r="A19" s="1">
        <v>0.2890625</v>
      </c>
      <c r="B19" s="1">
        <v>-0.28866862261999998</v>
      </c>
    </row>
    <row r="20" spans="1:2" x14ac:dyDescent="0.25">
      <c r="A20" s="1">
        <v>0.3046875</v>
      </c>
      <c r="B20" s="1">
        <v>-0.26982344388000001</v>
      </c>
    </row>
    <row r="21" spans="1:2" x14ac:dyDescent="0.25">
      <c r="A21" s="1">
        <v>0.3203125</v>
      </c>
      <c r="B21" s="1">
        <v>-0.25209788925999999</v>
      </c>
    </row>
    <row r="22" spans="1:2" x14ac:dyDescent="0.25">
      <c r="A22" s="1">
        <v>0.3359375</v>
      </c>
      <c r="B22" s="1">
        <v>-0.23526336940000001</v>
      </c>
    </row>
    <row r="23" spans="1:2" x14ac:dyDescent="0.25">
      <c r="A23" s="1">
        <v>0.3515625</v>
      </c>
      <c r="B23" s="1">
        <v>-0.21898172348</v>
      </c>
    </row>
    <row r="24" spans="1:2" x14ac:dyDescent="0.25">
      <c r="A24" s="1">
        <v>0.3671875</v>
      </c>
      <c r="B24" s="1">
        <v>-0.2030458567</v>
      </c>
    </row>
    <row r="25" spans="1:2" x14ac:dyDescent="0.25">
      <c r="A25" s="1">
        <v>0.3828125</v>
      </c>
      <c r="B25" s="1">
        <v>-0.18731099426</v>
      </c>
    </row>
    <row r="26" spans="1:2" x14ac:dyDescent="0.25">
      <c r="A26" s="1">
        <v>0.3984375</v>
      </c>
      <c r="B26" s="1">
        <v>-0.17160433999999999</v>
      </c>
    </row>
    <row r="27" spans="1:2" x14ac:dyDescent="0.25">
      <c r="A27" s="1">
        <v>0.4140625</v>
      </c>
      <c r="B27" s="1">
        <v>-0.15580331067</v>
      </c>
    </row>
    <row r="28" spans="1:2" x14ac:dyDescent="0.25">
      <c r="A28" s="1">
        <v>0.4296875</v>
      </c>
      <c r="B28" s="1">
        <v>-0.13998459038</v>
      </c>
    </row>
    <row r="29" spans="1:2" x14ac:dyDescent="0.25">
      <c r="A29" s="1">
        <v>0.4453125</v>
      </c>
      <c r="B29" s="1">
        <v>-0.12409010881</v>
      </c>
    </row>
    <row r="30" spans="1:2" x14ac:dyDescent="0.25">
      <c r="A30" s="1">
        <v>0.4609375</v>
      </c>
      <c r="B30" s="1">
        <v>-0.10806712866</v>
      </c>
    </row>
    <row r="31" spans="1:2" x14ac:dyDescent="0.25">
      <c r="A31" s="1">
        <v>0.4765625</v>
      </c>
      <c r="B31" s="1">
        <v>-9.1966054507000003E-2</v>
      </c>
    </row>
    <row r="32" spans="1:2" x14ac:dyDescent="0.25">
      <c r="A32" s="1">
        <v>0.4921875</v>
      </c>
      <c r="B32" s="1">
        <v>-7.5865301009999997E-2</v>
      </c>
    </row>
    <row r="33" spans="1:2" x14ac:dyDescent="0.25">
      <c r="A33" s="1">
        <v>0.5078125</v>
      </c>
      <c r="B33" s="1">
        <v>-5.9583355184E-2</v>
      </c>
    </row>
    <row r="34" spans="1:2" x14ac:dyDescent="0.25">
      <c r="A34" s="1">
        <v>0.5234375</v>
      </c>
      <c r="B34" s="1">
        <v>-4.3234586701999998E-2</v>
      </c>
    </row>
    <row r="35" spans="1:2" x14ac:dyDescent="0.25">
      <c r="A35" s="1">
        <v>0.5390625</v>
      </c>
      <c r="B35" s="1">
        <v>-2.6852677905E-2</v>
      </c>
    </row>
    <row r="36" spans="1:2" x14ac:dyDescent="0.25">
      <c r="A36" s="1">
        <v>0.5546875</v>
      </c>
      <c r="B36" s="1">
        <v>-1.0347721904999999E-2</v>
      </c>
    </row>
    <row r="37" spans="1:2" x14ac:dyDescent="0.25">
      <c r="A37" s="1">
        <v>0.5703125</v>
      </c>
      <c r="B37" s="1">
        <v>6.4317184581000001E-3</v>
      </c>
    </row>
    <row r="38" spans="1:2" x14ac:dyDescent="0.25">
      <c r="A38" s="1">
        <v>0.5859375</v>
      </c>
      <c r="B38" s="1">
        <v>2.3155333869999999E-2</v>
      </c>
    </row>
    <row r="39" spans="1:2" x14ac:dyDescent="0.25">
      <c r="A39" s="1">
        <v>0.6015625</v>
      </c>
      <c r="B39" s="1">
        <v>4.0096875045000001E-2</v>
      </c>
    </row>
    <row r="40" spans="1:2" x14ac:dyDescent="0.25">
      <c r="A40" s="1">
        <v>0.6171875</v>
      </c>
      <c r="B40" s="1">
        <v>5.7330465977999998E-2</v>
      </c>
    </row>
    <row r="41" spans="1:2" x14ac:dyDescent="0.25">
      <c r="A41" s="1">
        <v>0.6328125</v>
      </c>
      <c r="B41" s="1">
        <v>7.4801332366999998E-2</v>
      </c>
    </row>
    <row r="42" spans="1:2" x14ac:dyDescent="0.25">
      <c r="A42" s="1">
        <v>0.6484375</v>
      </c>
      <c r="B42" s="1">
        <v>9.2258875559999995E-2</v>
      </c>
    </row>
    <row r="43" spans="1:2" x14ac:dyDescent="0.25">
      <c r="A43" s="1">
        <v>0.6640625</v>
      </c>
      <c r="B43" s="1">
        <v>0.11034069756999999</v>
      </c>
    </row>
    <row r="44" spans="1:2" x14ac:dyDescent="0.25">
      <c r="A44" s="1">
        <v>0.6796875</v>
      </c>
      <c r="B44" s="1">
        <v>0.12865633328000001</v>
      </c>
    </row>
    <row r="45" spans="1:2" x14ac:dyDescent="0.25">
      <c r="A45" s="1">
        <v>0.6953125</v>
      </c>
      <c r="B45" s="1">
        <v>0.14733045878000001</v>
      </c>
    </row>
    <row r="46" spans="1:2" x14ac:dyDescent="0.25">
      <c r="A46" s="1">
        <v>0.7109375</v>
      </c>
      <c r="B46" s="1">
        <v>0.16634061752000001</v>
      </c>
    </row>
    <row r="47" spans="1:2" x14ac:dyDescent="0.25">
      <c r="A47" s="1">
        <v>0.7265625</v>
      </c>
      <c r="B47" s="1">
        <v>0.18620897688999999</v>
      </c>
    </row>
    <row r="48" spans="1:2" x14ac:dyDescent="0.25">
      <c r="A48" s="1">
        <v>0.7421875</v>
      </c>
      <c r="B48" s="1">
        <v>0.20614538616</v>
      </c>
    </row>
    <row r="49" spans="1:2" x14ac:dyDescent="0.25">
      <c r="A49" s="1">
        <v>0.7578125</v>
      </c>
      <c r="B49" s="1">
        <v>0.22694119408999999</v>
      </c>
    </row>
    <row r="50" spans="1:2" x14ac:dyDescent="0.25">
      <c r="A50" s="1">
        <v>0.7734375</v>
      </c>
      <c r="B50" s="1">
        <v>0.24796039479000001</v>
      </c>
    </row>
    <row r="51" spans="1:2" x14ac:dyDescent="0.25">
      <c r="A51" s="1">
        <v>0.7890625</v>
      </c>
      <c r="B51" s="1">
        <v>0.26957785805000001</v>
      </c>
    </row>
    <row r="52" spans="1:2" x14ac:dyDescent="0.25">
      <c r="A52" s="1">
        <v>0.8046875</v>
      </c>
      <c r="B52" s="1">
        <v>0.29085093689000002</v>
      </c>
    </row>
    <row r="53" spans="1:2" x14ac:dyDescent="0.25">
      <c r="A53" s="1">
        <v>0.8203125</v>
      </c>
      <c r="B53" s="1">
        <v>0.31263524461999997</v>
      </c>
    </row>
    <row r="54" spans="1:2" x14ac:dyDescent="0.25">
      <c r="A54" s="1">
        <v>0.8359375</v>
      </c>
      <c r="B54" s="1">
        <v>0.33301027673</v>
      </c>
    </row>
    <row r="55" spans="1:2" x14ac:dyDescent="0.25">
      <c r="A55" s="1">
        <v>0.8515625</v>
      </c>
      <c r="B55" s="1">
        <v>0.35290829999000001</v>
      </c>
    </row>
    <row r="56" spans="1:2" x14ac:dyDescent="0.25">
      <c r="A56" s="1">
        <v>0.8671875</v>
      </c>
      <c r="B56" s="1">
        <v>0.37039897434000002</v>
      </c>
    </row>
    <row r="57" spans="1:2" x14ac:dyDescent="0.25">
      <c r="A57" s="1">
        <v>0.8828125</v>
      </c>
      <c r="B57" s="1">
        <v>0.38643869851000001</v>
      </c>
    </row>
    <row r="58" spans="1:2" x14ac:dyDescent="0.25">
      <c r="A58" s="1">
        <v>0.8984375</v>
      </c>
      <c r="B58" s="1">
        <v>0.39883853163999999</v>
      </c>
    </row>
    <row r="59" spans="1:2" x14ac:dyDescent="0.25">
      <c r="A59" s="1">
        <v>0.9140625</v>
      </c>
      <c r="B59" s="1">
        <v>0.41278182759999998</v>
      </c>
    </row>
    <row r="60" spans="1:2" x14ac:dyDescent="0.25">
      <c r="A60" s="1">
        <v>0.9296875</v>
      </c>
      <c r="B60" s="1">
        <v>0.43498927021</v>
      </c>
    </row>
    <row r="61" spans="1:2" x14ac:dyDescent="0.25">
      <c r="A61" s="1">
        <v>0.9453125</v>
      </c>
      <c r="B61" s="1">
        <v>0.48983193331000002</v>
      </c>
    </row>
    <row r="62" spans="1:2" x14ac:dyDescent="0.25">
      <c r="A62" s="1">
        <v>0.9609375</v>
      </c>
      <c r="B62" s="1">
        <v>0.60227776039000003</v>
      </c>
    </row>
    <row r="63" spans="1:2" x14ac:dyDescent="0.25">
      <c r="A63" s="1">
        <v>0.9765625</v>
      </c>
      <c r="B63" s="1">
        <v>0.78648164023</v>
      </c>
    </row>
    <row r="64" spans="1:2" x14ac:dyDescent="0.25">
      <c r="A64" s="1">
        <v>0.9921875</v>
      </c>
      <c r="B64" s="1">
        <v>1.0018683595</v>
      </c>
    </row>
    <row r="65" spans="1:2" x14ac:dyDescent="0.25">
      <c r="A65" s="1"/>
      <c r="B65" s="1"/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dataConsolidate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1" workbookViewId="0"/>
  </sheetViews>
  <sheetFormatPr defaultRowHeight="15" x14ac:dyDescent="0.25"/>
  <cols>
    <col min="1" max="1" width="8.28515625" customWidth="1"/>
    <col min="2" max="2" width="9" customWidth="1"/>
  </cols>
  <sheetData>
    <row r="1" spans="1:2" x14ac:dyDescent="0.25">
      <c r="A1" s="1">
        <v>3.90625E-3</v>
      </c>
      <c r="B1" s="1">
        <v>1.0146832997E-4</v>
      </c>
    </row>
    <row r="2" spans="1:2" x14ac:dyDescent="0.25">
      <c r="A2" s="1">
        <v>1.171875E-2</v>
      </c>
      <c r="B2" s="1">
        <v>5.7490428551999997E-2</v>
      </c>
    </row>
    <row r="3" spans="1:2" x14ac:dyDescent="0.25">
      <c r="A3" s="1">
        <v>1.953125E-2</v>
      </c>
      <c r="B3" s="1">
        <v>0.10769809381000001</v>
      </c>
    </row>
    <row r="4" spans="1:2" x14ac:dyDescent="0.25">
      <c r="A4" s="1">
        <v>2.734375E-2</v>
      </c>
      <c r="B4" s="1">
        <v>0.15095956223000001</v>
      </c>
    </row>
    <row r="5" spans="1:2" x14ac:dyDescent="0.25">
      <c r="A5" s="1">
        <v>3.515625E-2</v>
      </c>
      <c r="B5" s="1">
        <v>0.18764295155999999</v>
      </c>
    </row>
    <row r="6" spans="1:2" x14ac:dyDescent="0.25">
      <c r="A6" s="1">
        <v>4.296875E-2</v>
      </c>
      <c r="B6" s="1">
        <v>0.21838037479</v>
      </c>
    </row>
    <row r="7" spans="1:2" x14ac:dyDescent="0.25">
      <c r="A7" s="1">
        <v>5.078125E-2</v>
      </c>
      <c r="B7" s="1">
        <v>0.24397375424000001</v>
      </c>
    </row>
    <row r="8" spans="1:2" x14ac:dyDescent="0.25">
      <c r="A8" s="1">
        <v>5.859375E-2</v>
      </c>
      <c r="B8" s="1">
        <v>0.26534398366</v>
      </c>
    </row>
    <row r="9" spans="1:2" x14ac:dyDescent="0.25">
      <c r="A9" s="1">
        <v>6.640625E-2</v>
      </c>
      <c r="B9" s="1">
        <v>0.28337671842000001</v>
      </c>
    </row>
    <row r="10" spans="1:2" x14ac:dyDescent="0.25">
      <c r="A10" s="1">
        <v>7.421875E-2</v>
      </c>
      <c r="B10" s="1">
        <v>0.29886134214999999</v>
      </c>
    </row>
    <row r="11" spans="1:2" x14ac:dyDescent="0.25">
      <c r="A11" s="1">
        <v>8.203125E-2</v>
      </c>
      <c r="B11" s="1">
        <v>0.31240287555000001</v>
      </c>
    </row>
    <row r="12" spans="1:2" x14ac:dyDescent="0.25">
      <c r="A12" s="1">
        <v>8.984375E-2</v>
      </c>
      <c r="B12" s="1">
        <v>0.32442973595000002</v>
      </c>
    </row>
    <row r="13" spans="1:2" x14ac:dyDescent="0.25">
      <c r="A13" s="1">
        <v>9.765625E-2</v>
      </c>
      <c r="B13" s="1">
        <v>0.33518878738000002</v>
      </c>
    </row>
    <row r="14" spans="1:2" x14ac:dyDescent="0.25">
      <c r="A14" s="1">
        <v>0.10546875</v>
      </c>
      <c r="B14" s="1">
        <v>0.34479811375000002</v>
      </c>
    </row>
    <row r="15" spans="1:2" x14ac:dyDescent="0.25">
      <c r="A15" s="1">
        <v>0.11328125</v>
      </c>
      <c r="B15" s="1">
        <v>0.35327323123999999</v>
      </c>
    </row>
    <row r="16" spans="1:2" x14ac:dyDescent="0.25">
      <c r="A16" s="1">
        <v>0.12109375</v>
      </c>
      <c r="B16" s="1">
        <v>0.36058076783999998</v>
      </c>
    </row>
    <row r="17" spans="1:2" x14ac:dyDescent="0.25">
      <c r="A17" s="1">
        <v>0.12890625</v>
      </c>
      <c r="B17" s="1">
        <v>0.36665923472</v>
      </c>
    </row>
    <row r="18" spans="1:2" x14ac:dyDescent="0.25">
      <c r="A18" s="1">
        <v>0.13671875</v>
      </c>
      <c r="B18" s="1">
        <v>0.37144924361999998</v>
      </c>
    </row>
    <row r="19" spans="1:2" x14ac:dyDescent="0.25">
      <c r="A19" s="1">
        <v>0.14453125</v>
      </c>
      <c r="B19" s="1">
        <v>0.37489993934999999</v>
      </c>
    </row>
    <row r="20" spans="1:2" x14ac:dyDescent="0.25">
      <c r="A20" s="1">
        <v>0.15234375</v>
      </c>
      <c r="B20" s="1">
        <v>0.37698544790999999</v>
      </c>
    </row>
    <row r="21" spans="1:2" x14ac:dyDescent="0.25">
      <c r="A21" s="1">
        <v>0.16015625</v>
      </c>
      <c r="B21" s="1">
        <v>0.37770147865999998</v>
      </c>
    </row>
    <row r="22" spans="1:2" x14ac:dyDescent="0.25">
      <c r="A22" s="1">
        <v>0.16796875</v>
      </c>
      <c r="B22" s="1">
        <v>0.37706947012000003</v>
      </c>
    </row>
    <row r="23" spans="1:2" x14ac:dyDescent="0.25">
      <c r="A23" s="1">
        <v>0.17578125</v>
      </c>
      <c r="B23" s="1">
        <v>0.37513341632000002</v>
      </c>
    </row>
    <row r="24" spans="1:2" x14ac:dyDescent="0.25">
      <c r="A24" s="1">
        <v>0.18359375</v>
      </c>
      <c r="B24" s="1">
        <v>0.37196218345999998</v>
      </c>
    </row>
    <row r="25" spans="1:2" x14ac:dyDescent="0.25">
      <c r="A25" s="1">
        <v>0.19140625</v>
      </c>
      <c r="B25" s="1">
        <v>0.36764085384</v>
      </c>
    </row>
    <row r="26" spans="1:2" x14ac:dyDescent="0.25">
      <c r="A26" s="1">
        <v>0.19921875</v>
      </c>
      <c r="B26" s="1">
        <v>0.36226974787999999</v>
      </c>
    </row>
    <row r="27" spans="1:2" x14ac:dyDescent="0.25">
      <c r="A27" s="1">
        <v>0.20703125</v>
      </c>
      <c r="B27" s="1">
        <v>0.35596113608000002</v>
      </c>
    </row>
    <row r="28" spans="1:2" x14ac:dyDescent="0.25">
      <c r="A28" s="1">
        <v>0.21484375</v>
      </c>
      <c r="B28" s="1">
        <v>0.34883573330000001</v>
      </c>
    </row>
    <row r="29" spans="1:2" x14ac:dyDescent="0.25">
      <c r="A29" s="1">
        <v>0.22265625</v>
      </c>
      <c r="B29" s="1">
        <v>0.34101443321000002</v>
      </c>
    </row>
    <row r="30" spans="1:2" x14ac:dyDescent="0.25">
      <c r="A30" s="1">
        <v>0.23046875</v>
      </c>
      <c r="B30" s="1">
        <v>0.33261788844000001</v>
      </c>
    </row>
    <row r="31" spans="1:2" x14ac:dyDescent="0.25">
      <c r="A31" s="1">
        <v>0.23828125</v>
      </c>
      <c r="B31" s="1">
        <v>0.32376359917000003</v>
      </c>
    </row>
    <row r="32" spans="1:2" x14ac:dyDescent="0.25">
      <c r="A32" s="1">
        <v>0.24609375</v>
      </c>
      <c r="B32" s="1">
        <v>0.31456101018999999</v>
      </c>
    </row>
    <row r="33" spans="1:2" x14ac:dyDescent="0.25">
      <c r="A33" s="1">
        <v>0.25390625</v>
      </c>
      <c r="B33" s="1">
        <v>0.30510760515000002</v>
      </c>
    </row>
    <row r="34" spans="1:2" x14ac:dyDescent="0.25">
      <c r="A34" s="1">
        <v>0.26171875</v>
      </c>
      <c r="B34" s="1">
        <v>0.29549091529999999</v>
      </c>
    </row>
    <row r="35" spans="1:2" x14ac:dyDescent="0.25">
      <c r="A35" s="1">
        <v>0.26953125</v>
      </c>
      <c r="B35" s="1">
        <v>0.28578667063000002</v>
      </c>
    </row>
    <row r="36" spans="1:2" x14ac:dyDescent="0.25">
      <c r="A36" s="1">
        <v>0.27734375</v>
      </c>
      <c r="B36" s="1">
        <v>0.27605625302999998</v>
      </c>
    </row>
    <row r="37" spans="1:2" x14ac:dyDescent="0.25">
      <c r="A37" s="1">
        <v>0.28515625</v>
      </c>
      <c r="B37" s="1">
        <v>0.26634764316999998</v>
      </c>
    </row>
    <row r="38" spans="1:2" x14ac:dyDescent="0.25">
      <c r="A38" s="1">
        <v>0.29296875</v>
      </c>
      <c r="B38" s="1">
        <v>0.25669869896000003</v>
      </c>
    </row>
    <row r="39" spans="1:2" x14ac:dyDescent="0.25">
      <c r="A39" s="1">
        <v>0.30078125</v>
      </c>
      <c r="B39" s="1">
        <v>0.24713635362</v>
      </c>
    </row>
    <row r="40" spans="1:2" x14ac:dyDescent="0.25">
      <c r="A40" s="1">
        <v>0.30859375</v>
      </c>
      <c r="B40" s="1">
        <v>0.23767664133999999</v>
      </c>
    </row>
    <row r="41" spans="1:2" x14ac:dyDescent="0.25">
      <c r="A41" s="1">
        <v>0.31640625</v>
      </c>
      <c r="B41" s="1">
        <v>0.22832783141999999</v>
      </c>
    </row>
    <row r="42" spans="1:2" x14ac:dyDescent="0.25">
      <c r="A42" s="1">
        <v>0.32421875</v>
      </c>
      <c r="B42" s="1">
        <v>0.21909310126000001</v>
      </c>
    </row>
    <row r="43" spans="1:2" x14ac:dyDescent="0.25">
      <c r="A43" s="1">
        <v>0.33203125</v>
      </c>
      <c r="B43" s="1">
        <v>0.20996988996999999</v>
      </c>
    </row>
    <row r="44" spans="1:2" x14ac:dyDescent="0.25">
      <c r="A44" s="1">
        <v>0.33984375</v>
      </c>
      <c r="B44" s="1">
        <v>0.20095094481</v>
      </c>
    </row>
    <row r="45" spans="1:2" x14ac:dyDescent="0.25">
      <c r="A45" s="1">
        <v>0.34765625</v>
      </c>
      <c r="B45" s="1">
        <v>0.19202735000999999</v>
      </c>
    </row>
    <row r="46" spans="1:2" x14ac:dyDescent="0.25">
      <c r="A46" s="1">
        <v>0.35546875</v>
      </c>
      <c r="B46" s="1">
        <v>0.18318955435000001</v>
      </c>
    </row>
    <row r="47" spans="1:2" x14ac:dyDescent="0.25">
      <c r="A47" s="1">
        <v>0.36328125</v>
      </c>
      <c r="B47" s="1">
        <v>0.17442633142</v>
      </c>
    </row>
    <row r="48" spans="1:2" x14ac:dyDescent="0.25">
      <c r="A48" s="1">
        <v>0.37109375</v>
      </c>
      <c r="B48" s="1">
        <v>0.16572605830000001</v>
      </c>
    </row>
    <row r="49" spans="1:2" x14ac:dyDescent="0.25">
      <c r="A49" s="1">
        <v>0.37890625</v>
      </c>
      <c r="B49" s="1">
        <v>0.15707866002000001</v>
      </c>
    </row>
    <row r="50" spans="1:2" x14ac:dyDescent="0.25">
      <c r="A50" s="1">
        <v>0.38671875</v>
      </c>
      <c r="B50" s="1">
        <v>0.14847500369</v>
      </c>
    </row>
    <row r="51" spans="1:2" x14ac:dyDescent="0.25">
      <c r="A51" s="1">
        <v>0.39453125</v>
      </c>
      <c r="B51" s="1">
        <v>0.13990593975999999</v>
      </c>
    </row>
    <row r="52" spans="1:2" x14ac:dyDescent="0.25">
      <c r="A52" s="1">
        <v>0.40234375</v>
      </c>
      <c r="B52" s="1">
        <v>0.13136365260999999</v>
      </c>
    </row>
    <row r="53" spans="1:2" x14ac:dyDescent="0.25">
      <c r="A53" s="1">
        <v>0.41015625</v>
      </c>
      <c r="B53" s="1">
        <v>0.1228422617</v>
      </c>
    </row>
    <row r="54" spans="1:2" x14ac:dyDescent="0.25">
      <c r="A54" s="1">
        <v>0.41796875</v>
      </c>
      <c r="B54" s="1">
        <v>0.11433648503</v>
      </c>
    </row>
    <row r="55" spans="1:2" x14ac:dyDescent="0.25">
      <c r="A55" s="1">
        <v>0.42578125</v>
      </c>
      <c r="B55" s="1">
        <v>0.10584139564</v>
      </c>
    </row>
    <row r="56" spans="1:2" x14ac:dyDescent="0.25">
      <c r="A56" s="1">
        <v>0.43359375</v>
      </c>
      <c r="B56" s="1">
        <v>9.7353489212000002E-2</v>
      </c>
    </row>
    <row r="57" spans="1:2" x14ac:dyDescent="0.25">
      <c r="A57" s="1">
        <v>0.44140625</v>
      </c>
      <c r="B57" s="1">
        <v>8.8870276307999999E-2</v>
      </c>
    </row>
    <row r="58" spans="1:2" x14ac:dyDescent="0.25">
      <c r="A58" s="1">
        <v>0.44921875</v>
      </c>
      <c r="B58" s="1">
        <v>8.0389254548E-2</v>
      </c>
    </row>
    <row r="59" spans="1:2" x14ac:dyDescent="0.25">
      <c r="A59" s="1">
        <v>0.45703125</v>
      </c>
      <c r="B59" s="1">
        <v>7.1908279709000003E-2</v>
      </c>
    </row>
    <row r="60" spans="1:2" x14ac:dyDescent="0.25">
      <c r="A60" s="1">
        <v>0.46484375</v>
      </c>
      <c r="B60" s="1">
        <v>6.3426029925000002E-2</v>
      </c>
    </row>
    <row r="61" spans="1:2" x14ac:dyDescent="0.25">
      <c r="A61" s="1">
        <v>0.47265625</v>
      </c>
      <c r="B61" s="1">
        <v>5.4941338743000001E-2</v>
      </c>
    </row>
    <row r="62" spans="1:2" x14ac:dyDescent="0.25">
      <c r="A62" s="1">
        <v>0.48046875</v>
      </c>
      <c r="B62" s="1">
        <v>4.6452821791999999E-2</v>
      </c>
    </row>
    <row r="63" spans="1:2" x14ac:dyDescent="0.25">
      <c r="A63" s="1">
        <v>0.48828125</v>
      </c>
      <c r="B63" s="1">
        <v>3.7959293184000001E-2</v>
      </c>
    </row>
    <row r="64" spans="1:2" x14ac:dyDescent="0.25">
      <c r="A64" s="1">
        <v>0.49609375</v>
      </c>
      <c r="B64" s="1">
        <v>2.9459813800000002E-2</v>
      </c>
    </row>
    <row r="65" spans="1:2" x14ac:dyDescent="0.25">
      <c r="A65" s="1">
        <v>0.50390625</v>
      </c>
      <c r="B65" s="1">
        <v>2.0953304427E-2</v>
      </c>
    </row>
    <row r="66" spans="1:2" x14ac:dyDescent="0.25">
      <c r="A66" s="1">
        <v>0.51171875</v>
      </c>
      <c r="B66" s="1">
        <v>1.2438442417E-2</v>
      </c>
    </row>
    <row r="67" spans="1:2" x14ac:dyDescent="0.25">
      <c r="A67" s="1">
        <v>0.51953125</v>
      </c>
      <c r="B67" s="1">
        <v>3.9138859103999999E-3</v>
      </c>
    </row>
    <row r="68" spans="1:2" x14ac:dyDescent="0.25">
      <c r="A68" s="1">
        <v>0.52734375</v>
      </c>
      <c r="B68" s="1">
        <v>-4.6216195107999999E-3</v>
      </c>
    </row>
    <row r="69" spans="1:2" x14ac:dyDescent="0.25">
      <c r="A69" s="1">
        <v>0.53515625</v>
      </c>
      <c r="B69" s="1">
        <v>-1.3169470298000001E-2</v>
      </c>
    </row>
    <row r="70" spans="1:2" x14ac:dyDescent="0.25">
      <c r="A70" s="1">
        <v>0.54296875</v>
      </c>
      <c r="B70" s="1">
        <v>-2.1731440078E-2</v>
      </c>
    </row>
    <row r="71" spans="1:2" x14ac:dyDescent="0.25">
      <c r="A71" s="1">
        <v>0.55078125</v>
      </c>
      <c r="B71" s="1">
        <v>-3.0309286341E-2</v>
      </c>
    </row>
    <row r="72" spans="1:2" x14ac:dyDescent="0.25">
      <c r="A72" s="1">
        <v>0.55859375</v>
      </c>
      <c r="B72" s="1">
        <v>-3.8904508257000002E-2</v>
      </c>
    </row>
    <row r="73" spans="1:2" x14ac:dyDescent="0.25">
      <c r="A73" s="1">
        <v>0.56640625</v>
      </c>
      <c r="B73" s="1">
        <v>-4.7518920340999998E-2</v>
      </c>
    </row>
    <row r="74" spans="1:2" x14ac:dyDescent="0.25">
      <c r="A74" s="1">
        <v>0.57421875</v>
      </c>
      <c r="B74" s="1">
        <v>-5.6154745011999997E-2</v>
      </c>
    </row>
    <row r="75" spans="1:2" x14ac:dyDescent="0.25">
      <c r="A75" s="1">
        <v>0.58203125</v>
      </c>
      <c r="B75" s="1">
        <v>-6.4813682265000006E-2</v>
      </c>
    </row>
    <row r="76" spans="1:2" x14ac:dyDescent="0.25">
      <c r="A76" s="1">
        <v>0.58984375</v>
      </c>
      <c r="B76" s="1">
        <v>-7.3497176930000005E-2</v>
      </c>
    </row>
    <row r="77" spans="1:2" x14ac:dyDescent="0.25">
      <c r="A77" s="1">
        <v>0.59765625</v>
      </c>
      <c r="B77" s="1">
        <v>-8.2207319289999997E-2</v>
      </c>
    </row>
    <row r="78" spans="1:2" x14ac:dyDescent="0.25">
      <c r="A78" s="1">
        <v>0.60546875</v>
      </c>
      <c r="B78" s="1">
        <v>-9.0945978607999994E-2</v>
      </c>
    </row>
    <row r="79" spans="1:2" x14ac:dyDescent="0.25">
      <c r="A79" s="1">
        <v>0.61328125</v>
      </c>
      <c r="B79" s="1">
        <v>-9.9713889419999993E-2</v>
      </c>
    </row>
    <row r="80" spans="1:2" x14ac:dyDescent="0.25">
      <c r="A80" s="1">
        <v>0.62109375</v>
      </c>
      <c r="B80" s="1">
        <v>-0.10851209220999999</v>
      </c>
    </row>
    <row r="81" spans="1:2" x14ac:dyDescent="0.25">
      <c r="A81" s="1">
        <v>0.62890625</v>
      </c>
      <c r="B81" s="1">
        <v>-0.11734198344000001</v>
      </c>
    </row>
    <row r="82" spans="1:2" x14ac:dyDescent="0.25">
      <c r="A82" s="1">
        <v>0.63671875</v>
      </c>
      <c r="B82" s="1">
        <v>-0.12620340111</v>
      </c>
    </row>
    <row r="83" spans="1:2" x14ac:dyDescent="0.25">
      <c r="A83" s="1">
        <v>0.64453125</v>
      </c>
      <c r="B83" s="1">
        <v>-0.13509524829</v>
      </c>
    </row>
    <row r="84" spans="1:2" x14ac:dyDescent="0.25">
      <c r="A84" s="1">
        <v>0.65234375</v>
      </c>
      <c r="B84" s="1">
        <v>-0.14401730584</v>
      </c>
    </row>
    <row r="85" spans="1:2" x14ac:dyDescent="0.25">
      <c r="A85" s="1">
        <v>0.66015625</v>
      </c>
      <c r="B85" s="1">
        <v>-0.15296806488</v>
      </c>
    </row>
    <row r="86" spans="1:2" x14ac:dyDescent="0.25">
      <c r="A86" s="1">
        <v>0.66796875</v>
      </c>
      <c r="B86" s="1">
        <v>-0.161943754</v>
      </c>
    </row>
    <row r="87" spans="1:2" x14ac:dyDescent="0.25">
      <c r="A87" s="1">
        <v>0.67578125</v>
      </c>
      <c r="B87" s="1">
        <v>-0.17094108997999999</v>
      </c>
    </row>
    <row r="88" spans="1:2" x14ac:dyDescent="0.25">
      <c r="A88" s="1">
        <v>0.68359375</v>
      </c>
      <c r="B88" s="1">
        <v>-0.17995696396999999</v>
      </c>
    </row>
    <row r="89" spans="1:2" x14ac:dyDescent="0.25">
      <c r="A89" s="1">
        <v>0.69140625</v>
      </c>
      <c r="B89" s="1">
        <v>-0.18898527623</v>
      </c>
    </row>
    <row r="90" spans="1:2" x14ac:dyDescent="0.25">
      <c r="A90" s="1">
        <v>0.69921875</v>
      </c>
      <c r="B90" s="1">
        <v>-0.1980197987</v>
      </c>
    </row>
    <row r="91" spans="1:2" x14ac:dyDescent="0.25">
      <c r="A91" s="1">
        <v>0.70703125</v>
      </c>
      <c r="B91" s="1">
        <v>-0.2070564537</v>
      </c>
    </row>
    <row r="92" spans="1:2" x14ac:dyDescent="0.25">
      <c r="A92" s="1">
        <v>0.71484375</v>
      </c>
      <c r="B92" s="1">
        <v>-0.21609020635000001</v>
      </c>
    </row>
    <row r="93" spans="1:2" x14ac:dyDescent="0.25">
      <c r="A93" s="1">
        <v>0.72265625</v>
      </c>
      <c r="B93" s="1">
        <v>-0.22511575216999999</v>
      </c>
    </row>
    <row r="94" spans="1:2" x14ac:dyDescent="0.25">
      <c r="A94" s="1">
        <v>0.73046875</v>
      </c>
      <c r="B94" s="1">
        <v>-0.23413368149</v>
      </c>
    </row>
    <row r="95" spans="1:2" x14ac:dyDescent="0.25">
      <c r="A95" s="1">
        <v>0.73828125</v>
      </c>
      <c r="B95" s="1">
        <v>-0.24314902150000001</v>
      </c>
    </row>
    <row r="96" spans="1:2" x14ac:dyDescent="0.25">
      <c r="A96" s="1">
        <v>0.74609375</v>
      </c>
      <c r="B96" s="1">
        <v>-0.25217092173</v>
      </c>
    </row>
    <row r="97" spans="1:2" x14ac:dyDescent="0.25">
      <c r="A97" s="1">
        <v>0.75390625</v>
      </c>
      <c r="B97" s="1">
        <v>-0.26122008892999998</v>
      </c>
    </row>
    <row r="98" spans="1:2" x14ac:dyDescent="0.25">
      <c r="A98" s="1">
        <v>0.76171875</v>
      </c>
      <c r="B98" s="1">
        <v>-0.27033328910999999</v>
      </c>
    </row>
    <row r="99" spans="1:2" x14ac:dyDescent="0.25">
      <c r="A99" s="1">
        <v>0.76953125</v>
      </c>
      <c r="B99" s="1">
        <v>-0.2795612831</v>
      </c>
    </row>
    <row r="100" spans="1:2" x14ac:dyDescent="0.25">
      <c r="A100" s="1">
        <v>0.77734375</v>
      </c>
      <c r="B100" s="1">
        <v>-0.28897743620999999</v>
      </c>
    </row>
    <row r="101" spans="1:2" x14ac:dyDescent="0.25">
      <c r="A101" s="1">
        <v>0.78515625</v>
      </c>
      <c r="B101" s="1">
        <v>-0.29868476559000001</v>
      </c>
    </row>
    <row r="102" spans="1:2" x14ac:dyDescent="0.25">
      <c r="A102" s="1">
        <v>0.79296875</v>
      </c>
      <c r="B102" s="1">
        <v>-0.30881530817000002</v>
      </c>
    </row>
    <row r="103" spans="1:2" x14ac:dyDescent="0.25">
      <c r="A103" s="1">
        <v>0.80078125</v>
      </c>
      <c r="B103" s="1">
        <v>-0.31953035753999998</v>
      </c>
    </row>
    <row r="104" spans="1:2" x14ac:dyDescent="0.25">
      <c r="A104" s="1">
        <v>0.80859375</v>
      </c>
      <c r="B104" s="1">
        <v>-0.33102565359000002</v>
      </c>
    </row>
    <row r="105" spans="1:2" x14ac:dyDescent="0.25">
      <c r="A105" s="1">
        <v>0.81640625</v>
      </c>
      <c r="B105" s="1">
        <v>-0.34351879237999999</v>
      </c>
    </row>
    <row r="106" spans="1:2" x14ac:dyDescent="0.25">
      <c r="A106" s="1">
        <v>0.82421875</v>
      </c>
      <c r="B106" s="1">
        <v>-0.35723264928999998</v>
      </c>
    </row>
    <row r="107" spans="1:2" x14ac:dyDescent="0.25">
      <c r="A107" s="1">
        <v>0.83203125</v>
      </c>
      <c r="B107" s="1">
        <v>-0.37237090466</v>
      </c>
    </row>
    <row r="108" spans="1:2" x14ac:dyDescent="0.25">
      <c r="A108" s="1">
        <v>0.83984375</v>
      </c>
      <c r="B108" s="1">
        <v>-0.38908027443999998</v>
      </c>
    </row>
    <row r="109" spans="1:2" x14ac:dyDescent="0.25">
      <c r="A109" s="1">
        <v>0.84765625</v>
      </c>
      <c r="B109" s="1">
        <v>-0.40738804696999997</v>
      </c>
    </row>
    <row r="110" spans="1:2" x14ac:dyDescent="0.25">
      <c r="A110" s="1">
        <v>0.85546875</v>
      </c>
      <c r="B110" s="1">
        <v>-0.42713980900999998</v>
      </c>
    </row>
    <row r="111" spans="1:2" x14ac:dyDescent="0.25">
      <c r="A111" s="1">
        <v>0.86328125</v>
      </c>
      <c r="B111" s="1">
        <v>-0.44791917749999999</v>
      </c>
    </row>
    <row r="112" spans="1:2" x14ac:dyDescent="0.25">
      <c r="A112" s="1">
        <v>0.87109375</v>
      </c>
      <c r="B112" s="1">
        <v>-0.46897503342000002</v>
      </c>
    </row>
    <row r="113" spans="1:2" x14ac:dyDescent="0.25">
      <c r="A113" s="1">
        <v>0.87890625</v>
      </c>
      <c r="B113" s="1">
        <v>-0.48916071466</v>
      </c>
    </row>
    <row r="114" spans="1:2" x14ac:dyDescent="0.25">
      <c r="A114" s="1">
        <v>0.88671875</v>
      </c>
      <c r="B114" s="1">
        <v>-0.50692961342999998</v>
      </c>
    </row>
    <row r="115" spans="1:2" x14ac:dyDescent="0.25">
      <c r="A115" s="1">
        <v>0.89453125</v>
      </c>
      <c r="B115" s="1">
        <v>-0.52037840899999999</v>
      </c>
    </row>
    <row r="116" spans="1:2" x14ac:dyDescent="0.25">
      <c r="A116" s="1">
        <v>0.90234375</v>
      </c>
      <c r="B116" s="1">
        <v>-0.52739387764000001</v>
      </c>
    </row>
    <row r="117" spans="1:2" x14ac:dyDescent="0.25">
      <c r="A117" s="1">
        <v>0.91015625</v>
      </c>
      <c r="B117" s="1">
        <v>-0.52586845709999996</v>
      </c>
    </row>
    <row r="118" spans="1:2" x14ac:dyDescent="0.25">
      <c r="A118" s="1">
        <v>0.91796875</v>
      </c>
      <c r="B118" s="1">
        <v>-0.51400665069999996</v>
      </c>
    </row>
    <row r="119" spans="1:2" x14ac:dyDescent="0.25">
      <c r="A119" s="1">
        <v>0.92578125</v>
      </c>
      <c r="B119" s="1">
        <v>-0.49062547586999999</v>
      </c>
    </row>
    <row r="120" spans="1:2" x14ac:dyDescent="0.25">
      <c r="A120" s="1">
        <v>0.93359375</v>
      </c>
      <c r="B120" s="1">
        <v>-0.45544633822000002</v>
      </c>
    </row>
    <row r="121" spans="1:2" x14ac:dyDescent="0.25">
      <c r="A121" s="1">
        <v>0.94140625</v>
      </c>
      <c r="B121" s="1">
        <v>-0.40923757305000003</v>
      </c>
    </row>
    <row r="122" spans="1:2" x14ac:dyDescent="0.25">
      <c r="A122" s="1">
        <v>0.94921875</v>
      </c>
      <c r="B122" s="1">
        <v>-0.35384281811000001</v>
      </c>
    </row>
    <row r="123" spans="1:2" x14ac:dyDescent="0.25">
      <c r="A123" s="1">
        <v>0.95703125</v>
      </c>
      <c r="B123" s="1">
        <v>-0.29198353752</v>
      </c>
    </row>
    <row r="124" spans="1:2" x14ac:dyDescent="0.25">
      <c r="A124" s="1">
        <v>0.96484375</v>
      </c>
      <c r="B124" s="1">
        <v>-0.22697928734</v>
      </c>
    </row>
    <row r="125" spans="1:2" x14ac:dyDescent="0.25">
      <c r="A125" s="1">
        <v>0.97265625</v>
      </c>
      <c r="B125" s="1">
        <v>-0.16231090726</v>
      </c>
    </row>
    <row r="126" spans="1:2" x14ac:dyDescent="0.25">
      <c r="A126" s="1">
        <v>0.98046875</v>
      </c>
      <c r="B126" s="1">
        <v>-0.10125838188</v>
      </c>
    </row>
    <row r="127" spans="1:2" x14ac:dyDescent="0.25">
      <c r="A127" s="1">
        <v>0.98828125</v>
      </c>
      <c r="B127" s="1">
        <v>-4.6493439387999998E-2</v>
      </c>
    </row>
    <row r="128" spans="1:2" x14ac:dyDescent="0.25">
      <c r="A128" s="1">
        <v>0.99609375</v>
      </c>
      <c r="B128" s="1">
        <v>1.2613538706E-4</v>
      </c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D87" sqref="D87"/>
    </sheetView>
  </sheetViews>
  <sheetFormatPr defaultRowHeight="15" x14ac:dyDescent="0.25"/>
  <cols>
    <col min="1" max="1" width="8.28515625" customWidth="1"/>
    <col min="2" max="2" width="9" customWidth="1"/>
  </cols>
  <sheetData>
    <row r="1" spans="1:2" x14ac:dyDescent="0.25">
      <c r="A1" s="1">
        <v>3.90625E-3</v>
      </c>
      <c r="B1" s="1">
        <v>-3.2035431448000001E-5</v>
      </c>
    </row>
    <row r="2" spans="1:2" x14ac:dyDescent="0.25">
      <c r="A2" s="1">
        <v>1.171875E-2</v>
      </c>
      <c r="B2" s="1">
        <v>-3.0426233561999999E-2</v>
      </c>
    </row>
    <row r="3" spans="1:2" x14ac:dyDescent="0.25">
      <c r="A3" s="1">
        <v>1.953125E-2</v>
      </c>
      <c r="B3" s="1">
        <v>-5.8700902626000001E-2</v>
      </c>
    </row>
    <row r="4" spans="1:2" x14ac:dyDescent="0.25">
      <c r="A4" s="1">
        <v>2.734375E-2</v>
      </c>
      <c r="B4" s="1">
        <v>-8.5100983046000001E-2</v>
      </c>
    </row>
    <row r="5" spans="1:2" x14ac:dyDescent="0.25">
      <c r="A5" s="1">
        <v>3.515625E-2</v>
      </c>
      <c r="B5" s="1">
        <v>-0.10985360208</v>
      </c>
    </row>
    <row r="6" spans="1:2" x14ac:dyDescent="0.25">
      <c r="A6" s="1">
        <v>4.296875E-2</v>
      </c>
      <c r="B6" s="1">
        <v>-0.13325223481000001</v>
      </c>
    </row>
    <row r="7" spans="1:2" x14ac:dyDescent="0.25">
      <c r="A7" s="1">
        <v>5.078125E-2</v>
      </c>
      <c r="B7" s="1">
        <v>-0.15557977798</v>
      </c>
    </row>
    <row r="8" spans="1:2" x14ac:dyDescent="0.25">
      <c r="A8" s="1">
        <v>5.859375E-2</v>
      </c>
      <c r="B8" s="1">
        <v>-0.17713609001</v>
      </c>
    </row>
    <row r="9" spans="1:2" x14ac:dyDescent="0.25">
      <c r="A9" s="1">
        <v>6.640625E-2</v>
      </c>
      <c r="B9" s="1">
        <v>-0.19815468476</v>
      </c>
    </row>
    <row r="10" spans="1:2" x14ac:dyDescent="0.25">
      <c r="A10" s="1">
        <v>7.421875E-2</v>
      </c>
      <c r="B10" s="1">
        <v>-0.21880841778999999</v>
      </c>
    </row>
    <row r="11" spans="1:2" x14ac:dyDescent="0.25">
      <c r="A11" s="1">
        <v>8.203125E-2</v>
      </c>
      <c r="B11" s="1">
        <v>-0.23915358544000001</v>
      </c>
    </row>
    <row r="12" spans="1:2" x14ac:dyDescent="0.25">
      <c r="A12" s="1">
        <v>8.984375E-2</v>
      </c>
      <c r="B12" s="1">
        <v>-0.25915144968999998</v>
      </c>
    </row>
    <row r="13" spans="1:2" x14ac:dyDescent="0.25">
      <c r="A13" s="1">
        <v>9.765625E-2</v>
      </c>
      <c r="B13" s="1">
        <v>-0.27865314336000002</v>
      </c>
    </row>
    <row r="14" spans="1:2" x14ac:dyDescent="0.25">
      <c r="A14" s="1">
        <v>0.10546875</v>
      </c>
      <c r="B14" s="1">
        <v>-0.29743994126000001</v>
      </c>
    </row>
    <row r="15" spans="1:2" x14ac:dyDescent="0.25">
      <c r="A15" s="1">
        <v>0.11328125</v>
      </c>
      <c r="B15" s="1">
        <v>-0.31523256487000001</v>
      </c>
    </row>
    <row r="16" spans="1:2" x14ac:dyDescent="0.25">
      <c r="A16" s="1">
        <v>0.12109375</v>
      </c>
      <c r="B16" s="1">
        <v>-0.33173350326000001</v>
      </c>
    </row>
    <row r="17" spans="1:2" x14ac:dyDescent="0.25">
      <c r="A17" s="1">
        <v>0.12890625</v>
      </c>
      <c r="B17" s="1">
        <v>-0.34664145944000002</v>
      </c>
    </row>
    <row r="18" spans="1:2" x14ac:dyDescent="0.25">
      <c r="A18" s="1">
        <v>0.13671875</v>
      </c>
      <c r="B18" s="1">
        <v>-0.35968449145999998</v>
      </c>
    </row>
    <row r="19" spans="1:2" x14ac:dyDescent="0.25">
      <c r="A19" s="1">
        <v>0.14453125</v>
      </c>
      <c r="B19" s="1">
        <v>-0.37063037431000001</v>
      </c>
    </row>
    <row r="20" spans="1:2" x14ac:dyDescent="0.25">
      <c r="A20" s="1">
        <v>0.15234375</v>
      </c>
      <c r="B20" s="1">
        <v>-0.37930892546</v>
      </c>
    </row>
    <row r="21" spans="1:2" x14ac:dyDescent="0.25">
      <c r="A21" s="1">
        <v>0.16015625</v>
      </c>
      <c r="B21" s="1">
        <v>-0.38561631265000001</v>
      </c>
    </row>
    <row r="22" spans="1:2" x14ac:dyDescent="0.25">
      <c r="A22" s="1">
        <v>0.16796875</v>
      </c>
      <c r="B22" s="1">
        <v>-0.38952536659999998</v>
      </c>
    </row>
    <row r="23" spans="1:2" x14ac:dyDescent="0.25">
      <c r="A23" s="1">
        <v>0.17578125</v>
      </c>
      <c r="B23" s="1">
        <v>-0.39108167244000003</v>
      </c>
    </row>
    <row r="24" spans="1:2" x14ac:dyDescent="0.25">
      <c r="A24" s="1">
        <v>0.18359375</v>
      </c>
      <c r="B24" s="1">
        <v>-0.39040280867999999</v>
      </c>
    </row>
    <row r="25" spans="1:2" x14ac:dyDescent="0.25">
      <c r="A25" s="1">
        <v>0.19140625</v>
      </c>
      <c r="B25" s="1">
        <v>-0.38766579936000001</v>
      </c>
    </row>
    <row r="26" spans="1:2" x14ac:dyDescent="0.25">
      <c r="A26" s="1">
        <v>0.19921875</v>
      </c>
      <c r="B26" s="1">
        <v>-0.38309667103</v>
      </c>
    </row>
    <row r="27" spans="1:2" x14ac:dyDescent="0.25">
      <c r="A27" s="1">
        <v>0.20703125</v>
      </c>
      <c r="B27" s="1">
        <v>-0.37695357198000001</v>
      </c>
    </row>
    <row r="28" spans="1:2" x14ac:dyDescent="0.25">
      <c r="A28" s="1">
        <v>0.21484375</v>
      </c>
      <c r="B28" s="1">
        <v>-0.36951281579</v>
      </c>
    </row>
    <row r="29" spans="1:2" x14ac:dyDescent="0.25">
      <c r="A29" s="1">
        <v>0.22265625</v>
      </c>
      <c r="B29" s="1">
        <v>-0.36105170106000001</v>
      </c>
    </row>
    <row r="30" spans="1:2" x14ac:dyDescent="0.25">
      <c r="A30" s="1">
        <v>0.23046875</v>
      </c>
      <c r="B30" s="1">
        <v>-0.35183647357999998</v>
      </c>
    </row>
    <row r="31" spans="1:2" x14ac:dyDescent="0.25">
      <c r="A31" s="1">
        <v>0.23828125</v>
      </c>
      <c r="B31" s="1">
        <v>-0.34211076160999998</v>
      </c>
    </row>
    <row r="32" spans="1:2" x14ac:dyDescent="0.25">
      <c r="A32" s="1">
        <v>0.24609375</v>
      </c>
      <c r="B32" s="1">
        <v>-0.33208846232</v>
      </c>
    </row>
    <row r="33" spans="1:2" x14ac:dyDescent="0.25">
      <c r="A33" s="1">
        <v>0.25390625</v>
      </c>
      <c r="B33" s="1">
        <v>-0.32194809564999999</v>
      </c>
    </row>
    <row r="34" spans="1:2" x14ac:dyDescent="0.25">
      <c r="A34" s="1">
        <v>0.26171875</v>
      </c>
      <c r="B34" s="1">
        <v>-0.31183212378000003</v>
      </c>
    </row>
    <row r="35" spans="1:2" x14ac:dyDescent="0.25">
      <c r="A35" s="1">
        <v>0.26953125</v>
      </c>
      <c r="B35" s="1">
        <v>-0.30184731548999999</v>
      </c>
    </row>
    <row r="36" spans="1:2" x14ac:dyDescent="0.25">
      <c r="A36" s="1">
        <v>0.27734375</v>
      </c>
      <c r="B36" s="1">
        <v>-0.29206750590000002</v>
      </c>
    </row>
    <row r="37" spans="1:2" x14ac:dyDescent="0.25">
      <c r="A37" s="1">
        <v>0.28515625</v>
      </c>
      <c r="B37" s="1">
        <v>-0.28253723645000001</v>
      </c>
    </row>
    <row r="38" spans="1:2" x14ac:dyDescent="0.25">
      <c r="A38" s="1">
        <v>0.29296875</v>
      </c>
      <c r="B38" s="1">
        <v>-0.27327727525000001</v>
      </c>
    </row>
    <row r="39" spans="1:2" x14ac:dyDescent="0.25">
      <c r="A39" s="1">
        <v>0.30078125</v>
      </c>
      <c r="B39" s="1">
        <v>-0.26428921440999997</v>
      </c>
    </row>
    <row r="40" spans="1:2" x14ac:dyDescent="0.25">
      <c r="A40" s="1">
        <v>0.30859375</v>
      </c>
      <c r="B40" s="1">
        <v>-0.25556017715000001</v>
      </c>
    </row>
    <row r="41" spans="1:2" x14ac:dyDescent="0.25">
      <c r="A41" s="1">
        <v>0.31640625</v>
      </c>
      <c r="B41" s="1">
        <v>-0.24706737310999999</v>
      </c>
    </row>
    <row r="42" spans="1:2" x14ac:dyDescent="0.25">
      <c r="A42" s="1">
        <v>0.32421875</v>
      </c>
      <c r="B42" s="1">
        <v>-0.23878244513999999</v>
      </c>
    </row>
    <row r="43" spans="1:2" x14ac:dyDescent="0.25">
      <c r="A43" s="1">
        <v>0.33203125</v>
      </c>
      <c r="B43" s="1">
        <v>-0.23067403416999999</v>
      </c>
    </row>
    <row r="44" spans="1:2" x14ac:dyDescent="0.25">
      <c r="A44" s="1">
        <v>0.33984375</v>
      </c>
      <c r="B44" s="1">
        <v>-0.22271018806000001</v>
      </c>
    </row>
    <row r="45" spans="1:2" x14ac:dyDescent="0.25">
      <c r="A45" s="1">
        <v>0.34765625</v>
      </c>
      <c r="B45" s="1">
        <v>-0.21486060637000001</v>
      </c>
    </row>
    <row r="46" spans="1:2" x14ac:dyDescent="0.25">
      <c r="A46" s="1">
        <v>0.35546875</v>
      </c>
      <c r="B46" s="1">
        <v>-0.20709787886</v>
      </c>
    </row>
    <row r="47" spans="1:2" x14ac:dyDescent="0.25">
      <c r="A47" s="1">
        <v>0.36328125</v>
      </c>
      <c r="B47" s="1">
        <v>-0.19939755092</v>
      </c>
    </row>
    <row r="48" spans="1:2" x14ac:dyDescent="0.25">
      <c r="A48" s="1">
        <v>0.37109375</v>
      </c>
      <c r="B48" s="1">
        <v>-0.19173880659</v>
      </c>
    </row>
    <row r="49" spans="1:2" x14ac:dyDescent="0.25">
      <c r="A49" s="1">
        <v>0.37890625</v>
      </c>
      <c r="B49" s="1">
        <v>-0.18410484815</v>
      </c>
    </row>
    <row r="50" spans="1:2" x14ac:dyDescent="0.25">
      <c r="A50" s="1">
        <v>0.38671875</v>
      </c>
      <c r="B50" s="1">
        <v>-0.17648224546999999</v>
      </c>
    </row>
    <row r="51" spans="1:2" x14ac:dyDescent="0.25">
      <c r="A51" s="1">
        <v>0.39453125</v>
      </c>
      <c r="B51" s="1">
        <v>-0.16886031894</v>
      </c>
    </row>
    <row r="52" spans="1:2" x14ac:dyDescent="0.25">
      <c r="A52" s="1">
        <v>0.40234375</v>
      </c>
      <c r="B52" s="1">
        <v>-0.16123137899000001</v>
      </c>
    </row>
    <row r="53" spans="1:2" x14ac:dyDescent="0.25">
      <c r="A53" s="1">
        <v>0.41015625</v>
      </c>
      <c r="B53" s="1">
        <v>-0.15359016463</v>
      </c>
    </row>
    <row r="54" spans="1:2" x14ac:dyDescent="0.25">
      <c r="A54" s="1">
        <v>0.41796875</v>
      </c>
      <c r="B54" s="1">
        <v>-0.14593288638999999</v>
      </c>
    </row>
    <row r="55" spans="1:2" x14ac:dyDescent="0.25">
      <c r="A55" s="1">
        <v>0.42578125</v>
      </c>
      <c r="B55" s="1">
        <v>-0.13825707277999999</v>
      </c>
    </row>
    <row r="56" spans="1:2" x14ac:dyDescent="0.25">
      <c r="A56" s="1">
        <v>0.43359375</v>
      </c>
      <c r="B56" s="1">
        <v>-0.13056170285999999</v>
      </c>
    </row>
    <row r="57" spans="1:2" x14ac:dyDescent="0.25">
      <c r="A57" s="1">
        <v>0.44140625</v>
      </c>
      <c r="B57" s="1">
        <v>-0.1228463006</v>
      </c>
    </row>
    <row r="58" spans="1:2" x14ac:dyDescent="0.25">
      <c r="A58" s="1">
        <v>0.44921875</v>
      </c>
      <c r="B58" s="1">
        <v>-0.11511055597</v>
      </c>
    </row>
    <row r="59" spans="1:2" x14ac:dyDescent="0.25">
      <c r="A59" s="1">
        <v>0.45703125</v>
      </c>
      <c r="B59" s="1">
        <v>-0.10735465588</v>
      </c>
    </row>
    <row r="60" spans="1:2" x14ac:dyDescent="0.25">
      <c r="A60" s="1">
        <v>0.46484375</v>
      </c>
      <c r="B60" s="1">
        <v>-9.9579144524999996E-2</v>
      </c>
    </row>
    <row r="61" spans="1:2" x14ac:dyDescent="0.25">
      <c r="A61" s="1">
        <v>0.47265625</v>
      </c>
      <c r="B61" s="1">
        <v>-9.1784051187000004E-2</v>
      </c>
    </row>
    <row r="62" spans="1:2" x14ac:dyDescent="0.25">
      <c r="A62" s="1">
        <v>0.48046875</v>
      </c>
      <c r="B62" s="1">
        <v>-8.3969334068000001E-2</v>
      </c>
    </row>
    <row r="63" spans="1:2" x14ac:dyDescent="0.25">
      <c r="A63" s="1">
        <v>0.48828125</v>
      </c>
      <c r="B63" s="1">
        <v>-7.6135184558999994E-2</v>
      </c>
    </row>
    <row r="64" spans="1:2" x14ac:dyDescent="0.25">
      <c r="A64" s="1">
        <v>0.49609375</v>
      </c>
      <c r="B64" s="1">
        <v>-6.8281483827E-2</v>
      </c>
    </row>
    <row r="65" spans="1:2" x14ac:dyDescent="0.25">
      <c r="A65" s="1">
        <v>0.50390625</v>
      </c>
      <c r="B65" s="1">
        <v>-6.0407321615000002E-2</v>
      </c>
    </row>
    <row r="66" spans="1:2" x14ac:dyDescent="0.25">
      <c r="A66" s="1">
        <v>0.51171875</v>
      </c>
      <c r="B66" s="1">
        <v>-5.2512164951000001E-2</v>
      </c>
    </row>
    <row r="67" spans="1:2" x14ac:dyDescent="0.25">
      <c r="A67" s="1">
        <v>0.51953125</v>
      </c>
      <c r="B67" s="1">
        <v>-4.4595428285000002E-2</v>
      </c>
    </row>
    <row r="68" spans="1:2" x14ac:dyDescent="0.25">
      <c r="A68" s="1">
        <v>0.52734375</v>
      </c>
      <c r="B68" s="1">
        <v>-3.6655774460999997E-2</v>
      </c>
    </row>
    <row r="69" spans="1:2" x14ac:dyDescent="0.25">
      <c r="A69" s="1">
        <v>0.53515625</v>
      </c>
      <c r="B69" s="1">
        <v>-2.869145041E-2</v>
      </c>
    </row>
    <row r="70" spans="1:2" x14ac:dyDescent="0.25">
      <c r="A70" s="1">
        <v>0.54296875</v>
      </c>
      <c r="B70" s="1">
        <v>-2.0701632171E-2</v>
      </c>
    </row>
    <row r="71" spans="1:2" x14ac:dyDescent="0.25">
      <c r="A71" s="1">
        <v>0.55078125</v>
      </c>
      <c r="B71" s="1">
        <v>-1.2684635761000001E-2</v>
      </c>
    </row>
    <row r="72" spans="1:2" x14ac:dyDescent="0.25">
      <c r="A72" s="1">
        <v>0.55859375</v>
      </c>
      <c r="B72" s="1">
        <v>-4.6380675355000003E-3</v>
      </c>
    </row>
    <row r="73" spans="1:2" x14ac:dyDescent="0.25">
      <c r="A73" s="1">
        <v>0.56640625</v>
      </c>
      <c r="B73" s="1">
        <v>3.4400589628000001E-3</v>
      </c>
    </row>
    <row r="74" spans="1:2" x14ac:dyDescent="0.25">
      <c r="A74" s="1">
        <v>0.57421875</v>
      </c>
      <c r="B74" s="1">
        <v>1.1550901848999999E-2</v>
      </c>
    </row>
    <row r="75" spans="1:2" x14ac:dyDescent="0.25">
      <c r="A75" s="1">
        <v>0.58203125</v>
      </c>
      <c r="B75" s="1">
        <v>1.9697685629000001E-2</v>
      </c>
    </row>
    <row r="76" spans="1:2" x14ac:dyDescent="0.25">
      <c r="A76" s="1">
        <v>0.58984375</v>
      </c>
      <c r="B76" s="1">
        <v>2.7883225837000002E-2</v>
      </c>
    </row>
    <row r="77" spans="1:2" x14ac:dyDescent="0.25">
      <c r="A77" s="1">
        <v>0.59765625</v>
      </c>
      <c r="B77" s="1">
        <v>3.6109525789999999E-2</v>
      </c>
    </row>
    <row r="78" spans="1:2" x14ac:dyDescent="0.25">
      <c r="A78" s="1">
        <v>0.60546875</v>
      </c>
      <c r="B78" s="1">
        <v>4.4378894113999999E-2</v>
      </c>
    </row>
    <row r="79" spans="1:2" x14ac:dyDescent="0.25">
      <c r="A79" s="1">
        <v>0.61328125</v>
      </c>
      <c r="B79" s="1">
        <v>5.2696291697999997E-2</v>
      </c>
    </row>
    <row r="80" spans="1:2" x14ac:dyDescent="0.25">
      <c r="A80" s="1">
        <v>0.62109375</v>
      </c>
      <c r="B80" s="1">
        <v>6.1064157794999997E-2</v>
      </c>
    </row>
    <row r="81" spans="1:2" x14ac:dyDescent="0.25">
      <c r="A81" s="1">
        <v>0.62890625</v>
      </c>
      <c r="B81" s="1">
        <v>6.9485515727E-2</v>
      </c>
    </row>
    <row r="82" spans="1:2" x14ac:dyDescent="0.25">
      <c r="A82" s="1">
        <v>0.63671875</v>
      </c>
      <c r="B82" s="1">
        <v>7.7964769599000006E-2</v>
      </c>
    </row>
    <row r="83" spans="1:2" x14ac:dyDescent="0.25">
      <c r="A83" s="1">
        <v>0.64453125</v>
      </c>
      <c r="B83" s="1">
        <v>8.6508051906E-2</v>
      </c>
    </row>
    <row r="84" spans="1:2" x14ac:dyDescent="0.25">
      <c r="A84" s="1">
        <v>0.65234375</v>
      </c>
      <c r="B84" s="1">
        <v>9.5117322904000004E-2</v>
      </c>
    </row>
    <row r="85" spans="1:2" x14ac:dyDescent="0.25">
      <c r="A85" s="1">
        <v>0.66015625</v>
      </c>
      <c r="B85" s="1">
        <v>0.10379857402000001</v>
      </c>
    </row>
    <row r="86" spans="1:2" x14ac:dyDescent="0.25">
      <c r="A86" s="1">
        <v>0.66796875</v>
      </c>
      <c r="B86" s="1">
        <v>0.11255776368000001</v>
      </c>
    </row>
    <row r="87" spans="1:2" x14ac:dyDescent="0.25">
      <c r="A87" s="1">
        <v>0.67578125</v>
      </c>
      <c r="B87" s="1">
        <v>0.12140129831</v>
      </c>
    </row>
    <row r="88" spans="1:2" x14ac:dyDescent="0.25">
      <c r="A88" s="1">
        <v>0.68359375</v>
      </c>
      <c r="B88" s="1">
        <v>0.13033146924</v>
      </c>
    </row>
    <row r="89" spans="1:2" x14ac:dyDescent="0.25">
      <c r="A89" s="1">
        <v>0.69140625</v>
      </c>
      <c r="B89" s="1">
        <v>0.13935794434000001</v>
      </c>
    </row>
    <row r="90" spans="1:2" x14ac:dyDescent="0.25">
      <c r="A90" s="1">
        <v>0.69921875</v>
      </c>
      <c r="B90" s="1">
        <v>0.14848515204000001</v>
      </c>
    </row>
    <row r="91" spans="1:2" x14ac:dyDescent="0.25">
      <c r="A91" s="1">
        <v>0.70703125</v>
      </c>
      <c r="B91" s="1">
        <v>0.15771941148999999</v>
      </c>
    </row>
    <row r="92" spans="1:2" x14ac:dyDescent="0.25">
      <c r="A92" s="1">
        <v>0.71484375</v>
      </c>
      <c r="B92" s="1">
        <v>0.16706270113999999</v>
      </c>
    </row>
    <row r="93" spans="1:2" x14ac:dyDescent="0.25">
      <c r="A93" s="1">
        <v>0.72265625</v>
      </c>
      <c r="B93" s="1">
        <v>0.17652533702000001</v>
      </c>
    </row>
    <row r="94" spans="1:2" x14ac:dyDescent="0.25">
      <c r="A94" s="1">
        <v>0.73046875</v>
      </c>
      <c r="B94" s="1">
        <v>0.18610505713</v>
      </c>
    </row>
    <row r="95" spans="1:2" x14ac:dyDescent="0.25">
      <c r="A95" s="1">
        <v>0.73828125</v>
      </c>
      <c r="B95" s="1">
        <v>0.19580725088000001</v>
      </c>
    </row>
    <row r="96" spans="1:2" x14ac:dyDescent="0.25">
      <c r="A96" s="1">
        <v>0.74609375</v>
      </c>
      <c r="B96" s="1">
        <v>0.20562746332000001</v>
      </c>
    </row>
    <row r="97" spans="1:2" x14ac:dyDescent="0.25">
      <c r="A97" s="1">
        <v>0.75390625</v>
      </c>
      <c r="B97" s="1">
        <v>0.21557019366999999</v>
      </c>
    </row>
    <row r="98" spans="1:2" x14ac:dyDescent="0.25">
      <c r="A98" s="1">
        <v>0.76171875</v>
      </c>
      <c r="B98" s="1">
        <v>0.22561959338000001</v>
      </c>
    </row>
    <row r="99" spans="1:2" x14ac:dyDescent="0.25">
      <c r="A99" s="1">
        <v>0.76953125</v>
      </c>
      <c r="B99" s="1">
        <v>0.23577593889000001</v>
      </c>
    </row>
    <row r="100" spans="1:2" x14ac:dyDescent="0.25">
      <c r="A100" s="1">
        <v>0.77734375</v>
      </c>
      <c r="B100" s="1">
        <v>0.24601581332</v>
      </c>
    </row>
    <row r="101" spans="1:2" x14ac:dyDescent="0.25">
      <c r="A101" s="1">
        <v>0.78515625</v>
      </c>
      <c r="B101" s="1">
        <v>0.25633171933999999</v>
      </c>
    </row>
    <row r="102" spans="1:2" x14ac:dyDescent="0.25">
      <c r="A102" s="1">
        <v>0.79296875</v>
      </c>
      <c r="B102" s="1">
        <v>0.26668451410999999</v>
      </c>
    </row>
    <row r="103" spans="1:2" x14ac:dyDescent="0.25">
      <c r="A103" s="1">
        <v>0.80078125</v>
      </c>
      <c r="B103" s="1">
        <v>0.27706261962000001</v>
      </c>
    </row>
    <row r="104" spans="1:2" x14ac:dyDescent="0.25">
      <c r="A104" s="1">
        <v>0.80859375</v>
      </c>
      <c r="B104" s="1">
        <v>0.28740971590999997</v>
      </c>
    </row>
    <row r="105" spans="1:2" x14ac:dyDescent="0.25">
      <c r="A105" s="1">
        <v>0.81640625</v>
      </c>
      <c r="B105" s="1">
        <v>0.29770541297000003</v>
      </c>
    </row>
    <row r="106" spans="1:2" x14ac:dyDescent="0.25">
      <c r="A106" s="1">
        <v>0.82421875</v>
      </c>
      <c r="B106" s="1">
        <v>0.30787547422</v>
      </c>
    </row>
    <row r="107" spans="1:2" x14ac:dyDescent="0.25">
      <c r="A107" s="1">
        <v>0.83203125</v>
      </c>
      <c r="B107" s="1">
        <v>0.31789605030000001</v>
      </c>
    </row>
    <row r="108" spans="1:2" x14ac:dyDescent="0.25">
      <c r="A108" s="1">
        <v>0.83984375</v>
      </c>
      <c r="B108" s="1">
        <v>0.32766921752</v>
      </c>
    </row>
    <row r="109" spans="1:2" x14ac:dyDescent="0.25">
      <c r="A109" s="1">
        <v>0.84765625</v>
      </c>
      <c r="B109" s="1">
        <v>0.33717172954000002</v>
      </c>
    </row>
    <row r="110" spans="1:2" x14ac:dyDescent="0.25">
      <c r="A110" s="1">
        <v>0.85546875</v>
      </c>
      <c r="B110" s="1">
        <v>0.34628587499000002</v>
      </c>
    </row>
    <row r="111" spans="1:2" x14ac:dyDescent="0.25">
      <c r="A111" s="1">
        <v>0.86328125</v>
      </c>
      <c r="B111" s="1">
        <v>0.35499556628000001</v>
      </c>
    </row>
    <row r="112" spans="1:2" x14ac:dyDescent="0.25">
      <c r="A112" s="1">
        <v>0.87109375</v>
      </c>
      <c r="B112" s="1">
        <v>0.36316564464000001</v>
      </c>
    </row>
    <row r="113" spans="1:2" x14ac:dyDescent="0.25">
      <c r="A113" s="1">
        <v>0.87890625</v>
      </c>
      <c r="B113" s="1">
        <v>0.37081591378000001</v>
      </c>
    </row>
    <row r="114" spans="1:2" x14ac:dyDescent="0.25">
      <c r="A114" s="1">
        <v>0.88671875</v>
      </c>
      <c r="B114" s="1">
        <v>0.37782680622999998</v>
      </c>
    </row>
    <row r="115" spans="1:2" x14ac:dyDescent="0.25">
      <c r="A115" s="1">
        <v>0.89453125</v>
      </c>
      <c r="B115" s="1">
        <v>0.38433376595000002</v>
      </c>
    </row>
    <row r="116" spans="1:2" x14ac:dyDescent="0.25">
      <c r="A116" s="1">
        <v>0.90234375</v>
      </c>
      <c r="B116" s="1">
        <v>0.39037162680999998</v>
      </c>
    </row>
    <row r="117" spans="1:2" x14ac:dyDescent="0.25">
      <c r="A117" s="1">
        <v>0.91015625</v>
      </c>
      <c r="B117" s="1">
        <v>0.39645806645999998</v>
      </c>
    </row>
    <row r="118" spans="1:2" x14ac:dyDescent="0.25">
      <c r="A118" s="1">
        <v>0.91796875</v>
      </c>
      <c r="B118" s="1">
        <v>0.40317340564999998</v>
      </c>
    </row>
    <row r="119" spans="1:2" x14ac:dyDescent="0.25">
      <c r="A119" s="1">
        <v>0.92578125</v>
      </c>
      <c r="B119" s="1">
        <v>0.41201013423999999</v>
      </c>
    </row>
    <row r="120" spans="1:2" x14ac:dyDescent="0.25">
      <c r="A120" s="1">
        <v>0.93359375</v>
      </c>
      <c r="B120" s="1">
        <v>0.42480048013999999</v>
      </c>
    </row>
    <row r="121" spans="1:2" x14ac:dyDescent="0.25">
      <c r="A121" s="1">
        <v>0.94140625</v>
      </c>
      <c r="B121" s="1">
        <v>0.44472862143000003</v>
      </c>
    </row>
    <row r="122" spans="1:2" x14ac:dyDescent="0.25">
      <c r="A122" s="1">
        <v>0.94921875</v>
      </c>
      <c r="B122" s="1">
        <v>0.47522226947000001</v>
      </c>
    </row>
    <row r="123" spans="1:2" x14ac:dyDescent="0.25">
      <c r="A123" s="1">
        <v>0.95703125</v>
      </c>
      <c r="B123" s="1">
        <v>0.52072838237999997</v>
      </c>
    </row>
    <row r="124" spans="1:2" x14ac:dyDescent="0.25">
      <c r="A124" s="1">
        <v>0.96484375</v>
      </c>
      <c r="B124" s="1">
        <v>0.58440939166999994</v>
      </c>
    </row>
    <row r="125" spans="1:2" x14ac:dyDescent="0.25">
      <c r="A125" s="1">
        <v>0.97265625</v>
      </c>
      <c r="B125" s="1">
        <v>0.66839607781999999</v>
      </c>
    </row>
    <row r="126" spans="1:2" x14ac:dyDescent="0.25">
      <c r="A126" s="1">
        <v>0.98046875</v>
      </c>
      <c r="B126" s="1">
        <v>0.77034345765000001</v>
      </c>
    </row>
    <row r="127" spans="1:2" x14ac:dyDescent="0.25">
      <c r="A127" s="1">
        <v>0.98828125</v>
      </c>
      <c r="B127" s="1">
        <v>0.88463462695999995</v>
      </c>
    </row>
    <row r="128" spans="1:2" x14ac:dyDescent="0.25">
      <c r="A128" s="1">
        <v>0.99609375</v>
      </c>
      <c r="B128" s="1">
        <v>1.0004245802</v>
      </c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0"/>
  <sheetViews>
    <sheetView tabSelected="1" topLeftCell="Y25" zoomScaleNormal="100" workbookViewId="0">
      <selection activeCell="AY28" sqref="AY28"/>
    </sheetView>
  </sheetViews>
  <sheetFormatPr defaultRowHeight="15" x14ac:dyDescent="0.25"/>
  <cols>
    <col min="1" max="7" width="9.140625" style="1"/>
    <col min="8" max="8" width="13.140625" style="1" customWidth="1"/>
    <col min="9" max="9" width="6.7109375" style="1" customWidth="1"/>
    <col min="10" max="10" width="9.140625" style="1"/>
    <col min="11" max="11" width="11.5703125" style="1" customWidth="1"/>
    <col min="12" max="12" width="4.85546875" style="1" customWidth="1"/>
    <col min="13" max="13" width="9.140625" style="1"/>
    <col min="14" max="14" width="11" style="1" customWidth="1"/>
    <col min="15" max="15" width="4.140625" style="1" customWidth="1"/>
    <col min="16" max="17" width="9.140625" style="1"/>
    <col min="18" max="18" width="10" style="1" customWidth="1"/>
    <col min="19" max="20" width="9.140625" style="1"/>
    <col min="21" max="21" width="12.5703125" style="1" customWidth="1"/>
    <col min="22" max="25" width="9.140625" style="1"/>
    <col min="26" max="26" width="11.28515625" style="1" customWidth="1"/>
    <col min="27" max="28" width="9.140625" style="1"/>
    <col min="29" max="29" width="10.140625" style="1" customWidth="1"/>
    <col min="30" max="30" width="9.140625" style="1"/>
    <col min="31" max="31" width="12" style="1" customWidth="1"/>
    <col min="32" max="32" width="11.85546875" style="1" customWidth="1"/>
    <col min="33" max="33" width="12.140625" style="1" customWidth="1"/>
    <col min="34" max="34" width="12.28515625" style="1" customWidth="1"/>
    <col min="35" max="35" width="9.85546875" style="1" customWidth="1"/>
    <col min="36" max="16384" width="9.140625" style="1"/>
  </cols>
  <sheetData>
    <row r="1" spans="1:35" x14ac:dyDescent="0.25">
      <c r="A1" s="3" t="s">
        <v>0</v>
      </c>
      <c r="H1" s="3"/>
      <c r="I1" s="3"/>
      <c r="K1" s="3"/>
      <c r="L1" s="3"/>
      <c r="M1" s="3"/>
      <c r="N1" s="3"/>
      <c r="O1" s="3"/>
      <c r="P1" s="3"/>
      <c r="Q1" s="3"/>
      <c r="R1" s="3"/>
    </row>
    <row r="2" spans="1:35" ht="15.75" thickBot="1" x14ac:dyDescent="0.3">
      <c r="A2" s="1" t="s">
        <v>40</v>
      </c>
      <c r="D2" s="1" t="s">
        <v>39</v>
      </c>
      <c r="G2" s="4" t="s">
        <v>5</v>
      </c>
      <c r="H2" s="4"/>
      <c r="I2" s="4"/>
      <c r="J2" s="1" t="s">
        <v>6</v>
      </c>
      <c r="M2" s="1" t="s">
        <v>7</v>
      </c>
    </row>
    <row r="3" spans="1:35" ht="16.5" thickTop="1" thickBot="1" x14ac:dyDescent="0.3">
      <c r="A3" s="5" t="s">
        <v>1</v>
      </c>
      <c r="B3" s="2" t="s">
        <v>4</v>
      </c>
      <c r="D3" s="1" t="s">
        <v>1</v>
      </c>
      <c r="E3" s="1" t="s">
        <v>4</v>
      </c>
      <c r="G3" s="2" t="s">
        <v>1</v>
      </c>
      <c r="H3" s="2" t="s">
        <v>35</v>
      </c>
      <c r="I3" s="2"/>
      <c r="J3" s="2" t="s">
        <v>1</v>
      </c>
      <c r="K3" s="2" t="s">
        <v>35</v>
      </c>
      <c r="M3" s="2" t="s">
        <v>1</v>
      </c>
      <c r="N3" s="2" t="s">
        <v>35</v>
      </c>
      <c r="P3" s="12" t="s">
        <v>1</v>
      </c>
      <c r="Q3" s="5" t="s">
        <v>42</v>
      </c>
      <c r="R3" s="13" t="s">
        <v>43</v>
      </c>
      <c r="T3" s="7" t="s">
        <v>1</v>
      </c>
      <c r="U3" s="1" t="s">
        <v>44</v>
      </c>
      <c r="V3" s="1" t="s">
        <v>13</v>
      </c>
      <c r="W3" s="6" t="s">
        <v>13</v>
      </c>
      <c r="X3" s="1" t="s">
        <v>16</v>
      </c>
      <c r="Y3" s="1" t="s">
        <v>12</v>
      </c>
      <c r="Z3" s="6" t="s">
        <v>18</v>
      </c>
      <c r="AA3" s="1" t="s">
        <v>19</v>
      </c>
      <c r="AB3" s="1" t="s">
        <v>11</v>
      </c>
      <c r="AC3" s="6" t="s">
        <v>22</v>
      </c>
      <c r="AD3" s="1" t="s">
        <v>23</v>
      </c>
      <c r="AE3" s="1" t="s">
        <v>9</v>
      </c>
      <c r="AF3" s="6" t="s">
        <v>21</v>
      </c>
      <c r="AG3" s="1" t="s">
        <v>25</v>
      </c>
      <c r="AH3" s="1" t="s">
        <v>10</v>
      </c>
      <c r="AI3" s="6" t="s">
        <v>26</v>
      </c>
    </row>
    <row r="4" spans="1:35" ht="15.75" thickTop="1" x14ac:dyDescent="0.25">
      <c r="F4" s="1">
        <f>0</f>
        <v>0</v>
      </c>
      <c r="G4" s="1">
        <f>'uz n=32'!A1</f>
        <v>1.5625E-2</v>
      </c>
      <c r="H4" s="1">
        <f>'uz n=32'!B1</f>
        <v>-3.0411981190000002E-4</v>
      </c>
      <c r="J4" s="1">
        <f>'uz n=64'!A1</f>
        <v>7.8125E-3</v>
      </c>
      <c r="K4" s="1">
        <f>'uz n=64'!B1</f>
        <v>-1.2212817295999999E-4</v>
      </c>
      <c r="M4" s="1">
        <f>'uz n=128'!A1</f>
        <v>3.90625E-3</v>
      </c>
      <c r="N4" s="1">
        <f>'uz n=128'!B1</f>
        <v>-3.2035431448000001E-5</v>
      </c>
      <c r="P4" s="1">
        <v>1</v>
      </c>
      <c r="Q4" s="1">
        <v>-1</v>
      </c>
      <c r="R4" s="1">
        <f>-$Q$4</f>
        <v>1</v>
      </c>
      <c r="T4" s="7">
        <v>1</v>
      </c>
      <c r="U4" s="1">
        <f>G34</f>
        <v>0.953125</v>
      </c>
      <c r="V4" s="1">
        <f>H34</f>
        <v>0.70051567683000004</v>
      </c>
      <c r="W4" s="6">
        <f>V4+(V5-V4)/(U5-U4)*($T4-U4)</f>
        <v>1.167734221935</v>
      </c>
      <c r="X4" s="1">
        <f>J66</f>
        <v>0.9765625</v>
      </c>
      <c r="Y4" s="1">
        <f>K66</f>
        <v>0.78648164023</v>
      </c>
      <c r="Z4" s="6">
        <f>Y4+(Y5-Y4)/(X5-X4)*($T4-X4)</f>
        <v>1.109561719135</v>
      </c>
      <c r="AA4" s="1">
        <f>M129</f>
        <v>0.98046875</v>
      </c>
      <c r="AB4" s="1">
        <f>N129</f>
        <v>0.77034345765000001</v>
      </c>
      <c r="AC4" s="6">
        <f>AB4+(AB5-AB4)/(AA5-AA4)*($T4-AA4)</f>
        <v>1.0560713809249997</v>
      </c>
      <c r="AF4" s="6" t="e">
        <f>AE4+(AE5-AE4)/(AD5-AD4)*($T4-AD4)</f>
        <v>#DIV/0!</v>
      </c>
      <c r="AI4" s="6" t="e">
        <f>AH4+(AH5-AH4)/(AG5-AG4)*($T4-AG4)</f>
        <v>#DIV/0!</v>
      </c>
    </row>
    <row r="5" spans="1:35" x14ac:dyDescent="0.25">
      <c r="F5" s="1">
        <f>F4+1/31</f>
        <v>3.2258064516129031E-2</v>
      </c>
      <c r="G5" s="1">
        <f>'uz n=32'!A2</f>
        <v>4.6875E-2</v>
      </c>
      <c r="H5" s="1">
        <f>'uz n=32'!B2</f>
        <v>-0.13003490371000001</v>
      </c>
      <c r="J5" s="1">
        <f>'uz n=64'!A2</f>
        <v>2.34375E-2</v>
      </c>
      <c r="K5" s="1">
        <f>'uz n=64'!B2</f>
        <v>-5.8672460374E-2</v>
      </c>
      <c r="M5" s="1">
        <f>'uz n=128'!A2</f>
        <v>1.171875E-2</v>
      </c>
      <c r="N5" s="1">
        <f>'uz n=128'!B2</f>
        <v>-3.0426233561999999E-2</v>
      </c>
      <c r="P5" s="1">
        <v>0.97660000000000002</v>
      </c>
      <c r="Q5" s="1">
        <v>-0.66442270000000003</v>
      </c>
      <c r="R5" s="1">
        <f>-$Q$5</f>
        <v>0.66442270000000003</v>
      </c>
      <c r="T5" s="7"/>
      <c r="U5" s="1">
        <f>G35</f>
        <v>0.984375</v>
      </c>
      <c r="V5" s="1">
        <f>H35</f>
        <v>1.0119947068999999</v>
      </c>
      <c r="W5" s="6"/>
      <c r="X5" s="1">
        <f>J67</f>
        <v>0.9921875</v>
      </c>
      <c r="Y5" s="1">
        <f>K67</f>
        <v>1.0018683595</v>
      </c>
      <c r="Z5" s="6"/>
      <c r="AA5" s="1">
        <f>M130</f>
        <v>0.98828125</v>
      </c>
      <c r="AB5" s="1">
        <f>N130</f>
        <v>0.88463462695999995</v>
      </c>
      <c r="AC5" s="6"/>
      <c r="AF5" s="6"/>
      <c r="AI5" s="6"/>
    </row>
    <row r="6" spans="1:35" x14ac:dyDescent="0.25">
      <c r="F6" s="1">
        <f t="shared" ref="F6:F35" si="0">F5+1/31</f>
        <v>6.4516129032258063E-2</v>
      </c>
      <c r="G6" s="1">
        <f>'uz n=32'!A3</f>
        <v>7.8125E-2</v>
      </c>
      <c r="H6" s="1">
        <f>'uz n=32'!B3</f>
        <v>-0.23409560712999999</v>
      </c>
      <c r="J6" s="1">
        <f>'uz n=64'!A3</f>
        <v>3.90625E-2</v>
      </c>
      <c r="K6" s="1">
        <f>'uz n=64'!B3</f>
        <v>-0.10982293378000001</v>
      </c>
      <c r="M6" s="1">
        <f>'uz n=128'!A3</f>
        <v>1.953125E-2</v>
      </c>
      <c r="N6" s="1">
        <f>'uz n=128'!B3</f>
        <v>-5.8700902626000001E-2</v>
      </c>
      <c r="P6" s="1">
        <v>0.96879999999999999</v>
      </c>
      <c r="Q6" s="1">
        <v>-0.58083589999999996</v>
      </c>
      <c r="R6" s="1">
        <f>-$Q$6</f>
        <v>0.58083589999999996</v>
      </c>
      <c r="T6" s="7">
        <v>0.97660000000000002</v>
      </c>
      <c r="U6" s="1">
        <f>G34</f>
        <v>0.953125</v>
      </c>
      <c r="V6" s="1">
        <f>H34</f>
        <v>0.70051567683000004</v>
      </c>
      <c r="W6" s="6">
        <f>V6+(V7-V6)/(U7-U6)*($T6-U6)</f>
        <v>0.93449872421858415</v>
      </c>
      <c r="X6" s="1">
        <f>J66</f>
        <v>0.9765625</v>
      </c>
      <c r="Y6" s="1">
        <f>K66</f>
        <v>0.78648164023</v>
      </c>
      <c r="Z6" s="6">
        <f>Y6+(Y7-Y6)/(X7-X6)*($T6-X6)</f>
        <v>0.78699856835624837</v>
      </c>
      <c r="AA6" s="1">
        <f>M128</f>
        <v>0.97265625</v>
      </c>
      <c r="AB6" s="1">
        <f>N128</f>
        <v>0.66839607781999999</v>
      </c>
      <c r="AC6" s="6">
        <f>AB6+(AB7-AB6)/(AA7-AA6)*($T6-AA6)</f>
        <v>0.71985911515818435</v>
      </c>
      <c r="AF6" s="6" t="e">
        <f>AE6+(AE7-AE6)/(AD7-AD6)*($T6-AD6)</f>
        <v>#DIV/0!</v>
      </c>
      <c r="AI6" s="6" t="e">
        <f>AH6+(AH7-AH6)/(AG7-AG6)*($T6-AG6)</f>
        <v>#DIV/0!</v>
      </c>
    </row>
    <row r="7" spans="1:35" x14ac:dyDescent="0.25">
      <c r="F7" s="1">
        <f t="shared" si="0"/>
        <v>9.6774193548387094E-2</v>
      </c>
      <c r="G7" s="1">
        <f>'uz n=32'!A4</f>
        <v>0.109375</v>
      </c>
      <c r="H7" s="1">
        <f>'uz n=32'!B4</f>
        <v>-0.32682065959000001</v>
      </c>
      <c r="J7" s="1">
        <f>'uz n=64'!A4</f>
        <v>5.46875E-2</v>
      </c>
      <c r="K7" s="1">
        <f>'uz n=64'!B4</f>
        <v>-0.15590451976</v>
      </c>
      <c r="M7" s="1">
        <f>'uz n=128'!A4</f>
        <v>2.734375E-2</v>
      </c>
      <c r="N7" s="1">
        <f>'uz n=128'!B4</f>
        <v>-8.5100983046000001E-2</v>
      </c>
      <c r="P7" s="1">
        <v>0.96089999999999998</v>
      </c>
      <c r="Q7" s="1">
        <v>-0.51692769999999999</v>
      </c>
      <c r="R7" s="1">
        <f>-$Q$7</f>
        <v>0.51692769999999999</v>
      </c>
      <c r="T7" s="7"/>
      <c r="U7" s="1">
        <f>G35</f>
        <v>0.984375</v>
      </c>
      <c r="V7" s="1">
        <f>H35</f>
        <v>1.0119947068999999</v>
      </c>
      <c r="W7" s="6"/>
      <c r="X7" s="1">
        <f>J67</f>
        <v>0.9921875</v>
      </c>
      <c r="Y7" s="1">
        <f>K67</f>
        <v>1.0018683595</v>
      </c>
      <c r="Z7" s="6"/>
      <c r="AA7" s="1">
        <f>M129</f>
        <v>0.98046875</v>
      </c>
      <c r="AB7" s="1">
        <f>N129</f>
        <v>0.77034345765000001</v>
      </c>
      <c r="AC7" s="6"/>
      <c r="AF7" s="6"/>
      <c r="AI7" s="6"/>
    </row>
    <row r="8" spans="1:35" x14ac:dyDescent="0.25">
      <c r="F8" s="1">
        <f t="shared" si="0"/>
        <v>0.12903225806451613</v>
      </c>
      <c r="G8" s="1">
        <f>'uz n=32'!A5</f>
        <v>0.140625</v>
      </c>
      <c r="H8" s="1">
        <f>'uz n=32'!B5</f>
        <v>-0.40394677292999998</v>
      </c>
      <c r="J8" s="1">
        <f>'uz n=64'!A5</f>
        <v>7.03125E-2</v>
      </c>
      <c r="K8" s="1">
        <f>'uz n=64'!B5</f>
        <v>-0.19910893283</v>
      </c>
      <c r="M8" s="1">
        <f>'uz n=128'!A5</f>
        <v>3.515625E-2</v>
      </c>
      <c r="N8" s="1">
        <f>'uz n=128'!B5</f>
        <v>-0.10985360208</v>
      </c>
      <c r="P8" s="1">
        <v>0.95309999999999995</v>
      </c>
      <c r="Q8" s="1">
        <v>-0.4723329</v>
      </c>
      <c r="R8" s="1">
        <f>-$Q$8</f>
        <v>0.4723329</v>
      </c>
      <c r="T8" s="7">
        <v>0.96879999999999999</v>
      </c>
      <c r="U8" s="1">
        <f>G34</f>
        <v>0.953125</v>
      </c>
      <c r="V8" s="1">
        <f>H34</f>
        <v>0.70051567683000004</v>
      </c>
      <c r="W8" s="6">
        <f>V8+(V9-V8)/(U9-U8)*($T8-U8)</f>
        <v>0.85675355831311195</v>
      </c>
      <c r="X8" s="1">
        <f>J65</f>
        <v>0.9609375</v>
      </c>
      <c r="Y8" s="1">
        <f>K65</f>
        <v>0.60227776039000003</v>
      </c>
      <c r="Z8" s="6">
        <f>Y8+(Y9-Y8)/(X9-X8)*($T8-X8)</f>
        <v>0.69496915272548798</v>
      </c>
      <c r="AA8" s="1">
        <f>M127</f>
        <v>0.96484375</v>
      </c>
      <c r="AB8" s="1">
        <f>N127</f>
        <v>0.58440939166999994</v>
      </c>
      <c r="AC8" s="6">
        <f>AB8+(AB9-AB8)/(AA9-AA8)*($T8-AA8)</f>
        <v>0.62694024953635985</v>
      </c>
      <c r="AF8" s="6" t="e">
        <f>AE8+(AE9-AE8)/(AD9-AD8)*($T8-AD8)</f>
        <v>#DIV/0!</v>
      </c>
      <c r="AI8" s="6" t="e">
        <f>AH8+(AH9-AH8)/(AG9-AG8)*($T8-AG8)</f>
        <v>#DIV/0!</v>
      </c>
    </row>
    <row r="9" spans="1:35" x14ac:dyDescent="0.25">
      <c r="F9" s="1">
        <f t="shared" si="0"/>
        <v>0.16129032258064516</v>
      </c>
      <c r="G9" s="1">
        <f>'uz n=32'!A6</f>
        <v>0.171875</v>
      </c>
      <c r="H9" s="1">
        <f>'uz n=32'!B6</f>
        <v>-0.44568724502000001</v>
      </c>
      <c r="J9" s="1">
        <f>'uz n=64'!A6</f>
        <v>8.59375E-2</v>
      </c>
      <c r="K9" s="1">
        <f>'uz n=64'!B6</f>
        <v>-0.24110322225</v>
      </c>
      <c r="M9" s="1">
        <f>'uz n=128'!A6</f>
        <v>4.296875E-2</v>
      </c>
      <c r="N9" s="1">
        <f>'uz n=128'!B6</f>
        <v>-0.13325223481000001</v>
      </c>
      <c r="P9" s="1">
        <v>0.85160000000000002</v>
      </c>
      <c r="Q9" s="1">
        <v>-0.3372212</v>
      </c>
      <c r="R9" s="1">
        <f>-$Q$9</f>
        <v>0.3372212</v>
      </c>
      <c r="T9" s="7"/>
      <c r="U9" s="1">
        <f>G35</f>
        <v>0.984375</v>
      </c>
      <c r="V9" s="1">
        <f>H35</f>
        <v>1.0119947068999999</v>
      </c>
      <c r="W9" s="6"/>
      <c r="X9" s="1">
        <f>J66</f>
        <v>0.9765625</v>
      </c>
      <c r="Y9" s="1">
        <f>K66</f>
        <v>0.78648164023</v>
      </c>
      <c r="Z9" s="6"/>
      <c r="AA9" s="1">
        <f>M128</f>
        <v>0.97265625</v>
      </c>
      <c r="AB9" s="1">
        <f>N128</f>
        <v>0.66839607781999999</v>
      </c>
      <c r="AC9" s="6"/>
      <c r="AF9" s="6"/>
      <c r="AI9" s="6"/>
    </row>
    <row r="10" spans="1:35" x14ac:dyDescent="0.25">
      <c r="F10" s="1">
        <f t="shared" si="0"/>
        <v>0.19354838709677419</v>
      </c>
      <c r="G10" s="1">
        <f>'uz n=32'!A7</f>
        <v>0.203125</v>
      </c>
      <c r="H10" s="1">
        <f>'uz n=32'!B7</f>
        <v>-0.44304592961</v>
      </c>
      <c r="J10" s="1">
        <f>'uz n=64'!A7</f>
        <v>0.1015625</v>
      </c>
      <c r="K10" s="1">
        <f>'uz n=64'!B7</f>
        <v>-0.28181704652</v>
      </c>
      <c r="M10" s="1">
        <f>'uz n=128'!A7</f>
        <v>5.078125E-2</v>
      </c>
      <c r="N10" s="1">
        <f>'uz n=128'!B7</f>
        <v>-0.15557977798</v>
      </c>
      <c r="P10" s="1">
        <v>0.73440000000000005</v>
      </c>
      <c r="Q10" s="1">
        <v>-0.1886747</v>
      </c>
      <c r="R10" s="1">
        <f>-$Q$10</f>
        <v>0.1886747</v>
      </c>
      <c r="T10" s="7">
        <v>0.96089999999999998</v>
      </c>
      <c r="U10" s="1">
        <f>G34</f>
        <v>0.953125</v>
      </c>
      <c r="V10" s="1">
        <f>H34</f>
        <v>0.70051567683000004</v>
      </c>
      <c r="W10" s="6">
        <f>V10+(V11-V10)/(U11-U10)*($T10-U10)</f>
        <v>0.77801165951141582</v>
      </c>
      <c r="X10" s="1">
        <f>J65</f>
        <v>0.9609375</v>
      </c>
      <c r="Y10" s="1">
        <f>K65</f>
        <v>0.60227776039000003</v>
      </c>
      <c r="Z10" s="6">
        <f>Y10+(Y11-Y10)/(X11-X10)*($T10-X10)</f>
        <v>0.60183567107838376</v>
      </c>
      <c r="AA10" s="1">
        <f>M126</f>
        <v>0.95703125</v>
      </c>
      <c r="AB10" s="1">
        <f>N126</f>
        <v>0.52072838237999997</v>
      </c>
      <c r="AC10" s="6">
        <f>AB10+(AB11-AB10)/(AA11-AA10)*($T10-AA10)</f>
        <v>0.5522632181804078</v>
      </c>
      <c r="AF10" s="6" t="e">
        <f>AE10+(AE11-AE10)/(AD11-AD10)*($T10-AD10)</f>
        <v>#DIV/0!</v>
      </c>
      <c r="AI10" s="6" t="e">
        <f>AH10+(AH11-AH10)/(AG11-AG10)*($T10-AG10)</f>
        <v>#DIV/0!</v>
      </c>
    </row>
    <row r="11" spans="1:35" x14ac:dyDescent="0.25">
      <c r="F11" s="1">
        <f t="shared" si="0"/>
        <v>0.22580645161290322</v>
      </c>
      <c r="G11" s="1">
        <f>'uz n=32'!A8</f>
        <v>0.234375</v>
      </c>
      <c r="H11" s="1">
        <f>'uz n=32'!B8</f>
        <v>-0.40468509193000002</v>
      </c>
      <c r="J11" s="1">
        <f>'uz n=64'!A8</f>
        <v>0.1171875</v>
      </c>
      <c r="K11" s="1">
        <f>'uz n=64'!B8</f>
        <v>-0.31982934313</v>
      </c>
      <c r="M11" s="1">
        <f>'uz n=128'!A8</f>
        <v>5.859375E-2</v>
      </c>
      <c r="N11" s="1">
        <f>'uz n=128'!B8</f>
        <v>-0.17713609001</v>
      </c>
      <c r="P11" s="1">
        <v>0.61719999999999997</v>
      </c>
      <c r="Q11" s="1">
        <v>-5.70178E-2</v>
      </c>
      <c r="R11" s="1">
        <f>-$Q$11</f>
        <v>5.70178E-2</v>
      </c>
      <c r="T11" s="7"/>
      <c r="U11" s="1">
        <f>G35</f>
        <v>0.984375</v>
      </c>
      <c r="V11" s="1">
        <f>H35</f>
        <v>1.0119947068999999</v>
      </c>
      <c r="W11" s="6"/>
      <c r="X11" s="1">
        <f>J66</f>
        <v>0.9765625</v>
      </c>
      <c r="Y11" s="1">
        <f>K66</f>
        <v>0.78648164023</v>
      </c>
      <c r="Z11" s="6"/>
      <c r="AA11" s="1">
        <f>M127</f>
        <v>0.96484375</v>
      </c>
      <c r="AB11" s="1">
        <f>N127</f>
        <v>0.58440939166999994</v>
      </c>
      <c r="AC11" s="6"/>
      <c r="AF11" s="6"/>
      <c r="AI11" s="6"/>
    </row>
    <row r="12" spans="1:35" x14ac:dyDescent="0.25">
      <c r="F12" s="1">
        <f t="shared" si="0"/>
        <v>0.25806451612903225</v>
      </c>
      <c r="G12" s="1">
        <f>'uz n=32'!A9</f>
        <v>0.265625</v>
      </c>
      <c r="H12" s="1">
        <f>'uz n=32'!B9</f>
        <v>-0.35789549127999998</v>
      </c>
      <c r="J12" s="1">
        <f>'uz n=64'!A9</f>
        <v>0.1328125</v>
      </c>
      <c r="K12" s="1">
        <f>'uz n=64'!B9</f>
        <v>-0.35265023501999998</v>
      </c>
      <c r="M12" s="1">
        <f>'uz n=128'!A9</f>
        <v>6.640625E-2</v>
      </c>
      <c r="N12" s="1">
        <f>'uz n=128'!B9</f>
        <v>-0.19815468476</v>
      </c>
      <c r="P12" s="1">
        <v>0.5</v>
      </c>
      <c r="Q12" s="1">
        <v>6.2056100000000003E-2</v>
      </c>
      <c r="R12" s="1">
        <f>-$Q$12</f>
        <v>-6.2056100000000003E-2</v>
      </c>
      <c r="T12" s="7">
        <v>0.95309999999999995</v>
      </c>
      <c r="U12" s="1">
        <f>G34</f>
        <v>0.953125</v>
      </c>
      <c r="V12" s="1">
        <f>H34</f>
        <v>0.70051567683000004</v>
      </c>
      <c r="W12" s="6">
        <f>V12+(V13-V12)/(U13-U12)*($T12-U12)</f>
        <v>0.70026649360594351</v>
      </c>
      <c r="X12" s="1">
        <f>J64</f>
        <v>0.9453125</v>
      </c>
      <c r="Y12" s="1">
        <f>K64</f>
        <v>0.48983193331000002</v>
      </c>
      <c r="Z12" s="6">
        <f>Y12+(Y13-Y12)/(X13-X12)*($T12-X12)</f>
        <v>0.5458749335266716</v>
      </c>
      <c r="AA12" s="1">
        <f>M125</f>
        <v>0.94921875</v>
      </c>
      <c r="AB12" s="1">
        <f>N125</f>
        <v>0.47522226947000001</v>
      </c>
      <c r="AC12" s="6">
        <f>AB12+(AB13-AB12)/(AA13-AA12)*($T12-AA12)</f>
        <v>0.49782970636368767</v>
      </c>
      <c r="AF12" s="6" t="e">
        <f>AE12+(AE13-AE12)/(AD13-AD12)*($T12-AD12)</f>
        <v>#DIV/0!</v>
      </c>
      <c r="AI12" s="6" t="e">
        <f>AH12+(AH13-AH12)/(AG13-AG12)*($T12-AG12)</f>
        <v>#DIV/0!</v>
      </c>
    </row>
    <row r="13" spans="1:35" x14ac:dyDescent="0.25">
      <c r="F13" s="1">
        <f t="shared" si="0"/>
        <v>0.29032258064516125</v>
      </c>
      <c r="G13" s="1">
        <f>'uz n=32'!A10</f>
        <v>0.296875</v>
      </c>
      <c r="H13" s="1">
        <f>'uz n=32'!B10</f>
        <v>-0.31183657788000002</v>
      </c>
      <c r="J13" s="1">
        <f>'uz n=64'!A10</f>
        <v>0.1484375</v>
      </c>
      <c r="K13" s="1">
        <f>'uz n=64'!B10</f>
        <v>-0.37795897726</v>
      </c>
      <c r="M13" s="1">
        <f>'uz n=128'!A10</f>
        <v>7.421875E-2</v>
      </c>
      <c r="N13" s="1">
        <f>'uz n=128'!B10</f>
        <v>-0.21880841778999999</v>
      </c>
      <c r="P13" s="1">
        <v>0.4531</v>
      </c>
      <c r="Q13" s="1">
        <v>0.1081999</v>
      </c>
      <c r="R13" s="1">
        <f>-$Q$13</f>
        <v>-0.1081999</v>
      </c>
      <c r="T13" s="7"/>
      <c r="U13" s="1">
        <f>G35</f>
        <v>0.984375</v>
      </c>
      <c r="V13" s="1">
        <f>H35</f>
        <v>1.0119947068999999</v>
      </c>
      <c r="W13" s="6"/>
      <c r="X13" s="1">
        <f>J65</f>
        <v>0.9609375</v>
      </c>
      <c r="Y13" s="1">
        <f>K65</f>
        <v>0.60227776039000003</v>
      </c>
      <c r="Z13" s="6"/>
      <c r="AA13" s="1">
        <f>M126</f>
        <v>0.95703125</v>
      </c>
      <c r="AB13" s="1">
        <f>N126</f>
        <v>0.52072838237999997</v>
      </c>
      <c r="AC13" s="6"/>
      <c r="AF13" s="6"/>
      <c r="AI13" s="6"/>
    </row>
    <row r="14" spans="1:35" x14ac:dyDescent="0.25">
      <c r="F14" s="1">
        <f t="shared" si="0"/>
        <v>0.32258064516129026</v>
      </c>
      <c r="G14" s="1">
        <f>'uz n=32'!A11</f>
        <v>0.328125</v>
      </c>
      <c r="H14" s="1">
        <f>'uz n=32'!B11</f>
        <v>-0.27001973510999999</v>
      </c>
      <c r="J14" s="1">
        <f>'uz n=64'!A11</f>
        <v>0.1640625</v>
      </c>
      <c r="K14" s="1">
        <f>'uz n=64'!B11</f>
        <v>-0.39402795521</v>
      </c>
      <c r="M14" s="1">
        <f>'uz n=128'!A11</f>
        <v>8.203125E-2</v>
      </c>
      <c r="N14" s="1">
        <f>'uz n=128'!B11</f>
        <v>-0.23915358544000001</v>
      </c>
      <c r="P14" s="1">
        <v>0.28129999999999999</v>
      </c>
      <c r="Q14" s="1">
        <v>0.2803696</v>
      </c>
      <c r="R14" s="1">
        <f>-$Q$14</f>
        <v>-0.2803696</v>
      </c>
      <c r="T14" s="7">
        <v>0.85160000000000002</v>
      </c>
      <c r="U14" s="1">
        <f>G30</f>
        <v>0.828125</v>
      </c>
      <c r="V14" s="1">
        <f>H30</f>
        <v>0.36972035465999997</v>
      </c>
      <c r="W14" s="6">
        <f>V14+(V15-V14)/(U15-U14)*($T14-U14)</f>
        <v>0.40167860079139206</v>
      </c>
      <c r="X14" s="1">
        <f>J58</f>
        <v>0.8515625</v>
      </c>
      <c r="Y14" s="1">
        <f>K58</f>
        <v>0.35290829999000001</v>
      </c>
      <c r="Z14" s="6">
        <f>Y14+(Y15-Y14)/(X15-X14)*($T14-X14)</f>
        <v>0.35295027760844006</v>
      </c>
      <c r="AA14" s="1">
        <f>M112</f>
        <v>0.84765625</v>
      </c>
      <c r="AB14" s="1">
        <f>N112</f>
        <v>0.33717172954000002</v>
      </c>
      <c r="AC14" s="6">
        <f>AB14+(AB15-AB14)/(AA15-AA14)*($T14-AA14)</f>
        <v>0.34177255016316005</v>
      </c>
      <c r="AF14" s="6" t="e">
        <f>AE14+(AE15-AE14)/(AD15-AD14)*($T14-AD14)</f>
        <v>#DIV/0!</v>
      </c>
      <c r="AI14" s="6" t="e">
        <f>AH14+(AH15-AH14)/(AG15-AG14)*($T14-AG14)</f>
        <v>#DIV/0!</v>
      </c>
    </row>
    <row r="15" spans="1:35" x14ac:dyDescent="0.25">
      <c r="F15" s="1">
        <f t="shared" si="0"/>
        <v>0.35483870967741926</v>
      </c>
      <c r="G15" s="1">
        <f>'uz n=32'!A12</f>
        <v>0.359375</v>
      </c>
      <c r="H15" s="1">
        <f>'uz n=32'!B12</f>
        <v>-0.23243624203999999</v>
      </c>
      <c r="J15" s="1">
        <f>'uz n=64'!A12</f>
        <v>0.1796875</v>
      </c>
      <c r="K15" s="1">
        <f>'uz n=64'!B12</f>
        <v>-0.40021711001999999</v>
      </c>
      <c r="M15" s="1">
        <f>'uz n=128'!A12</f>
        <v>8.984375E-2</v>
      </c>
      <c r="N15" s="1">
        <f>'uz n=128'!B12</f>
        <v>-0.25915144968999998</v>
      </c>
      <c r="P15" s="1">
        <v>0.1719</v>
      </c>
      <c r="Q15" s="1">
        <v>0.3885691</v>
      </c>
      <c r="R15" s="1">
        <f>-$Q$15</f>
        <v>-0.3885691</v>
      </c>
      <c r="T15" s="7"/>
      <c r="U15" s="1">
        <f>G31</f>
        <v>0.859375</v>
      </c>
      <c r="V15" s="1">
        <f>H31</f>
        <v>0.41226328082000002</v>
      </c>
      <c r="W15" s="6"/>
      <c r="X15" s="1">
        <f>J59</f>
        <v>0.8671875</v>
      </c>
      <c r="Y15" s="1">
        <f>K59</f>
        <v>0.37039897434000002</v>
      </c>
      <c r="Z15" s="6"/>
      <c r="AA15" s="1">
        <f>M113</f>
        <v>0.85546875</v>
      </c>
      <c r="AB15" s="1">
        <f>N113</f>
        <v>0.34628587499000002</v>
      </c>
      <c r="AC15" s="6"/>
      <c r="AF15" s="6"/>
      <c r="AI15" s="6"/>
    </row>
    <row r="16" spans="1:35" x14ac:dyDescent="0.25">
      <c r="F16" s="1">
        <f t="shared" si="0"/>
        <v>0.38709677419354827</v>
      </c>
      <c r="G16" s="1">
        <f>'uz n=32'!A13</f>
        <v>0.390625</v>
      </c>
      <c r="H16" s="1">
        <f>'uz n=32'!B13</f>
        <v>-0.19989148904000001</v>
      </c>
      <c r="J16" s="1">
        <f>'uz n=64'!A13</f>
        <v>0.1953125</v>
      </c>
      <c r="K16" s="1">
        <f>'uz n=64'!B13</f>
        <v>-0.3970631637</v>
      </c>
      <c r="M16" s="1">
        <f>'uz n=128'!A13</f>
        <v>9.765625E-2</v>
      </c>
      <c r="N16" s="1">
        <f>'uz n=128'!B13</f>
        <v>-0.27865314336000002</v>
      </c>
      <c r="P16" s="1">
        <v>0.1016</v>
      </c>
      <c r="Q16" s="1">
        <v>0.3004561</v>
      </c>
      <c r="R16" s="1">
        <f>-$Q$16</f>
        <v>-0.3004561</v>
      </c>
      <c r="T16" s="7">
        <v>0.73440000000000005</v>
      </c>
      <c r="U16" s="1">
        <f>G27</f>
        <v>0.734375</v>
      </c>
      <c r="V16" s="1">
        <f>H27</f>
        <v>0.22080047915000001</v>
      </c>
      <c r="W16" s="6">
        <f>V16+(V17-V16)/(U17-U16)*($T16-U16)</f>
        <v>0.22083716532232808</v>
      </c>
      <c r="X16" s="1">
        <f>J50</f>
        <v>0.7265625</v>
      </c>
      <c r="Y16" s="1">
        <f>K50</f>
        <v>0.18620897688999999</v>
      </c>
      <c r="Z16" s="6">
        <f>Y16+(Y17-Y16)/(X17-X16)*($T16-X16)</f>
        <v>0.19620907977983207</v>
      </c>
      <c r="AA16" s="1">
        <f>M97</f>
        <v>0.73046875</v>
      </c>
      <c r="AB16" s="1">
        <f>N97</f>
        <v>0.18610505713</v>
      </c>
      <c r="AC16" s="6">
        <f>AB16+(AB17-AB16)/(AA17-AA16)*($T16-AA16)</f>
        <v>0.19098720102500008</v>
      </c>
      <c r="AF16" s="6" t="e">
        <f>AE16+(AE17-AE16)/(AD17-AD16)*($T16-AD16)</f>
        <v>#DIV/0!</v>
      </c>
      <c r="AI16" s="6" t="e">
        <f>AH16+(AH17-AH16)/(AG17-AG16)*($T16-AG16)</f>
        <v>#DIV/0!</v>
      </c>
    </row>
    <row r="17" spans="6:51" x14ac:dyDescent="0.25">
      <c r="F17" s="1">
        <f t="shared" si="0"/>
        <v>0.41935483870967727</v>
      </c>
      <c r="G17" s="1">
        <f>'uz n=32'!A14</f>
        <v>0.421875</v>
      </c>
      <c r="H17" s="1">
        <f>'uz n=32'!B14</f>
        <v>-0.16280354859000001</v>
      </c>
      <c r="J17" s="1">
        <f>'uz n=64'!A14</f>
        <v>0.2109375</v>
      </c>
      <c r="K17" s="1">
        <f>'uz n=64'!B14</f>
        <v>-0.38625667391000001</v>
      </c>
      <c r="M17" s="1">
        <f>'uz n=128'!A14</f>
        <v>0.10546875</v>
      </c>
      <c r="N17" s="1">
        <f>'uz n=128'!B14</f>
        <v>-0.29743994126000001</v>
      </c>
      <c r="P17" s="1">
        <v>7.0300000000000001E-2</v>
      </c>
      <c r="Q17" s="1">
        <v>0.2228955</v>
      </c>
      <c r="R17" s="1">
        <f>-$Q$17</f>
        <v>-0.2228955</v>
      </c>
      <c r="T17" s="7"/>
      <c r="U17" s="1">
        <f>G28</f>
        <v>0.765625</v>
      </c>
      <c r="V17" s="1">
        <f>H28</f>
        <v>0.26665819456000001</v>
      </c>
      <c r="W17" s="6"/>
      <c r="X17" s="1">
        <f>J51</f>
        <v>0.7421875</v>
      </c>
      <c r="Y17" s="1">
        <f>K51</f>
        <v>0.20614538616</v>
      </c>
      <c r="Z17" s="6"/>
      <c r="AA17" s="1">
        <f>M98</f>
        <v>0.73828125</v>
      </c>
      <c r="AB17" s="1">
        <f>N98</f>
        <v>0.19580725088000001</v>
      </c>
      <c r="AC17" s="6"/>
      <c r="AF17" s="6"/>
      <c r="AI17" s="6"/>
    </row>
    <row r="18" spans="6:51" x14ac:dyDescent="0.25">
      <c r="F18" s="1">
        <f t="shared" si="0"/>
        <v>0.45161290322580627</v>
      </c>
      <c r="G18" s="1">
        <f>'uz n=32'!A15</f>
        <v>0.453125</v>
      </c>
      <c r="H18" s="1">
        <f>'uz n=32'!B15</f>
        <v>-0.12680451449999999</v>
      </c>
      <c r="J18" s="1">
        <f>'uz n=64'!A15</f>
        <v>0.2265625</v>
      </c>
      <c r="K18" s="1">
        <f>'uz n=64'!B15</f>
        <v>-0.36993508622999999</v>
      </c>
      <c r="M18" s="1">
        <f>'uz n=128'!A15</f>
        <v>0.11328125</v>
      </c>
      <c r="N18" s="1">
        <f>'uz n=128'!B15</f>
        <v>-0.31523256487000001</v>
      </c>
      <c r="P18" s="1">
        <v>6.25E-2</v>
      </c>
      <c r="Q18" s="1">
        <v>0.20233000000000001</v>
      </c>
      <c r="R18" s="1">
        <f>-$Q$18</f>
        <v>-0.20233000000000001</v>
      </c>
      <c r="T18" s="7">
        <v>0.61719999999999997</v>
      </c>
      <c r="U18" s="1">
        <f>G23</f>
        <v>0.609375</v>
      </c>
      <c r="V18" s="1">
        <f>H23</f>
        <v>5.5330462254999997E-2</v>
      </c>
      <c r="W18" s="6">
        <f>V18+(V19-V18)/(U19-U18)*($T18-U18)</f>
        <v>6.5498916638854363E-2</v>
      </c>
      <c r="X18" s="1">
        <f>J43</f>
        <v>0.6171875</v>
      </c>
      <c r="Y18" s="1">
        <f>K43</f>
        <v>5.7330465977999998E-2</v>
      </c>
      <c r="Z18" s="6">
        <f>Y18+(Y19-Y18)/(X19-X18)*($T18-X18)</f>
        <v>5.7344442671111162E-2</v>
      </c>
      <c r="AA18" s="1">
        <f>M82</f>
        <v>0.61328125</v>
      </c>
      <c r="AB18" s="1">
        <f>N82</f>
        <v>5.2696291697999997E-2</v>
      </c>
      <c r="AC18" s="6">
        <f>AB18+(AB19-AB18)/(AA19-AA18)*($T18-AA18)</f>
        <v>5.6893613332255163E-2</v>
      </c>
      <c r="AF18" s="6" t="e">
        <f>AE18+(AE19-AE18)/(AD19-AD18)*($T18-AD18)</f>
        <v>#DIV/0!</v>
      </c>
      <c r="AI18" s="6" t="e">
        <f>AH18+(AH19-AH18)/(AG19-AG18)*($T18-AG18)</f>
        <v>#DIV/0!</v>
      </c>
    </row>
    <row r="19" spans="6:51" x14ac:dyDescent="0.25">
      <c r="F19" s="1">
        <f t="shared" si="0"/>
        <v>0.48387096774193528</v>
      </c>
      <c r="G19" s="1">
        <f>'uz n=32'!A16</f>
        <v>0.484375</v>
      </c>
      <c r="H19" s="1">
        <f>'uz n=32'!B16</f>
        <v>-9.2115258852000004E-2</v>
      </c>
      <c r="J19" s="1">
        <f>'uz n=64'!A16</f>
        <v>0.2421875</v>
      </c>
      <c r="K19" s="1">
        <f>'uz n=64'!B16</f>
        <v>-0.35032717189000001</v>
      </c>
      <c r="M19" s="1">
        <f>'uz n=128'!A16</f>
        <v>0.12109375</v>
      </c>
      <c r="N19" s="1">
        <f>'uz n=128'!B16</f>
        <v>-0.33173350326000001</v>
      </c>
      <c r="P19" s="1">
        <v>5.4699999999999999E-2</v>
      </c>
      <c r="Q19" s="1">
        <v>0.18128810000000001</v>
      </c>
      <c r="R19" s="1">
        <f>-$Q$19</f>
        <v>-0.18128810000000001</v>
      </c>
      <c r="T19" s="7"/>
      <c r="U19" s="1">
        <f>G24</f>
        <v>0.640625</v>
      </c>
      <c r="V19" s="1">
        <f>H24</f>
        <v>9.5939305641000006E-2</v>
      </c>
      <c r="W19" s="6"/>
      <c r="X19" s="1">
        <f>J44</f>
        <v>0.6328125</v>
      </c>
      <c r="Y19" s="1">
        <f>K44</f>
        <v>7.4801332366999998E-2</v>
      </c>
      <c r="Z19" s="6"/>
      <c r="AA19" s="1">
        <f>M83</f>
        <v>0.62109375</v>
      </c>
      <c r="AB19" s="1">
        <f>N83</f>
        <v>6.1064157794999997E-2</v>
      </c>
      <c r="AC19" s="6"/>
      <c r="AF19" s="6"/>
      <c r="AI19" s="6"/>
    </row>
    <row r="20" spans="6:51" x14ac:dyDescent="0.25">
      <c r="F20" s="1">
        <f t="shared" si="0"/>
        <v>0.51612903225806428</v>
      </c>
      <c r="G20" s="1">
        <f>'uz n=32'!A17</f>
        <v>0.515625</v>
      </c>
      <c r="H20" s="1">
        <f>'uz n=32'!B17</f>
        <v>-5.5389021703000002E-2</v>
      </c>
      <c r="J20" s="1">
        <f>'uz n=64'!A17</f>
        <v>0.2578125</v>
      </c>
      <c r="K20" s="1">
        <f>'uz n=64'!B17</f>
        <v>-0.32942478723000002</v>
      </c>
      <c r="M20" s="1">
        <f>'uz n=128'!A17</f>
        <v>0.12890625</v>
      </c>
      <c r="N20" s="1">
        <f>'uz n=128'!B17</f>
        <v>-0.34664145944000002</v>
      </c>
      <c r="P20" s="1">
        <v>0</v>
      </c>
      <c r="Q20" s="1">
        <v>0</v>
      </c>
      <c r="R20" s="1">
        <f>-$Q$20</f>
        <v>0</v>
      </c>
      <c r="T20" s="7">
        <v>0.5</v>
      </c>
      <c r="U20" s="1">
        <f>G19</f>
        <v>0.484375</v>
      </c>
      <c r="V20" s="1">
        <f>H19</f>
        <v>-9.2115258852000004E-2</v>
      </c>
      <c r="W20" s="6">
        <f>V20+(V21-V20)/(U21-U20)*($T20-U20)</f>
        <v>-7.3752140277500003E-2</v>
      </c>
      <c r="X20" s="1">
        <f>J35</f>
        <v>0.4921875</v>
      </c>
      <c r="Y20" s="1">
        <f>K35</f>
        <v>-7.5865301009999997E-2</v>
      </c>
      <c r="Z20" s="6">
        <f>Y20+(Y21-Y20)/(X21-X20)*($T20-X20)</f>
        <v>-6.7724328096999992E-2</v>
      </c>
      <c r="AA20" s="1">
        <f>M67</f>
        <v>0.49609375</v>
      </c>
      <c r="AB20" s="1">
        <f>N67</f>
        <v>-6.8281483827E-2</v>
      </c>
      <c r="AC20" s="6">
        <f>AB20+(AB21-AB20)/(AA21-AA20)*($T20-AA20)</f>
        <v>-6.4344402721000005E-2</v>
      </c>
      <c r="AF20" s="6" t="e">
        <f>AE20+(AE21-AE20)/(AD21-AD20)*($T20-AD20)</f>
        <v>#DIV/0!</v>
      </c>
      <c r="AI20" s="6" t="e">
        <f>AH20+(AH21-AH20)/(AG21-AG20)*($T20-AG20)</f>
        <v>#DIV/0!</v>
      </c>
    </row>
    <row r="21" spans="6:51" x14ac:dyDescent="0.25">
      <c r="F21" s="1">
        <f t="shared" si="0"/>
        <v>0.54838709677419328</v>
      </c>
      <c r="G21" s="1">
        <f>'uz n=32'!A18</f>
        <v>0.546875</v>
      </c>
      <c r="H21" s="1">
        <f>'uz n=32'!B18</f>
        <v>-1.8384611897000001E-2</v>
      </c>
      <c r="J21" s="1">
        <f>'uz n=64'!A18</f>
        <v>0.2734375</v>
      </c>
      <c r="K21" s="1">
        <f>'uz n=64'!B18</f>
        <v>-0.30863650758</v>
      </c>
      <c r="M21" s="1">
        <f>'uz n=128'!A18</f>
        <v>0.13671875</v>
      </c>
      <c r="N21" s="1">
        <f>'uz n=128'!B18</f>
        <v>-0.35968449145999998</v>
      </c>
      <c r="T21" s="7"/>
      <c r="U21" s="1">
        <f>G20</f>
        <v>0.515625</v>
      </c>
      <c r="V21" s="1">
        <f>H20</f>
        <v>-5.5389021703000002E-2</v>
      </c>
      <c r="W21" s="6"/>
      <c r="X21" s="1">
        <f>J36</f>
        <v>0.5078125</v>
      </c>
      <c r="Y21" s="1">
        <f>K36</f>
        <v>-5.9583355184E-2</v>
      </c>
      <c r="Z21" s="6"/>
      <c r="AA21" s="1">
        <f>M68</f>
        <v>0.50390625</v>
      </c>
      <c r="AB21" s="1">
        <f>N68</f>
        <v>-6.0407321615000002E-2</v>
      </c>
      <c r="AC21" s="6"/>
      <c r="AF21" s="6"/>
      <c r="AI21" s="6"/>
    </row>
    <row r="22" spans="6:51" x14ac:dyDescent="0.25">
      <c r="F22" s="1">
        <f t="shared" si="0"/>
        <v>0.58064516129032229</v>
      </c>
      <c r="G22" s="1">
        <f>'uz n=32'!A19</f>
        <v>0.578125</v>
      </c>
      <c r="H22" s="1">
        <f>'uz n=32'!B19</f>
        <v>1.5847923021999999E-2</v>
      </c>
      <c r="J22" s="1">
        <f>'uz n=64'!A19</f>
        <v>0.2890625</v>
      </c>
      <c r="K22" s="1">
        <f>'uz n=64'!B19</f>
        <v>-0.28866862261999998</v>
      </c>
      <c r="M22" s="1">
        <f>'uz n=128'!A19</f>
        <v>0.14453125</v>
      </c>
      <c r="N22" s="1">
        <f>'uz n=128'!B19</f>
        <v>-0.37063037431000001</v>
      </c>
      <c r="T22" s="7">
        <v>0.4531</v>
      </c>
      <c r="U22" s="1">
        <f>G18</f>
        <v>0.453125</v>
      </c>
      <c r="V22" s="1">
        <f>H18</f>
        <v>-0.12680451449999999</v>
      </c>
      <c r="W22" s="6">
        <f>V22+(V23-V22)/(U23-U22)*($T22-U22)</f>
        <v>-0.12683226590451838</v>
      </c>
      <c r="X22" s="1">
        <f>J32</f>
        <v>0.4453125</v>
      </c>
      <c r="Y22" s="1">
        <f>K32</f>
        <v>-0.12409010881</v>
      </c>
      <c r="Z22" s="6">
        <f>Y22+(Y23-Y22)/(X23-X22)*($T22-X22)</f>
        <v>-0.11610425550323999</v>
      </c>
      <c r="AA22" s="1">
        <f>M61</f>
        <v>0.44921875</v>
      </c>
      <c r="AB22" s="1">
        <f>N61</f>
        <v>-0.11511055597</v>
      </c>
      <c r="AC22" s="6">
        <f>AB22+(AB23-AB22)/(AA23-AA22)*($T22-AA22)</f>
        <v>-0.111257424805288</v>
      </c>
      <c r="AF22" s="6" t="e">
        <f>AE22+(AE23-AE22)/(AD23-AD22)*($T22-AD22)</f>
        <v>#DIV/0!</v>
      </c>
      <c r="AI22" s="6" t="e">
        <f>AH22+(AH23-AH22)/(AG23-AG22)*($T22-AG22)</f>
        <v>#DIV/0!</v>
      </c>
    </row>
    <row r="23" spans="6:51" x14ac:dyDescent="0.25">
      <c r="F23" s="1">
        <f t="shared" si="0"/>
        <v>0.61290322580645129</v>
      </c>
      <c r="G23" s="1">
        <f>'uz n=32'!A20</f>
        <v>0.609375</v>
      </c>
      <c r="H23" s="1">
        <f>'uz n=32'!B20</f>
        <v>5.5330462254999997E-2</v>
      </c>
      <c r="J23" s="1">
        <f>'uz n=64'!A20</f>
        <v>0.3046875</v>
      </c>
      <c r="K23" s="1">
        <f>'uz n=64'!B20</f>
        <v>-0.26982344388000001</v>
      </c>
      <c r="M23" s="1">
        <f>'uz n=128'!A20</f>
        <v>0.15234375</v>
      </c>
      <c r="N23" s="1">
        <f>'uz n=128'!B20</f>
        <v>-0.37930892546</v>
      </c>
      <c r="T23" s="7"/>
      <c r="U23" s="1">
        <f>G19</f>
        <v>0.484375</v>
      </c>
      <c r="V23" s="1">
        <f>H19</f>
        <v>-9.2115258852000004E-2</v>
      </c>
      <c r="W23" s="6"/>
      <c r="X23" s="1">
        <f>J33</f>
        <v>0.4609375</v>
      </c>
      <c r="Y23" s="1">
        <f>K33</f>
        <v>-0.10806712866</v>
      </c>
      <c r="Z23" s="6"/>
      <c r="AA23" s="1">
        <f>M62</f>
        <v>0.45703125</v>
      </c>
      <c r="AB23" s="1">
        <f>N62</f>
        <v>-0.10735465588</v>
      </c>
      <c r="AC23" s="6"/>
      <c r="AF23" s="6"/>
      <c r="AI23" s="6"/>
    </row>
    <row r="24" spans="6:51" x14ac:dyDescent="0.25">
      <c r="F24" s="1">
        <f t="shared" si="0"/>
        <v>0.64516129032258029</v>
      </c>
      <c r="G24" s="1">
        <f>'uz n=32'!A21</f>
        <v>0.640625</v>
      </c>
      <c r="H24" s="1">
        <f>'uz n=32'!B21</f>
        <v>9.5939305641000006E-2</v>
      </c>
      <c r="J24" s="1">
        <f>'uz n=64'!A21</f>
        <v>0.3203125</v>
      </c>
      <c r="K24" s="1">
        <f>'uz n=64'!B21</f>
        <v>-0.25209788925999999</v>
      </c>
      <c r="M24" s="1">
        <f>'uz n=128'!A21</f>
        <v>0.16015625</v>
      </c>
      <c r="N24" s="1">
        <f>'uz n=128'!B21</f>
        <v>-0.38561631265000001</v>
      </c>
      <c r="T24" s="7">
        <v>0.28129999999999999</v>
      </c>
      <c r="U24" s="1">
        <f>G12</f>
        <v>0.265625</v>
      </c>
      <c r="V24" s="1">
        <f>H12</f>
        <v>-0.35789549127999998</v>
      </c>
      <c r="W24" s="6">
        <f>V24+(V25-V24)/(U25-U24)*($T24-U24)</f>
        <v>-0.33479234031856003</v>
      </c>
      <c r="X24" s="1">
        <f>J21</f>
        <v>0.2734375</v>
      </c>
      <c r="Y24" s="1">
        <f>K21</f>
        <v>-0.30863650758</v>
      </c>
      <c r="Z24" s="6">
        <f>Y24+(Y25-Y24)/(X25-X24)*($T24-X24)</f>
        <v>-0.29858866786812799</v>
      </c>
      <c r="AA24" s="1">
        <f>M39</f>
        <v>0.27734375</v>
      </c>
      <c r="AB24" s="1">
        <f>N39</f>
        <v>-0.29206750590000002</v>
      </c>
      <c r="AC24" s="6">
        <f>AB24+(AB25-AB24)/(AA25-AA24)*($T24-AA24)</f>
        <v>-0.28724137745052003</v>
      </c>
      <c r="AF24" s="6" t="e">
        <f>AE24+(AE25-AE24)/(AD25-AD24)*($T24-AD24)</f>
        <v>#DIV/0!</v>
      </c>
      <c r="AI24" s="6" t="e">
        <f>AH24+(AH25-AH24)/(AG25-AG24)*($T24-AG24)</f>
        <v>#DIV/0!</v>
      </c>
    </row>
    <row r="25" spans="6:51" x14ac:dyDescent="0.25">
      <c r="F25" s="1">
        <f t="shared" si="0"/>
        <v>0.6774193548387093</v>
      </c>
      <c r="G25" s="1">
        <f>'uz n=32'!A22</f>
        <v>0.671875</v>
      </c>
      <c r="H25" s="1">
        <f>'uz n=32'!B22</f>
        <v>0.13064897063</v>
      </c>
      <c r="J25" s="1">
        <f>'uz n=64'!A22</f>
        <v>0.3359375</v>
      </c>
      <c r="K25" s="1">
        <f>'uz n=64'!B22</f>
        <v>-0.23526336940000001</v>
      </c>
      <c r="M25" s="1">
        <f>'uz n=128'!A22</f>
        <v>0.16796875</v>
      </c>
      <c r="N25" s="1">
        <f>'uz n=128'!B22</f>
        <v>-0.38952536659999998</v>
      </c>
      <c r="T25" s="7"/>
      <c r="U25" s="1">
        <f>G13</f>
        <v>0.296875</v>
      </c>
      <c r="V25" s="1">
        <f>H13</f>
        <v>-0.31183657788000002</v>
      </c>
      <c r="W25" s="6"/>
      <c r="X25" s="1">
        <f>J22</f>
        <v>0.2890625</v>
      </c>
      <c r="Y25" s="1">
        <f>K22</f>
        <v>-0.28866862261999998</v>
      </c>
      <c r="Z25" s="6"/>
      <c r="AA25" s="1">
        <f>M40</f>
        <v>0.28515625</v>
      </c>
      <c r="AB25" s="1">
        <f>N40</f>
        <v>-0.28253723645000001</v>
      </c>
      <c r="AC25" s="6"/>
      <c r="AF25" s="6"/>
      <c r="AI25" s="6"/>
    </row>
    <row r="26" spans="6:51" x14ac:dyDescent="0.25">
      <c r="F26" s="1">
        <f t="shared" si="0"/>
        <v>0.7096774193548383</v>
      </c>
      <c r="G26" s="1">
        <f>'uz n=32'!A23</f>
        <v>0.703125</v>
      </c>
      <c r="H26" s="1">
        <f>'uz n=32'!B23</f>
        <v>0.17745862846999999</v>
      </c>
      <c r="J26" s="1">
        <f>'uz n=64'!A23</f>
        <v>0.3515625</v>
      </c>
      <c r="K26" s="1">
        <f>'uz n=64'!B23</f>
        <v>-0.21898172348</v>
      </c>
      <c r="M26" s="1">
        <f>'uz n=128'!A23</f>
        <v>0.17578125</v>
      </c>
      <c r="N26" s="1">
        <f>'uz n=128'!B23</f>
        <v>-0.39108167244000003</v>
      </c>
      <c r="T26" s="7">
        <v>0.1719</v>
      </c>
      <c r="U26" s="1">
        <f>G9</f>
        <v>0.171875</v>
      </c>
      <c r="V26" s="1">
        <f>H9</f>
        <v>-0.44568724502000001</v>
      </c>
      <c r="W26" s="6">
        <f>V26+(V27-V26)/(U27-U26)*($T26-U26)</f>
        <v>-0.44568513196767201</v>
      </c>
      <c r="X26" s="1">
        <f>J14</f>
        <v>0.1640625</v>
      </c>
      <c r="Y26" s="1">
        <f>K14</f>
        <v>-0.39402795521</v>
      </c>
      <c r="Z26" s="6">
        <f>Y26+(Y27-Y26)/(X27-X26)*($T26-X26)</f>
        <v>-0.39713243526269598</v>
      </c>
      <c r="AA26" s="1">
        <f>M25</f>
        <v>0.16796875</v>
      </c>
      <c r="AB26" s="1">
        <f>N25</f>
        <v>-0.38952536659999998</v>
      </c>
      <c r="AC26" s="6">
        <f>AB26+(AB27-AB26)/(AA27-AA26)*($T26-AA26)</f>
        <v>-0.39030849969868803</v>
      </c>
      <c r="AF26" s="6" t="e">
        <f>AE26+(AE27-AE26)/(AD27-AD26)*($T26-AD26)</f>
        <v>#DIV/0!</v>
      </c>
      <c r="AI26" s="6" t="e">
        <f>AH26+(AH27-AH26)/(AG27-AG26)*($T26-AG26)</f>
        <v>#DIV/0!</v>
      </c>
    </row>
    <row r="27" spans="6:51" x14ac:dyDescent="0.25">
      <c r="F27" s="1">
        <f t="shared" si="0"/>
        <v>0.74193548387096731</v>
      </c>
      <c r="G27" s="1">
        <f>'uz n=32'!A24</f>
        <v>0.734375</v>
      </c>
      <c r="H27" s="1">
        <f>'uz n=32'!B24</f>
        <v>0.22080047915000001</v>
      </c>
      <c r="J27" s="1">
        <f>'uz n=64'!A24</f>
        <v>0.3671875</v>
      </c>
      <c r="K27" s="1">
        <f>'uz n=64'!B24</f>
        <v>-0.2030458567</v>
      </c>
      <c r="M27" s="1">
        <f>'uz n=128'!A24</f>
        <v>0.18359375</v>
      </c>
      <c r="N27" s="1">
        <f>'uz n=128'!B24</f>
        <v>-0.39040280867999999</v>
      </c>
      <c r="T27" s="7"/>
      <c r="U27" s="1">
        <f>G10</f>
        <v>0.203125</v>
      </c>
      <c r="V27" s="1">
        <f>H10</f>
        <v>-0.44304592961</v>
      </c>
      <c r="W27" s="6"/>
      <c r="X27" s="1">
        <f>J15</f>
        <v>0.1796875</v>
      </c>
      <c r="Y27" s="1">
        <f>K15</f>
        <v>-0.40021711001999999</v>
      </c>
      <c r="Z27" s="6"/>
      <c r="AA27" s="1">
        <f>M26</f>
        <v>0.17578125</v>
      </c>
      <c r="AB27" s="1">
        <f>N26</f>
        <v>-0.39108167244000003</v>
      </c>
      <c r="AC27" s="6"/>
      <c r="AF27" s="6"/>
      <c r="AI27" s="6"/>
    </row>
    <row r="28" spans="6:51" x14ac:dyDescent="0.25">
      <c r="F28" s="1">
        <f t="shared" si="0"/>
        <v>0.77419354838709631</v>
      </c>
      <c r="G28" s="1">
        <f>'uz n=32'!A25</f>
        <v>0.765625</v>
      </c>
      <c r="H28" s="1">
        <f>'uz n=32'!B25</f>
        <v>0.26665819456000001</v>
      </c>
      <c r="J28" s="1">
        <f>'uz n=64'!A25</f>
        <v>0.3828125</v>
      </c>
      <c r="K28" s="1">
        <f>'uz n=64'!B25</f>
        <v>-0.18731099426</v>
      </c>
      <c r="M28" s="1">
        <f>'uz n=128'!A25</f>
        <v>0.19140625</v>
      </c>
      <c r="N28" s="1">
        <f>'uz n=128'!B25</f>
        <v>-0.38766579936000001</v>
      </c>
      <c r="T28" s="7">
        <v>0.1016</v>
      </c>
      <c r="U28" s="1">
        <f>G6</f>
        <v>7.8125E-2</v>
      </c>
      <c r="V28" s="1">
        <f>H6</f>
        <v>-0.23409560712999999</v>
      </c>
      <c r="W28" s="6">
        <f>V28+(V29-V28)/(U29-U28)*($T28-U28)</f>
        <v>-0.30375066653795202</v>
      </c>
      <c r="X28" s="1">
        <f>J10</f>
        <v>0.1015625</v>
      </c>
      <c r="Y28" s="1">
        <f>K10</f>
        <v>-0.28181704652</v>
      </c>
      <c r="Z28" s="6">
        <f>Y28+(Y29-Y28)/(X29-X28)*($T28-X28)</f>
        <v>-0.28190827603186397</v>
      </c>
      <c r="AA28" s="1">
        <f>M16</f>
        <v>9.765625E-2</v>
      </c>
      <c r="AB28" s="1">
        <f>N16</f>
        <v>-0.27865314336000002</v>
      </c>
      <c r="AC28" s="6">
        <f>AB28+(AB29-AB28)/(AA29-AA28)*($T28-AA28)</f>
        <v>-0.28813671893991999</v>
      </c>
      <c r="AF28" s="6" t="e">
        <f>AE28+(AE29-AE28)/(AD29-AD28)*($T28-AD28)</f>
        <v>#DIV/0!</v>
      </c>
      <c r="AI28" s="6" t="e">
        <f>AH28+(AH29-AH28)/(AG29-AG28)*($T28-AG28)</f>
        <v>#DIV/0!</v>
      </c>
      <c r="AY28" s="9"/>
    </row>
    <row r="29" spans="6:51" x14ac:dyDescent="0.25">
      <c r="F29" s="1">
        <f t="shared" si="0"/>
        <v>0.80645161290322531</v>
      </c>
      <c r="G29" s="1">
        <f>'uz n=32'!A26</f>
        <v>0.796875</v>
      </c>
      <c r="H29" s="1">
        <f>'uz n=32'!B26</f>
        <v>0.31849988613000002</v>
      </c>
      <c r="J29" s="1">
        <f>'uz n=64'!A26</f>
        <v>0.3984375</v>
      </c>
      <c r="K29" s="1">
        <f>'uz n=64'!B26</f>
        <v>-0.17160433999999999</v>
      </c>
      <c r="M29" s="1">
        <f>'uz n=128'!A26</f>
        <v>0.19921875</v>
      </c>
      <c r="N29" s="1">
        <f>'uz n=128'!B26</f>
        <v>-0.38309667103</v>
      </c>
      <c r="T29" s="7"/>
      <c r="U29" s="1">
        <f>G7</f>
        <v>0.109375</v>
      </c>
      <c r="V29" s="1">
        <f>H7</f>
        <v>-0.32682065959000001</v>
      </c>
      <c r="W29" s="6"/>
      <c r="X29" s="1">
        <f>J11</f>
        <v>0.1171875</v>
      </c>
      <c r="Y29" s="1">
        <f>K11</f>
        <v>-0.31982934313</v>
      </c>
      <c r="Z29" s="6"/>
      <c r="AA29" s="1">
        <f>M17</f>
        <v>0.10546875</v>
      </c>
      <c r="AB29" s="1">
        <f>N17</f>
        <v>-0.29743994126000001</v>
      </c>
      <c r="AC29" s="6"/>
      <c r="AF29" s="6"/>
      <c r="AI29" s="6"/>
    </row>
    <row r="30" spans="6:51" x14ac:dyDescent="0.25">
      <c r="F30" s="1">
        <f t="shared" si="0"/>
        <v>0.83870967741935432</v>
      </c>
      <c r="G30" s="1">
        <f>'uz n=32'!A27</f>
        <v>0.828125</v>
      </c>
      <c r="H30" s="1">
        <f>'uz n=32'!B27</f>
        <v>0.36972035465999997</v>
      </c>
      <c r="J30" s="1">
        <f>'uz n=64'!A27</f>
        <v>0.4140625</v>
      </c>
      <c r="K30" s="1">
        <f>'uz n=64'!B27</f>
        <v>-0.15580331067</v>
      </c>
      <c r="M30" s="1">
        <f>'uz n=128'!A27</f>
        <v>0.20703125</v>
      </c>
      <c r="N30" s="1">
        <f>'uz n=128'!B27</f>
        <v>-0.37695357198000001</v>
      </c>
      <c r="T30" s="7">
        <v>7.0300000000000001E-2</v>
      </c>
      <c r="U30" s="1">
        <f>G5</f>
        <v>4.6875E-2</v>
      </c>
      <c r="V30" s="1">
        <f>H5</f>
        <v>-0.13003490371000001</v>
      </c>
      <c r="W30" s="6">
        <f>V30+(V31-V30)/(U31-U30)*($T30-U30)</f>
        <v>-0.208038806993632</v>
      </c>
      <c r="X30" s="1">
        <f>J8</f>
        <v>7.03125E-2</v>
      </c>
      <c r="Y30" s="1">
        <f>K8</f>
        <v>-0.19910893283</v>
      </c>
      <c r="Z30" s="6">
        <f>Y30+(Y31-Y30)/(X31-X30)*($T30-X30)</f>
        <v>-0.199075337398464</v>
      </c>
      <c r="AA30" s="1">
        <f>M12</f>
        <v>6.640625E-2</v>
      </c>
      <c r="AB30" s="1">
        <f>N12</f>
        <v>-0.19815468476</v>
      </c>
      <c r="AC30" s="6">
        <f>AB30+(AB31-AB30)/(AA31-AA30)*($T30-AA30)</f>
        <v>-0.208448505302152</v>
      </c>
      <c r="AF30" s="6" t="e">
        <f>AE30+(AE31-AE30)/(AD31-AD30)*($T30-AD30)</f>
        <v>#DIV/0!</v>
      </c>
      <c r="AI30" s="6" t="e">
        <f>AH30+(AH31-AH30)/(AG31-AG30)*($T30-AG30)</f>
        <v>#DIV/0!</v>
      </c>
    </row>
    <row r="31" spans="6:51" x14ac:dyDescent="0.25">
      <c r="F31" s="1">
        <f t="shared" si="0"/>
        <v>0.87096774193548332</v>
      </c>
      <c r="G31" s="1">
        <f>'uz n=32'!A28</f>
        <v>0.859375</v>
      </c>
      <c r="H31" s="1">
        <f>'uz n=32'!B28</f>
        <v>0.41226328082000002</v>
      </c>
      <c r="J31" s="1">
        <f>'uz n=64'!A28</f>
        <v>0.4296875</v>
      </c>
      <c r="K31" s="1">
        <f>'uz n=64'!B28</f>
        <v>-0.13998459038</v>
      </c>
      <c r="M31" s="1">
        <f>'uz n=128'!A28</f>
        <v>0.21484375</v>
      </c>
      <c r="N31" s="1">
        <f>'uz n=128'!B28</f>
        <v>-0.36951281579</v>
      </c>
      <c r="T31" s="7"/>
      <c r="U31" s="1">
        <f>G6</f>
        <v>7.8125E-2</v>
      </c>
      <c r="V31" s="1">
        <f>H6</f>
        <v>-0.23409560712999999</v>
      </c>
      <c r="W31" s="6"/>
      <c r="X31" s="1">
        <f>J9</f>
        <v>8.59375E-2</v>
      </c>
      <c r="Y31" s="1">
        <f>K9</f>
        <v>-0.24110322225</v>
      </c>
      <c r="Z31" s="6"/>
      <c r="AA31" s="1">
        <f>M13</f>
        <v>7.421875E-2</v>
      </c>
      <c r="AB31" s="1">
        <f>N13</f>
        <v>-0.21880841778999999</v>
      </c>
      <c r="AC31" s="6"/>
      <c r="AF31" s="6"/>
      <c r="AI31" s="6"/>
    </row>
    <row r="32" spans="6:51" x14ac:dyDescent="0.25">
      <c r="F32" s="1">
        <f t="shared" si="0"/>
        <v>0.90322580645161232</v>
      </c>
      <c r="G32" s="1">
        <f>'uz n=32'!A29</f>
        <v>0.890625</v>
      </c>
      <c r="H32" s="1">
        <f>'uz n=32'!B29</f>
        <v>0.44946797314999998</v>
      </c>
      <c r="J32" s="1">
        <f>'uz n=64'!A29</f>
        <v>0.4453125</v>
      </c>
      <c r="K32" s="1">
        <f>'uz n=64'!B29</f>
        <v>-0.12409010881</v>
      </c>
      <c r="M32" s="1">
        <f>'uz n=128'!A29</f>
        <v>0.22265625</v>
      </c>
      <c r="N32" s="1">
        <f>'uz n=128'!B29</f>
        <v>-0.36105170106000001</v>
      </c>
      <c r="T32" s="7">
        <v>6.25E-2</v>
      </c>
      <c r="U32" s="1">
        <f>G5</f>
        <v>4.6875E-2</v>
      </c>
      <c r="V32" s="1">
        <f>H5</f>
        <v>-0.13003490371000001</v>
      </c>
      <c r="W32" s="6">
        <f>V32+(V33-V32)/(U33-U32)*($T32-U32)</f>
        <v>-0.18206525542000002</v>
      </c>
      <c r="X32" s="1">
        <f>J7</f>
        <v>5.46875E-2</v>
      </c>
      <c r="Y32" s="1">
        <f>K7</f>
        <v>-0.15590451976</v>
      </c>
      <c r="Z32" s="6">
        <f>Y32+(Y33-Y32)/(X33-X32)*($T32-X32)</f>
        <v>-0.177506726295</v>
      </c>
      <c r="AA32" s="1">
        <f>M11</f>
        <v>5.859375E-2</v>
      </c>
      <c r="AB32" s="1">
        <f>N11</f>
        <v>-0.17713609001</v>
      </c>
      <c r="AC32" s="6">
        <f>AB32+(AB33-AB32)/(AA33-AA32)*($T32-AA32)</f>
        <v>-0.187645387385</v>
      </c>
      <c r="AF32" s="6" t="e">
        <f>AE32+(AE33-AE32)/(AD33-AD32)*($T32-AD32)</f>
        <v>#DIV/0!</v>
      </c>
      <c r="AI32" s="6" t="e">
        <f>AH32+(AH33-AH32)/(AG33-AG32)*($T32-AG32)</f>
        <v>#DIV/0!</v>
      </c>
    </row>
    <row r="33" spans="6:51" x14ac:dyDescent="0.25">
      <c r="F33" s="1">
        <f t="shared" si="0"/>
        <v>0.93548387096774133</v>
      </c>
      <c r="G33" s="1">
        <f>'uz n=32'!A30</f>
        <v>0.921875</v>
      </c>
      <c r="H33" s="1">
        <f>'uz n=32'!B30</f>
        <v>0.50512815394999999</v>
      </c>
      <c r="J33" s="1">
        <f>'uz n=64'!A30</f>
        <v>0.4609375</v>
      </c>
      <c r="K33" s="1">
        <f>'uz n=64'!B30</f>
        <v>-0.10806712866</v>
      </c>
      <c r="M33" s="1">
        <f>'uz n=128'!A30</f>
        <v>0.23046875</v>
      </c>
      <c r="N33" s="1">
        <f>'uz n=128'!B30</f>
        <v>-0.35183647357999998</v>
      </c>
      <c r="T33" s="7"/>
      <c r="U33" s="1">
        <f>G6</f>
        <v>7.8125E-2</v>
      </c>
      <c r="V33" s="1">
        <f>H6</f>
        <v>-0.23409560712999999</v>
      </c>
      <c r="W33" s="6"/>
      <c r="X33" s="1">
        <f>J8</f>
        <v>7.03125E-2</v>
      </c>
      <c r="Y33" s="1">
        <f>K8</f>
        <v>-0.19910893283</v>
      </c>
      <c r="Z33" s="6"/>
      <c r="AA33" s="1">
        <f>M12</f>
        <v>6.640625E-2</v>
      </c>
      <c r="AB33" s="1">
        <f>N12</f>
        <v>-0.19815468476</v>
      </c>
      <c r="AC33" s="6"/>
      <c r="AF33" s="6"/>
      <c r="AI33" s="6"/>
    </row>
    <row r="34" spans="6:51" x14ac:dyDescent="0.25">
      <c r="F34" s="1">
        <f t="shared" si="0"/>
        <v>0.96774193548387033</v>
      </c>
      <c r="G34" s="1">
        <f>'uz n=32'!A31</f>
        <v>0.953125</v>
      </c>
      <c r="H34" s="1">
        <f>'uz n=32'!B31</f>
        <v>0.70051567683000004</v>
      </c>
      <c r="J34" s="1">
        <f>'uz n=64'!A31</f>
        <v>0.4765625</v>
      </c>
      <c r="K34" s="1">
        <f>'uz n=64'!B31</f>
        <v>-9.1966054507000003E-2</v>
      </c>
      <c r="M34" s="1">
        <f>'uz n=128'!A31</f>
        <v>0.23828125</v>
      </c>
      <c r="N34" s="1">
        <f>'uz n=128'!B31</f>
        <v>-0.34211076160999998</v>
      </c>
      <c r="T34" s="7">
        <v>5.4699999999999999E-2</v>
      </c>
      <c r="U34" s="1">
        <f>G5</f>
        <v>4.6875E-2</v>
      </c>
      <c r="V34" s="1">
        <f>H5</f>
        <v>-0.13003490371000001</v>
      </c>
      <c r="W34" s="6">
        <f>V34+(V35-V34)/(U35-U34)*($T34-U34)</f>
        <v>-0.156091703846368</v>
      </c>
      <c r="X34" s="1">
        <f>J7</f>
        <v>5.46875E-2</v>
      </c>
      <c r="Y34" s="1">
        <f>K7</f>
        <v>-0.15590451976</v>
      </c>
      <c r="Z34" s="6">
        <f>Y34+(Y35-Y34)/(X35-X34)*($T34-X34)</f>
        <v>-0.155939083290456</v>
      </c>
      <c r="AA34" s="1">
        <f>M10</f>
        <v>5.078125E-2</v>
      </c>
      <c r="AB34" s="1">
        <f>N10</f>
        <v>-0.15557977798</v>
      </c>
      <c r="AC34" s="6">
        <f>AB34+(AB35-AB34)/(AA35-AA34)*($T34-AA34)</f>
        <v>-0.16639242409424798</v>
      </c>
      <c r="AF34" s="6" t="e">
        <f>AE34+(AE35-AE34)/(AD35-AD34)*($T34-AD34)</f>
        <v>#DIV/0!</v>
      </c>
      <c r="AI34" s="6" t="e">
        <f>AH34+(AH35-AH34)/(AG35-AG34)*($T34-AG34)</f>
        <v>#DIV/0!</v>
      </c>
    </row>
    <row r="35" spans="6:51" x14ac:dyDescent="0.25">
      <c r="F35" s="1">
        <f t="shared" si="0"/>
        <v>0.99999999999999933</v>
      </c>
      <c r="G35" s="1">
        <f>'uz n=32'!A32</f>
        <v>0.984375</v>
      </c>
      <c r="H35" s="1">
        <f>'uz n=32'!B32</f>
        <v>1.0119947068999999</v>
      </c>
      <c r="J35" s="1">
        <f>'uz n=64'!A32</f>
        <v>0.4921875</v>
      </c>
      <c r="K35" s="1">
        <f>'uz n=64'!B32</f>
        <v>-7.5865301009999997E-2</v>
      </c>
      <c r="M35" s="1">
        <f>'uz n=128'!A32</f>
        <v>0.24609375</v>
      </c>
      <c r="N35" s="1">
        <f>'uz n=128'!B32</f>
        <v>-0.33208846232</v>
      </c>
      <c r="T35" s="7"/>
      <c r="U35" s="1">
        <f>G6</f>
        <v>7.8125E-2</v>
      </c>
      <c r="V35" s="1">
        <f>H6</f>
        <v>-0.23409560712999999</v>
      </c>
      <c r="W35" s="6"/>
      <c r="X35" s="1">
        <f>J8</f>
        <v>7.03125E-2</v>
      </c>
      <c r="Y35" s="1">
        <f>K8</f>
        <v>-0.19910893283</v>
      </c>
      <c r="Z35" s="6"/>
      <c r="AA35" s="1">
        <f>M11</f>
        <v>5.859375E-2</v>
      </c>
      <c r="AB35" s="1">
        <f>N11</f>
        <v>-0.17713609001</v>
      </c>
      <c r="AC35" s="6"/>
      <c r="AF35" s="6"/>
      <c r="AI35" s="6"/>
    </row>
    <row r="36" spans="6:51" x14ac:dyDescent="0.25">
      <c r="J36" s="1">
        <f>'uz n=64'!A33</f>
        <v>0.5078125</v>
      </c>
      <c r="K36" s="1">
        <f>'uz n=64'!B33</f>
        <v>-5.9583355184E-2</v>
      </c>
      <c r="M36" s="1">
        <f>'uz n=128'!A33</f>
        <v>0.25390625</v>
      </c>
      <c r="N36" s="1">
        <f>'uz n=128'!B33</f>
        <v>-0.32194809564999999</v>
      </c>
      <c r="T36" s="7">
        <v>0</v>
      </c>
      <c r="U36" s="1">
        <f>G4</f>
        <v>1.5625E-2</v>
      </c>
      <c r="V36" s="1">
        <f>H4</f>
        <v>-3.0411981190000002E-4</v>
      </c>
      <c r="W36" s="6">
        <f>V36+(V37-V36)/(U37-U36)*($T36-U36)</f>
        <v>6.4561272137150003E-2</v>
      </c>
      <c r="X36" s="1">
        <f>J4</f>
        <v>7.8125E-3</v>
      </c>
      <c r="Y36" s="1">
        <f>K4</f>
        <v>-1.2212817295999999E-4</v>
      </c>
      <c r="Z36" s="6">
        <f>Y36+(Y37-Y36)/(X37-X36)*($T36-X36)</f>
        <v>2.9153037927560001E-2</v>
      </c>
      <c r="AA36" s="1">
        <f>M4</f>
        <v>3.90625E-3</v>
      </c>
      <c r="AB36" s="1">
        <f>N4</f>
        <v>-3.2035431448000001E-5</v>
      </c>
      <c r="AC36" s="6">
        <f>AB36+(AB37-AB36)/(AA37-AA36)*($T36-AA36)</f>
        <v>1.5165063633828E-2</v>
      </c>
      <c r="AF36" s="6" t="e">
        <f>AE36+(AE37-AE36)/(AD37-AD36)*($T36-AD36)</f>
        <v>#DIV/0!</v>
      </c>
      <c r="AI36" s="6" t="e">
        <f>AH36+(AH37-AH36)/(AG37-AG36)*($T36-AG36)</f>
        <v>#DIV/0!</v>
      </c>
    </row>
    <row r="37" spans="6:51" x14ac:dyDescent="0.25">
      <c r="J37" s="1">
        <f>'uz n=64'!A34</f>
        <v>0.5234375</v>
      </c>
      <c r="K37" s="1">
        <f>'uz n=64'!B34</f>
        <v>-4.3234586701999998E-2</v>
      </c>
      <c r="M37" s="1">
        <f>'uz n=128'!A34</f>
        <v>0.26171875</v>
      </c>
      <c r="N37" s="1">
        <f>'uz n=128'!B34</f>
        <v>-0.31183212378000003</v>
      </c>
      <c r="U37" s="1">
        <f>G5</f>
        <v>4.6875E-2</v>
      </c>
      <c r="V37" s="1">
        <f>H5</f>
        <v>-0.13003490371000001</v>
      </c>
      <c r="W37" s="6"/>
      <c r="X37" s="1">
        <f>J5</f>
        <v>2.34375E-2</v>
      </c>
      <c r="Y37" s="1">
        <f>K5</f>
        <v>-5.8672460374E-2</v>
      </c>
      <c r="Z37" s="6"/>
      <c r="AA37" s="1">
        <f>M5</f>
        <v>1.171875E-2</v>
      </c>
      <c r="AB37" s="1">
        <f>N5</f>
        <v>-3.0426233561999999E-2</v>
      </c>
      <c r="AC37" s="6"/>
      <c r="AF37" s="6"/>
    </row>
    <row r="38" spans="6:51" x14ac:dyDescent="0.25">
      <c r="J38" s="1">
        <f>'uz n=64'!A35</f>
        <v>0.5390625</v>
      </c>
      <c r="K38" s="1">
        <f>'uz n=64'!B35</f>
        <v>-2.6852677905E-2</v>
      </c>
      <c r="M38" s="1">
        <f>'uz n=128'!A35</f>
        <v>0.26953125</v>
      </c>
      <c r="N38" s="1">
        <f>'uz n=128'!B35</f>
        <v>-0.30184731548999999</v>
      </c>
    </row>
    <row r="39" spans="6:51" x14ac:dyDescent="0.25">
      <c r="J39" s="1">
        <f>'uz n=64'!A36</f>
        <v>0.5546875</v>
      </c>
      <c r="K39" s="1">
        <f>'uz n=64'!B36</f>
        <v>-1.0347721904999999E-2</v>
      </c>
      <c r="M39" s="1">
        <f>'uz n=128'!A36</f>
        <v>0.27734375</v>
      </c>
      <c r="N39" s="1">
        <f>'uz n=128'!B36</f>
        <v>-0.29206750590000002</v>
      </c>
      <c r="U39" s="7" t="s">
        <v>1</v>
      </c>
      <c r="W39" s="1" t="s">
        <v>36</v>
      </c>
      <c r="X39" s="1" t="s">
        <v>37</v>
      </c>
      <c r="Y39" s="1" t="s">
        <v>38</v>
      </c>
      <c r="Z39" s="1" t="s">
        <v>45</v>
      </c>
      <c r="AA39" s="1" t="s">
        <v>15</v>
      </c>
      <c r="AB39" s="1" t="s">
        <v>14</v>
      </c>
      <c r="AC39" s="1" t="s">
        <v>34</v>
      </c>
      <c r="AD39" s="1" t="s">
        <v>46</v>
      </c>
      <c r="AF39" s="9"/>
    </row>
    <row r="40" spans="6:51" x14ac:dyDescent="0.25">
      <c r="J40" s="1">
        <f>'uz n=64'!A37</f>
        <v>0.5703125</v>
      </c>
      <c r="K40" s="1">
        <f>'uz n=64'!B37</f>
        <v>6.4317184581000001E-3</v>
      </c>
      <c r="M40" s="1">
        <f>'uz n=128'!A37</f>
        <v>0.28515625</v>
      </c>
      <c r="N40" s="1">
        <f>'uz n=128'!B37</f>
        <v>-0.28253723645000001</v>
      </c>
      <c r="U40" s="7"/>
      <c r="W40" s="6"/>
    </row>
    <row r="41" spans="6:51" x14ac:dyDescent="0.25">
      <c r="J41" s="1">
        <f>'uz n=64'!A38</f>
        <v>0.5859375</v>
      </c>
      <c r="K41" s="1">
        <f>'uz n=64'!B38</f>
        <v>2.3155333869999999E-2</v>
      </c>
      <c r="M41" s="1">
        <f>'uz n=128'!A38</f>
        <v>0.29296875</v>
      </c>
      <c r="N41" s="1">
        <f>'uz n=128'!B38</f>
        <v>-0.27327727525000001</v>
      </c>
      <c r="U41" s="7">
        <v>1</v>
      </c>
      <c r="W41" s="6">
        <v>1.167734221935</v>
      </c>
      <c r="X41" s="6">
        <v>1.109561719135</v>
      </c>
      <c r="Y41" s="6">
        <v>1.0560713809249997</v>
      </c>
      <c r="Z41" s="1">
        <f>$R$4</f>
        <v>1</v>
      </c>
      <c r="AA41" s="1">
        <f>(W41-$Z41)^2</f>
        <v>2.8134769208139829E-2</v>
      </c>
      <c r="AB41" s="1">
        <f t="shared" ref="AB41:AC56" si="1">(X41-$Z41)^2</f>
        <v>1.2003770299816629E-2</v>
      </c>
      <c r="AC41" s="1">
        <f t="shared" si="1"/>
        <v>3.1439997588364257E-3</v>
      </c>
      <c r="AD41" s="1">
        <f>$Z41^2</f>
        <v>1</v>
      </c>
    </row>
    <row r="42" spans="6:51" x14ac:dyDescent="0.25">
      <c r="J42" s="1">
        <f>'uz n=64'!A39</f>
        <v>0.6015625</v>
      </c>
      <c r="K42" s="1">
        <f>'uz n=64'!B39</f>
        <v>4.0096875045000001E-2</v>
      </c>
      <c r="M42" s="1">
        <f>'uz n=128'!A39</f>
        <v>0.30078125</v>
      </c>
      <c r="N42" s="1">
        <f>'uz n=128'!B39</f>
        <v>-0.26428921440999997</v>
      </c>
      <c r="U42" s="7"/>
      <c r="W42" s="6"/>
      <c r="X42" s="6"/>
      <c r="Y42" s="6"/>
      <c r="AA42" s="1">
        <f t="shared" ref="AA42:AC73" si="2">(W42-$Z42)^2</f>
        <v>0</v>
      </c>
      <c r="AB42" s="1">
        <f t="shared" si="1"/>
        <v>0</v>
      </c>
      <c r="AC42" s="1">
        <f t="shared" si="1"/>
        <v>0</v>
      </c>
      <c r="AD42" s="1">
        <f t="shared" ref="AD42:AD73" si="3">$Z42^2</f>
        <v>0</v>
      </c>
    </row>
    <row r="43" spans="6:51" x14ac:dyDescent="0.25">
      <c r="J43" s="1">
        <f>'uz n=64'!A40</f>
        <v>0.6171875</v>
      </c>
      <c r="K43" s="1">
        <f>'uz n=64'!B40</f>
        <v>5.7330465977999998E-2</v>
      </c>
      <c r="M43" s="1">
        <f>'uz n=128'!A40</f>
        <v>0.30859375</v>
      </c>
      <c r="N43" s="1">
        <f>'uz n=128'!B40</f>
        <v>-0.25556017715000001</v>
      </c>
      <c r="U43" s="7">
        <v>0.97660000000000002</v>
      </c>
      <c r="W43" s="6">
        <v>0.93449872421858415</v>
      </c>
      <c r="X43" s="6">
        <v>0.78699856835624837</v>
      </c>
      <c r="Y43" s="6">
        <v>0.71985911515818435</v>
      </c>
      <c r="Z43" s="1">
        <f>$R$5</f>
        <v>0.66442270000000003</v>
      </c>
      <c r="AA43" s="1">
        <f t="shared" si="2"/>
        <v>7.2941058857717234E-2</v>
      </c>
      <c r="AB43" s="1">
        <f t="shared" si="1"/>
        <v>1.5024843503288324E-2</v>
      </c>
      <c r="AC43" s="1">
        <f t="shared" si="1"/>
        <v>3.0731961255905677E-3</v>
      </c>
      <c r="AD43" s="1">
        <f t="shared" si="3"/>
        <v>0.44145752427529006</v>
      </c>
    </row>
    <row r="44" spans="6:51" x14ac:dyDescent="0.25">
      <c r="J44" s="1">
        <f>'uz n=64'!A41</f>
        <v>0.6328125</v>
      </c>
      <c r="K44" s="1">
        <f>'uz n=64'!B41</f>
        <v>7.4801332366999998E-2</v>
      </c>
      <c r="M44" s="1">
        <f>'uz n=128'!A41</f>
        <v>0.31640625</v>
      </c>
      <c r="N44" s="1">
        <f>'uz n=128'!B41</f>
        <v>-0.24706737310999999</v>
      </c>
      <c r="U44" s="7"/>
      <c r="W44" s="6"/>
      <c r="X44" s="6"/>
      <c r="Y44" s="6"/>
      <c r="AA44" s="1">
        <f t="shared" si="2"/>
        <v>0</v>
      </c>
      <c r="AB44" s="1">
        <f t="shared" si="1"/>
        <v>0</v>
      </c>
      <c r="AC44" s="1">
        <f t="shared" si="1"/>
        <v>0</v>
      </c>
      <c r="AD44" s="1">
        <f t="shared" si="3"/>
        <v>0</v>
      </c>
      <c r="AY44" s="9"/>
    </row>
    <row r="45" spans="6:51" x14ac:dyDescent="0.25">
      <c r="J45" s="1">
        <f>'uz n=64'!A42</f>
        <v>0.6484375</v>
      </c>
      <c r="K45" s="1">
        <f>'uz n=64'!B42</f>
        <v>9.2258875559999995E-2</v>
      </c>
      <c r="M45" s="1">
        <f>'uz n=128'!A42</f>
        <v>0.32421875</v>
      </c>
      <c r="N45" s="1">
        <f>'uz n=128'!B42</f>
        <v>-0.23878244513999999</v>
      </c>
      <c r="U45" s="7">
        <v>0.96879999999999999</v>
      </c>
      <c r="W45" s="6">
        <v>0.85675355831311195</v>
      </c>
      <c r="X45" s="6">
        <v>0.69496915272548798</v>
      </c>
      <c r="Y45" s="6">
        <v>0.62694024953635985</v>
      </c>
      <c r="Z45" s="1">
        <f>$R$6</f>
        <v>0.58083589999999996</v>
      </c>
      <c r="AA45" s="1">
        <f t="shared" si="2"/>
        <v>7.6130554168991213E-2</v>
      </c>
      <c r="AB45" s="1">
        <f t="shared" si="1"/>
        <v>1.3026399377700119E-2</v>
      </c>
      <c r="AC45" s="1">
        <f t="shared" si="1"/>
        <v>2.1256110461708483E-3</v>
      </c>
      <c r="AD45" s="1">
        <f t="shared" si="3"/>
        <v>0.33737034272880995</v>
      </c>
    </row>
    <row r="46" spans="6:51" x14ac:dyDescent="0.25">
      <c r="J46" s="1">
        <f>'uz n=64'!A43</f>
        <v>0.6640625</v>
      </c>
      <c r="K46" s="1">
        <f>'uz n=64'!B43</f>
        <v>0.11034069756999999</v>
      </c>
      <c r="M46" s="1">
        <f>'uz n=128'!A43</f>
        <v>0.33203125</v>
      </c>
      <c r="N46" s="1">
        <f>'uz n=128'!B43</f>
        <v>-0.23067403416999999</v>
      </c>
      <c r="U46" s="7"/>
      <c r="W46" s="6"/>
      <c r="X46" s="6"/>
      <c r="Y46" s="6"/>
      <c r="AA46" s="1">
        <f t="shared" si="2"/>
        <v>0</v>
      </c>
      <c r="AB46" s="1">
        <f t="shared" si="1"/>
        <v>0</v>
      </c>
      <c r="AC46" s="1">
        <f t="shared" si="1"/>
        <v>0</v>
      </c>
      <c r="AD46" s="1">
        <f t="shared" si="3"/>
        <v>0</v>
      </c>
    </row>
    <row r="47" spans="6:51" x14ac:dyDescent="0.25">
      <c r="J47" s="1">
        <f>'uz n=64'!A44</f>
        <v>0.6796875</v>
      </c>
      <c r="K47" s="1">
        <f>'uz n=64'!B44</f>
        <v>0.12865633328000001</v>
      </c>
      <c r="M47" s="1">
        <f>'uz n=128'!A44</f>
        <v>0.33984375</v>
      </c>
      <c r="N47" s="1">
        <f>'uz n=128'!B44</f>
        <v>-0.22271018806000001</v>
      </c>
      <c r="U47" s="7">
        <v>0.96089999999999998</v>
      </c>
      <c r="W47" s="6">
        <v>0.77801165951141582</v>
      </c>
      <c r="X47" s="6">
        <v>0.60183567107838376</v>
      </c>
      <c r="Y47" s="6">
        <v>0.5522632181804078</v>
      </c>
      <c r="Z47" s="1">
        <f>$R$7</f>
        <v>0.51692769999999999</v>
      </c>
      <c r="AA47" s="1">
        <f t="shared" si="2"/>
        <v>6.8164833914158618E-2</v>
      </c>
      <c r="AB47" s="1">
        <f t="shared" si="1"/>
        <v>7.209363552647655E-3</v>
      </c>
      <c r="AC47" s="1">
        <f t="shared" si="1"/>
        <v>1.2485988450779309E-3</v>
      </c>
      <c r="AD47" s="1">
        <f t="shared" si="3"/>
        <v>0.26721424702728996</v>
      </c>
    </row>
    <row r="48" spans="6:51" x14ac:dyDescent="0.25">
      <c r="J48" s="1">
        <f>'uz n=64'!A45</f>
        <v>0.6953125</v>
      </c>
      <c r="K48" s="1">
        <f>'uz n=64'!B45</f>
        <v>0.14733045878000001</v>
      </c>
      <c r="M48" s="1">
        <f>'uz n=128'!A45</f>
        <v>0.34765625</v>
      </c>
      <c r="N48" s="1">
        <f>'uz n=128'!B45</f>
        <v>-0.21486060637000001</v>
      </c>
      <c r="U48" s="7"/>
      <c r="W48" s="6"/>
      <c r="X48" s="6"/>
      <c r="Y48" s="6"/>
      <c r="AA48" s="1">
        <f t="shared" si="2"/>
        <v>0</v>
      </c>
      <c r="AB48" s="1">
        <f t="shared" si="1"/>
        <v>0</v>
      </c>
      <c r="AC48" s="1">
        <f t="shared" si="1"/>
        <v>0</v>
      </c>
      <c r="AD48" s="1">
        <f t="shared" si="3"/>
        <v>0</v>
      </c>
    </row>
    <row r="49" spans="10:30" x14ac:dyDescent="0.25">
      <c r="J49" s="1">
        <f>'uz n=64'!A46</f>
        <v>0.7109375</v>
      </c>
      <c r="K49" s="1">
        <f>'uz n=64'!B46</f>
        <v>0.16634061752000001</v>
      </c>
      <c r="M49" s="1">
        <f>'uz n=128'!A46</f>
        <v>0.35546875</v>
      </c>
      <c r="N49" s="1">
        <f>'uz n=128'!B46</f>
        <v>-0.20709787886</v>
      </c>
      <c r="U49" s="7">
        <v>0.95309999999999995</v>
      </c>
      <c r="W49" s="6">
        <v>0.70026649360594351</v>
      </c>
      <c r="X49" s="6">
        <v>0.5458749335266716</v>
      </c>
      <c r="Y49" s="6">
        <v>0.49782970636368767</v>
      </c>
      <c r="Z49" s="1">
        <f>$R$8</f>
        <v>0.4723329</v>
      </c>
      <c r="AA49" s="1">
        <f t="shared" si="2"/>
        <v>5.1953723094119414E-2</v>
      </c>
      <c r="AB49" s="1">
        <f t="shared" si="1"/>
        <v>5.4084306952380898E-3</v>
      </c>
      <c r="AC49" s="1">
        <f t="shared" si="1"/>
        <v>6.500871347473843E-4</v>
      </c>
      <c r="AD49" s="1">
        <f t="shared" si="3"/>
        <v>0.22309836842240999</v>
      </c>
    </row>
    <row r="50" spans="10:30" x14ac:dyDescent="0.25">
      <c r="J50" s="1">
        <f>'uz n=64'!A47</f>
        <v>0.7265625</v>
      </c>
      <c r="K50" s="1">
        <f>'uz n=64'!B47</f>
        <v>0.18620897688999999</v>
      </c>
      <c r="M50" s="1">
        <f>'uz n=128'!A47</f>
        <v>0.36328125</v>
      </c>
      <c r="N50" s="1">
        <f>'uz n=128'!B47</f>
        <v>-0.19939755092</v>
      </c>
      <c r="U50" s="7"/>
      <c r="W50" s="6"/>
      <c r="X50" s="6"/>
      <c r="Y50" s="6"/>
      <c r="AA50" s="1">
        <f t="shared" si="2"/>
        <v>0</v>
      </c>
      <c r="AB50" s="1">
        <f t="shared" si="1"/>
        <v>0</v>
      </c>
      <c r="AC50" s="1">
        <f t="shared" si="1"/>
        <v>0</v>
      </c>
      <c r="AD50" s="1">
        <f t="shared" si="3"/>
        <v>0</v>
      </c>
    </row>
    <row r="51" spans="10:30" x14ac:dyDescent="0.25">
      <c r="J51" s="1">
        <f>'uz n=64'!A48</f>
        <v>0.7421875</v>
      </c>
      <c r="K51" s="1">
        <f>'uz n=64'!B48</f>
        <v>0.20614538616</v>
      </c>
      <c r="M51" s="1">
        <f>'uz n=128'!A48</f>
        <v>0.37109375</v>
      </c>
      <c r="N51" s="1">
        <f>'uz n=128'!B48</f>
        <v>-0.19173880659</v>
      </c>
      <c r="U51" s="7">
        <v>0.85160000000000002</v>
      </c>
      <c r="W51" s="6">
        <v>0.40167860079139206</v>
      </c>
      <c r="X51" s="6">
        <v>0.35295027760844006</v>
      </c>
      <c r="Y51" s="6">
        <v>0.34177255016316005</v>
      </c>
      <c r="Z51" s="1">
        <f>$R$9</f>
        <v>0.3372212</v>
      </c>
      <c r="AA51" s="1">
        <f t="shared" si="2"/>
        <v>4.15475651678215E-3</v>
      </c>
      <c r="AB51" s="1">
        <f t="shared" si="1"/>
        <v>2.4740388241233037E-4</v>
      </c>
      <c r="AC51" s="1">
        <f t="shared" si="1"/>
        <v>2.0714788307697018E-5</v>
      </c>
      <c r="AD51" s="1">
        <f t="shared" si="3"/>
        <v>0.11371813772944001</v>
      </c>
    </row>
    <row r="52" spans="10:30" x14ac:dyDescent="0.25">
      <c r="J52" s="1">
        <f>'uz n=64'!A49</f>
        <v>0.7578125</v>
      </c>
      <c r="K52" s="1">
        <f>'uz n=64'!B49</f>
        <v>0.22694119408999999</v>
      </c>
      <c r="M52" s="1">
        <f>'uz n=128'!A49</f>
        <v>0.37890625</v>
      </c>
      <c r="N52" s="1">
        <f>'uz n=128'!B49</f>
        <v>-0.18410484815</v>
      </c>
      <c r="U52" s="7"/>
      <c r="W52" s="6"/>
      <c r="X52" s="6"/>
      <c r="Y52" s="6"/>
      <c r="AA52" s="1">
        <f t="shared" si="2"/>
        <v>0</v>
      </c>
      <c r="AB52" s="1">
        <f t="shared" si="1"/>
        <v>0</v>
      </c>
      <c r="AC52" s="1">
        <f t="shared" si="1"/>
        <v>0</v>
      </c>
      <c r="AD52" s="1">
        <f t="shared" si="3"/>
        <v>0</v>
      </c>
    </row>
    <row r="53" spans="10:30" x14ac:dyDescent="0.25">
      <c r="J53" s="1">
        <f>'uz n=64'!A50</f>
        <v>0.7734375</v>
      </c>
      <c r="K53" s="1">
        <f>'uz n=64'!B50</f>
        <v>0.24796039479000001</v>
      </c>
      <c r="M53" s="1">
        <f>'uz n=128'!A50</f>
        <v>0.38671875</v>
      </c>
      <c r="N53" s="1">
        <f>'uz n=128'!B50</f>
        <v>-0.17648224546999999</v>
      </c>
      <c r="U53" s="7">
        <v>0.73440000000000005</v>
      </c>
      <c r="W53" s="6">
        <v>0.22083716532232808</v>
      </c>
      <c r="X53" s="6">
        <v>0.19620907977983207</v>
      </c>
      <c r="Y53" s="6">
        <v>0.19098720102500008</v>
      </c>
      <c r="Z53" s="1">
        <f>$R$10</f>
        <v>0.1886747</v>
      </c>
      <c r="AA53" s="1">
        <f t="shared" si="2"/>
        <v>1.0344241756099564E-3</v>
      </c>
      <c r="AB53" s="1">
        <f t="shared" si="1"/>
        <v>5.6766878666742317E-5</v>
      </c>
      <c r="AC53" s="1">
        <f t="shared" si="1"/>
        <v>5.3476609906264205E-6</v>
      </c>
      <c r="AD53" s="1">
        <f t="shared" si="3"/>
        <v>3.5598142420090004E-2</v>
      </c>
    </row>
    <row r="54" spans="10:30" x14ac:dyDescent="0.25">
      <c r="J54" s="1">
        <f>'uz n=64'!A51</f>
        <v>0.7890625</v>
      </c>
      <c r="K54" s="1">
        <f>'uz n=64'!B51</f>
        <v>0.26957785805000001</v>
      </c>
      <c r="M54" s="1">
        <f>'uz n=128'!A51</f>
        <v>0.39453125</v>
      </c>
      <c r="N54" s="1">
        <f>'uz n=128'!B51</f>
        <v>-0.16886031894</v>
      </c>
      <c r="U54" s="7"/>
      <c r="W54" s="6"/>
      <c r="X54" s="6"/>
      <c r="Y54" s="6"/>
      <c r="AA54" s="1">
        <f t="shared" si="2"/>
        <v>0</v>
      </c>
      <c r="AB54" s="1">
        <f t="shared" si="1"/>
        <v>0</v>
      </c>
      <c r="AC54" s="1">
        <f t="shared" si="1"/>
        <v>0</v>
      </c>
      <c r="AD54" s="1">
        <f t="shared" si="3"/>
        <v>0</v>
      </c>
    </row>
    <row r="55" spans="10:30" x14ac:dyDescent="0.25">
      <c r="J55" s="1">
        <f>'uz n=64'!A52</f>
        <v>0.8046875</v>
      </c>
      <c r="K55" s="1">
        <f>'uz n=64'!B52</f>
        <v>0.29085093689000002</v>
      </c>
      <c r="M55" s="1">
        <f>'uz n=128'!A52</f>
        <v>0.40234375</v>
      </c>
      <c r="N55" s="1">
        <f>'uz n=128'!B52</f>
        <v>-0.16123137899000001</v>
      </c>
      <c r="U55" s="7">
        <v>0.61719999999999997</v>
      </c>
      <c r="W55" s="6">
        <v>6.5498916638854363E-2</v>
      </c>
      <c r="X55" s="6">
        <v>5.7344442671111162E-2</v>
      </c>
      <c r="Y55" s="6">
        <v>5.6893613332255163E-2</v>
      </c>
      <c r="Z55" s="1">
        <f>$R$11</f>
        <v>5.70178E-2</v>
      </c>
      <c r="AA55" s="1">
        <f t="shared" si="2"/>
        <v>7.1929339441852307E-5</v>
      </c>
      <c r="AB55" s="1">
        <f t="shared" si="1"/>
        <v>1.0669543459063454E-7</v>
      </c>
      <c r="AC55" s="1">
        <f t="shared" si="1"/>
        <v>1.5422328445566524E-8</v>
      </c>
      <c r="AD55" s="1">
        <f t="shared" si="3"/>
        <v>3.2510295168399999E-3</v>
      </c>
    </row>
    <row r="56" spans="10:30" x14ac:dyDescent="0.25">
      <c r="J56" s="1">
        <f>'uz n=64'!A53</f>
        <v>0.8203125</v>
      </c>
      <c r="K56" s="1">
        <f>'uz n=64'!B53</f>
        <v>0.31263524461999997</v>
      </c>
      <c r="M56" s="1">
        <f>'uz n=128'!A53</f>
        <v>0.41015625</v>
      </c>
      <c r="N56" s="1">
        <f>'uz n=128'!B53</f>
        <v>-0.15359016463</v>
      </c>
      <c r="U56" s="7"/>
      <c r="W56" s="6"/>
      <c r="X56" s="6"/>
      <c r="Y56" s="6"/>
      <c r="AA56" s="1">
        <f t="shared" si="2"/>
        <v>0</v>
      </c>
      <c r="AB56" s="1">
        <f t="shared" si="1"/>
        <v>0</v>
      </c>
      <c r="AC56" s="1">
        <f t="shared" si="1"/>
        <v>0</v>
      </c>
      <c r="AD56" s="1">
        <f t="shared" si="3"/>
        <v>0</v>
      </c>
    </row>
    <row r="57" spans="10:30" x14ac:dyDescent="0.25">
      <c r="J57" s="1">
        <f>'uz n=64'!A54</f>
        <v>0.8359375</v>
      </c>
      <c r="K57" s="1">
        <f>'uz n=64'!B54</f>
        <v>0.33301027673</v>
      </c>
      <c r="M57" s="1">
        <f>'uz n=128'!A54</f>
        <v>0.41796875</v>
      </c>
      <c r="N57" s="1">
        <f>'uz n=128'!B54</f>
        <v>-0.14593288638999999</v>
      </c>
      <c r="U57" s="7">
        <v>0.5</v>
      </c>
      <c r="W57" s="6">
        <v>-7.3752140277500003E-2</v>
      </c>
      <c r="X57" s="6">
        <v>-6.7724328096999992E-2</v>
      </c>
      <c r="Y57" s="6">
        <v>-6.4344402721000005E-2</v>
      </c>
      <c r="Z57" s="1">
        <f>$R$12</f>
        <v>-6.2056100000000003E-2</v>
      </c>
      <c r="AA57" s="1">
        <f t="shared" si="2"/>
        <v>1.3679735817290228E-4</v>
      </c>
      <c r="AB57" s="1">
        <f t="shared" si="2"/>
        <v>3.2128809759620117E-5</v>
      </c>
      <c r="AC57" s="1">
        <f t="shared" si="2"/>
        <v>5.2363293429360122E-6</v>
      </c>
      <c r="AD57" s="1">
        <f t="shared" si="3"/>
        <v>3.8509595472100006E-3</v>
      </c>
    </row>
    <row r="58" spans="10:30" x14ac:dyDescent="0.25">
      <c r="J58" s="1">
        <f>'uz n=64'!A55</f>
        <v>0.8515625</v>
      </c>
      <c r="K58" s="1">
        <f>'uz n=64'!B55</f>
        <v>0.35290829999000001</v>
      </c>
      <c r="M58" s="1">
        <f>'uz n=128'!A55</f>
        <v>0.42578125</v>
      </c>
      <c r="N58" s="1">
        <f>'uz n=128'!B55</f>
        <v>-0.13825707277999999</v>
      </c>
      <c r="U58" s="7"/>
      <c r="W58" s="6"/>
      <c r="X58" s="6"/>
      <c r="Y58" s="6"/>
      <c r="AA58" s="1">
        <f t="shared" si="2"/>
        <v>0</v>
      </c>
      <c r="AB58" s="1">
        <f t="shared" si="2"/>
        <v>0</v>
      </c>
      <c r="AC58" s="1">
        <f t="shared" si="2"/>
        <v>0</v>
      </c>
      <c r="AD58" s="1">
        <f t="shared" si="3"/>
        <v>0</v>
      </c>
    </row>
    <row r="59" spans="10:30" x14ac:dyDescent="0.25">
      <c r="J59" s="1">
        <f>'uz n=64'!A56</f>
        <v>0.8671875</v>
      </c>
      <c r="K59" s="1">
        <f>'uz n=64'!B56</f>
        <v>0.37039897434000002</v>
      </c>
      <c r="M59" s="1">
        <f>'uz n=128'!A56</f>
        <v>0.43359375</v>
      </c>
      <c r="N59" s="1">
        <f>'uz n=128'!B56</f>
        <v>-0.13056170285999999</v>
      </c>
      <c r="U59" s="7">
        <v>0.4531</v>
      </c>
      <c r="W59" s="6">
        <v>-0.12683226590451838</v>
      </c>
      <c r="X59" s="6">
        <v>-0.11610425550323999</v>
      </c>
      <c r="Y59" s="6">
        <v>-0.111257424805288</v>
      </c>
      <c r="Z59" s="1">
        <f>$R$13</f>
        <v>-0.1081999</v>
      </c>
      <c r="AA59" s="1">
        <f t="shared" si="2"/>
        <v>3.4716505919985886E-4</v>
      </c>
      <c r="AB59" s="1">
        <f t="shared" si="2"/>
        <v>6.2478835921600366E-5</v>
      </c>
      <c r="AC59" s="1">
        <f t="shared" si="2"/>
        <v>9.3484579349513921E-6</v>
      </c>
      <c r="AD59" s="1">
        <f t="shared" si="3"/>
        <v>1.1707218360010001E-2</v>
      </c>
    </row>
    <row r="60" spans="10:30" x14ac:dyDescent="0.25">
      <c r="J60" s="1">
        <f>'uz n=64'!A57</f>
        <v>0.8828125</v>
      </c>
      <c r="K60" s="1">
        <f>'uz n=64'!B57</f>
        <v>0.38643869851000001</v>
      </c>
      <c r="M60" s="1">
        <f>'uz n=128'!A57</f>
        <v>0.44140625</v>
      </c>
      <c r="N60" s="1">
        <f>'uz n=128'!B57</f>
        <v>-0.1228463006</v>
      </c>
      <c r="U60" s="7"/>
      <c r="W60" s="6"/>
      <c r="X60" s="6"/>
      <c r="Y60" s="6"/>
      <c r="AA60" s="1">
        <f t="shared" si="2"/>
        <v>0</v>
      </c>
      <c r="AB60" s="1">
        <f t="shared" si="2"/>
        <v>0</v>
      </c>
      <c r="AC60" s="1">
        <f t="shared" si="2"/>
        <v>0</v>
      </c>
      <c r="AD60" s="1">
        <f t="shared" si="3"/>
        <v>0</v>
      </c>
    </row>
    <row r="61" spans="10:30" x14ac:dyDescent="0.25">
      <c r="J61" s="1">
        <f>'uz n=64'!A58</f>
        <v>0.8984375</v>
      </c>
      <c r="K61" s="1">
        <f>'uz n=64'!B58</f>
        <v>0.39883853163999999</v>
      </c>
      <c r="M61" s="1">
        <f>'uz n=128'!A58</f>
        <v>0.44921875</v>
      </c>
      <c r="N61" s="1">
        <f>'uz n=128'!B58</f>
        <v>-0.11511055597</v>
      </c>
      <c r="U61" s="7">
        <v>0.28129999999999999</v>
      </c>
      <c r="W61" s="6">
        <v>-0.33479234031856003</v>
      </c>
      <c r="X61" s="6">
        <v>-0.29858866786812799</v>
      </c>
      <c r="Y61" s="6">
        <v>-0.28724137745052003</v>
      </c>
      <c r="Z61" s="1">
        <f>$R$14</f>
        <v>-0.2803696</v>
      </c>
      <c r="AA61" s="1">
        <f t="shared" si="2"/>
        <v>2.96183466378142E-3</v>
      </c>
      <c r="AB61" s="1">
        <f t="shared" si="2"/>
        <v>3.3193443398345387E-4</v>
      </c>
      <c r="AC61" s="1">
        <f t="shared" si="2"/>
        <v>4.7221325329475613E-5</v>
      </c>
      <c r="AD61" s="1">
        <f t="shared" si="3"/>
        <v>7.8607112604159993E-2</v>
      </c>
    </row>
    <row r="62" spans="10:30" x14ac:dyDescent="0.25">
      <c r="J62" s="1">
        <f>'uz n=64'!A59</f>
        <v>0.9140625</v>
      </c>
      <c r="K62" s="1">
        <f>'uz n=64'!B59</f>
        <v>0.41278182759999998</v>
      </c>
      <c r="M62" s="1">
        <f>'uz n=128'!A59</f>
        <v>0.45703125</v>
      </c>
      <c r="N62" s="1">
        <f>'uz n=128'!B59</f>
        <v>-0.10735465588</v>
      </c>
      <c r="U62" s="7"/>
      <c r="W62" s="6"/>
      <c r="X62" s="6"/>
      <c r="Y62" s="6"/>
      <c r="AA62" s="1">
        <f t="shared" si="2"/>
        <v>0</v>
      </c>
      <c r="AB62" s="1">
        <f t="shared" si="2"/>
        <v>0</v>
      </c>
      <c r="AC62" s="1">
        <f t="shared" si="2"/>
        <v>0</v>
      </c>
      <c r="AD62" s="1">
        <f t="shared" si="3"/>
        <v>0</v>
      </c>
    </row>
    <row r="63" spans="10:30" x14ac:dyDescent="0.25">
      <c r="J63" s="1">
        <f>'uz n=64'!A60</f>
        <v>0.9296875</v>
      </c>
      <c r="K63" s="1">
        <f>'uz n=64'!B60</f>
        <v>0.43498927021</v>
      </c>
      <c r="M63" s="1">
        <f>'uz n=128'!A60</f>
        <v>0.46484375</v>
      </c>
      <c r="N63" s="1">
        <f>'uz n=128'!B60</f>
        <v>-9.9579144524999996E-2</v>
      </c>
      <c r="U63" s="7">
        <v>0.1719</v>
      </c>
      <c r="W63" s="6">
        <v>-0.44568513196767201</v>
      </c>
      <c r="X63" s="6">
        <v>-0.39713243526269598</v>
      </c>
      <c r="Y63" s="6">
        <v>-0.39030849969868803</v>
      </c>
      <c r="Z63" s="1">
        <f>$R$15</f>
        <v>-0.3885691</v>
      </c>
      <c r="AA63" s="1">
        <f t="shared" si="2"/>
        <v>3.2622411077321309E-3</v>
      </c>
      <c r="AB63" s="1">
        <f t="shared" si="2"/>
        <v>7.333071082133245E-5</v>
      </c>
      <c r="AC63" s="1">
        <f t="shared" si="2"/>
        <v>3.0255113117959981E-6</v>
      </c>
      <c r="AD63" s="1">
        <f t="shared" si="3"/>
        <v>0.15098594547481001</v>
      </c>
    </row>
    <row r="64" spans="10:30" x14ac:dyDescent="0.25">
      <c r="J64" s="1">
        <f>'uz n=64'!A61</f>
        <v>0.9453125</v>
      </c>
      <c r="K64" s="1">
        <f>'uz n=64'!B61</f>
        <v>0.48983193331000002</v>
      </c>
      <c r="M64" s="1">
        <f>'uz n=128'!A61</f>
        <v>0.47265625</v>
      </c>
      <c r="N64" s="1">
        <f>'uz n=128'!B61</f>
        <v>-9.1784051187000004E-2</v>
      </c>
      <c r="U64" s="7"/>
      <c r="W64" s="6"/>
      <c r="X64" s="6"/>
      <c r="Y64" s="6"/>
      <c r="AA64" s="1">
        <f t="shared" si="2"/>
        <v>0</v>
      </c>
      <c r="AB64" s="1">
        <f t="shared" si="2"/>
        <v>0</v>
      </c>
      <c r="AC64" s="1">
        <f t="shared" si="2"/>
        <v>0</v>
      </c>
      <c r="AD64" s="1">
        <f t="shared" si="3"/>
        <v>0</v>
      </c>
    </row>
    <row r="65" spans="10:30" x14ac:dyDescent="0.25">
      <c r="J65" s="1">
        <f>'uz n=64'!A62</f>
        <v>0.9609375</v>
      </c>
      <c r="K65" s="1">
        <f>'uz n=64'!B62</f>
        <v>0.60227776039000003</v>
      </c>
      <c r="M65" s="1">
        <f>'uz n=128'!A62</f>
        <v>0.48046875</v>
      </c>
      <c r="N65" s="1">
        <f>'uz n=128'!B62</f>
        <v>-8.3969334068000001E-2</v>
      </c>
      <c r="U65" s="7">
        <v>0.1016</v>
      </c>
      <c r="W65" s="6">
        <v>-0.30375066653795202</v>
      </c>
      <c r="X65" s="6">
        <v>-0.28190827603186397</v>
      </c>
      <c r="Y65" s="6">
        <v>-0.28813671893991999</v>
      </c>
      <c r="Z65" s="1">
        <f>$R$16</f>
        <v>-0.3004561</v>
      </c>
      <c r="AA65" s="1">
        <f t="shared" si="2"/>
        <v>1.0854168672993126E-5</v>
      </c>
      <c r="AB65" s="1">
        <f t="shared" si="2"/>
        <v>3.4402177395296158E-4</v>
      </c>
      <c r="AC65" s="1">
        <f t="shared" si="2"/>
        <v>1.5176714970345818E-4</v>
      </c>
      <c r="AD65" s="1">
        <f t="shared" si="3"/>
        <v>9.0273868027210005E-2</v>
      </c>
    </row>
    <row r="66" spans="10:30" x14ac:dyDescent="0.25">
      <c r="J66" s="1">
        <f>'uz n=64'!A63</f>
        <v>0.9765625</v>
      </c>
      <c r="K66" s="1">
        <f>'uz n=64'!B63</f>
        <v>0.78648164023</v>
      </c>
      <c r="M66" s="1">
        <f>'uz n=128'!A63</f>
        <v>0.48828125</v>
      </c>
      <c r="N66" s="1">
        <f>'uz n=128'!B63</f>
        <v>-7.6135184558999994E-2</v>
      </c>
      <c r="U66" s="7"/>
      <c r="W66" s="6"/>
      <c r="X66" s="6"/>
      <c r="Y66" s="6"/>
      <c r="AA66" s="1">
        <f t="shared" si="2"/>
        <v>0</v>
      </c>
      <c r="AB66" s="1">
        <f t="shared" si="2"/>
        <v>0</v>
      </c>
      <c r="AC66" s="1">
        <f t="shared" si="2"/>
        <v>0</v>
      </c>
      <c r="AD66" s="1">
        <f t="shared" si="3"/>
        <v>0</v>
      </c>
    </row>
    <row r="67" spans="10:30" x14ac:dyDescent="0.25">
      <c r="J67" s="1">
        <f>'uz n=64'!A64</f>
        <v>0.9921875</v>
      </c>
      <c r="K67" s="1">
        <f>'uz n=64'!B64</f>
        <v>1.0018683595</v>
      </c>
      <c r="M67" s="1">
        <f>'uz n=128'!A64</f>
        <v>0.49609375</v>
      </c>
      <c r="N67" s="1">
        <f>'uz n=128'!B64</f>
        <v>-6.8281483827E-2</v>
      </c>
      <c r="U67" s="7">
        <v>7.0300000000000001E-2</v>
      </c>
      <c r="W67" s="6">
        <v>-0.208038806993632</v>
      </c>
      <c r="X67" s="6">
        <v>-0.199075337398464</v>
      </c>
      <c r="Y67" s="6">
        <v>-0.208448505302152</v>
      </c>
      <c r="Z67" s="1">
        <f>$R$17</f>
        <v>-0.2228955</v>
      </c>
      <c r="AA67" s="1">
        <f t="shared" si="2"/>
        <v>2.2072132708546364E-4</v>
      </c>
      <c r="AB67" s="1">
        <f t="shared" si="2"/>
        <v>5.6740014636361396E-4</v>
      </c>
      <c r="AC67" s="1">
        <f t="shared" si="2"/>
        <v>2.0871565579964801E-4</v>
      </c>
      <c r="AD67" s="1">
        <f t="shared" si="3"/>
        <v>4.9682403920250001E-2</v>
      </c>
    </row>
    <row r="68" spans="10:30" x14ac:dyDescent="0.25">
      <c r="M68" s="1">
        <f>'uz n=128'!A65</f>
        <v>0.50390625</v>
      </c>
      <c r="N68" s="1">
        <f>'uz n=128'!B65</f>
        <v>-6.0407321615000002E-2</v>
      </c>
      <c r="U68" s="7"/>
      <c r="W68" s="6"/>
      <c r="X68" s="6"/>
      <c r="Y68" s="6"/>
      <c r="AA68" s="1">
        <f t="shared" si="2"/>
        <v>0</v>
      </c>
      <c r="AB68" s="1">
        <f t="shared" si="2"/>
        <v>0</v>
      </c>
      <c r="AC68" s="1">
        <f t="shared" si="2"/>
        <v>0</v>
      </c>
      <c r="AD68" s="1">
        <f t="shared" si="3"/>
        <v>0</v>
      </c>
    </row>
    <row r="69" spans="10:30" x14ac:dyDescent="0.25">
      <c r="M69" s="1">
        <f>'uz n=128'!A66</f>
        <v>0.51171875</v>
      </c>
      <c r="N69" s="1">
        <f>'uz n=128'!B66</f>
        <v>-5.2512164951000001E-2</v>
      </c>
      <c r="U69" s="7">
        <v>6.25E-2</v>
      </c>
      <c r="W69" s="6">
        <v>-0.18206525542000002</v>
      </c>
      <c r="X69" s="6">
        <v>-0.177506726295</v>
      </c>
      <c r="Y69" s="6">
        <v>-0.187645387385</v>
      </c>
      <c r="Z69" s="1">
        <f>$R$18</f>
        <v>-0.20233000000000001</v>
      </c>
      <c r="AA69" s="1">
        <f t="shared" si="2"/>
        <v>4.106598728926391E-4</v>
      </c>
      <c r="AB69" s="1">
        <f t="shared" si="2"/>
        <v>6.1619491743334493E-4</v>
      </c>
      <c r="AC69" s="1">
        <f t="shared" si="2"/>
        <v>2.1563784765261739E-4</v>
      </c>
      <c r="AD69" s="1">
        <f t="shared" si="3"/>
        <v>4.0937428900000003E-2</v>
      </c>
    </row>
    <row r="70" spans="10:30" x14ac:dyDescent="0.25">
      <c r="M70" s="1">
        <f>'uz n=128'!A67</f>
        <v>0.51953125</v>
      </c>
      <c r="N70" s="1">
        <f>'uz n=128'!B67</f>
        <v>-4.4595428285000002E-2</v>
      </c>
      <c r="U70" s="7"/>
      <c r="W70" s="6"/>
      <c r="X70" s="6"/>
      <c r="Y70" s="6"/>
      <c r="AA70" s="1">
        <f t="shared" si="2"/>
        <v>0</v>
      </c>
      <c r="AB70" s="1">
        <f t="shared" si="2"/>
        <v>0</v>
      </c>
      <c r="AC70" s="1">
        <f t="shared" si="2"/>
        <v>0</v>
      </c>
      <c r="AD70" s="1">
        <f t="shared" si="3"/>
        <v>0</v>
      </c>
    </row>
    <row r="71" spans="10:30" x14ac:dyDescent="0.25">
      <c r="M71" s="1">
        <f>'uz n=128'!A68</f>
        <v>0.52734375</v>
      </c>
      <c r="N71" s="1">
        <f>'uz n=128'!B68</f>
        <v>-3.6655774460999997E-2</v>
      </c>
      <c r="U71" s="7">
        <v>5.4699999999999999E-2</v>
      </c>
      <c r="W71" s="6">
        <v>-0.156091703846368</v>
      </c>
      <c r="X71" s="6">
        <v>-0.155939083290456</v>
      </c>
      <c r="Y71" s="6">
        <v>-0.16639242409424798</v>
      </c>
      <c r="Z71" s="1">
        <f>$R$19</f>
        <v>-0.18128810000000001</v>
      </c>
      <c r="AA71" s="1">
        <f t="shared" si="2"/>
        <v>6.348583791307617E-4</v>
      </c>
      <c r="AB71" s="1">
        <f t="shared" si="2"/>
        <v>6.4257264814074138E-4</v>
      </c>
      <c r="AC71" s="1">
        <f t="shared" si="2"/>
        <v>2.2188116068920145E-4</v>
      </c>
      <c r="AD71" s="1">
        <f t="shared" si="3"/>
        <v>3.2865375201610002E-2</v>
      </c>
    </row>
    <row r="72" spans="10:30" x14ac:dyDescent="0.25">
      <c r="M72" s="1">
        <f>'uz n=128'!A69</f>
        <v>0.53515625</v>
      </c>
      <c r="N72" s="1">
        <f>'uz n=128'!B69</f>
        <v>-2.869145041E-2</v>
      </c>
      <c r="U72" s="7"/>
      <c r="W72" s="6"/>
      <c r="X72" s="6"/>
      <c r="Y72" s="6"/>
      <c r="AA72" s="1">
        <f t="shared" si="2"/>
        <v>0</v>
      </c>
      <c r="AB72" s="1">
        <f t="shared" si="2"/>
        <v>0</v>
      </c>
      <c r="AC72" s="1">
        <f t="shared" si="2"/>
        <v>0</v>
      </c>
      <c r="AD72" s="1">
        <f t="shared" si="3"/>
        <v>0</v>
      </c>
    </row>
    <row r="73" spans="10:30" x14ac:dyDescent="0.25">
      <c r="M73" s="1">
        <f>'uz n=128'!A70</f>
        <v>0.54296875</v>
      </c>
      <c r="N73" s="1">
        <f>'uz n=128'!B70</f>
        <v>-2.0701632171E-2</v>
      </c>
      <c r="U73" s="7">
        <v>0</v>
      </c>
      <c r="W73" s="6">
        <v>6.4561272137150003E-2</v>
      </c>
      <c r="X73" s="6">
        <v>2.9153037927560001E-2</v>
      </c>
      <c r="Y73" s="6">
        <v>1.5165063633828E-2</v>
      </c>
      <c r="Z73" s="1">
        <f>$R$20</f>
        <v>0</v>
      </c>
      <c r="AA73" s="1">
        <f t="shared" si="2"/>
        <v>4.1681578599671414E-3</v>
      </c>
      <c r="AB73" s="1">
        <f t="shared" si="2"/>
        <v>8.4989962040575193E-4</v>
      </c>
      <c r="AC73" s="1">
        <f t="shared" si="2"/>
        <v>2.2997915501805251E-4</v>
      </c>
      <c r="AD73" s="1">
        <f t="shared" si="3"/>
        <v>0</v>
      </c>
    </row>
    <row r="74" spans="10:30" x14ac:dyDescent="0.25">
      <c r="M74" s="1">
        <f>'uz n=128'!A71</f>
        <v>0.55078125</v>
      </c>
      <c r="N74" s="1">
        <f>'uz n=128'!B71</f>
        <v>-1.2684635761000001E-2</v>
      </c>
      <c r="Z74" s="6" t="s">
        <v>27</v>
      </c>
      <c r="AA74" s="6">
        <f>SUM(AA40:AA73)</f>
        <v>0.31473933907159551</v>
      </c>
      <c r="AB74" s="6">
        <f>SUM(AB40:AB52)</f>
        <v>5.2920211311103138E-2</v>
      </c>
      <c r="AC74" s="6">
        <f>SUM(AC40:AC52)</f>
        <v>1.0262207698730853E-2</v>
      </c>
      <c r="AD74" s="6">
        <f>SUM(AD38:AD50)</f>
        <v>2.2691404824538002</v>
      </c>
    </row>
    <row r="75" spans="10:30" x14ac:dyDescent="0.25">
      <c r="M75" s="1">
        <f>'uz n=128'!A72</f>
        <v>0.55859375</v>
      </c>
      <c r="N75" s="1">
        <f>'uz n=128'!B72</f>
        <v>-4.6380675355000003E-3</v>
      </c>
      <c r="Z75" s="8" t="s">
        <v>28</v>
      </c>
      <c r="AA75" s="8">
        <f>SQRT(AA74/$AD$74)</f>
        <v>0.37243014173563965</v>
      </c>
      <c r="AB75" s="8">
        <f>SQRT(AB74/$AD$74)</f>
        <v>0.15271443610824037</v>
      </c>
      <c r="AC75" s="8">
        <f>SQRT(AC74/$AD$74)</f>
        <v>6.7249600409401283E-2</v>
      </c>
      <c r="AD75" s="8"/>
    </row>
    <row r="76" spans="10:30" x14ac:dyDescent="0.25">
      <c r="M76" s="1">
        <f>'uz n=128'!A73</f>
        <v>0.56640625</v>
      </c>
      <c r="N76" s="1">
        <f>'uz n=128'!B73</f>
        <v>3.4400589628000001E-3</v>
      </c>
    </row>
    <row r="77" spans="10:30" x14ac:dyDescent="0.25">
      <c r="M77" s="1">
        <f>'uz n=128'!A74</f>
        <v>0.57421875</v>
      </c>
      <c r="N77" s="1">
        <f>'uz n=128'!B74</f>
        <v>1.1550901848999999E-2</v>
      </c>
    </row>
    <row r="78" spans="10:30" x14ac:dyDescent="0.25">
      <c r="M78" s="1">
        <f>'uz n=128'!A75</f>
        <v>0.58203125</v>
      </c>
      <c r="N78" s="1">
        <f>'uz n=128'!B75</f>
        <v>1.9697685629000001E-2</v>
      </c>
      <c r="X78" s="1" t="s">
        <v>50</v>
      </c>
      <c r="Y78" s="1" t="s">
        <v>51</v>
      </c>
    </row>
    <row r="79" spans="10:30" x14ac:dyDescent="0.25">
      <c r="M79" s="1">
        <f>'uz n=128'!A76</f>
        <v>0.58984375</v>
      </c>
      <c r="N79" s="1">
        <f>'uz n=128'!B76</f>
        <v>2.7883225837000002E-2</v>
      </c>
      <c r="V79" s="1" t="s">
        <v>3</v>
      </c>
      <c r="W79" s="1" t="s">
        <v>1</v>
      </c>
      <c r="X79" s="1">
        <f>10^(LOG10(V80)*(-1)-LOG10(W80))</f>
        <v>8.3908353535418298E-2</v>
      </c>
      <c r="Y79" s="1">
        <f>10^(LOG10(W80)*(-0.5)-LOG10(V80))</f>
        <v>5.1206796892422586E-2</v>
      </c>
    </row>
    <row r="80" spans="10:30" x14ac:dyDescent="0.25">
      <c r="M80" s="1">
        <f>'uz n=128'!A77</f>
        <v>0.59765625</v>
      </c>
      <c r="N80" s="1">
        <f>'uz n=128'!B77</f>
        <v>3.6109525789999999E-2</v>
      </c>
      <c r="V80" s="14">
        <v>32</v>
      </c>
      <c r="W80" s="1">
        <f>$AA$75</f>
        <v>0.37243014173563965</v>
      </c>
      <c r="X80" s="1">
        <f>($X$79*V80)^-1</f>
        <v>0.37243014173563971</v>
      </c>
      <c r="Y80" s="1">
        <f>($Y$79*V80)^-2</f>
        <v>0.37243014173564004</v>
      </c>
    </row>
    <row r="81" spans="13:25" x14ac:dyDescent="0.25">
      <c r="M81" s="1">
        <f>'uz n=128'!A78</f>
        <v>0.60546875</v>
      </c>
      <c r="N81" s="1">
        <f>'uz n=128'!B78</f>
        <v>4.4378894113999999E-2</v>
      </c>
      <c r="V81" s="14">
        <v>64</v>
      </c>
      <c r="W81" s="1">
        <f>$AB$75</f>
        <v>0.15271443610824037</v>
      </c>
      <c r="X81" s="1">
        <f t="shared" ref="X81:X82" si="4">($X$79*V81)^-1</f>
        <v>0.18621507086781985</v>
      </c>
      <c r="Y81" s="1">
        <f t="shared" ref="Y81:Y82" si="5">($Y$79*V81)^-2</f>
        <v>9.310753543391001E-2</v>
      </c>
    </row>
    <row r="82" spans="13:25" x14ac:dyDescent="0.25">
      <c r="M82" s="1">
        <f>'uz n=128'!A79</f>
        <v>0.61328125</v>
      </c>
      <c r="N82" s="1">
        <f>'uz n=128'!B79</f>
        <v>5.2696291697999997E-2</v>
      </c>
      <c r="V82" s="14">
        <f>2*V81</f>
        <v>128</v>
      </c>
      <c r="W82" s="1">
        <f>$AC$75</f>
        <v>6.7249600409401283E-2</v>
      </c>
      <c r="X82" s="1">
        <f t="shared" si="4"/>
        <v>9.3107535433909927E-2</v>
      </c>
      <c r="Y82" s="1">
        <f t="shared" si="5"/>
        <v>2.3276883858477503E-2</v>
      </c>
    </row>
    <row r="83" spans="13:25" x14ac:dyDescent="0.25">
      <c r="M83" s="1">
        <f>'uz n=128'!A80</f>
        <v>0.62109375</v>
      </c>
      <c r="N83" s="1">
        <f>'uz n=128'!B80</f>
        <v>6.1064157794999997E-2</v>
      </c>
    </row>
    <row r="84" spans="13:25" x14ac:dyDescent="0.25">
      <c r="M84" s="1">
        <f>'uz n=128'!A81</f>
        <v>0.62890625</v>
      </c>
      <c r="N84" s="1">
        <f>'uz n=128'!B81</f>
        <v>6.9485515727E-2</v>
      </c>
    </row>
    <row r="85" spans="13:25" x14ac:dyDescent="0.25">
      <c r="M85" s="1">
        <f>'uz n=128'!A82</f>
        <v>0.63671875</v>
      </c>
      <c r="N85" s="1">
        <f>'uz n=128'!B82</f>
        <v>7.7964769599000006E-2</v>
      </c>
    </row>
    <row r="86" spans="13:25" x14ac:dyDescent="0.25">
      <c r="M86" s="1">
        <f>'uz n=128'!A83</f>
        <v>0.64453125</v>
      </c>
      <c r="N86" s="1">
        <f>'uz n=128'!B83</f>
        <v>8.6508051906E-2</v>
      </c>
    </row>
    <row r="87" spans="13:25" x14ac:dyDescent="0.25">
      <c r="M87" s="1">
        <f>'uz n=128'!A84</f>
        <v>0.65234375</v>
      </c>
      <c r="N87" s="1">
        <f>'uz n=128'!B84</f>
        <v>9.5117322904000004E-2</v>
      </c>
    </row>
    <row r="88" spans="13:25" x14ac:dyDescent="0.25">
      <c r="M88" s="1">
        <f>'uz n=128'!A85</f>
        <v>0.66015625</v>
      </c>
      <c r="N88" s="1">
        <f>'uz n=128'!B85</f>
        <v>0.10379857402000001</v>
      </c>
    </row>
    <row r="89" spans="13:25" x14ac:dyDescent="0.25">
      <c r="M89" s="1">
        <f>'uz n=128'!A86</f>
        <v>0.66796875</v>
      </c>
      <c r="N89" s="1">
        <f>'uz n=128'!B86</f>
        <v>0.11255776368000001</v>
      </c>
    </row>
    <row r="90" spans="13:25" x14ac:dyDescent="0.25">
      <c r="M90" s="1">
        <f>'uz n=128'!A87</f>
        <v>0.67578125</v>
      </c>
      <c r="N90" s="1">
        <f>'uz n=128'!B87</f>
        <v>0.12140129831</v>
      </c>
    </row>
    <row r="91" spans="13:25" x14ac:dyDescent="0.25">
      <c r="M91" s="1">
        <f>'uz n=128'!A88</f>
        <v>0.68359375</v>
      </c>
      <c r="N91" s="1">
        <f>'uz n=128'!B88</f>
        <v>0.13033146924</v>
      </c>
    </row>
    <row r="92" spans="13:25" x14ac:dyDescent="0.25">
      <c r="M92" s="1">
        <f>'uz n=128'!A89</f>
        <v>0.69140625</v>
      </c>
      <c r="N92" s="1">
        <f>'uz n=128'!B89</f>
        <v>0.13935794434000001</v>
      </c>
    </row>
    <row r="93" spans="13:25" x14ac:dyDescent="0.25">
      <c r="M93" s="1">
        <f>'uz n=128'!A90</f>
        <v>0.69921875</v>
      </c>
      <c r="N93" s="1">
        <f>'uz n=128'!B90</f>
        <v>0.14848515204000001</v>
      </c>
    </row>
    <row r="94" spans="13:25" x14ac:dyDescent="0.25">
      <c r="M94" s="1">
        <f>'uz n=128'!A91</f>
        <v>0.70703125</v>
      </c>
      <c r="N94" s="1">
        <f>'uz n=128'!B91</f>
        <v>0.15771941148999999</v>
      </c>
    </row>
    <row r="95" spans="13:25" x14ac:dyDescent="0.25">
      <c r="M95" s="1">
        <f>'uz n=128'!A92</f>
        <v>0.71484375</v>
      </c>
      <c r="N95" s="1">
        <f>'uz n=128'!B92</f>
        <v>0.16706270113999999</v>
      </c>
    </row>
    <row r="96" spans="13:25" x14ac:dyDescent="0.25">
      <c r="M96" s="1">
        <f>'uz n=128'!A93</f>
        <v>0.72265625</v>
      </c>
      <c r="N96" s="1">
        <f>'uz n=128'!B93</f>
        <v>0.17652533702000001</v>
      </c>
    </row>
    <row r="97" spans="13:14" x14ac:dyDescent="0.25">
      <c r="M97" s="1">
        <f>'uz n=128'!A94</f>
        <v>0.73046875</v>
      </c>
      <c r="N97" s="1">
        <f>'uz n=128'!B94</f>
        <v>0.18610505713</v>
      </c>
    </row>
    <row r="98" spans="13:14" x14ac:dyDescent="0.25">
      <c r="M98" s="1">
        <f>'uz n=128'!A95</f>
        <v>0.73828125</v>
      </c>
      <c r="N98" s="1">
        <f>'uz n=128'!B95</f>
        <v>0.19580725088000001</v>
      </c>
    </row>
    <row r="99" spans="13:14" x14ac:dyDescent="0.25">
      <c r="M99" s="1">
        <f>'uz n=128'!A96</f>
        <v>0.74609375</v>
      </c>
      <c r="N99" s="1">
        <f>'uz n=128'!B96</f>
        <v>0.20562746332000001</v>
      </c>
    </row>
    <row r="100" spans="13:14" x14ac:dyDescent="0.25">
      <c r="M100" s="1">
        <f>'uz n=128'!A97</f>
        <v>0.75390625</v>
      </c>
      <c r="N100" s="1">
        <f>'uz n=128'!B97</f>
        <v>0.21557019366999999</v>
      </c>
    </row>
    <row r="101" spans="13:14" x14ac:dyDescent="0.25">
      <c r="M101" s="1">
        <f>'uz n=128'!A98</f>
        <v>0.76171875</v>
      </c>
      <c r="N101" s="1">
        <f>'uz n=128'!B98</f>
        <v>0.22561959338000001</v>
      </c>
    </row>
    <row r="102" spans="13:14" x14ac:dyDescent="0.25">
      <c r="M102" s="1">
        <f>'uz n=128'!A99</f>
        <v>0.76953125</v>
      </c>
      <c r="N102" s="1">
        <f>'uz n=128'!B99</f>
        <v>0.23577593889000001</v>
      </c>
    </row>
    <row r="103" spans="13:14" x14ac:dyDescent="0.25">
      <c r="M103" s="1">
        <f>'uz n=128'!A100</f>
        <v>0.77734375</v>
      </c>
      <c r="N103" s="1">
        <f>'uz n=128'!B100</f>
        <v>0.24601581332</v>
      </c>
    </row>
    <row r="104" spans="13:14" x14ac:dyDescent="0.25">
      <c r="M104" s="1">
        <f>'uz n=128'!A101</f>
        <v>0.78515625</v>
      </c>
      <c r="N104" s="1">
        <f>'uz n=128'!B101</f>
        <v>0.25633171933999999</v>
      </c>
    </row>
    <row r="105" spans="13:14" x14ac:dyDescent="0.25">
      <c r="M105" s="1">
        <f>'uz n=128'!A102</f>
        <v>0.79296875</v>
      </c>
      <c r="N105" s="1">
        <f>'uz n=128'!B102</f>
        <v>0.26668451410999999</v>
      </c>
    </row>
    <row r="106" spans="13:14" x14ac:dyDescent="0.25">
      <c r="M106" s="1">
        <f>'uz n=128'!A103</f>
        <v>0.80078125</v>
      </c>
      <c r="N106" s="1">
        <f>'uz n=128'!B103</f>
        <v>0.27706261962000001</v>
      </c>
    </row>
    <row r="107" spans="13:14" x14ac:dyDescent="0.25">
      <c r="M107" s="1">
        <f>'uz n=128'!A104</f>
        <v>0.80859375</v>
      </c>
      <c r="N107" s="1">
        <f>'uz n=128'!B104</f>
        <v>0.28740971590999997</v>
      </c>
    </row>
    <row r="108" spans="13:14" x14ac:dyDescent="0.25">
      <c r="M108" s="1">
        <f>'uz n=128'!A105</f>
        <v>0.81640625</v>
      </c>
      <c r="N108" s="1">
        <f>'uz n=128'!B105</f>
        <v>0.29770541297000003</v>
      </c>
    </row>
    <row r="109" spans="13:14" x14ac:dyDescent="0.25">
      <c r="M109" s="1">
        <f>'uz n=128'!A106</f>
        <v>0.82421875</v>
      </c>
      <c r="N109" s="1">
        <f>'uz n=128'!B106</f>
        <v>0.30787547422</v>
      </c>
    </row>
    <row r="110" spans="13:14" x14ac:dyDescent="0.25">
      <c r="M110" s="1">
        <f>'uz n=128'!A107</f>
        <v>0.83203125</v>
      </c>
      <c r="N110" s="1">
        <f>'uz n=128'!B107</f>
        <v>0.31789605030000001</v>
      </c>
    </row>
    <row r="111" spans="13:14" x14ac:dyDescent="0.25">
      <c r="M111" s="1">
        <f>'uz n=128'!A108</f>
        <v>0.83984375</v>
      </c>
      <c r="N111" s="1">
        <f>'uz n=128'!B108</f>
        <v>0.32766921752</v>
      </c>
    </row>
    <row r="112" spans="13:14" x14ac:dyDescent="0.25">
      <c r="M112" s="1">
        <f>'uz n=128'!A109</f>
        <v>0.84765625</v>
      </c>
      <c r="N112" s="1">
        <f>'uz n=128'!B109</f>
        <v>0.33717172954000002</v>
      </c>
    </row>
    <row r="113" spans="13:14" x14ac:dyDescent="0.25">
      <c r="M113" s="1">
        <f>'uz n=128'!A110</f>
        <v>0.85546875</v>
      </c>
      <c r="N113" s="1">
        <f>'uz n=128'!B110</f>
        <v>0.34628587499000002</v>
      </c>
    </row>
    <row r="114" spans="13:14" x14ac:dyDescent="0.25">
      <c r="M114" s="1">
        <f>'uz n=128'!A111</f>
        <v>0.86328125</v>
      </c>
      <c r="N114" s="1">
        <f>'uz n=128'!B111</f>
        <v>0.35499556628000001</v>
      </c>
    </row>
    <row r="115" spans="13:14" x14ac:dyDescent="0.25">
      <c r="M115" s="1">
        <f>'uz n=128'!A112</f>
        <v>0.87109375</v>
      </c>
      <c r="N115" s="1">
        <f>'uz n=128'!B112</f>
        <v>0.36316564464000001</v>
      </c>
    </row>
    <row r="116" spans="13:14" x14ac:dyDescent="0.25">
      <c r="M116" s="1">
        <f>'uz n=128'!A113</f>
        <v>0.87890625</v>
      </c>
      <c r="N116" s="1">
        <f>'uz n=128'!B113</f>
        <v>0.37081591378000001</v>
      </c>
    </row>
    <row r="117" spans="13:14" x14ac:dyDescent="0.25">
      <c r="M117" s="1">
        <f>'uz n=128'!A114</f>
        <v>0.88671875</v>
      </c>
      <c r="N117" s="1">
        <f>'uz n=128'!B114</f>
        <v>0.37782680622999998</v>
      </c>
    </row>
    <row r="118" spans="13:14" x14ac:dyDescent="0.25">
      <c r="M118" s="1">
        <f>'uz n=128'!A115</f>
        <v>0.89453125</v>
      </c>
      <c r="N118" s="1">
        <f>'uz n=128'!B115</f>
        <v>0.38433376595000002</v>
      </c>
    </row>
    <row r="119" spans="13:14" x14ac:dyDescent="0.25">
      <c r="M119" s="1">
        <f>'uz n=128'!A116</f>
        <v>0.90234375</v>
      </c>
      <c r="N119" s="1">
        <f>'uz n=128'!B116</f>
        <v>0.39037162680999998</v>
      </c>
    </row>
    <row r="120" spans="13:14" x14ac:dyDescent="0.25">
      <c r="M120" s="1">
        <f>'uz n=128'!A117</f>
        <v>0.91015625</v>
      </c>
      <c r="N120" s="1">
        <f>'uz n=128'!B117</f>
        <v>0.39645806645999998</v>
      </c>
    </row>
    <row r="121" spans="13:14" x14ac:dyDescent="0.25">
      <c r="M121" s="1">
        <f>'uz n=128'!A118</f>
        <v>0.91796875</v>
      </c>
      <c r="N121" s="1">
        <f>'uz n=128'!B118</f>
        <v>0.40317340564999998</v>
      </c>
    </row>
    <row r="122" spans="13:14" x14ac:dyDescent="0.25">
      <c r="M122" s="1">
        <f>'uz n=128'!A119</f>
        <v>0.92578125</v>
      </c>
      <c r="N122" s="1">
        <f>'uz n=128'!B119</f>
        <v>0.41201013423999999</v>
      </c>
    </row>
    <row r="123" spans="13:14" x14ac:dyDescent="0.25">
      <c r="M123" s="1">
        <f>'uz n=128'!A120</f>
        <v>0.93359375</v>
      </c>
      <c r="N123" s="1">
        <f>'uz n=128'!B120</f>
        <v>0.42480048013999999</v>
      </c>
    </row>
    <row r="124" spans="13:14" x14ac:dyDescent="0.25">
      <c r="M124" s="1">
        <f>'uz n=128'!A121</f>
        <v>0.94140625</v>
      </c>
      <c r="N124" s="1">
        <f>'uz n=128'!B121</f>
        <v>0.44472862143000003</v>
      </c>
    </row>
    <row r="125" spans="13:14" x14ac:dyDescent="0.25">
      <c r="M125" s="1">
        <f>'uz n=128'!A122</f>
        <v>0.94921875</v>
      </c>
      <c r="N125" s="1">
        <f>'uz n=128'!B122</f>
        <v>0.47522226947000001</v>
      </c>
    </row>
    <row r="126" spans="13:14" x14ac:dyDescent="0.25">
      <c r="M126" s="1">
        <f>'uz n=128'!A123</f>
        <v>0.95703125</v>
      </c>
      <c r="N126" s="1">
        <f>'uz n=128'!B123</f>
        <v>0.52072838237999997</v>
      </c>
    </row>
    <row r="127" spans="13:14" x14ac:dyDescent="0.25">
      <c r="M127" s="1">
        <f>'uz n=128'!A124</f>
        <v>0.96484375</v>
      </c>
      <c r="N127" s="1">
        <f>'uz n=128'!B124</f>
        <v>0.58440939166999994</v>
      </c>
    </row>
    <row r="128" spans="13:14" x14ac:dyDescent="0.25">
      <c r="M128" s="1">
        <f>'uz n=128'!A125</f>
        <v>0.97265625</v>
      </c>
      <c r="N128" s="1">
        <f>'uz n=128'!B125</f>
        <v>0.66839607781999999</v>
      </c>
    </row>
    <row r="129" spans="13:14" x14ac:dyDescent="0.25">
      <c r="M129" s="1">
        <f>'uz n=128'!A126</f>
        <v>0.98046875</v>
      </c>
      <c r="N129" s="1">
        <f>'uz n=128'!B126</f>
        <v>0.77034345765000001</v>
      </c>
    </row>
    <row r="130" spans="13:14" x14ac:dyDescent="0.25">
      <c r="M130" s="1">
        <f>'uz n=128'!A127</f>
        <v>0.98828125</v>
      </c>
      <c r="N130" s="1">
        <f>'uz n=128'!B127</f>
        <v>0.88463462695999995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topLeftCell="E43" zoomScaleNormal="100" workbookViewId="0">
      <selection activeCell="S78" sqref="S78"/>
    </sheetView>
  </sheetViews>
  <sheetFormatPr defaultRowHeight="15" x14ac:dyDescent="0.25"/>
  <cols>
    <col min="1" max="9" width="9.140625" style="1"/>
    <col min="10" max="10" width="8.85546875" style="1" customWidth="1"/>
    <col min="11" max="11" width="9.42578125" style="1" customWidth="1"/>
    <col min="12" max="12" width="8" style="1" customWidth="1"/>
    <col min="13" max="14" width="9.140625" style="1"/>
    <col min="15" max="15" width="9.140625" style="1" customWidth="1"/>
    <col min="16" max="16384" width="9.140625" style="1"/>
  </cols>
  <sheetData>
    <row r="1" spans="1:36" x14ac:dyDescent="0.25">
      <c r="A1" s="3" t="s">
        <v>47</v>
      </c>
      <c r="H1" s="3"/>
      <c r="I1" s="3"/>
      <c r="K1" s="3"/>
      <c r="L1" s="3"/>
      <c r="M1" s="3"/>
      <c r="N1" s="3"/>
      <c r="O1" s="3"/>
      <c r="P1" s="3"/>
      <c r="Q1" s="3"/>
      <c r="R1" s="3"/>
    </row>
    <row r="2" spans="1:36" ht="15.75" thickBot="1" x14ac:dyDescent="0.3">
      <c r="A2" s="1" t="s">
        <v>40</v>
      </c>
      <c r="D2" s="1" t="s">
        <v>39</v>
      </c>
      <c r="G2" s="4" t="s">
        <v>5</v>
      </c>
      <c r="H2" s="4"/>
      <c r="I2" s="4"/>
      <c r="J2" s="1" t="s">
        <v>6</v>
      </c>
      <c r="M2" s="1" t="s">
        <v>7</v>
      </c>
    </row>
    <row r="3" spans="1:36" ht="16.5" thickTop="1" thickBot="1" x14ac:dyDescent="0.3">
      <c r="A3" s="5" t="s">
        <v>3</v>
      </c>
      <c r="B3" s="5" t="s">
        <v>2</v>
      </c>
      <c r="D3" s="5" t="s">
        <v>3</v>
      </c>
      <c r="E3" s="5" t="s">
        <v>2</v>
      </c>
      <c r="G3" s="5" t="s">
        <v>3</v>
      </c>
      <c r="H3" s="5" t="s">
        <v>2</v>
      </c>
      <c r="I3" s="5"/>
      <c r="J3" s="5" t="s">
        <v>3</v>
      </c>
      <c r="K3" s="5" t="s">
        <v>2</v>
      </c>
      <c r="M3" s="5" t="s">
        <v>3</v>
      </c>
      <c r="N3" s="5" t="s">
        <v>2</v>
      </c>
      <c r="P3" s="5" t="s">
        <v>3</v>
      </c>
      <c r="Q3" s="12" t="s">
        <v>41</v>
      </c>
      <c r="R3" s="13" t="s">
        <v>2</v>
      </c>
      <c r="U3" s="7" t="s">
        <v>3</v>
      </c>
      <c r="V3" s="1" t="s">
        <v>49</v>
      </c>
      <c r="W3" s="1" t="s">
        <v>29</v>
      </c>
      <c r="X3" s="6" t="s">
        <v>29</v>
      </c>
      <c r="Y3" s="1" t="s">
        <v>30</v>
      </c>
      <c r="Z3" s="1" t="s">
        <v>17</v>
      </c>
      <c r="AA3" s="6" t="s">
        <v>18</v>
      </c>
      <c r="AB3" s="1" t="s">
        <v>31</v>
      </c>
      <c r="AC3" s="1" t="s">
        <v>20</v>
      </c>
      <c r="AD3" s="6" t="s">
        <v>22</v>
      </c>
      <c r="AE3" s="1" t="s">
        <v>32</v>
      </c>
      <c r="AF3" s="1" t="s">
        <v>24</v>
      </c>
      <c r="AG3" s="6" t="s">
        <v>21</v>
      </c>
      <c r="AH3" s="1" t="s">
        <v>33</v>
      </c>
      <c r="AI3" s="1" t="s">
        <v>8</v>
      </c>
      <c r="AJ3" s="6" t="s">
        <v>26</v>
      </c>
    </row>
    <row r="4" spans="1:36" ht="15.75" thickTop="1" x14ac:dyDescent="0.25">
      <c r="G4" s="10">
        <f>'uy n=32'!A1</f>
        <v>1.5625E-2</v>
      </c>
      <c r="H4" s="1">
        <f>'uy n=32'!B1</f>
        <v>1.7536498714E-3</v>
      </c>
      <c r="J4" s="1">
        <f>'uy n=64'!A1</f>
        <v>7.8125E-3</v>
      </c>
      <c r="K4" s="1">
        <f>'uy n=64'!B1</f>
        <v>4.4840083973E-4</v>
      </c>
      <c r="M4" s="1">
        <f>'uy n=128'!A1</f>
        <v>3.90625E-3</v>
      </c>
      <c r="N4" s="1">
        <f>'uy n=128'!B1</f>
        <v>1.0146832997E-4</v>
      </c>
      <c r="P4" s="1">
        <v>0</v>
      </c>
      <c r="Q4" s="1">
        <f>1-P4</f>
        <v>1</v>
      </c>
      <c r="R4" s="1">
        <v>0</v>
      </c>
      <c r="U4" s="7">
        <f>1-P4</f>
        <v>1</v>
      </c>
      <c r="V4" s="1">
        <f>G34</f>
        <v>0.953125</v>
      </c>
      <c r="W4" s="1">
        <f>H34</f>
        <v>-0.24543710171999999</v>
      </c>
      <c r="X4" s="6">
        <f>W4+(W5-W4)/(V5-V4)*($U4-V4)</f>
        <v>0.12580694413304999</v>
      </c>
      <c r="Y4" s="1">
        <f>J66</f>
        <v>0.9765625</v>
      </c>
      <c r="Z4" s="1">
        <f>K66</f>
        <v>-0.10128172353000001</v>
      </c>
      <c r="AA4" s="6">
        <f>Z4+(Z5-Z4)/(Y5-Y4)*($U4-Y4)</f>
        <v>5.1431939418165012E-2</v>
      </c>
      <c r="AB4" s="1">
        <f>M130</f>
        <v>0.98828125</v>
      </c>
      <c r="AC4" s="1">
        <f>N130</f>
        <v>-4.6493439387999998E-2</v>
      </c>
      <c r="AD4" s="6">
        <f>AC4+(AC5-AC4)/(AB5-AB4)*($U4-AB4)</f>
        <v>2.3435922774589994E-2</v>
      </c>
      <c r="AG4" s="6" t="e">
        <f>AF4+(AF5-AF4)/(AE5-AE4)*(#REF!-AE4)</f>
        <v>#DIV/0!</v>
      </c>
      <c r="AJ4" s="6" t="e">
        <f>AI4+(AI5-AI4)/(AH5-AH4)*(#REF!-AH4)</f>
        <v>#DIV/0!</v>
      </c>
    </row>
    <row r="5" spans="1:36" x14ac:dyDescent="0.25">
      <c r="G5" s="1">
        <f>'uy n=32'!A2</f>
        <v>4.6875E-2</v>
      </c>
      <c r="H5" s="1">
        <f>'uy n=32'!B2</f>
        <v>0.24658079962000001</v>
      </c>
      <c r="J5" s="1">
        <f>'uy n=64'!A2</f>
        <v>2.34375E-2</v>
      </c>
      <c r="K5" s="1">
        <f>'uy n=64'!B2</f>
        <v>0.11386775692999999</v>
      </c>
      <c r="M5" s="1">
        <f>'uy n=128'!A2</f>
        <v>1.171875E-2</v>
      </c>
      <c r="N5" s="1">
        <f>'uy n=128'!B2</f>
        <v>5.7490428551999997E-2</v>
      </c>
      <c r="P5" s="1">
        <v>3.1199999999999999E-2</v>
      </c>
      <c r="Q5" s="1">
        <f t="shared" ref="Q5:Q20" si="0">1-P5</f>
        <v>0.96879999999999999</v>
      </c>
      <c r="R5" s="1">
        <v>-0.2279225</v>
      </c>
      <c r="U5" s="7"/>
      <c r="V5" s="1">
        <f>G35</f>
        <v>0.984375</v>
      </c>
      <c r="W5" s="1">
        <f>H35</f>
        <v>2.0589288486999998E-3</v>
      </c>
      <c r="X5" s="6"/>
      <c r="Y5" s="1">
        <f>J67</f>
        <v>0.9921875</v>
      </c>
      <c r="Z5" s="1">
        <f>K67</f>
        <v>5.2738510211000004E-4</v>
      </c>
      <c r="AA5" s="6"/>
      <c r="AB5" s="1">
        <f>M131</f>
        <v>0.99609375</v>
      </c>
      <c r="AC5" s="1">
        <f>N131</f>
        <v>1.2613538706E-4</v>
      </c>
      <c r="AD5" s="6"/>
      <c r="AG5" s="6"/>
      <c r="AJ5" s="6"/>
    </row>
    <row r="6" spans="1:36" x14ac:dyDescent="0.25">
      <c r="G6" s="1">
        <f>'uy n=32'!A3</f>
        <v>7.8125E-2</v>
      </c>
      <c r="H6" s="1">
        <f>'uy n=32'!B3</f>
        <v>0.36135541067999999</v>
      </c>
      <c r="J6" s="1">
        <f>'uy n=64'!A3</f>
        <v>3.90625E-2</v>
      </c>
      <c r="K6" s="1">
        <f>'uy n=64'!B3</f>
        <v>0.19719824764999999</v>
      </c>
      <c r="M6" s="1">
        <f>'uy n=128'!A3</f>
        <v>1.953125E-2</v>
      </c>
      <c r="N6" s="1">
        <f>'uy n=128'!B3</f>
        <v>0.10769809381000001</v>
      </c>
      <c r="P6" s="1">
        <v>3.9100000000000003E-2</v>
      </c>
      <c r="Q6" s="1">
        <f t="shared" si="0"/>
        <v>0.96089999999999998</v>
      </c>
      <c r="R6" s="1">
        <v>-0.29368689999999997</v>
      </c>
      <c r="U6" s="7">
        <f>1-P5</f>
        <v>0.96879999999999999</v>
      </c>
      <c r="V6" s="1">
        <f>G34</f>
        <v>0.953125</v>
      </c>
      <c r="W6" s="1">
        <f>H34</f>
        <v>-0.24543710171999999</v>
      </c>
      <c r="X6" s="6">
        <f>W6+(W7-W6)/(V7-V6)*($U6-V6)</f>
        <v>-0.12129309278674012</v>
      </c>
      <c r="Y6" s="1">
        <f>J65</f>
        <v>0.9609375</v>
      </c>
      <c r="Z6" s="1">
        <f>K65</f>
        <v>-0.22779402424</v>
      </c>
      <c r="AA6" s="6">
        <f>Z6+(Z7-Z6)/(Y7-Y6)*($U6-Y6)</f>
        <v>-0.16413303452272804</v>
      </c>
      <c r="AB6" s="1">
        <f>M127</f>
        <v>0.96484375</v>
      </c>
      <c r="AC6" s="1">
        <f>N127</f>
        <v>-0.22697928734</v>
      </c>
      <c r="AD6" s="6">
        <f>AC6+(AC7-AC6)/(AB7-AB6)*($U6-AB6)</f>
        <v>-0.19423121966748805</v>
      </c>
      <c r="AG6" s="6" t="e">
        <f>AF6+(AF7-AF6)/(AE7-AE6)*(#REF!-AE6)</f>
        <v>#DIV/0!</v>
      </c>
      <c r="AJ6" s="6" t="e">
        <f>AI6+(AI7-AI6)/(AH7-AH6)*(#REF!-AH6)</f>
        <v>#DIV/0!</v>
      </c>
    </row>
    <row r="7" spans="1:36" x14ac:dyDescent="0.25">
      <c r="G7" s="1">
        <f>'uy n=32'!A4</f>
        <v>0.109375</v>
      </c>
      <c r="H7" s="1">
        <f>'uy n=32'!B4</f>
        <v>0.40850549449000001</v>
      </c>
      <c r="J7" s="1">
        <f>'uy n=64'!A4</f>
        <v>5.46875E-2</v>
      </c>
      <c r="K7" s="1">
        <f>'uy n=64'!B4</f>
        <v>0.25518208509000001</v>
      </c>
      <c r="M7" s="1">
        <f>'uy n=128'!A4</f>
        <v>2.734375E-2</v>
      </c>
      <c r="N7" s="1">
        <f>'uy n=128'!B4</f>
        <v>0.15095956223000001</v>
      </c>
      <c r="P7" s="1">
        <v>4.6899999999999997E-2</v>
      </c>
      <c r="Q7" s="1">
        <f t="shared" si="0"/>
        <v>0.95310000000000006</v>
      </c>
      <c r="R7" s="1">
        <v>-0.35532130000000001</v>
      </c>
      <c r="U7" s="7"/>
      <c r="V7" s="1">
        <f>G35</f>
        <v>0.984375</v>
      </c>
      <c r="W7" s="1">
        <f>H35</f>
        <v>2.0589288486999998E-3</v>
      </c>
      <c r="X7" s="6"/>
      <c r="Y7" s="1">
        <f>J66</f>
        <v>0.9765625</v>
      </c>
      <c r="Z7" s="1">
        <f>K66</f>
        <v>-0.10128172353000001</v>
      </c>
      <c r="AA7" s="6"/>
      <c r="AB7" s="1">
        <f>M128</f>
        <v>0.97265625</v>
      </c>
      <c r="AC7" s="1">
        <f>N128</f>
        <v>-0.16231090726</v>
      </c>
      <c r="AD7" s="6"/>
      <c r="AG7" s="6"/>
      <c r="AJ7" s="6"/>
    </row>
    <row r="8" spans="1:36" x14ac:dyDescent="0.25">
      <c r="G8" s="1">
        <f>'uy n=32'!A5</f>
        <v>0.140625</v>
      </c>
      <c r="H8" s="1">
        <f>'uy n=32'!B5</f>
        <v>0.43375097251</v>
      </c>
      <c r="J8" s="1">
        <f>'uy n=64'!A5</f>
        <v>7.03125E-2</v>
      </c>
      <c r="K8" s="1">
        <f>'uy n=64'!B5</f>
        <v>0.29512819678000002</v>
      </c>
      <c r="M8" s="1">
        <f>'uy n=128'!A5</f>
        <v>3.515625E-2</v>
      </c>
      <c r="N8" s="1">
        <f>'uy n=128'!B5</f>
        <v>0.18764295155999999</v>
      </c>
      <c r="P8" s="1">
        <v>5.4699999999999999E-2</v>
      </c>
      <c r="Q8" s="1">
        <f t="shared" si="0"/>
        <v>0.94530000000000003</v>
      </c>
      <c r="R8" s="1">
        <v>-0.4103754</v>
      </c>
      <c r="U8" s="7">
        <f>1-P6</f>
        <v>0.96089999999999998</v>
      </c>
      <c r="V8" s="1">
        <f>G34</f>
        <v>0.953125</v>
      </c>
      <c r="W8" s="1">
        <f>H34</f>
        <v>-0.24543710171999999</v>
      </c>
      <c r="X8" s="6">
        <f>W8+(W9-W8)/(V9-V8)*($U8-V8)</f>
        <v>-0.18386008931450762</v>
      </c>
      <c r="Y8" s="1">
        <f>J65</f>
        <v>0.9609375</v>
      </c>
      <c r="Z8" s="1">
        <f>K65</f>
        <v>-0.22779402424</v>
      </c>
      <c r="AA8" s="6">
        <f>Z8+(Z9-Z8)/(Y9-Y8)*($U8-Y8)</f>
        <v>-0.22809765376170418</v>
      </c>
      <c r="AB8" s="1">
        <f>M126</f>
        <v>0.95703125</v>
      </c>
      <c r="AC8" s="1">
        <f>N126</f>
        <v>-0.29198353752</v>
      </c>
      <c r="AD8" s="6">
        <f>AC8+(AC9-AC8)/(AB9-AB8)*($U8-AB8)</f>
        <v>-0.2597934328308642</v>
      </c>
      <c r="AG8" s="6" t="e">
        <f>AF8+(AF9-AF8)/(AE9-AE8)*(#REF!-AE8)</f>
        <v>#DIV/0!</v>
      </c>
      <c r="AJ8" s="6" t="e">
        <f>AI8+(AI9-AI8)/(AH9-AH8)*(#REF!-AH8)</f>
        <v>#DIV/0!</v>
      </c>
    </row>
    <row r="9" spans="1:36" x14ac:dyDescent="0.25">
      <c r="G9" s="1">
        <f>'uy n=32'!A6</f>
        <v>0.171875</v>
      </c>
      <c r="H9" s="1">
        <f>'uy n=32'!B6</f>
        <v>0.43398750677999998</v>
      </c>
      <c r="J9" s="1">
        <f>'uy n=64'!A6</f>
        <v>8.59375E-2</v>
      </c>
      <c r="K9" s="1">
        <f>'uy n=64'!B6</f>
        <v>0.32411865365999998</v>
      </c>
      <c r="M9" s="1">
        <f>'uy n=128'!A6</f>
        <v>4.296875E-2</v>
      </c>
      <c r="N9" s="1">
        <f>'uy n=128'!B6</f>
        <v>0.21838037479</v>
      </c>
      <c r="P9" s="1">
        <v>9.3700000000000006E-2</v>
      </c>
      <c r="Q9" s="1">
        <f t="shared" si="0"/>
        <v>0.90629999999999999</v>
      </c>
      <c r="R9" s="1">
        <v>-0.5264392</v>
      </c>
      <c r="U9" s="7"/>
      <c r="V9" s="1">
        <f>G35</f>
        <v>0.984375</v>
      </c>
      <c r="W9" s="1">
        <f>H35</f>
        <v>2.0589288486999998E-3</v>
      </c>
      <c r="X9" s="6"/>
      <c r="Y9" s="1">
        <f>J66</f>
        <v>0.9765625</v>
      </c>
      <c r="Z9" s="1">
        <f>K66</f>
        <v>-0.10128172353000001</v>
      </c>
      <c r="AA9" s="6"/>
      <c r="AB9" s="1">
        <f>M127</f>
        <v>0.96484375</v>
      </c>
      <c r="AC9" s="1">
        <f>N127</f>
        <v>-0.22697928734</v>
      </c>
      <c r="AD9" s="6"/>
      <c r="AG9" s="6"/>
      <c r="AJ9" s="6"/>
    </row>
    <row r="10" spans="1:36" x14ac:dyDescent="0.25">
      <c r="G10" s="1">
        <f>'uy n=32'!A7</f>
        <v>0.203125</v>
      </c>
      <c r="H10" s="1">
        <f>'uy n=32'!B7</f>
        <v>0.40990686394999998</v>
      </c>
      <c r="J10" s="1">
        <f>'uy n=64'!A7</f>
        <v>0.1015625</v>
      </c>
      <c r="K10" s="1">
        <f>'uy n=64'!B7</f>
        <v>0.34659834770999998</v>
      </c>
      <c r="M10" s="1">
        <f>'uy n=128'!A7</f>
        <v>5.078125E-2</v>
      </c>
      <c r="N10" s="1">
        <f>'uy n=128'!B7</f>
        <v>0.24397375424000001</v>
      </c>
      <c r="P10" s="1">
        <v>0.1406</v>
      </c>
      <c r="Q10" s="1">
        <f t="shared" si="0"/>
        <v>0.85939999999999994</v>
      </c>
      <c r="R10" s="1">
        <v>-0.42645450000000001</v>
      </c>
      <c r="U10" s="7">
        <f>1-P7</f>
        <v>0.95310000000000006</v>
      </c>
      <c r="V10" s="1">
        <f>G34</f>
        <v>0.953125</v>
      </c>
      <c r="W10" s="1">
        <f>H34</f>
        <v>-0.24543710171999999</v>
      </c>
      <c r="X10" s="6">
        <f>W10+(W11-W10)/(V11-V10)*($U10-V10)</f>
        <v>-0.24563509854445451</v>
      </c>
      <c r="Y10" s="1">
        <f>J64</f>
        <v>0.9453125</v>
      </c>
      <c r="Z10" s="1">
        <f>K64</f>
        <v>-0.3558737099</v>
      </c>
      <c r="AA10" s="6">
        <f>Z10+(Z11-Z10)/(Y11-Y10)*($U10-Y10)</f>
        <v>-0.2920387945670555</v>
      </c>
      <c r="AB10" s="1">
        <f>M125</f>
        <v>0.94921875</v>
      </c>
      <c r="AC10" s="1">
        <f>N125</f>
        <v>-0.35384281811000001</v>
      </c>
      <c r="AD10" s="6">
        <f>AC10+(AC11-AC10)/(AB11-AB10)*($U10-AB10)</f>
        <v>-0.32311112751288756</v>
      </c>
      <c r="AG10" s="6" t="e">
        <f>AF10+(AF11-AF10)/(AE11-AE10)*(#REF!-AE10)</f>
        <v>#DIV/0!</v>
      </c>
      <c r="AJ10" s="6" t="e">
        <f>AI10+(AI11-AI10)/(AH11-AH10)*(#REF!-AH10)</f>
        <v>#DIV/0!</v>
      </c>
    </row>
    <row r="11" spans="1:36" x14ac:dyDescent="0.25">
      <c r="G11" s="1">
        <f>'uy n=32'!A8</f>
        <v>0.234375</v>
      </c>
      <c r="H11" s="1">
        <f>'uy n=32'!B8</f>
        <v>0.36725186311000002</v>
      </c>
      <c r="J11" s="1">
        <f>'uy n=64'!A8</f>
        <v>0.1171875</v>
      </c>
      <c r="K11" s="1">
        <f>'uy n=64'!B8</f>
        <v>0.36416228671</v>
      </c>
      <c r="M11" s="1">
        <f>'uy n=128'!A8</f>
        <v>5.859375E-2</v>
      </c>
      <c r="N11" s="1">
        <f>'uy n=128'!B8</f>
        <v>0.26534398366</v>
      </c>
      <c r="P11" s="1">
        <v>0.1953</v>
      </c>
      <c r="Q11" s="1">
        <f t="shared" si="0"/>
        <v>0.80469999999999997</v>
      </c>
      <c r="R11" s="1">
        <v>-0.32021369999999999</v>
      </c>
      <c r="U11" s="7"/>
      <c r="V11" s="1">
        <f>G35</f>
        <v>0.984375</v>
      </c>
      <c r="W11" s="1">
        <f>H35</f>
        <v>2.0589288486999998E-3</v>
      </c>
      <c r="X11" s="6"/>
      <c r="Y11" s="1">
        <f>J65</f>
        <v>0.9609375</v>
      </c>
      <c r="Z11" s="1">
        <f>K65</f>
        <v>-0.22779402424</v>
      </c>
      <c r="AA11" s="6"/>
      <c r="AB11" s="1">
        <f>M126</f>
        <v>0.95703125</v>
      </c>
      <c r="AC11" s="1">
        <f>N126</f>
        <v>-0.29198353752</v>
      </c>
      <c r="AD11" s="6"/>
      <c r="AG11" s="6"/>
      <c r="AJ11" s="6"/>
    </row>
    <row r="12" spans="1:36" x14ac:dyDescent="0.25">
      <c r="G12" s="1">
        <f>'uy n=32'!A9</f>
        <v>0.265625</v>
      </c>
      <c r="H12" s="1">
        <f>'uy n=32'!B9</f>
        <v>0.32340841779000001</v>
      </c>
      <c r="J12" s="1">
        <f>'uy n=64'!A9</f>
        <v>0.1328125</v>
      </c>
      <c r="K12" s="1">
        <f>'uy n=64'!B9</f>
        <v>0.37673850053000002</v>
      </c>
      <c r="M12" s="1">
        <f>'uy n=128'!A9</f>
        <v>6.640625E-2</v>
      </c>
      <c r="N12" s="1">
        <f>'uy n=128'!B9</f>
        <v>0.28337671842000001</v>
      </c>
      <c r="P12" s="1">
        <v>0.5</v>
      </c>
      <c r="Q12" s="1">
        <f t="shared" si="0"/>
        <v>0.5</v>
      </c>
      <c r="R12" s="1">
        <v>2.57995E-2</v>
      </c>
      <c r="U12" s="7">
        <f>1-P8</f>
        <v>0.94530000000000003</v>
      </c>
      <c r="V12" s="1">
        <f>G33</f>
        <v>0.921875</v>
      </c>
      <c r="W12" s="1">
        <f>H33</f>
        <v>-0.49010953409000002</v>
      </c>
      <c r="X12" s="6">
        <f>W12+(W13-W12)/(V13-V12)*($U12-V12)</f>
        <v>-0.30670307878544778</v>
      </c>
      <c r="Y12" s="1">
        <f>J64</f>
        <v>0.9453125</v>
      </c>
      <c r="Z12" s="1">
        <f>K64</f>
        <v>-0.3558737099</v>
      </c>
      <c r="AA12" s="6">
        <f>Z12+(Z13-Z12)/(Y13-Y12)*($U12-Y12)</f>
        <v>-0.35597617364852774</v>
      </c>
      <c r="AB12" s="1">
        <f>M124</f>
        <v>0.94140625</v>
      </c>
      <c r="AC12" s="1">
        <f>N124</f>
        <v>-0.40923757305000003</v>
      </c>
      <c r="AD12" s="6">
        <f>AC12+(AC13-AC12)/(AB13-AB12)*($U12-AB12)</f>
        <v>-0.38162882718790381</v>
      </c>
      <c r="AG12" s="6" t="e">
        <f>AF12+(AF13-AF12)/(AE13-AE12)*(#REF!-AE12)</f>
        <v>#DIV/0!</v>
      </c>
      <c r="AJ12" s="6" t="e">
        <f>AI12+(AI13-AI12)/(AH13-AH12)*(#REF!-AH12)</f>
        <v>#DIV/0!</v>
      </c>
    </row>
    <row r="13" spans="1:36" x14ac:dyDescent="0.25">
      <c r="G13" s="1">
        <f>'uy n=32'!A10</f>
        <v>0.296875</v>
      </c>
      <c r="H13" s="1">
        <f>'uy n=32'!B10</f>
        <v>0.27672226726999999</v>
      </c>
      <c r="J13" s="1">
        <f>'uy n=64'!A10</f>
        <v>0.1484375</v>
      </c>
      <c r="K13" s="1">
        <f>'uy n=64'!B10</f>
        <v>0.38399028210000002</v>
      </c>
      <c r="M13" s="1">
        <f>'uy n=128'!A10</f>
        <v>7.421875E-2</v>
      </c>
      <c r="N13" s="1">
        <f>'uy n=128'!B10</f>
        <v>0.29886134214999999</v>
      </c>
      <c r="P13" s="1">
        <v>0.76559999999999995</v>
      </c>
      <c r="Q13" s="1">
        <f t="shared" si="0"/>
        <v>0.23440000000000005</v>
      </c>
      <c r="R13" s="1">
        <v>0.32535920000000002</v>
      </c>
      <c r="U13" s="7"/>
      <c r="V13" s="1">
        <f>G34</f>
        <v>0.953125</v>
      </c>
      <c r="W13" s="1">
        <f>H34</f>
        <v>-0.24543710171999999</v>
      </c>
      <c r="X13" s="6"/>
      <c r="Y13" s="1">
        <f>J65</f>
        <v>0.9609375</v>
      </c>
      <c r="Z13" s="1">
        <f>K65</f>
        <v>-0.22779402424</v>
      </c>
      <c r="AA13" s="6"/>
      <c r="AB13" s="1">
        <f>M125</f>
        <v>0.94921875</v>
      </c>
      <c r="AC13" s="1">
        <f>N125</f>
        <v>-0.35384281811000001</v>
      </c>
      <c r="AD13" s="6"/>
      <c r="AG13" s="6"/>
      <c r="AJ13" s="6"/>
    </row>
    <row r="14" spans="1:36" x14ac:dyDescent="0.25">
      <c r="G14" s="1">
        <f>'uy n=32'!A11</f>
        <v>0.328125</v>
      </c>
      <c r="H14" s="1">
        <f>'uy n=32'!B11</f>
        <v>0.23163060625000001</v>
      </c>
      <c r="J14" s="1">
        <f>'uy n=64'!A11</f>
        <v>0.1640625</v>
      </c>
      <c r="K14" s="1">
        <f>'uy n=64'!B11</f>
        <v>0.38565704998</v>
      </c>
      <c r="M14" s="1">
        <f>'uy n=128'!A11</f>
        <v>8.203125E-2</v>
      </c>
      <c r="N14" s="1">
        <f>'uy n=128'!B11</f>
        <v>0.31240287555000001</v>
      </c>
      <c r="P14" s="1">
        <v>0.77339999999999998</v>
      </c>
      <c r="Q14" s="1">
        <f t="shared" si="0"/>
        <v>0.22660000000000002</v>
      </c>
      <c r="R14" s="1">
        <v>0.33399240000000002</v>
      </c>
      <c r="U14" s="7">
        <f>1-P9</f>
        <v>0.90629999999999999</v>
      </c>
      <c r="V14" s="1">
        <f>G32</f>
        <v>0.890625</v>
      </c>
      <c r="W14" s="1">
        <f>H32</f>
        <v>-0.58649105642999999</v>
      </c>
      <c r="X14" s="6">
        <f>W14+(W15-W14)/(V15-V14)*($U14-V14)</f>
        <v>-0.53814608482425608</v>
      </c>
      <c r="Y14" s="1">
        <f>J61</f>
        <v>0.8984375</v>
      </c>
      <c r="Z14" s="1">
        <f>K61</f>
        <v>-0.53468149876000004</v>
      </c>
      <c r="AA14" s="6">
        <f>Z14+(Z15-Z14)/(Y15-Y14)*($U14-Y14)</f>
        <v>-0.52694508196599199</v>
      </c>
      <c r="AB14" s="1">
        <f>M119</f>
        <v>0.90234375</v>
      </c>
      <c r="AC14" s="1">
        <f>N119</f>
        <v>-0.52739387764000001</v>
      </c>
      <c r="AD14" s="6">
        <f>AC14+(AC15-AC14)/(AB15-AB14)*($U14-AB14)</f>
        <v>-0.52662140467854401</v>
      </c>
      <c r="AG14" s="6" t="e">
        <f>AF14+(AF15-AF14)/(AE15-AE14)*(#REF!-AE14)</f>
        <v>#DIV/0!</v>
      </c>
      <c r="AJ14" s="6" t="e">
        <f>AI14+(AI15-AI14)/(AH15-AH14)*(#REF!-AH14)</f>
        <v>#DIV/0!</v>
      </c>
    </row>
    <row r="15" spans="1:36" x14ac:dyDescent="0.25">
      <c r="G15" s="1">
        <f>'uy n=32'!A12</f>
        <v>0.359375</v>
      </c>
      <c r="H15" s="1">
        <f>'uy n=32'!B12</f>
        <v>0.19014300822999999</v>
      </c>
      <c r="J15" s="1">
        <f>'uy n=64'!A12</f>
        <v>0.1796875</v>
      </c>
      <c r="K15" s="1">
        <f>'uy n=64'!B12</f>
        <v>0.38174937566</v>
      </c>
      <c r="M15" s="1">
        <f>'uy n=128'!A12</f>
        <v>8.984375E-2</v>
      </c>
      <c r="N15" s="1">
        <f>'uy n=128'!B12</f>
        <v>0.32442973595000002</v>
      </c>
      <c r="P15" s="1">
        <v>0.84370000000000001</v>
      </c>
      <c r="Q15" s="1">
        <f t="shared" si="0"/>
        <v>0.15629999999999999</v>
      </c>
      <c r="R15" s="1">
        <v>0.3769189</v>
      </c>
      <c r="U15" s="7"/>
      <c r="V15" s="1">
        <f>G33</f>
        <v>0.921875</v>
      </c>
      <c r="W15" s="1">
        <f>H33</f>
        <v>-0.49010953409000002</v>
      </c>
      <c r="X15" s="6"/>
      <c r="Y15" s="1">
        <f>J62</f>
        <v>0.9140625</v>
      </c>
      <c r="Z15" s="1">
        <f>K62</f>
        <v>-0.51930706156999995</v>
      </c>
      <c r="AA15" s="6"/>
      <c r="AB15" s="1">
        <f>M120</f>
        <v>0.91015625</v>
      </c>
      <c r="AC15" s="1">
        <f>N120</f>
        <v>-0.52586845709999996</v>
      </c>
      <c r="AD15" s="6"/>
      <c r="AG15" s="6"/>
      <c r="AJ15" s="6"/>
    </row>
    <row r="16" spans="1:36" x14ac:dyDescent="0.25">
      <c r="G16" s="1">
        <f>'uy n=32'!A13</f>
        <v>0.390625</v>
      </c>
      <c r="H16" s="1">
        <f>'uy n=32'!B13</f>
        <v>0.15143147485</v>
      </c>
      <c r="J16" s="1">
        <f>'uy n=64'!A13</f>
        <v>0.1953125</v>
      </c>
      <c r="K16" s="1">
        <f>'uy n=64'!B13</f>
        <v>0.37286021376</v>
      </c>
      <c r="M16" s="1">
        <f>'uy n=128'!A13</f>
        <v>9.765625E-2</v>
      </c>
      <c r="N16" s="1">
        <f>'uy n=128'!B13</f>
        <v>0.33518878738000002</v>
      </c>
      <c r="P16" s="1">
        <v>0.90620000000000001</v>
      </c>
      <c r="Q16" s="1">
        <f t="shared" si="0"/>
        <v>9.3799999999999994E-2</v>
      </c>
      <c r="R16" s="1">
        <v>0.33304420000000001</v>
      </c>
      <c r="U16" s="7">
        <f>1-P10</f>
        <v>0.85939999999999994</v>
      </c>
      <c r="V16" s="1">
        <f>G31</f>
        <v>0.859375</v>
      </c>
      <c r="W16" s="1">
        <f>H31</f>
        <v>-0.53231392675</v>
      </c>
      <c r="X16" s="6">
        <f>W16+(W17-W16)/(V17-V16)*($U16-V16)</f>
        <v>-0.53235726845374387</v>
      </c>
      <c r="Y16" s="1">
        <f>J58</f>
        <v>0.8515625</v>
      </c>
      <c r="Z16" s="1">
        <f>K58</f>
        <v>-0.43591869927999999</v>
      </c>
      <c r="AA16" s="6">
        <f>Z16+(Z17-Z16)/(Y17-Y16)*($U16-Y16)</f>
        <v>-0.45713567841939984</v>
      </c>
      <c r="AB16" s="1">
        <f>M113</f>
        <v>0.85546875</v>
      </c>
      <c r="AC16" s="1">
        <f>N113</f>
        <v>-0.42713980900999998</v>
      </c>
      <c r="AD16" s="6">
        <f>AC16+(AC17-AC16)/(AB17-AB16)*($U16-AB16)</f>
        <v>-0.43759598723416782</v>
      </c>
      <c r="AG16" s="6" t="e">
        <f>AF16+(AF17-AF16)/(AE17-AE16)*(#REF!-AE16)</f>
        <v>#DIV/0!</v>
      </c>
      <c r="AJ16" s="6" t="e">
        <f>AI16+(AI17-AI16)/(AH17-AH16)*(#REF!-AH16)</f>
        <v>#DIV/0!</v>
      </c>
    </row>
    <row r="17" spans="7:36" x14ac:dyDescent="0.25">
      <c r="G17" s="1">
        <f>'uy n=32'!A14</f>
        <v>0.421875</v>
      </c>
      <c r="H17" s="1">
        <f>'uy n=32'!B14</f>
        <v>0.11253269718</v>
      </c>
      <c r="J17" s="1">
        <f>'uy n=64'!A14</f>
        <v>0.2109375</v>
      </c>
      <c r="K17" s="1">
        <f>'uy n=64'!B14</f>
        <v>0.35997202417000002</v>
      </c>
      <c r="M17" s="1">
        <f>'uy n=128'!A14</f>
        <v>0.10546875</v>
      </c>
      <c r="N17" s="1">
        <f>'uy n=128'!B14</f>
        <v>0.34479811375000002</v>
      </c>
      <c r="P17" s="1">
        <v>0.92190000000000005</v>
      </c>
      <c r="Q17" s="1">
        <f t="shared" si="0"/>
        <v>7.8099999999999947E-2</v>
      </c>
      <c r="R17" s="1">
        <v>0.30990970000000001</v>
      </c>
      <c r="U17" s="7"/>
      <c r="V17" s="1">
        <f>G32</f>
        <v>0.890625</v>
      </c>
      <c r="W17" s="1">
        <f>H32</f>
        <v>-0.58649105642999999</v>
      </c>
      <c r="X17" s="6"/>
      <c r="Y17" s="1">
        <f>J59</f>
        <v>0.8671875</v>
      </c>
      <c r="Z17" s="1">
        <f>K59</f>
        <v>-0.47821730203000001</v>
      </c>
      <c r="AA17" s="6"/>
      <c r="AB17" s="1">
        <f>M114</f>
        <v>0.86328125</v>
      </c>
      <c r="AC17" s="1">
        <f>N114</f>
        <v>-0.44791917749999999</v>
      </c>
      <c r="AD17" s="6"/>
      <c r="AG17" s="6"/>
      <c r="AJ17" s="6"/>
    </row>
    <row r="18" spans="7:36" x14ac:dyDescent="0.25">
      <c r="G18" s="1">
        <f>'uy n=32'!A15</f>
        <v>0.453125</v>
      </c>
      <c r="H18" s="1">
        <f>'uy n=32'!B15</f>
        <v>7.4079576263000005E-2</v>
      </c>
      <c r="J18" s="1">
        <f>'uy n=64'!A15</f>
        <v>0.2265625</v>
      </c>
      <c r="K18" s="1">
        <f>'uy n=64'!B15</f>
        <v>0.34388337191000001</v>
      </c>
      <c r="M18" s="1">
        <f>'uy n=128'!A15</f>
        <v>0.11328125</v>
      </c>
      <c r="N18" s="1">
        <f>'uy n=128'!B15</f>
        <v>0.35327323123999999</v>
      </c>
      <c r="P18" s="1">
        <v>0.92969999999999997</v>
      </c>
      <c r="Q18" s="1">
        <f t="shared" si="0"/>
        <v>7.0300000000000029E-2</v>
      </c>
      <c r="R18" s="1">
        <v>0.29627029999999999</v>
      </c>
      <c r="U18" s="7">
        <f>1-P11</f>
        <v>0.80469999999999997</v>
      </c>
      <c r="V18" s="1">
        <f>G29</f>
        <v>0.796875</v>
      </c>
      <c r="W18" s="1">
        <f>H29</f>
        <v>-0.37959924093000003</v>
      </c>
      <c r="X18" s="6">
        <f>W18+(W19-W18)/(V19-V18)*($U18-V18)</f>
        <v>-0.39630522284957592</v>
      </c>
      <c r="Y18" s="1">
        <f>J55</f>
        <v>0.8046875</v>
      </c>
      <c r="Z18" s="1">
        <f>K55</f>
        <v>-0.33724406995</v>
      </c>
      <c r="AA18" s="6">
        <f>Z18+(Z19-Z18)/(Y19-Y18)*($U18-Y18)</f>
        <v>-0.33726552812943195</v>
      </c>
      <c r="AB18" s="1">
        <f>M106</f>
        <v>0.80078125</v>
      </c>
      <c r="AC18" s="1">
        <f>N106</f>
        <v>-0.31953035753999998</v>
      </c>
      <c r="AD18" s="6">
        <f>AC18+(AC19-AC18)/(AB19-AB18)*($U18-AB18)</f>
        <v>-0.32529639803867993</v>
      </c>
      <c r="AG18" s="6" t="e">
        <f>AF18+(AF19-AF18)/(AE19-AE18)*(#REF!-AE18)</f>
        <v>#DIV/0!</v>
      </c>
      <c r="AJ18" s="6" t="e">
        <f>AI18+(AI19-AI18)/(AH19-AH18)*(#REF!-AH18)</f>
        <v>#DIV/0!</v>
      </c>
    </row>
    <row r="19" spans="7:36" x14ac:dyDescent="0.25">
      <c r="G19" s="1">
        <f>'uy n=32'!A16</f>
        <v>0.484375</v>
      </c>
      <c r="H19" s="1">
        <f>'uy n=32'!B16</f>
        <v>3.3022246077000002E-2</v>
      </c>
      <c r="J19" s="1">
        <f>'uy n=64'!A16</f>
        <v>0.2421875</v>
      </c>
      <c r="K19" s="1">
        <f>'uy n=64'!B16</f>
        <v>0.32550413836999997</v>
      </c>
      <c r="M19" s="1">
        <f>'uy n=128'!A16</f>
        <v>0.12109375</v>
      </c>
      <c r="N19" s="1">
        <f>'uy n=128'!B16</f>
        <v>0.36058076783999998</v>
      </c>
      <c r="P19" s="1">
        <v>0.9375</v>
      </c>
      <c r="Q19" s="1">
        <f t="shared" si="0"/>
        <v>6.25E-2</v>
      </c>
      <c r="R19" s="1">
        <v>0.2807056</v>
      </c>
      <c r="U19" s="7"/>
      <c r="V19" s="1">
        <f>G30</f>
        <v>0.828125</v>
      </c>
      <c r="W19" s="1">
        <f>H30</f>
        <v>-0.44631642111999997</v>
      </c>
      <c r="X19" s="6"/>
      <c r="Y19" s="1">
        <f>J56</f>
        <v>0.8203125</v>
      </c>
      <c r="Z19" s="1">
        <f>K56</f>
        <v>-0.36406679423999999</v>
      </c>
      <c r="AA19" s="6"/>
      <c r="AB19" s="1">
        <f>M107</f>
        <v>0.80859375</v>
      </c>
      <c r="AC19" s="1">
        <f>N107</f>
        <v>-0.33102565359000002</v>
      </c>
      <c r="AD19" s="6"/>
      <c r="AG19" s="6"/>
      <c r="AJ19" s="6"/>
    </row>
    <row r="20" spans="7:36" x14ac:dyDescent="0.25">
      <c r="G20" s="1">
        <f>'uy n=32'!A17</f>
        <v>0.515625</v>
      </c>
      <c r="H20" s="1">
        <f>'uy n=32'!B17</f>
        <v>-4.5841098715999999E-3</v>
      </c>
      <c r="J20" s="1">
        <f>'uy n=64'!A17</f>
        <v>0.2578125</v>
      </c>
      <c r="K20" s="1">
        <f>'uy n=64'!B17</f>
        <v>0.30596906595000001</v>
      </c>
      <c r="M20" s="1">
        <f>'uy n=128'!A17</f>
        <v>0.12890625</v>
      </c>
      <c r="N20" s="1">
        <f>'uy n=128'!B17</f>
        <v>0.36665923472</v>
      </c>
      <c r="P20" s="1">
        <v>1</v>
      </c>
      <c r="Q20" s="1">
        <f t="shared" si="0"/>
        <v>0</v>
      </c>
      <c r="R20" s="1">
        <v>0</v>
      </c>
      <c r="U20" s="7">
        <f>1-P12</f>
        <v>0.5</v>
      </c>
      <c r="V20" s="1">
        <f>G19</f>
        <v>0.484375</v>
      </c>
      <c r="W20" s="1">
        <f>H19</f>
        <v>3.3022246077000002E-2</v>
      </c>
      <c r="X20" s="6">
        <f>W20+(W21-W20)/(V21-V20)*($U20-V20)</f>
        <v>1.4219068102700003E-2</v>
      </c>
      <c r="Y20" s="1">
        <f>J35</f>
        <v>0.4921875</v>
      </c>
      <c r="Z20" s="1">
        <f>K35</f>
        <v>3.1897618395000001E-2</v>
      </c>
      <c r="AA20" s="6">
        <f>Z20+(Z21-Z20)/(Y21-Y20)*($U20-Y20)</f>
        <v>2.3189360233999999E-2</v>
      </c>
      <c r="AB20" s="1">
        <f>M67</f>
        <v>0.49609375</v>
      </c>
      <c r="AC20" s="1">
        <f>N67</f>
        <v>2.9459813800000002E-2</v>
      </c>
      <c r="AD20" s="6">
        <f>AC20+(AC21-AC20)/(AB21-AB20)*($U20-AB20)</f>
        <v>2.5206559113500001E-2</v>
      </c>
      <c r="AG20" s="6" t="e">
        <f>AF20+(AF21-AF20)/(AE21-AE20)*(#REF!-AE20)</f>
        <v>#DIV/0!</v>
      </c>
      <c r="AJ20" s="6" t="e">
        <f>AI20+(AI21-AI20)/(AH21-AH20)*(#REF!-AH20)</f>
        <v>#DIV/0!</v>
      </c>
    </row>
    <row r="21" spans="7:36" x14ac:dyDescent="0.25">
      <c r="G21" s="1">
        <f>'uy n=32'!A18</f>
        <v>0.546875</v>
      </c>
      <c r="H21" s="1">
        <f>'uy n=32'!B18</f>
        <v>-4.2656931841000001E-2</v>
      </c>
      <c r="J21" s="1">
        <f>'uy n=64'!A18</f>
        <v>0.2734375</v>
      </c>
      <c r="K21" s="1">
        <f>'uy n=64'!B18</f>
        <v>0.28601616075000003</v>
      </c>
      <c r="M21" s="1">
        <f>'uy n=128'!A18</f>
        <v>0.13671875</v>
      </c>
      <c r="N21" s="1">
        <f>'uy n=128'!B18</f>
        <v>0.37144924361999998</v>
      </c>
      <c r="U21" s="7"/>
      <c r="V21" s="1">
        <f>G20</f>
        <v>0.515625</v>
      </c>
      <c r="W21" s="1">
        <f>H20</f>
        <v>-4.5841098715999999E-3</v>
      </c>
      <c r="X21" s="6"/>
      <c r="Y21" s="1">
        <f>J36</f>
        <v>0.5078125</v>
      </c>
      <c r="Z21" s="1">
        <f>K36</f>
        <v>1.4481102072999999E-2</v>
      </c>
      <c r="AA21" s="6"/>
      <c r="AB21" s="1">
        <f>M68</f>
        <v>0.50390625</v>
      </c>
      <c r="AC21" s="1">
        <f>N68</f>
        <v>2.0953304427E-2</v>
      </c>
      <c r="AD21" s="6"/>
      <c r="AG21" s="6"/>
      <c r="AJ21" s="6"/>
    </row>
    <row r="22" spans="7:36" x14ac:dyDescent="0.25">
      <c r="G22" s="1">
        <f>'uy n=32'!A19</f>
        <v>0.578125</v>
      </c>
      <c r="H22" s="1">
        <f>'uy n=32'!B19</f>
        <v>-8.2590610563000003E-2</v>
      </c>
      <c r="J22" s="1">
        <f>'uy n=64'!A19</f>
        <v>0.2890625</v>
      </c>
      <c r="K22" s="1">
        <f>'uy n=64'!B19</f>
        <v>0.26596858595</v>
      </c>
      <c r="M22" s="1">
        <f>'uy n=128'!A19</f>
        <v>0.14453125</v>
      </c>
      <c r="N22" s="1">
        <f>'uy n=128'!B19</f>
        <v>0.37489993934999999</v>
      </c>
      <c r="U22" s="7">
        <f>1-P13</f>
        <v>0.23440000000000005</v>
      </c>
      <c r="V22" s="1">
        <f>G11</f>
        <v>0.234375</v>
      </c>
      <c r="W22" s="1">
        <f>H11</f>
        <v>0.36725186311000002</v>
      </c>
      <c r="X22" s="6">
        <f>W22+(W23-W22)/(V23-V22)*($U22-V22)</f>
        <v>0.36721678835374394</v>
      </c>
      <c r="Y22" s="1">
        <f>J18</f>
        <v>0.2265625</v>
      </c>
      <c r="Z22" s="1">
        <f>K18</f>
        <v>0.34388337191000001</v>
      </c>
      <c r="AA22" s="6">
        <f>Z22+(Z23-Z22)/(Y23-Y22)*($U22-Y22)</f>
        <v>0.33466434836633591</v>
      </c>
      <c r="AB22" s="1">
        <f>M33</f>
        <v>0.23046875</v>
      </c>
      <c r="AC22" s="1">
        <f>N33</f>
        <v>0.33261788844000001</v>
      </c>
      <c r="AD22" s="6">
        <f>AC22+(AC23-AC22)/(AB23-AB22)*($U22-AB22)</f>
        <v>0.32816241007933594</v>
      </c>
      <c r="AG22" s="6" t="e">
        <f>AF22+(AF23-AF22)/(AE23-AE22)*(#REF!-AE22)</f>
        <v>#DIV/0!</v>
      </c>
      <c r="AJ22" s="6" t="e">
        <f>AI22+(AI23-AI22)/(AH23-AH22)*(#REF!-AH22)</f>
        <v>#DIV/0!</v>
      </c>
    </row>
    <row r="23" spans="7:36" x14ac:dyDescent="0.25">
      <c r="G23" s="1">
        <f>'uy n=32'!A20</f>
        <v>0.609375</v>
      </c>
      <c r="H23" s="1">
        <f>'uy n=32'!B20</f>
        <v>-0.12296513329</v>
      </c>
      <c r="J23" s="1">
        <f>'uy n=64'!A20</f>
        <v>0.3046875</v>
      </c>
      <c r="K23" s="1">
        <f>'uy n=64'!B20</f>
        <v>0.24619179214</v>
      </c>
      <c r="M23" s="1">
        <f>'uy n=128'!A20</f>
        <v>0.15234375</v>
      </c>
      <c r="N23" s="1">
        <f>'uy n=128'!B20</f>
        <v>0.37698544790999999</v>
      </c>
      <c r="U23" s="7"/>
      <c r="V23" s="1">
        <f>G12</f>
        <v>0.265625</v>
      </c>
      <c r="W23" s="1">
        <f>H12</f>
        <v>0.32340841779000001</v>
      </c>
      <c r="X23" s="6"/>
      <c r="Y23" s="1">
        <f>J19</f>
        <v>0.2421875</v>
      </c>
      <c r="Z23" s="1">
        <f>K19</f>
        <v>0.32550413836999997</v>
      </c>
      <c r="AA23" s="6"/>
      <c r="AB23" s="1">
        <f>M34</f>
        <v>0.23828125</v>
      </c>
      <c r="AC23" s="1">
        <f>N34</f>
        <v>0.32376359917000003</v>
      </c>
      <c r="AD23" s="6"/>
      <c r="AG23" s="6"/>
      <c r="AJ23" s="6"/>
    </row>
    <row r="24" spans="7:36" x14ac:dyDescent="0.25">
      <c r="G24" s="1">
        <f>'uy n=32'!A21</f>
        <v>0.640625</v>
      </c>
      <c r="H24" s="1">
        <f>'uy n=32'!B21</f>
        <v>-0.1622458437</v>
      </c>
      <c r="J24" s="1">
        <f>'uy n=64'!A21</f>
        <v>0.3203125</v>
      </c>
      <c r="K24" s="1">
        <f>'uy n=64'!B21</f>
        <v>0.2269595912</v>
      </c>
      <c r="M24" s="1">
        <f>'uy n=128'!A21</f>
        <v>0.16015625</v>
      </c>
      <c r="N24" s="1">
        <f>'uy n=128'!B21</f>
        <v>0.37770147865999998</v>
      </c>
      <c r="U24" s="7">
        <f>1-P14</f>
        <v>0.22660000000000002</v>
      </c>
      <c r="V24" s="1">
        <f>G10</f>
        <v>0.203125</v>
      </c>
      <c r="W24" s="1">
        <f>H10</f>
        <v>0.40990686394999998</v>
      </c>
      <c r="X24" s="6">
        <f>W24+(W25-W24)/(V25-V24)*($U24-V24)</f>
        <v>0.37786442731899195</v>
      </c>
      <c r="Y24" s="1">
        <f>J18</f>
        <v>0.2265625</v>
      </c>
      <c r="Z24" s="1">
        <f>K18</f>
        <v>0.34388337191000001</v>
      </c>
      <c r="AA24" s="6">
        <f>Z24+(Z25-Z24)/(Y25-Y24)*($U24-Y24)</f>
        <v>0.34383926174950397</v>
      </c>
      <c r="AB24" s="1">
        <f>M32</f>
        <v>0.22265625</v>
      </c>
      <c r="AC24" s="1">
        <f>N32</f>
        <v>0.34101443321000002</v>
      </c>
      <c r="AD24" s="6">
        <f>AC24+(AC25-AC24)/(AB25-AB24)*($U24-AB24)</f>
        <v>0.33677585741010396</v>
      </c>
      <c r="AG24" s="6" t="e">
        <f>AF24+(AF25-AF24)/(AE25-AE24)*(#REF!-AE24)</f>
        <v>#DIV/0!</v>
      </c>
      <c r="AJ24" s="6" t="e">
        <f>AI24+(AI25-AI24)/(AH25-AH24)*(#REF!-AH24)</f>
        <v>#DIV/0!</v>
      </c>
    </row>
    <row r="25" spans="7:36" x14ac:dyDescent="0.25">
      <c r="G25" s="1">
        <f>'uy n=32'!A22</f>
        <v>0.671875</v>
      </c>
      <c r="H25" s="1">
        <f>'uy n=32'!B22</f>
        <v>-0.20427873253000001</v>
      </c>
      <c r="J25" s="1">
        <f>'uy n=64'!A22</f>
        <v>0.3359375</v>
      </c>
      <c r="K25" s="1">
        <f>'uy n=64'!B22</f>
        <v>0.20824374168000001</v>
      </c>
      <c r="M25" s="1">
        <f>'uy n=128'!A22</f>
        <v>0.16796875</v>
      </c>
      <c r="N25" s="1">
        <f>'uy n=128'!B22</f>
        <v>0.37706947012000003</v>
      </c>
      <c r="U25" s="7"/>
      <c r="V25" s="1">
        <f>G11</f>
        <v>0.234375</v>
      </c>
      <c r="W25" s="1">
        <f>H11</f>
        <v>0.36725186311000002</v>
      </c>
      <c r="X25" s="6"/>
      <c r="Y25" s="1">
        <f>J19</f>
        <v>0.2421875</v>
      </c>
      <c r="Z25" s="1">
        <f>K19</f>
        <v>0.32550413836999997</v>
      </c>
      <c r="AA25" s="6"/>
      <c r="AB25" s="1">
        <f>M33</f>
        <v>0.23046875</v>
      </c>
      <c r="AC25" s="1">
        <f>N33</f>
        <v>0.33261788844000001</v>
      </c>
      <c r="AD25" s="6"/>
      <c r="AG25" s="6"/>
      <c r="AJ25" s="6"/>
    </row>
    <row r="26" spans="7:36" x14ac:dyDescent="0.25">
      <c r="G26" s="1">
        <f>'uy n=32'!A23</f>
        <v>0.703125</v>
      </c>
      <c r="H26" s="1">
        <f>'uy n=32'!B23</f>
        <v>-0.24649922420000001</v>
      </c>
      <c r="J26" s="1">
        <f>'uy n=64'!A23</f>
        <v>0.3515625</v>
      </c>
      <c r="K26" s="1">
        <f>'uy n=64'!B23</f>
        <v>0.18990343844999999</v>
      </c>
      <c r="M26" s="1">
        <f>'uy n=128'!A23</f>
        <v>0.17578125</v>
      </c>
      <c r="N26" s="1">
        <f>'uy n=128'!B23</f>
        <v>0.37513341632000002</v>
      </c>
      <c r="U26" s="7">
        <f>1-P15</f>
        <v>0.15629999999999999</v>
      </c>
      <c r="V26" s="1">
        <f>G8</f>
        <v>0.140625</v>
      </c>
      <c r="W26" s="1">
        <f>H8</f>
        <v>0.43375097251</v>
      </c>
      <c r="X26" s="6">
        <f>W26+(W27-W26)/(V27-V26)*($U26-V26)</f>
        <v>0.43386961809983199</v>
      </c>
      <c r="Y26" s="1">
        <f>J13</f>
        <v>0.1484375</v>
      </c>
      <c r="Z26" s="1">
        <f>K13</f>
        <v>0.38399028210000002</v>
      </c>
      <c r="AA26" s="6">
        <f>Z26+(Z27-Z26)/(Y27-Y26)*($U26-Y26)</f>
        <v>0.38482899969721601</v>
      </c>
      <c r="AB26" s="1">
        <f>M23</f>
        <v>0.15234375</v>
      </c>
      <c r="AC26" s="1">
        <f>N23</f>
        <v>0.37698544790999999</v>
      </c>
      <c r="AD26" s="6">
        <f>AC26+(AC27-AC26)/(AB27-AB26)*($U26-AB26)</f>
        <v>0.37734804588179999</v>
      </c>
      <c r="AG26" s="6" t="e">
        <f>AF26+(AF27-AF26)/(AE27-AE26)*(#REF!-AE26)</f>
        <v>#DIV/0!</v>
      </c>
      <c r="AJ26" s="6" t="e">
        <f>AI26+(AI27-AI26)/(AH27-AH26)*(#REF!-AH26)</f>
        <v>#DIV/0!</v>
      </c>
    </row>
    <row r="27" spans="7:36" x14ac:dyDescent="0.25">
      <c r="G27" s="1">
        <f>'uy n=32'!A24</f>
        <v>0.734375</v>
      </c>
      <c r="H27" s="1">
        <f>'uy n=32'!B24</f>
        <v>-0.28689556808</v>
      </c>
      <c r="J27" s="1">
        <f>'uy n=64'!A24</f>
        <v>0.3671875</v>
      </c>
      <c r="K27" s="1">
        <f>'uy n=64'!B24</f>
        <v>0.17185281747</v>
      </c>
      <c r="M27" s="1">
        <f>'uy n=128'!A24</f>
        <v>0.18359375</v>
      </c>
      <c r="N27" s="1">
        <f>'uy n=128'!B24</f>
        <v>0.37196218345999998</v>
      </c>
      <c r="U27" s="7"/>
      <c r="V27" s="1">
        <f>G9</f>
        <v>0.171875</v>
      </c>
      <c r="W27" s="1">
        <f>H9</f>
        <v>0.43398750677999998</v>
      </c>
      <c r="X27" s="6"/>
      <c r="Y27" s="1">
        <f>J14</f>
        <v>0.1640625</v>
      </c>
      <c r="Z27" s="1">
        <f>K14</f>
        <v>0.38565704998</v>
      </c>
      <c r="AA27" s="6"/>
      <c r="AB27" s="1">
        <f>M24</f>
        <v>0.16015625</v>
      </c>
      <c r="AC27" s="1">
        <f>N24</f>
        <v>0.37770147865999998</v>
      </c>
      <c r="AD27" s="6"/>
      <c r="AG27" s="6"/>
      <c r="AJ27" s="6"/>
    </row>
    <row r="28" spans="7:36" x14ac:dyDescent="0.25">
      <c r="G28" s="1">
        <f>'uy n=32'!A25</f>
        <v>0.765625</v>
      </c>
      <c r="H28" s="1">
        <f>'uy n=32'!B25</f>
        <v>-0.32812745511000002</v>
      </c>
      <c r="J28" s="1">
        <f>'uy n=64'!A25</f>
        <v>0.3828125</v>
      </c>
      <c r="K28" s="1">
        <f>'uy n=64'!B25</f>
        <v>0.15409288962000001</v>
      </c>
      <c r="M28" s="1">
        <f>'uy n=128'!A25</f>
        <v>0.19140625</v>
      </c>
      <c r="N28" s="1">
        <f>'uy n=128'!B25</f>
        <v>0.36764085384</v>
      </c>
      <c r="U28" s="7">
        <f>1-P16</f>
        <v>9.3799999999999994E-2</v>
      </c>
      <c r="V28" s="1">
        <f>G6</f>
        <v>7.8125E-2</v>
      </c>
      <c r="W28" s="1">
        <f>H6</f>
        <v>0.36135541067999999</v>
      </c>
      <c r="X28" s="6">
        <f>W28+(W29-W28)/(V29-V28)*($U28-V28)</f>
        <v>0.38500589271909597</v>
      </c>
      <c r="Y28" s="1">
        <f>J9</f>
        <v>8.59375E-2</v>
      </c>
      <c r="Z28" s="1">
        <f>K9</f>
        <v>0.32411865365999998</v>
      </c>
      <c r="AA28" s="6">
        <f>Z28+(Z29-Z28)/(Y29-Y28)*($U28-Y28)</f>
        <v>0.33543043570595998</v>
      </c>
      <c r="AB28" s="1">
        <f>M15</f>
        <v>8.984375E-2</v>
      </c>
      <c r="AC28" s="1">
        <f>N15</f>
        <v>0.32442973595000002</v>
      </c>
      <c r="AD28" s="6">
        <f>AC28+(AC29-AC28)/(AB29-AB28)*($U28-AB28)</f>
        <v>0.32987811959415203</v>
      </c>
      <c r="AG28" s="6" t="e">
        <f>AF28+(AF29-AF28)/(AE29-AE28)*(#REF!-AE28)</f>
        <v>#DIV/0!</v>
      </c>
      <c r="AJ28" s="6" t="e">
        <f>AI28+(AI29-AI28)/(AH29-AH28)*(#REF!-AH28)</f>
        <v>#DIV/0!</v>
      </c>
    </row>
    <row r="29" spans="7:36" x14ac:dyDescent="0.25">
      <c r="G29" s="1">
        <f>'uy n=32'!A26</f>
        <v>0.796875</v>
      </c>
      <c r="H29" s="1">
        <f>'uy n=32'!B26</f>
        <v>-0.37959924093000003</v>
      </c>
      <c r="J29" s="1">
        <f>'uy n=64'!A26</f>
        <v>0.3984375</v>
      </c>
      <c r="K29" s="1">
        <f>'uy n=64'!B26</f>
        <v>0.13654448844</v>
      </c>
      <c r="M29" s="1">
        <f>'uy n=128'!A26</f>
        <v>0.19921875</v>
      </c>
      <c r="N29" s="1">
        <f>'uy n=128'!B26</f>
        <v>0.36226974787999999</v>
      </c>
      <c r="U29" s="7"/>
      <c r="V29" s="1">
        <f>G7</f>
        <v>0.109375</v>
      </c>
      <c r="W29" s="1">
        <f>H7</f>
        <v>0.40850549449000001</v>
      </c>
      <c r="X29" s="6"/>
      <c r="Y29" s="1">
        <f>J10</f>
        <v>0.1015625</v>
      </c>
      <c r="Z29" s="1">
        <f>K10</f>
        <v>0.34659834770999998</v>
      </c>
      <c r="AA29" s="6"/>
      <c r="AB29" s="1">
        <f>M16</f>
        <v>9.765625E-2</v>
      </c>
      <c r="AC29" s="1">
        <f>N16</f>
        <v>0.33518878738000002</v>
      </c>
      <c r="AD29" s="6"/>
      <c r="AG29" s="6"/>
      <c r="AJ29" s="6"/>
    </row>
    <row r="30" spans="7:36" x14ac:dyDescent="0.25">
      <c r="G30" s="1">
        <f>'uy n=32'!A27</f>
        <v>0.828125</v>
      </c>
      <c r="H30" s="1">
        <f>'uy n=32'!B27</f>
        <v>-0.44631642111999997</v>
      </c>
      <c r="J30" s="1">
        <f>'uy n=64'!A27</f>
        <v>0.4140625</v>
      </c>
      <c r="K30" s="1">
        <f>'uy n=64'!B27</f>
        <v>0.11904848262000001</v>
      </c>
      <c r="M30" s="1">
        <f>'uy n=128'!A27</f>
        <v>0.20703125</v>
      </c>
      <c r="N30" s="1">
        <f>'uy n=128'!B27</f>
        <v>0.35596113608000002</v>
      </c>
      <c r="U30" s="7">
        <f>1-P17</f>
        <v>7.8099999999999947E-2</v>
      </c>
      <c r="V30" s="1">
        <f>G6</f>
        <v>7.8125E-2</v>
      </c>
      <c r="W30" s="1">
        <f>H6</f>
        <v>0.36135541067999999</v>
      </c>
      <c r="X30" s="6">
        <f>W30+(W31-W30)/(V31-V30)*($U30-V30)</f>
        <v>0.36131769061295194</v>
      </c>
      <c r="Y30" s="1">
        <f>J8</f>
        <v>7.03125E-2</v>
      </c>
      <c r="Z30" s="1">
        <f>K8</f>
        <v>0.29512819678000002</v>
      </c>
      <c r="AA30" s="6">
        <f>Z30+(Z31-Z30)/(Y31-Y30)*($U30-Y30)</f>
        <v>0.30957704048899193</v>
      </c>
      <c r="AB30" s="1">
        <f>M13</f>
        <v>7.421875E-2</v>
      </c>
      <c r="AC30" s="1">
        <f>N13</f>
        <v>0.29886134214999999</v>
      </c>
      <c r="AD30" s="6">
        <f>AC30+(AC31-AC30)/(AB31-AB30)*($U30-AB30)</f>
        <v>0.30558877594311989</v>
      </c>
      <c r="AG30" s="6" t="e">
        <f>AF30+(AF31-AF30)/(AE31-AE30)*(#REF!-AE30)</f>
        <v>#DIV/0!</v>
      </c>
      <c r="AJ30" s="6" t="e">
        <f>AI30+(AI31-AI30)/(AH31-AH30)*(#REF!-AH30)</f>
        <v>#DIV/0!</v>
      </c>
    </row>
    <row r="31" spans="7:36" x14ac:dyDescent="0.25">
      <c r="G31" s="1">
        <f>'uy n=32'!A28</f>
        <v>0.859375</v>
      </c>
      <c r="H31" s="1">
        <f>'uy n=32'!B28</f>
        <v>-0.53231392675</v>
      </c>
      <c r="J31" s="1">
        <f>'uy n=64'!A28</f>
        <v>0.4296875</v>
      </c>
      <c r="K31" s="1">
        <f>'uy n=64'!B28</f>
        <v>0.10155535323000001</v>
      </c>
      <c r="M31" s="1">
        <f>'uy n=128'!A28</f>
        <v>0.21484375</v>
      </c>
      <c r="N31" s="1">
        <f>'uy n=128'!B28</f>
        <v>0.34883573330000001</v>
      </c>
      <c r="U31" s="7"/>
      <c r="V31" s="1">
        <f>G7</f>
        <v>0.109375</v>
      </c>
      <c r="W31" s="1">
        <f>H7</f>
        <v>0.40850549449000001</v>
      </c>
      <c r="X31" s="6"/>
      <c r="Y31" s="1">
        <f>J9</f>
        <v>8.59375E-2</v>
      </c>
      <c r="Z31" s="1">
        <f>K9</f>
        <v>0.32411865365999998</v>
      </c>
      <c r="AA31" s="6"/>
      <c r="AB31" s="1">
        <f>M14</f>
        <v>8.203125E-2</v>
      </c>
      <c r="AC31" s="1">
        <f>N14</f>
        <v>0.31240287555000001</v>
      </c>
      <c r="AD31" s="6"/>
      <c r="AG31" s="6"/>
      <c r="AJ31" s="6"/>
    </row>
    <row r="32" spans="7:36" x14ac:dyDescent="0.25">
      <c r="G32" s="1">
        <f>'uy n=32'!A29</f>
        <v>0.890625</v>
      </c>
      <c r="H32" s="1">
        <f>'uy n=32'!B29</f>
        <v>-0.58649105642999999</v>
      </c>
      <c r="J32" s="1">
        <f>'uy n=64'!A29</f>
        <v>0.4453125</v>
      </c>
      <c r="K32" s="1">
        <f>'uy n=64'!B29</f>
        <v>8.4153181881000003E-2</v>
      </c>
      <c r="M32" s="1">
        <f>'uy n=128'!A29</f>
        <v>0.22265625</v>
      </c>
      <c r="N32" s="1">
        <f>'uy n=128'!B29</f>
        <v>0.34101443321000002</v>
      </c>
      <c r="U32" s="7">
        <f>1-P18</f>
        <v>7.0300000000000029E-2</v>
      </c>
      <c r="V32" s="1">
        <f>G5</f>
        <v>4.6875E-2</v>
      </c>
      <c r="W32" s="1">
        <f>H5</f>
        <v>0.24658079962000001</v>
      </c>
      <c r="X32" s="6">
        <f>W32+(W33-W32)/(V33-V32)*($U32-V32)</f>
        <v>0.33261584807057609</v>
      </c>
      <c r="Y32" s="1">
        <f>J8</f>
        <v>7.03125E-2</v>
      </c>
      <c r="Z32" s="1">
        <f>K8</f>
        <v>0.29512819678000002</v>
      </c>
      <c r="AA32" s="6">
        <f>Z32+(Z33-Z32)/(Y33-Y32)*($U32-Y32)</f>
        <v>0.29510500441449605</v>
      </c>
      <c r="AB32" s="1">
        <f>M12</f>
        <v>6.640625E-2</v>
      </c>
      <c r="AC32" s="1">
        <f>N12</f>
        <v>0.28337671842000001</v>
      </c>
      <c r="AD32" s="6">
        <f>AC32+(AC33-AC32)/(AB33-AB32)*($U32-AB32)</f>
        <v>0.29109425488703206</v>
      </c>
      <c r="AG32" s="6" t="e">
        <f>AF32+(AF33-AF32)/(AE33-AE32)*(#REF!-AE32)</f>
        <v>#DIV/0!</v>
      </c>
      <c r="AJ32" s="6" t="e">
        <f>AI32+(AI33-AI32)/(AH33-AH32)*(#REF!-AH32)</f>
        <v>#DIV/0!</v>
      </c>
    </row>
    <row r="33" spans="7:36" x14ac:dyDescent="0.25">
      <c r="G33" s="1">
        <f>'uy n=32'!A30</f>
        <v>0.921875</v>
      </c>
      <c r="H33" s="1">
        <f>'uy n=32'!B30</f>
        <v>-0.49010953409000002</v>
      </c>
      <c r="J33" s="1">
        <f>'uy n=64'!A30</f>
        <v>0.4609375</v>
      </c>
      <c r="K33" s="1">
        <f>'uy n=64'!B30</f>
        <v>6.6792002109000007E-2</v>
      </c>
      <c r="M33" s="1">
        <f>'uy n=128'!A30</f>
        <v>0.23046875</v>
      </c>
      <c r="N33" s="1">
        <f>'uy n=128'!B30</f>
        <v>0.33261788844000001</v>
      </c>
      <c r="U33" s="7"/>
      <c r="V33" s="1">
        <f>G6</f>
        <v>7.8125E-2</v>
      </c>
      <c r="W33" s="1">
        <f>H6</f>
        <v>0.36135541067999999</v>
      </c>
      <c r="X33" s="6"/>
      <c r="Y33" s="1">
        <f>J9</f>
        <v>8.59375E-2</v>
      </c>
      <c r="Z33" s="1">
        <f>K9</f>
        <v>0.32411865365999998</v>
      </c>
      <c r="AA33" s="6"/>
      <c r="AB33" s="1">
        <f>M13</f>
        <v>7.421875E-2</v>
      </c>
      <c r="AC33" s="1">
        <f>N13</f>
        <v>0.29886134214999999</v>
      </c>
      <c r="AD33" s="6"/>
      <c r="AG33" s="6"/>
      <c r="AJ33" s="6"/>
    </row>
    <row r="34" spans="7:36" x14ac:dyDescent="0.25">
      <c r="G34" s="1">
        <f>'uy n=32'!A31</f>
        <v>0.953125</v>
      </c>
      <c r="H34" s="1">
        <f>'uy n=32'!B31</f>
        <v>-0.24543710171999999</v>
      </c>
      <c r="J34" s="1">
        <f>'uy n=64'!A31</f>
        <v>0.4765625</v>
      </c>
      <c r="K34" s="1">
        <f>'uy n=64'!B31</f>
        <v>4.9365272942000001E-2</v>
      </c>
      <c r="M34" s="1">
        <f>'uy n=128'!A31</f>
        <v>0.23828125</v>
      </c>
      <c r="N34" s="1">
        <f>'uy n=128'!B31</f>
        <v>0.32376359917000003</v>
      </c>
      <c r="U34" s="7">
        <f>1-P19</f>
        <v>6.25E-2</v>
      </c>
      <c r="V34" s="1">
        <f>G5</f>
        <v>4.6875E-2</v>
      </c>
      <c r="W34" s="1">
        <f>H5</f>
        <v>0.24658079962000001</v>
      </c>
      <c r="X34" s="6">
        <f>W34+(W35-W34)/(V35-V34)*($U34-V34)</f>
        <v>0.30396810515</v>
      </c>
      <c r="Y34" s="1">
        <f>J7</f>
        <v>5.46875E-2</v>
      </c>
      <c r="Z34" s="1">
        <f>K7</f>
        <v>0.25518208509000001</v>
      </c>
      <c r="AA34" s="6">
        <f>Z34+(Z35-Z34)/(Y35-Y34)*($U34-Y34)</f>
        <v>0.27515514093500004</v>
      </c>
      <c r="AB34" s="1">
        <f>M11</f>
        <v>5.859375E-2</v>
      </c>
      <c r="AC34" s="1">
        <f>N11</f>
        <v>0.26534398366</v>
      </c>
      <c r="AD34" s="6">
        <f>AC34+(AC35-AC34)/(AB35-AB34)*($U34-AB34)</f>
        <v>0.27436035104000001</v>
      </c>
      <c r="AG34" s="6" t="e">
        <f>AF34+(AF35-AF34)/(AE35-AE34)*(#REF!-AE34)</f>
        <v>#DIV/0!</v>
      </c>
      <c r="AJ34" s="6" t="e">
        <f>AI34+(AI35-AI34)/(AH35-AH34)*(#REF!-AH34)</f>
        <v>#DIV/0!</v>
      </c>
    </row>
    <row r="35" spans="7:36" x14ac:dyDescent="0.25">
      <c r="G35" s="1">
        <f>'uy n=32'!A32</f>
        <v>0.984375</v>
      </c>
      <c r="H35" s="1">
        <f>'uy n=32'!B32</f>
        <v>2.0589288486999998E-3</v>
      </c>
      <c r="J35" s="1">
        <f>'uy n=64'!A32</f>
        <v>0.4921875</v>
      </c>
      <c r="K35" s="1">
        <f>'uy n=64'!B32</f>
        <v>3.1897618395000001E-2</v>
      </c>
      <c r="M35" s="1">
        <f>'uy n=128'!A32</f>
        <v>0.24609375</v>
      </c>
      <c r="N35" s="1">
        <f>'uy n=128'!B32</f>
        <v>0.31456101018999999</v>
      </c>
      <c r="U35" s="7"/>
      <c r="V35" s="1">
        <f>G6</f>
        <v>7.8125E-2</v>
      </c>
      <c r="W35" s="1">
        <f>H6</f>
        <v>0.36135541067999999</v>
      </c>
      <c r="X35" s="6"/>
      <c r="Y35" s="1">
        <f>J8</f>
        <v>7.03125E-2</v>
      </c>
      <c r="Z35" s="1">
        <f>K8</f>
        <v>0.29512819678000002</v>
      </c>
      <c r="AA35" s="6"/>
      <c r="AB35" s="1">
        <f>M12</f>
        <v>6.640625E-2</v>
      </c>
      <c r="AC35" s="1">
        <f>N12</f>
        <v>0.28337671842000001</v>
      </c>
      <c r="AD35" s="6"/>
      <c r="AG35" s="6"/>
      <c r="AJ35" s="6"/>
    </row>
    <row r="36" spans="7:36" x14ac:dyDescent="0.25">
      <c r="J36" s="1">
        <f>'uy n=64'!A33</f>
        <v>0.5078125</v>
      </c>
      <c r="K36" s="1">
        <f>'uy n=64'!B33</f>
        <v>1.4481102072999999E-2</v>
      </c>
      <c r="M36" s="1">
        <f>'uy n=128'!A33</f>
        <v>0.25390625</v>
      </c>
      <c r="N36" s="1">
        <f>'uy n=128'!B33</f>
        <v>0.30510760515000002</v>
      </c>
      <c r="U36" s="7">
        <f>1-P20</f>
        <v>0</v>
      </c>
      <c r="V36" s="1">
        <f>G4</f>
        <v>1.5625E-2</v>
      </c>
      <c r="W36" s="1">
        <f>H4</f>
        <v>1.7536498714E-3</v>
      </c>
      <c r="X36" s="6">
        <f>W36+(W37-W36)/(V37-V36)*($U36-V36)</f>
        <v>-0.1206599250029</v>
      </c>
      <c r="Y36" s="1">
        <f>J4</f>
        <v>7.8125E-3</v>
      </c>
      <c r="Z36" s="1">
        <f>K4</f>
        <v>4.4840083973E-4</v>
      </c>
      <c r="AA36" s="6">
        <f>Z36+(Z37-Z36)/(Y37-Y36)*($U36-Y36)</f>
        <v>-5.6261277205404997E-2</v>
      </c>
      <c r="AB36" s="1">
        <f>M4</f>
        <v>3.90625E-3</v>
      </c>
      <c r="AC36" s="1">
        <f>N4</f>
        <v>1.0146832997E-4</v>
      </c>
      <c r="AD36" s="6">
        <f>AC36+(AC37-AC36)/(AB37-AB36)*($U36-AB36)</f>
        <v>-2.8593011781044998E-2</v>
      </c>
      <c r="AG36" s="6" t="e">
        <f>AF36+(AF37-AF36)/(AE37-AE36)*(#REF!-AE36)</f>
        <v>#DIV/0!</v>
      </c>
      <c r="AJ36" s="6" t="e">
        <f>AI36+(AI37-AI36)/(AH37-AH36)*(#REF!-AH36)</f>
        <v>#DIV/0!</v>
      </c>
    </row>
    <row r="37" spans="7:36" x14ac:dyDescent="0.25">
      <c r="J37" s="1">
        <f>'uy n=64'!A34</f>
        <v>0.5234375</v>
      </c>
      <c r="K37" s="1">
        <f>'uy n=64'!B34</f>
        <v>-2.9702388639000002E-3</v>
      </c>
      <c r="M37" s="1">
        <f>'uy n=128'!A34</f>
        <v>0.26171875</v>
      </c>
      <c r="N37" s="1">
        <f>'uy n=128'!B34</f>
        <v>0.29549091529999999</v>
      </c>
      <c r="U37" s="7"/>
      <c r="V37" s="1">
        <f>G5</f>
        <v>4.6875E-2</v>
      </c>
      <c r="W37" s="1">
        <f>H5</f>
        <v>0.24658079962000001</v>
      </c>
      <c r="X37" s="11"/>
      <c r="Y37" s="1">
        <f>J5</f>
        <v>2.34375E-2</v>
      </c>
      <c r="Z37" s="1">
        <f>K5</f>
        <v>0.11386775692999999</v>
      </c>
      <c r="AA37" s="11"/>
      <c r="AB37" s="1">
        <f>M5</f>
        <v>1.171875E-2</v>
      </c>
      <c r="AC37" s="1">
        <f>N5</f>
        <v>5.7490428551999997E-2</v>
      </c>
      <c r="AD37" s="11"/>
      <c r="AE37"/>
      <c r="AG37" s="6"/>
      <c r="AJ37" s="6"/>
    </row>
    <row r="38" spans="7:36" x14ac:dyDescent="0.25">
      <c r="J38" s="1">
        <f>'uy n=64'!A35</f>
        <v>0.5390625</v>
      </c>
      <c r="K38" s="1">
        <f>'uy n=64'!B35</f>
        <v>-2.0536353984999998E-2</v>
      </c>
      <c r="M38" s="1">
        <f>'uy n=128'!A35</f>
        <v>0.26953125</v>
      </c>
      <c r="N38" s="1">
        <f>'uy n=128'!B35</f>
        <v>0.28578667063000002</v>
      </c>
      <c r="V38"/>
      <c r="W38"/>
      <c r="X38"/>
      <c r="Y38"/>
      <c r="Z38"/>
      <c r="AA38"/>
      <c r="AB38"/>
      <c r="AC38"/>
      <c r="AD38"/>
      <c r="AE38"/>
    </row>
    <row r="39" spans="7:36" x14ac:dyDescent="0.25">
      <c r="J39" s="1">
        <f>'uy n=64'!A36</f>
        <v>0.5546875</v>
      </c>
      <c r="K39" s="1">
        <f>'uy n=64'!B36</f>
        <v>-3.8151986364000003E-2</v>
      </c>
      <c r="M39" s="1">
        <f>'uy n=128'!A36</f>
        <v>0.27734375</v>
      </c>
      <c r="N39" s="1">
        <f>'uy n=128'!B36</f>
        <v>0.27605625302999998</v>
      </c>
      <c r="U39" s="7" t="s">
        <v>1</v>
      </c>
      <c r="W39" s="1" t="s">
        <v>29</v>
      </c>
      <c r="X39" s="1" t="s">
        <v>17</v>
      </c>
      <c r="Y39" s="1" t="s">
        <v>20</v>
      </c>
      <c r="Z39" s="1" t="s">
        <v>48</v>
      </c>
      <c r="AA39" s="1" t="s">
        <v>15</v>
      </c>
      <c r="AB39" s="1" t="s">
        <v>14</v>
      </c>
      <c r="AC39" s="1" t="s">
        <v>34</v>
      </c>
      <c r="AD39" s="1" t="s">
        <v>46</v>
      </c>
      <c r="AE39"/>
    </row>
    <row r="40" spans="7:36" x14ac:dyDescent="0.25">
      <c r="J40" s="1">
        <f>'uy n=64'!A37</f>
        <v>0.5703125</v>
      </c>
      <c r="K40" s="1">
        <f>'uy n=64'!B37</f>
        <v>-5.5762845056000002E-2</v>
      </c>
      <c r="M40" s="1">
        <f>'uy n=128'!A37</f>
        <v>0.28515625</v>
      </c>
      <c r="N40" s="1">
        <f>'uy n=128'!B37</f>
        <v>0.26634764316999998</v>
      </c>
      <c r="U40" s="7"/>
      <c r="W40" s="6"/>
      <c r="AE40"/>
    </row>
    <row r="41" spans="7:36" x14ac:dyDescent="0.25">
      <c r="J41" s="1">
        <f>'uy n=64'!A38</f>
        <v>0.5859375</v>
      </c>
      <c r="K41" s="1">
        <f>'uy n=64'!B38</f>
        <v>-7.3527774424000006E-2</v>
      </c>
      <c r="M41" s="1">
        <f>'uy n=128'!A38</f>
        <v>0.29296875</v>
      </c>
      <c r="N41" s="1">
        <f>'uy n=128'!B38</f>
        <v>0.25669869896000003</v>
      </c>
      <c r="U41" s="7">
        <v>0</v>
      </c>
      <c r="W41" s="6">
        <v>0.12580694413304999</v>
      </c>
      <c r="X41" s="6">
        <v>5.1431939418165012E-2</v>
      </c>
      <c r="Y41" s="6">
        <v>2.3435922774589994E-2</v>
      </c>
      <c r="Z41" s="1">
        <f>$R$4</f>
        <v>0</v>
      </c>
      <c r="AA41" s="1">
        <f>(W41-$Z41)^2</f>
        <v>1.5827387192096361E-2</v>
      </c>
      <c r="AB41" s="1">
        <f t="shared" ref="AB41:AC56" si="1">(X41-$Z41)^2</f>
        <v>2.6452443923137962E-3</v>
      </c>
      <c r="AC41" s="1">
        <f t="shared" si="1"/>
        <v>5.4924247629654596E-4</v>
      </c>
      <c r="AD41" s="1">
        <f>$Z41^2</f>
        <v>0</v>
      </c>
      <c r="AE41"/>
    </row>
    <row r="42" spans="7:36" x14ac:dyDescent="0.25">
      <c r="J42" s="1">
        <f>'uy n=64'!A39</f>
        <v>0.6015625</v>
      </c>
      <c r="K42" s="1">
        <f>'uy n=64'!B39</f>
        <v>-9.1454853717000004E-2</v>
      </c>
      <c r="M42" s="1">
        <f>'uy n=128'!A39</f>
        <v>0.30078125</v>
      </c>
      <c r="N42" s="1">
        <f>'uy n=128'!B39</f>
        <v>0.24713635362</v>
      </c>
      <c r="U42" s="7"/>
      <c r="W42" s="6"/>
      <c r="X42" s="6"/>
      <c r="Y42" s="6"/>
      <c r="AA42" s="1">
        <f t="shared" ref="AA42:AC73" si="2">(W42-$Z42)^2</f>
        <v>0</v>
      </c>
      <c r="AB42" s="1">
        <f t="shared" si="1"/>
        <v>0</v>
      </c>
      <c r="AC42" s="1">
        <f t="shared" si="1"/>
        <v>0</v>
      </c>
      <c r="AD42" s="1">
        <f t="shared" ref="AD42:AD73" si="3">$Z42^2</f>
        <v>0</v>
      </c>
      <c r="AE42"/>
    </row>
    <row r="43" spans="7:36" x14ac:dyDescent="0.25">
      <c r="J43" s="1">
        <f>'uy n=64'!A40</f>
        <v>0.6171875</v>
      </c>
      <c r="K43" s="1">
        <f>'uy n=64'!B40</f>
        <v>-0.10941697916</v>
      </c>
      <c r="M43" s="1">
        <f>'uy n=128'!A40</f>
        <v>0.30859375</v>
      </c>
      <c r="N43" s="1">
        <f>'uy n=128'!B40</f>
        <v>0.23767664133999999</v>
      </c>
      <c r="U43" s="7">
        <v>3.1199999999999999E-2</v>
      </c>
      <c r="W43" s="6">
        <v>-0.12129309278674012</v>
      </c>
      <c r="X43" s="6">
        <v>-0.16413303452272804</v>
      </c>
      <c r="Y43" s="6">
        <v>-0.19423121966748805</v>
      </c>
      <c r="Z43" s="1">
        <f>$R$5</f>
        <v>-0.2279225</v>
      </c>
      <c r="AA43" s="1">
        <f t="shared" si="2"/>
        <v>1.1369830482651198E-2</v>
      </c>
      <c r="AB43" s="1">
        <f t="shared" si="1"/>
        <v>4.0690959058760712E-3</v>
      </c>
      <c r="AC43" s="1">
        <f t="shared" si="1"/>
        <v>1.1351023704439067E-3</v>
      </c>
      <c r="AD43" s="1">
        <f t="shared" si="3"/>
        <v>5.1948666006249998E-2</v>
      </c>
      <c r="AE43"/>
    </row>
    <row r="44" spans="7:36" x14ac:dyDescent="0.25">
      <c r="J44" s="1">
        <f>'uy n=64'!A41</f>
        <v>0.6328125</v>
      </c>
      <c r="K44" s="1">
        <f>'uy n=64'!B41</f>
        <v>-0.12748466757999999</v>
      </c>
      <c r="M44" s="1">
        <f>'uy n=128'!A41</f>
        <v>0.31640625</v>
      </c>
      <c r="N44" s="1">
        <f>'uy n=128'!B41</f>
        <v>0.22832783141999999</v>
      </c>
      <c r="U44" s="7"/>
      <c r="W44" s="6"/>
      <c r="X44" s="6"/>
      <c r="Y44" s="6"/>
      <c r="AA44" s="1">
        <f t="shared" si="2"/>
        <v>0</v>
      </c>
      <c r="AB44" s="1">
        <f t="shared" si="1"/>
        <v>0</v>
      </c>
      <c r="AC44" s="1">
        <f t="shared" si="1"/>
        <v>0</v>
      </c>
      <c r="AD44" s="1">
        <f t="shared" si="3"/>
        <v>0</v>
      </c>
      <c r="AE44"/>
    </row>
    <row r="45" spans="7:36" x14ac:dyDescent="0.25">
      <c r="J45" s="1">
        <f>'uy n=64'!A42</f>
        <v>0.6484375</v>
      </c>
      <c r="K45" s="1">
        <f>'uy n=64'!B42</f>
        <v>-0.14581781699999999</v>
      </c>
      <c r="M45" s="1">
        <f>'uy n=128'!A42</f>
        <v>0.32421875</v>
      </c>
      <c r="N45" s="1">
        <f>'uy n=128'!B42</f>
        <v>0.21909310126000001</v>
      </c>
      <c r="U45" s="7">
        <v>3.9100000000000003E-2</v>
      </c>
      <c r="W45" s="6">
        <v>-0.18386008931450762</v>
      </c>
      <c r="X45" s="6">
        <v>-0.22809765376170418</v>
      </c>
      <c r="Y45" s="6">
        <v>-0.2597934328308642</v>
      </c>
      <c r="Z45" s="1">
        <f>$R$6</f>
        <v>-0.29368689999999997</v>
      </c>
      <c r="AA45" s="1">
        <f t="shared" si="2"/>
        <v>1.2061928345346978E-2</v>
      </c>
      <c r="AB45" s="1">
        <f t="shared" si="1"/>
        <v>4.3019492221077985E-3</v>
      </c>
      <c r="AC45" s="1">
        <f t="shared" si="1"/>
        <v>1.1487671167452844E-3</v>
      </c>
      <c r="AD45" s="1">
        <f t="shared" si="3"/>
        <v>8.6251995231609979E-2</v>
      </c>
      <c r="AE45"/>
    </row>
    <row r="46" spans="7:36" x14ac:dyDescent="0.25">
      <c r="J46" s="1">
        <f>'uy n=64'!A43</f>
        <v>0.6640625</v>
      </c>
      <c r="K46" s="1">
        <f>'uy n=64'!B43</f>
        <v>-0.16419296782000001</v>
      </c>
      <c r="M46" s="1">
        <f>'uy n=128'!A43</f>
        <v>0.33203125</v>
      </c>
      <c r="N46" s="1">
        <f>'uy n=128'!B43</f>
        <v>0.20996988996999999</v>
      </c>
      <c r="U46" s="7"/>
      <c r="W46" s="6"/>
      <c r="X46" s="6"/>
      <c r="Y46" s="6"/>
      <c r="AA46" s="1">
        <f t="shared" si="2"/>
        <v>0</v>
      </c>
      <c r="AB46" s="1">
        <f t="shared" si="1"/>
        <v>0</v>
      </c>
      <c r="AC46" s="1">
        <f t="shared" si="1"/>
        <v>0</v>
      </c>
      <c r="AD46" s="1">
        <f t="shared" si="3"/>
        <v>0</v>
      </c>
      <c r="AE46"/>
    </row>
    <row r="47" spans="7:36" x14ac:dyDescent="0.25">
      <c r="J47" s="1">
        <f>'uy n=64'!A44</f>
        <v>0.6796875</v>
      </c>
      <c r="K47" s="1">
        <f>'uy n=64'!B44</f>
        <v>-0.18256357574000001</v>
      </c>
      <c r="M47" s="1">
        <f>'uy n=128'!A44</f>
        <v>0.33984375</v>
      </c>
      <c r="N47" s="1">
        <f>'uy n=128'!B44</f>
        <v>0.20095094481</v>
      </c>
      <c r="U47" s="7">
        <v>4.6899999999999997E-2</v>
      </c>
      <c r="W47" s="6">
        <v>-0.24563509854445451</v>
      </c>
      <c r="X47" s="6">
        <v>-0.2920387945670555</v>
      </c>
      <c r="Y47" s="6">
        <v>-0.32311112751288756</v>
      </c>
      <c r="Z47" s="1">
        <f>$R$7</f>
        <v>-0.35532130000000001</v>
      </c>
      <c r="AA47" s="1">
        <f t="shared" si="2"/>
        <v>1.2031062789746512E-2</v>
      </c>
      <c r="AB47" s="1">
        <f t="shared" si="1"/>
        <v>4.0046754938706502E-3</v>
      </c>
      <c r="AC47" s="1">
        <f t="shared" si="1"/>
        <v>1.0374952116495354E-3</v>
      </c>
      <c r="AD47" s="1">
        <f t="shared" si="3"/>
        <v>0.12625322623369001</v>
      </c>
      <c r="AE47"/>
    </row>
    <row r="48" spans="7:36" x14ac:dyDescent="0.25">
      <c r="J48" s="1">
        <f>'uy n=64'!A45</f>
        <v>0.6953125</v>
      </c>
      <c r="K48" s="1">
        <f>'uy n=64'!B45</f>
        <v>-0.20113392722000001</v>
      </c>
      <c r="M48" s="1">
        <f>'uy n=128'!A45</f>
        <v>0.34765625</v>
      </c>
      <c r="N48" s="1">
        <f>'uy n=128'!B45</f>
        <v>0.19202735000999999</v>
      </c>
      <c r="U48" s="7"/>
      <c r="W48" s="6"/>
      <c r="X48" s="6"/>
      <c r="Y48" s="6"/>
      <c r="AA48" s="1">
        <f t="shared" si="2"/>
        <v>0</v>
      </c>
      <c r="AB48" s="1">
        <f t="shared" si="1"/>
        <v>0</v>
      </c>
      <c r="AC48" s="1">
        <f t="shared" si="1"/>
        <v>0</v>
      </c>
      <c r="AD48" s="1">
        <f t="shared" si="3"/>
        <v>0</v>
      </c>
      <c r="AE48"/>
    </row>
    <row r="49" spans="10:31" x14ac:dyDescent="0.25">
      <c r="J49" s="1">
        <f>'uy n=64'!A46</f>
        <v>0.7109375</v>
      </c>
      <c r="K49" s="1">
        <f>'uy n=64'!B46</f>
        <v>-0.21972581307</v>
      </c>
      <c r="M49" s="1">
        <f>'uy n=128'!A46</f>
        <v>0.35546875</v>
      </c>
      <c r="N49" s="1">
        <f>'uy n=128'!B46</f>
        <v>0.18318955435000001</v>
      </c>
      <c r="U49" s="7">
        <v>5.4699999999999999E-2</v>
      </c>
      <c r="W49" s="6">
        <v>-0.30670307878544778</v>
      </c>
      <c r="X49" s="6">
        <v>-0.35597617364852774</v>
      </c>
      <c r="Y49" s="6">
        <v>-0.38162882718790381</v>
      </c>
      <c r="Z49" s="1">
        <f>$R$8</f>
        <v>-0.4103754</v>
      </c>
      <c r="AA49" s="1">
        <f t="shared" si="2"/>
        <v>1.0747950186013294E-2</v>
      </c>
      <c r="AB49" s="1">
        <f t="shared" si="1"/>
        <v>2.9592758276387144E-3</v>
      </c>
      <c r="AC49" s="1">
        <f t="shared" si="1"/>
        <v>8.2636544844114806E-4</v>
      </c>
      <c r="AD49" s="1">
        <f t="shared" si="3"/>
        <v>0.16840796892516</v>
      </c>
      <c r="AE49"/>
    </row>
    <row r="50" spans="10:31" x14ac:dyDescent="0.25">
      <c r="J50" s="1">
        <f>'uy n=64'!A47</f>
        <v>0.7265625</v>
      </c>
      <c r="K50" s="1">
        <f>'uy n=64'!B47</f>
        <v>-0.23806667163</v>
      </c>
      <c r="M50" s="1">
        <f>'uy n=128'!A47</f>
        <v>0.36328125</v>
      </c>
      <c r="N50" s="1">
        <f>'uy n=128'!B47</f>
        <v>0.17442633142</v>
      </c>
      <c r="U50" s="7"/>
      <c r="W50" s="6"/>
      <c r="X50" s="6"/>
      <c r="Y50" s="6"/>
      <c r="AA50" s="1">
        <f t="shared" si="2"/>
        <v>0</v>
      </c>
      <c r="AB50" s="1">
        <f t="shared" si="1"/>
        <v>0</v>
      </c>
      <c r="AC50" s="1">
        <f t="shared" si="1"/>
        <v>0</v>
      </c>
      <c r="AD50" s="1">
        <f t="shared" si="3"/>
        <v>0</v>
      </c>
      <c r="AE50"/>
    </row>
    <row r="51" spans="10:31" x14ac:dyDescent="0.25">
      <c r="J51" s="1">
        <f>'uy n=64'!A48</f>
        <v>0.7421875</v>
      </c>
      <c r="K51" s="1">
        <f>'uy n=64'!B48</f>
        <v>-0.25654473420000001</v>
      </c>
      <c r="M51" s="1">
        <f>'uy n=128'!A48</f>
        <v>0.37109375</v>
      </c>
      <c r="N51" s="1">
        <f>'uy n=128'!B48</f>
        <v>0.16572605830000001</v>
      </c>
      <c r="U51" s="7">
        <v>9.3700000000000006E-2</v>
      </c>
      <c r="W51" s="6">
        <v>-0.53814608482425608</v>
      </c>
      <c r="X51" s="6">
        <v>-0.52694508196599199</v>
      </c>
      <c r="Y51" s="6">
        <v>-0.52662140467854401</v>
      </c>
      <c r="Z51" s="1">
        <f>$R$9</f>
        <v>-0.5264392</v>
      </c>
      <c r="AA51" s="1">
        <f t="shared" si="2"/>
        <v>1.3705115228839732E-4</v>
      </c>
      <c r="AB51" s="1">
        <f t="shared" si="1"/>
        <v>2.5591656351592539E-7</v>
      </c>
      <c r="AC51" s="1">
        <f t="shared" si="1"/>
        <v>3.3198544883328897E-8</v>
      </c>
      <c r="AD51" s="1">
        <f t="shared" si="3"/>
        <v>0.27713823129664</v>
      </c>
      <c r="AE51"/>
    </row>
    <row r="52" spans="10:31" x14ac:dyDescent="0.25">
      <c r="J52" s="1">
        <f>'uy n=64'!A49</f>
        <v>0.7578125</v>
      </c>
      <c r="K52" s="1">
        <f>'uy n=64'!B49</f>
        <v>-0.27522354562000001</v>
      </c>
      <c r="M52" s="1">
        <f>'uy n=128'!A49</f>
        <v>0.37890625</v>
      </c>
      <c r="N52" s="1">
        <f>'uy n=128'!B49</f>
        <v>0.15707866002000001</v>
      </c>
      <c r="U52" s="7"/>
      <c r="W52" s="6"/>
      <c r="X52" s="6"/>
      <c r="Y52" s="6"/>
      <c r="AA52" s="1">
        <f t="shared" si="2"/>
        <v>0</v>
      </c>
      <c r="AB52" s="1">
        <f t="shared" si="1"/>
        <v>0</v>
      </c>
      <c r="AC52" s="1">
        <f t="shared" si="1"/>
        <v>0</v>
      </c>
      <c r="AD52" s="1">
        <f t="shared" si="3"/>
        <v>0</v>
      </c>
      <c r="AE52"/>
    </row>
    <row r="53" spans="10:31" x14ac:dyDescent="0.25">
      <c r="J53" s="1">
        <f>'uy n=64'!A50</f>
        <v>0.7734375</v>
      </c>
      <c r="K53" s="1">
        <f>'uy n=64'!B50</f>
        <v>-0.29412814380000002</v>
      </c>
      <c r="M53" s="1">
        <f>'uy n=128'!A50</f>
        <v>0.38671875</v>
      </c>
      <c r="N53" s="1">
        <f>'uy n=128'!B50</f>
        <v>0.14847500369</v>
      </c>
      <c r="U53" s="7">
        <v>0.1406</v>
      </c>
      <c r="W53" s="6">
        <v>-0.53235726845374387</v>
      </c>
      <c r="X53" s="6">
        <v>-0.45713567841939984</v>
      </c>
      <c r="Y53" s="6">
        <v>-0.43759598723416782</v>
      </c>
      <c r="Z53" s="1">
        <f>$R$10</f>
        <v>-0.42645450000000001</v>
      </c>
      <c r="AA53" s="1">
        <f t="shared" si="2"/>
        <v>1.1215396366167285E-2</v>
      </c>
      <c r="AB53" s="1">
        <f t="shared" si="1"/>
        <v>9.4133470920304552E-4</v>
      </c>
      <c r="AC53" s="1">
        <f t="shared" si="1"/>
        <v>1.2413273778912409E-4</v>
      </c>
      <c r="AD53" s="1">
        <f t="shared" si="3"/>
        <v>0.18186344057025</v>
      </c>
      <c r="AE53"/>
    </row>
    <row r="54" spans="10:31" x14ac:dyDescent="0.25">
      <c r="J54" s="1">
        <f>'uy n=64'!A51</f>
        <v>0.7890625</v>
      </c>
      <c r="K54" s="1">
        <f>'uy n=64'!B51</f>
        <v>-0.31435294326000002</v>
      </c>
      <c r="M54" s="1">
        <f>'uy n=128'!A51</f>
        <v>0.39453125</v>
      </c>
      <c r="N54" s="1">
        <f>'uy n=128'!B51</f>
        <v>0.13990593975999999</v>
      </c>
      <c r="U54" s="7"/>
      <c r="W54" s="6"/>
      <c r="X54" s="6"/>
      <c r="Y54" s="6"/>
      <c r="AA54" s="1">
        <f t="shared" si="2"/>
        <v>0</v>
      </c>
      <c r="AB54" s="1">
        <f t="shared" si="1"/>
        <v>0</v>
      </c>
      <c r="AC54" s="1">
        <f t="shared" si="1"/>
        <v>0</v>
      </c>
      <c r="AD54" s="1">
        <f t="shared" si="3"/>
        <v>0</v>
      </c>
      <c r="AE54"/>
    </row>
    <row r="55" spans="10:31" x14ac:dyDescent="0.25">
      <c r="J55" s="1">
        <f>'uy n=64'!A52</f>
        <v>0.8046875</v>
      </c>
      <c r="K55" s="1">
        <f>'uy n=64'!B52</f>
        <v>-0.33724406995</v>
      </c>
      <c r="M55" s="1">
        <f>'uy n=128'!A52</f>
        <v>0.40234375</v>
      </c>
      <c r="N55" s="1">
        <f>'uy n=128'!B52</f>
        <v>0.13136365260999999</v>
      </c>
      <c r="U55" s="7">
        <v>0.1953</v>
      </c>
      <c r="W55" s="6">
        <v>-0.39630522284957592</v>
      </c>
      <c r="X55" s="6">
        <v>-0.33726552812943195</v>
      </c>
      <c r="Y55" s="6">
        <v>-0.32529639803867993</v>
      </c>
      <c r="Z55" s="1">
        <f>$R$11</f>
        <v>-0.32021369999999999</v>
      </c>
      <c r="AA55" s="1">
        <f t="shared" si="2"/>
        <v>5.7899198495675363E-3</v>
      </c>
      <c r="AB55" s="1">
        <f t="shared" si="1"/>
        <v>2.9076484255568695E-4</v>
      </c>
      <c r="AC55" s="1">
        <f t="shared" si="1"/>
        <v>2.5833819352400958E-5</v>
      </c>
      <c r="AD55" s="1">
        <f t="shared" si="3"/>
        <v>0.10253681366768999</v>
      </c>
    </row>
    <row r="56" spans="10:31" x14ac:dyDescent="0.25">
      <c r="J56" s="1">
        <f>'uy n=64'!A53</f>
        <v>0.8203125</v>
      </c>
      <c r="K56" s="1">
        <f>'uy n=64'!B53</f>
        <v>-0.36406679423999999</v>
      </c>
      <c r="M56" s="1">
        <f>'uy n=128'!A53</f>
        <v>0.41015625</v>
      </c>
      <c r="N56" s="1">
        <f>'uy n=128'!B53</f>
        <v>0.1228422617</v>
      </c>
      <c r="U56" s="7"/>
      <c r="W56" s="6"/>
      <c r="X56" s="6"/>
      <c r="Y56" s="6"/>
      <c r="AA56" s="1">
        <f t="shared" si="2"/>
        <v>0</v>
      </c>
      <c r="AB56" s="1">
        <f t="shared" si="1"/>
        <v>0</v>
      </c>
      <c r="AC56" s="1">
        <f t="shared" si="1"/>
        <v>0</v>
      </c>
      <c r="AD56" s="1">
        <f t="shared" si="3"/>
        <v>0</v>
      </c>
    </row>
    <row r="57" spans="10:31" x14ac:dyDescent="0.25">
      <c r="J57" s="1">
        <f>'uy n=64'!A54</f>
        <v>0.8359375</v>
      </c>
      <c r="K57" s="1">
        <f>'uy n=64'!B54</f>
        <v>-0.39682746199000002</v>
      </c>
      <c r="M57" s="1">
        <f>'uy n=128'!A54</f>
        <v>0.41796875</v>
      </c>
      <c r="N57" s="1">
        <f>'uy n=128'!B54</f>
        <v>0.11433648503</v>
      </c>
      <c r="U57" s="7">
        <v>0.5</v>
      </c>
      <c r="W57" s="6">
        <v>1.4219068102700003E-2</v>
      </c>
      <c r="X57" s="6">
        <v>2.3189360233999999E-2</v>
      </c>
      <c r="Y57" s="6">
        <v>2.5206559113500001E-2</v>
      </c>
      <c r="Z57" s="1">
        <f>$R$12</f>
        <v>2.57995E-2</v>
      </c>
      <c r="AA57" s="1">
        <f t="shared" si="2"/>
        <v>1.3410640292800321E-4</v>
      </c>
      <c r="AB57" s="1">
        <f t="shared" si="2"/>
        <v>6.8128295980545373E-6</v>
      </c>
      <c r="AC57" s="1">
        <f t="shared" si="2"/>
        <v>3.5157889488340416E-7</v>
      </c>
      <c r="AD57" s="1">
        <f t="shared" si="3"/>
        <v>6.6561420024999999E-4</v>
      </c>
    </row>
    <row r="58" spans="10:31" x14ac:dyDescent="0.25">
      <c r="J58" s="1">
        <f>'uy n=64'!A55</f>
        <v>0.8515625</v>
      </c>
      <c r="K58" s="1">
        <f>'uy n=64'!B55</f>
        <v>-0.43591869927999999</v>
      </c>
      <c r="M58" s="1">
        <f>'uy n=128'!A55</f>
        <v>0.42578125</v>
      </c>
      <c r="N58" s="1">
        <f>'uy n=128'!B55</f>
        <v>0.10584139564</v>
      </c>
      <c r="U58" s="7"/>
      <c r="W58" s="6"/>
      <c r="X58" s="6"/>
      <c r="Y58" s="6"/>
      <c r="AA58" s="1">
        <f t="shared" si="2"/>
        <v>0</v>
      </c>
      <c r="AB58" s="1">
        <f t="shared" si="2"/>
        <v>0</v>
      </c>
      <c r="AC58" s="1">
        <f t="shared" si="2"/>
        <v>0</v>
      </c>
      <c r="AD58" s="1">
        <f t="shared" si="3"/>
        <v>0</v>
      </c>
    </row>
    <row r="59" spans="10:31" x14ac:dyDescent="0.25">
      <c r="J59" s="1">
        <f>'uy n=64'!A56</f>
        <v>0.8671875</v>
      </c>
      <c r="K59" s="1">
        <f>'uy n=64'!B56</f>
        <v>-0.47821730203000001</v>
      </c>
      <c r="M59" s="1">
        <f>'uy n=128'!A56</f>
        <v>0.43359375</v>
      </c>
      <c r="N59" s="1">
        <f>'uy n=128'!B56</f>
        <v>9.7353489212000002E-2</v>
      </c>
      <c r="U59" s="7">
        <v>0.76559999999999995</v>
      </c>
      <c r="W59" s="6">
        <v>0.36721678835374394</v>
      </c>
      <c r="X59" s="6">
        <v>0.33466434836633591</v>
      </c>
      <c r="Y59" s="6">
        <v>0.32816241007933594</v>
      </c>
      <c r="Z59" s="1">
        <f>$R$13</f>
        <v>0.32535920000000002</v>
      </c>
      <c r="AA59" s="1">
        <f t="shared" si="2"/>
        <v>1.7520577027914791E-3</v>
      </c>
      <c r="AB59" s="1">
        <f t="shared" si="2"/>
        <v>8.6585786119523507E-5</v>
      </c>
      <c r="AC59" s="1">
        <f t="shared" si="2"/>
        <v>7.8579867488905346E-6</v>
      </c>
      <c r="AD59" s="1">
        <f t="shared" si="3"/>
        <v>0.10585860902464</v>
      </c>
    </row>
    <row r="60" spans="10:31" x14ac:dyDescent="0.25">
      <c r="J60" s="1">
        <f>'uy n=64'!A57</f>
        <v>0.8828125</v>
      </c>
      <c r="K60" s="1">
        <f>'uy n=64'!B57</f>
        <v>-0.51571569174999998</v>
      </c>
      <c r="M60" s="1">
        <f>'uy n=128'!A57</f>
        <v>0.44140625</v>
      </c>
      <c r="N60" s="1">
        <f>'uy n=128'!B57</f>
        <v>8.8870276307999999E-2</v>
      </c>
      <c r="U60" s="7"/>
      <c r="W60" s="6"/>
      <c r="X60" s="6"/>
      <c r="Y60" s="6"/>
      <c r="AA60" s="1">
        <f t="shared" si="2"/>
        <v>0</v>
      </c>
      <c r="AB60" s="1">
        <f t="shared" si="2"/>
        <v>0</v>
      </c>
      <c r="AC60" s="1">
        <f t="shared" si="2"/>
        <v>0</v>
      </c>
      <c r="AD60" s="1">
        <f t="shared" si="3"/>
        <v>0</v>
      </c>
    </row>
    <row r="61" spans="10:31" x14ac:dyDescent="0.25">
      <c r="J61" s="1">
        <f>'uy n=64'!A58</f>
        <v>0.8984375</v>
      </c>
      <c r="K61" s="1">
        <f>'uy n=64'!B58</f>
        <v>-0.53468149876000004</v>
      </c>
      <c r="M61" s="1">
        <f>'uy n=128'!A58</f>
        <v>0.44921875</v>
      </c>
      <c r="N61" s="1">
        <f>'uy n=128'!B58</f>
        <v>8.0389254548E-2</v>
      </c>
      <c r="U61" s="7">
        <v>0.77339999999999998</v>
      </c>
      <c r="W61" s="6">
        <v>0.37786442731899195</v>
      </c>
      <c r="X61" s="6">
        <v>0.34383926174950397</v>
      </c>
      <c r="Y61" s="6">
        <v>0.33677585741010396</v>
      </c>
      <c r="Z61" s="1">
        <f>$R$14</f>
        <v>0.33399240000000002</v>
      </c>
      <c r="AA61" s="1">
        <f t="shared" si="2"/>
        <v>1.9247547810783737E-3</v>
      </c>
      <c r="AB61" s="1">
        <f t="shared" si="2"/>
        <v>9.6960686313843857E-5</v>
      </c>
      <c r="AC61" s="1">
        <f t="shared" si="2"/>
        <v>7.7476351538625329E-6</v>
      </c>
      <c r="AD61" s="1">
        <f t="shared" si="3"/>
        <v>0.11155092325776002</v>
      </c>
    </row>
    <row r="62" spans="10:31" x14ac:dyDescent="0.25">
      <c r="J62" s="1">
        <f>'uy n=64'!A59</f>
        <v>0.9140625</v>
      </c>
      <c r="K62" s="1">
        <f>'uy n=64'!B59</f>
        <v>-0.51930706156999995</v>
      </c>
      <c r="M62" s="1">
        <f>'uy n=128'!A59</f>
        <v>0.45703125</v>
      </c>
      <c r="N62" s="1">
        <f>'uy n=128'!B59</f>
        <v>7.1908279709000003E-2</v>
      </c>
      <c r="U62" s="7"/>
      <c r="W62" s="6"/>
      <c r="X62" s="6"/>
      <c r="Y62" s="6"/>
      <c r="AA62" s="1">
        <f t="shared" si="2"/>
        <v>0</v>
      </c>
      <c r="AB62" s="1">
        <f t="shared" si="2"/>
        <v>0</v>
      </c>
      <c r="AC62" s="1">
        <f t="shared" si="2"/>
        <v>0</v>
      </c>
      <c r="AD62" s="1">
        <f t="shared" si="3"/>
        <v>0</v>
      </c>
    </row>
    <row r="63" spans="10:31" x14ac:dyDescent="0.25">
      <c r="J63" s="1">
        <f>'uy n=64'!A60</f>
        <v>0.9296875</v>
      </c>
      <c r="K63" s="1">
        <f>'uy n=64'!B60</f>
        <v>-0.45892911499</v>
      </c>
      <c r="M63" s="1">
        <f>'uy n=128'!A60</f>
        <v>0.46484375</v>
      </c>
      <c r="N63" s="1">
        <f>'uy n=128'!B60</f>
        <v>6.3426029925000002E-2</v>
      </c>
      <c r="U63" s="7">
        <v>0.84370000000000001</v>
      </c>
      <c r="W63" s="6">
        <v>0.43386961809983199</v>
      </c>
      <c r="X63" s="6">
        <v>0.38482899969721601</v>
      </c>
      <c r="Y63" s="6">
        <v>0.37734804588179999</v>
      </c>
      <c r="Z63" s="1">
        <f>$R$15</f>
        <v>0.3769189</v>
      </c>
      <c r="AA63" s="1">
        <f t="shared" si="2"/>
        <v>3.2433842920865305E-3</v>
      </c>
      <c r="AB63" s="1">
        <f t="shared" si="2"/>
        <v>6.2569677219896823E-5</v>
      </c>
      <c r="AC63" s="1">
        <f t="shared" si="2"/>
        <v>1.8416618786588758E-7</v>
      </c>
      <c r="AD63" s="1">
        <f t="shared" si="3"/>
        <v>0.14206785717720999</v>
      </c>
    </row>
    <row r="64" spans="10:31" x14ac:dyDescent="0.25">
      <c r="J64" s="1">
        <f>'uy n=64'!A61</f>
        <v>0.9453125</v>
      </c>
      <c r="K64" s="1">
        <f>'uy n=64'!B61</f>
        <v>-0.3558737099</v>
      </c>
      <c r="M64" s="1">
        <f>'uy n=128'!A61</f>
        <v>0.47265625</v>
      </c>
      <c r="N64" s="1">
        <f>'uy n=128'!B61</f>
        <v>5.4941338743000001E-2</v>
      </c>
      <c r="U64" s="7"/>
      <c r="W64" s="6"/>
      <c r="X64" s="6"/>
      <c r="Y64" s="6"/>
      <c r="AA64" s="1">
        <f t="shared" si="2"/>
        <v>0</v>
      </c>
      <c r="AB64" s="1">
        <f t="shared" si="2"/>
        <v>0</v>
      </c>
      <c r="AC64" s="1">
        <f t="shared" si="2"/>
        <v>0</v>
      </c>
      <c r="AD64" s="1">
        <f t="shared" si="3"/>
        <v>0</v>
      </c>
    </row>
    <row r="65" spans="10:30" x14ac:dyDescent="0.25">
      <c r="J65" s="1">
        <f>'uy n=64'!A62</f>
        <v>0.9609375</v>
      </c>
      <c r="K65" s="1">
        <f>'uy n=64'!B62</f>
        <v>-0.22779402424</v>
      </c>
      <c r="M65" s="1">
        <f>'uy n=128'!A62</f>
        <v>0.48046875</v>
      </c>
      <c r="N65" s="1">
        <f>'uy n=128'!B62</f>
        <v>4.6452821791999999E-2</v>
      </c>
      <c r="U65" s="7">
        <v>0.90620000000000001</v>
      </c>
      <c r="W65" s="6">
        <v>0.38500589271909597</v>
      </c>
      <c r="X65" s="6">
        <v>0.33543043570595998</v>
      </c>
      <c r="Y65" s="6">
        <v>0.32987811959415203</v>
      </c>
      <c r="Z65" s="1">
        <f>$R$16</f>
        <v>0.33304420000000001</v>
      </c>
      <c r="AA65" s="1">
        <f t="shared" si="2"/>
        <v>2.7000175102337492E-3</v>
      </c>
      <c r="AB65" s="1">
        <f t="shared" si="2"/>
        <v>5.6941208443982834E-6</v>
      </c>
      <c r="AC65" s="1">
        <f t="shared" si="2"/>
        <v>1.0024065136294522E-5</v>
      </c>
      <c r="AD65" s="1">
        <f t="shared" si="3"/>
        <v>0.11091843915364001</v>
      </c>
    </row>
    <row r="66" spans="10:30" x14ac:dyDescent="0.25">
      <c r="J66" s="1">
        <f>'uy n=64'!A63</f>
        <v>0.9765625</v>
      </c>
      <c r="K66" s="1">
        <f>'uy n=64'!B63</f>
        <v>-0.10128172353000001</v>
      </c>
      <c r="M66" s="1">
        <f>'uy n=128'!A63</f>
        <v>0.48828125</v>
      </c>
      <c r="N66" s="1">
        <f>'uy n=128'!B63</f>
        <v>3.7959293184000001E-2</v>
      </c>
      <c r="U66" s="7"/>
      <c r="W66" s="6"/>
      <c r="X66" s="6"/>
      <c r="Y66" s="6"/>
      <c r="AA66" s="1">
        <f t="shared" si="2"/>
        <v>0</v>
      </c>
      <c r="AB66" s="1">
        <f t="shared" si="2"/>
        <v>0</v>
      </c>
      <c r="AC66" s="1">
        <f t="shared" si="2"/>
        <v>0</v>
      </c>
      <c r="AD66" s="1">
        <f t="shared" si="3"/>
        <v>0</v>
      </c>
    </row>
    <row r="67" spans="10:30" x14ac:dyDescent="0.25">
      <c r="J67" s="1">
        <f>'uy n=64'!A64</f>
        <v>0.9921875</v>
      </c>
      <c r="K67" s="1">
        <f>'uy n=64'!B64</f>
        <v>5.2738510211000004E-4</v>
      </c>
      <c r="M67" s="1">
        <f>'uy n=128'!A64</f>
        <v>0.49609375</v>
      </c>
      <c r="N67" s="1">
        <f>'uy n=128'!B64</f>
        <v>2.9459813800000002E-2</v>
      </c>
      <c r="U67" s="7">
        <v>0.92190000000000005</v>
      </c>
      <c r="W67" s="6">
        <v>0.36131769061295194</v>
      </c>
      <c r="X67" s="6">
        <v>0.30957704048899193</v>
      </c>
      <c r="Y67" s="6">
        <v>0.30558877594311989</v>
      </c>
      <c r="Z67" s="1">
        <f>$R$17</f>
        <v>0.30990970000000001</v>
      </c>
      <c r="AA67" s="1">
        <f t="shared" si="2"/>
        <v>2.6427814988613531E-3</v>
      </c>
      <c r="AB67" s="1">
        <f t="shared" si="2"/>
        <v>1.1066235026413631E-7</v>
      </c>
      <c r="AC67" s="1">
        <f t="shared" si="2"/>
        <v>1.8670384705325314E-5</v>
      </c>
      <c r="AD67" s="1">
        <f t="shared" si="3"/>
        <v>9.6044022154090011E-2</v>
      </c>
    </row>
    <row r="68" spans="10:30" x14ac:dyDescent="0.25">
      <c r="M68" s="1">
        <f>'uy n=128'!A65</f>
        <v>0.50390625</v>
      </c>
      <c r="N68" s="1">
        <f>'uy n=128'!B65</f>
        <v>2.0953304427E-2</v>
      </c>
      <c r="U68" s="7"/>
      <c r="W68" s="6"/>
      <c r="X68" s="6"/>
      <c r="Y68" s="6"/>
      <c r="AA68" s="1">
        <f t="shared" si="2"/>
        <v>0</v>
      </c>
      <c r="AB68" s="1">
        <f t="shared" si="2"/>
        <v>0</v>
      </c>
      <c r="AC68" s="1">
        <f t="shared" si="2"/>
        <v>0</v>
      </c>
      <c r="AD68" s="1">
        <f t="shared" si="3"/>
        <v>0</v>
      </c>
    </row>
    <row r="69" spans="10:30" x14ac:dyDescent="0.25">
      <c r="M69" s="1">
        <f>'uy n=128'!A66</f>
        <v>0.51171875</v>
      </c>
      <c r="N69" s="1">
        <f>'uy n=128'!B66</f>
        <v>1.2438442417E-2</v>
      </c>
      <c r="U69" s="7">
        <v>0.92969999999999997</v>
      </c>
      <c r="W69" s="6">
        <v>0.33261584807057609</v>
      </c>
      <c r="X69" s="6">
        <v>0.29510500441449605</v>
      </c>
      <c r="Y69" s="6">
        <v>0.29109425488703206</v>
      </c>
      <c r="Z69" s="1">
        <f>$R$18</f>
        <v>0.29627029999999999</v>
      </c>
      <c r="AA69" s="1">
        <f t="shared" si="2"/>
        <v>1.3209988645505584E-3</v>
      </c>
      <c r="AB69" s="1">
        <f t="shared" si="2"/>
        <v>1.3579138015949559E-6</v>
      </c>
      <c r="AC69" s="1">
        <f t="shared" si="2"/>
        <v>2.6791443011479201E-5</v>
      </c>
      <c r="AD69" s="1">
        <f t="shared" si="3"/>
        <v>8.7776090662089995E-2</v>
      </c>
    </row>
    <row r="70" spans="10:30" x14ac:dyDescent="0.25">
      <c r="M70" s="1">
        <f>'uy n=128'!A67</f>
        <v>0.51953125</v>
      </c>
      <c r="N70" s="1">
        <f>'uy n=128'!B67</f>
        <v>3.9138859103999999E-3</v>
      </c>
      <c r="U70" s="7"/>
      <c r="W70" s="6"/>
      <c r="X70" s="6"/>
      <c r="Y70" s="6"/>
      <c r="AA70" s="1">
        <f t="shared" si="2"/>
        <v>0</v>
      </c>
      <c r="AB70" s="1">
        <f t="shared" si="2"/>
        <v>0</v>
      </c>
      <c r="AC70" s="1">
        <f t="shared" si="2"/>
        <v>0</v>
      </c>
      <c r="AD70" s="1">
        <f t="shared" si="3"/>
        <v>0</v>
      </c>
    </row>
    <row r="71" spans="10:30" x14ac:dyDescent="0.25">
      <c r="M71" s="1">
        <f>'uy n=128'!A68</f>
        <v>0.52734375</v>
      </c>
      <c r="N71" s="1">
        <f>'uy n=128'!B68</f>
        <v>-4.6216195107999999E-3</v>
      </c>
      <c r="U71" s="7">
        <v>0.9375</v>
      </c>
      <c r="W71" s="6">
        <v>0.30396810515</v>
      </c>
      <c r="X71" s="6">
        <v>0.27515514093500004</v>
      </c>
      <c r="Y71" s="6">
        <v>0.27436035104000001</v>
      </c>
      <c r="Z71" s="1">
        <f>$R$19</f>
        <v>0.2807056</v>
      </c>
      <c r="AA71" s="1">
        <f t="shared" si="2"/>
        <v>5.4114414585377656E-4</v>
      </c>
      <c r="AB71" s="1">
        <f t="shared" si="2"/>
        <v>3.08075958322402E-5</v>
      </c>
      <c r="AC71" s="1">
        <f t="shared" si="2"/>
        <v>4.0262184364381002E-5</v>
      </c>
      <c r="AD71" s="1">
        <f t="shared" si="3"/>
        <v>7.8795633871360002E-2</v>
      </c>
    </row>
    <row r="72" spans="10:30" x14ac:dyDescent="0.25">
      <c r="M72" s="1">
        <f>'uy n=128'!A69</f>
        <v>0.53515625</v>
      </c>
      <c r="N72" s="1">
        <f>'uy n=128'!B69</f>
        <v>-1.3169470298000001E-2</v>
      </c>
      <c r="U72" s="7"/>
      <c r="W72" s="6"/>
      <c r="X72" s="6"/>
      <c r="Y72" s="6"/>
      <c r="AA72" s="1">
        <f t="shared" si="2"/>
        <v>0</v>
      </c>
      <c r="AB72" s="1">
        <f t="shared" si="2"/>
        <v>0</v>
      </c>
      <c r="AC72" s="1">
        <f t="shared" si="2"/>
        <v>0</v>
      </c>
      <c r="AD72" s="1">
        <f t="shared" si="3"/>
        <v>0</v>
      </c>
    </row>
    <row r="73" spans="10:30" x14ac:dyDescent="0.25">
      <c r="M73" s="1">
        <f>'uy n=128'!A70</f>
        <v>0.54296875</v>
      </c>
      <c r="N73" s="1">
        <f>'uy n=128'!B70</f>
        <v>-2.1731440078E-2</v>
      </c>
      <c r="U73" s="7">
        <v>1</v>
      </c>
      <c r="W73" s="6">
        <v>-0.1206599250029</v>
      </c>
      <c r="X73" s="6">
        <v>-5.6261277205404997E-2</v>
      </c>
      <c r="Y73" s="6">
        <v>-2.8593011781044998E-2</v>
      </c>
      <c r="Z73" s="1">
        <f>$R$20</f>
        <v>0</v>
      </c>
      <c r="AA73" s="1">
        <f t="shared" si="2"/>
        <v>1.4558817501705453E-2</v>
      </c>
      <c r="AB73" s="1">
        <f t="shared" si="2"/>
        <v>3.1653313127834241E-3</v>
      </c>
      <c r="AC73" s="1">
        <f t="shared" si="2"/>
        <v>8.17560322710978E-4</v>
      </c>
      <c r="AD73" s="1">
        <f t="shared" si="3"/>
        <v>0</v>
      </c>
    </row>
    <row r="74" spans="10:30" x14ac:dyDescent="0.25">
      <c r="M74" s="1">
        <f>'uy n=128'!A71</f>
        <v>0.55078125</v>
      </c>
      <c r="N74" s="1">
        <f>'uy n=128'!B71</f>
        <v>-3.0309286341E-2</v>
      </c>
      <c r="U74" s="7"/>
      <c r="W74" s="11"/>
      <c r="Z74" s="6" t="s">
        <v>27</v>
      </c>
      <c r="AA74" s="6">
        <f>SUM(AA40:AA73)</f>
        <v>0.10799858906396682</v>
      </c>
      <c r="AB74" s="6">
        <f>SUM(AB40:AB52)</f>
        <v>1.7980496758370549E-2</v>
      </c>
      <c r="AC74" s="6">
        <f>SUM(AC40:AC52)</f>
        <v>4.697005822121304E-3</v>
      </c>
      <c r="AD74" s="6">
        <f>SUM(AD38:AD50)</f>
        <v>0.43286185639670993</v>
      </c>
    </row>
    <row r="75" spans="10:30" x14ac:dyDescent="0.25">
      <c r="M75" s="1">
        <f>'uy n=128'!A72</f>
        <v>0.55859375</v>
      </c>
      <c r="N75" s="1">
        <f>'uy n=128'!B72</f>
        <v>-3.8904508257000002E-2</v>
      </c>
      <c r="Z75" s="8" t="s">
        <v>28</v>
      </c>
      <c r="AA75" s="8">
        <f>SQRT(AA74/$AD$74)</f>
        <v>0.49949872274248597</v>
      </c>
      <c r="AB75" s="8">
        <f>SQRT(AB74/$AD$74)</f>
        <v>0.20381032626550749</v>
      </c>
      <c r="AC75" s="8">
        <f>SQRT(AC74/$AD$74)</f>
        <v>0.10416837526286307</v>
      </c>
      <c r="AD75" s="8"/>
    </row>
    <row r="76" spans="10:30" x14ac:dyDescent="0.25">
      <c r="M76" s="1">
        <f>'uy n=128'!A73</f>
        <v>0.56640625</v>
      </c>
      <c r="N76" s="1">
        <f>'uy n=128'!B73</f>
        <v>-4.7518920340999998E-2</v>
      </c>
    </row>
    <row r="77" spans="10:30" x14ac:dyDescent="0.25">
      <c r="M77" s="1">
        <f>'uy n=128'!A74</f>
        <v>0.57421875</v>
      </c>
      <c r="N77" s="1">
        <f>'uy n=128'!B74</f>
        <v>-5.6154745011999997E-2</v>
      </c>
    </row>
    <row r="78" spans="10:30" x14ac:dyDescent="0.25">
      <c r="M78" s="1">
        <f>'uy n=128'!A75</f>
        <v>0.58203125</v>
      </c>
      <c r="N78" s="1">
        <f>'uy n=128'!B75</f>
        <v>-6.4813682265000006E-2</v>
      </c>
      <c r="X78" s="1" t="s">
        <v>50</v>
      </c>
      <c r="Y78" s="1" t="s">
        <v>51</v>
      </c>
    </row>
    <row r="79" spans="10:30" x14ac:dyDescent="0.25">
      <c r="M79" s="1">
        <f>'uy n=128'!A76</f>
        <v>0.58984375</v>
      </c>
      <c r="N79" s="1">
        <f>'uy n=128'!B76</f>
        <v>-7.3497176930000005E-2</v>
      </c>
      <c r="V79" s="1" t="s">
        <v>3</v>
      </c>
      <c r="W79" s="1" t="s">
        <v>1</v>
      </c>
      <c r="X79" s="1">
        <f>10^(LOG10(V80)*(-1)-LOG10(W80))</f>
        <v>6.256272253995486E-2</v>
      </c>
      <c r="Y79" s="1">
        <f>10^(LOG10(W80)*(-0.5)-LOG10(V80))</f>
        <v>4.4216344029935226E-2</v>
      </c>
    </row>
    <row r="80" spans="10:30" x14ac:dyDescent="0.25">
      <c r="M80" s="1">
        <f>'uy n=128'!A77</f>
        <v>0.59765625</v>
      </c>
      <c r="N80" s="1">
        <f>'uy n=128'!B77</f>
        <v>-8.2207319289999997E-2</v>
      </c>
      <c r="V80" s="14">
        <v>32</v>
      </c>
      <c r="W80" s="1">
        <f>$AA$75</f>
        <v>0.49949872274248597</v>
      </c>
      <c r="X80" s="1">
        <f>($X$79*V80)^-1</f>
        <v>0.49949872274248613</v>
      </c>
      <c r="Y80" s="1">
        <f>($Y$79*V80)^-2</f>
        <v>0.49949872274248636</v>
      </c>
    </row>
    <row r="81" spans="13:25" x14ac:dyDescent="0.25">
      <c r="M81" s="1">
        <f>'uy n=128'!A78</f>
        <v>0.60546875</v>
      </c>
      <c r="N81" s="1">
        <f>'uy n=128'!B78</f>
        <v>-9.0945978607999994E-2</v>
      </c>
      <c r="V81" s="14">
        <v>64</v>
      </c>
      <c r="W81" s="1">
        <f>$AB$75</f>
        <v>0.20381032626550749</v>
      </c>
      <c r="X81" s="1">
        <f t="shared" ref="X81:X82" si="4">($X$79*V81)^-1</f>
        <v>0.24974936137124307</v>
      </c>
      <c r="Y81" s="1">
        <f t="shared" ref="Y81:Y82" si="5">($Y$79*V81)^-2</f>
        <v>0.12487468068562159</v>
      </c>
    </row>
    <row r="82" spans="13:25" x14ac:dyDescent="0.25">
      <c r="M82" s="1">
        <f>'uy n=128'!A79</f>
        <v>0.61328125</v>
      </c>
      <c r="N82" s="1">
        <f>'uy n=128'!B79</f>
        <v>-9.9713889419999993E-2</v>
      </c>
      <c r="V82" s="14">
        <f>2*V81</f>
        <v>128</v>
      </c>
      <c r="W82" s="1">
        <f>$AC$75</f>
        <v>0.10416837526286307</v>
      </c>
      <c r="X82" s="1">
        <f t="shared" si="4"/>
        <v>0.12487468068562153</v>
      </c>
      <c r="Y82" s="1">
        <f t="shared" si="5"/>
        <v>3.1218670171405397E-2</v>
      </c>
    </row>
    <row r="83" spans="13:25" x14ac:dyDescent="0.25">
      <c r="M83" s="1">
        <f>'uy n=128'!A80</f>
        <v>0.62109375</v>
      </c>
      <c r="N83" s="1">
        <f>'uy n=128'!B80</f>
        <v>-0.10851209220999999</v>
      </c>
      <c r="V83" s="14"/>
    </row>
    <row r="84" spans="13:25" x14ac:dyDescent="0.25">
      <c r="M84" s="1">
        <f>'uy n=128'!A81</f>
        <v>0.62890625</v>
      </c>
      <c r="N84" s="1">
        <f>'uy n=128'!B81</f>
        <v>-0.11734198344000001</v>
      </c>
    </row>
    <row r="85" spans="13:25" x14ac:dyDescent="0.25">
      <c r="M85" s="1">
        <f>'uy n=128'!A82</f>
        <v>0.63671875</v>
      </c>
      <c r="N85" s="1">
        <f>'uy n=128'!B82</f>
        <v>-0.12620340111</v>
      </c>
    </row>
    <row r="86" spans="13:25" x14ac:dyDescent="0.25">
      <c r="M86" s="1">
        <f>'uy n=128'!A83</f>
        <v>0.64453125</v>
      </c>
      <c r="N86" s="1">
        <f>'uy n=128'!B83</f>
        <v>-0.13509524829</v>
      </c>
    </row>
    <row r="87" spans="13:25" x14ac:dyDescent="0.25">
      <c r="M87" s="1">
        <f>'uy n=128'!A84</f>
        <v>0.65234375</v>
      </c>
      <c r="N87" s="1">
        <f>'uy n=128'!B84</f>
        <v>-0.14401730584</v>
      </c>
    </row>
    <row r="88" spans="13:25" x14ac:dyDescent="0.25">
      <c r="M88" s="1">
        <f>'uy n=128'!A85</f>
        <v>0.66015625</v>
      </c>
      <c r="N88" s="1">
        <f>'uy n=128'!B85</f>
        <v>-0.15296806488</v>
      </c>
    </row>
    <row r="89" spans="13:25" x14ac:dyDescent="0.25">
      <c r="M89" s="1">
        <f>'uy n=128'!A86</f>
        <v>0.66796875</v>
      </c>
      <c r="N89" s="1">
        <f>'uy n=128'!B86</f>
        <v>-0.161943754</v>
      </c>
    </row>
    <row r="90" spans="13:25" x14ac:dyDescent="0.25">
      <c r="M90" s="1">
        <f>'uy n=128'!A87</f>
        <v>0.67578125</v>
      </c>
      <c r="N90" s="1">
        <f>'uy n=128'!B87</f>
        <v>-0.17094108997999999</v>
      </c>
    </row>
    <row r="91" spans="13:25" x14ac:dyDescent="0.25">
      <c r="M91" s="1">
        <f>'uy n=128'!A88</f>
        <v>0.68359375</v>
      </c>
      <c r="N91" s="1">
        <f>'uy n=128'!B88</f>
        <v>-0.17995696396999999</v>
      </c>
    </row>
    <row r="92" spans="13:25" x14ac:dyDescent="0.25">
      <c r="M92" s="1">
        <f>'uy n=128'!A89</f>
        <v>0.69140625</v>
      </c>
      <c r="N92" s="1">
        <f>'uy n=128'!B89</f>
        <v>-0.18898527623</v>
      </c>
    </row>
    <row r="93" spans="13:25" x14ac:dyDescent="0.25">
      <c r="M93" s="1">
        <f>'uy n=128'!A90</f>
        <v>0.69921875</v>
      </c>
      <c r="N93" s="1">
        <f>'uy n=128'!B90</f>
        <v>-0.1980197987</v>
      </c>
    </row>
    <row r="94" spans="13:25" x14ac:dyDescent="0.25">
      <c r="M94" s="1">
        <f>'uy n=128'!A91</f>
        <v>0.70703125</v>
      </c>
      <c r="N94" s="1">
        <f>'uy n=128'!B91</f>
        <v>-0.2070564537</v>
      </c>
    </row>
    <row r="95" spans="13:25" x14ac:dyDescent="0.25">
      <c r="M95" s="1">
        <f>'uy n=128'!A92</f>
        <v>0.71484375</v>
      </c>
      <c r="N95" s="1">
        <f>'uy n=128'!B92</f>
        <v>-0.21609020635000001</v>
      </c>
    </row>
    <row r="96" spans="13:25" x14ac:dyDescent="0.25">
      <c r="M96" s="1">
        <f>'uy n=128'!A93</f>
        <v>0.72265625</v>
      </c>
      <c r="N96" s="1">
        <f>'uy n=128'!B93</f>
        <v>-0.22511575216999999</v>
      </c>
    </row>
    <row r="97" spans="13:14" x14ac:dyDescent="0.25">
      <c r="M97" s="1">
        <f>'uy n=128'!A94</f>
        <v>0.73046875</v>
      </c>
      <c r="N97" s="1">
        <f>'uy n=128'!B94</f>
        <v>-0.23413368149</v>
      </c>
    </row>
    <row r="98" spans="13:14" x14ac:dyDescent="0.25">
      <c r="M98" s="1">
        <f>'uy n=128'!A95</f>
        <v>0.73828125</v>
      </c>
      <c r="N98" s="1">
        <f>'uy n=128'!B95</f>
        <v>-0.24314902150000001</v>
      </c>
    </row>
    <row r="99" spans="13:14" x14ac:dyDescent="0.25">
      <c r="M99" s="1">
        <f>'uy n=128'!A96</f>
        <v>0.74609375</v>
      </c>
      <c r="N99" s="1">
        <f>'uy n=128'!B96</f>
        <v>-0.25217092173</v>
      </c>
    </row>
    <row r="100" spans="13:14" x14ac:dyDescent="0.25">
      <c r="M100" s="1">
        <f>'uy n=128'!A97</f>
        <v>0.75390625</v>
      </c>
      <c r="N100" s="1">
        <f>'uy n=128'!B97</f>
        <v>-0.26122008892999998</v>
      </c>
    </row>
    <row r="101" spans="13:14" x14ac:dyDescent="0.25">
      <c r="M101" s="1">
        <f>'uy n=128'!A98</f>
        <v>0.76171875</v>
      </c>
      <c r="N101" s="1">
        <f>'uy n=128'!B98</f>
        <v>-0.27033328910999999</v>
      </c>
    </row>
    <row r="102" spans="13:14" x14ac:dyDescent="0.25">
      <c r="M102" s="1">
        <f>'uy n=128'!A99</f>
        <v>0.76953125</v>
      </c>
      <c r="N102" s="1">
        <f>'uy n=128'!B99</f>
        <v>-0.2795612831</v>
      </c>
    </row>
    <row r="103" spans="13:14" x14ac:dyDescent="0.25">
      <c r="M103" s="1">
        <f>'uy n=128'!A100</f>
        <v>0.77734375</v>
      </c>
      <c r="N103" s="1">
        <f>'uy n=128'!B100</f>
        <v>-0.28897743620999999</v>
      </c>
    </row>
    <row r="104" spans="13:14" x14ac:dyDescent="0.25">
      <c r="M104" s="1">
        <f>'uy n=128'!A101</f>
        <v>0.78515625</v>
      </c>
      <c r="N104" s="1">
        <f>'uy n=128'!B101</f>
        <v>-0.29868476559000001</v>
      </c>
    </row>
    <row r="105" spans="13:14" x14ac:dyDescent="0.25">
      <c r="M105" s="1">
        <f>'uy n=128'!A102</f>
        <v>0.79296875</v>
      </c>
      <c r="N105" s="1">
        <f>'uy n=128'!B102</f>
        <v>-0.30881530817000002</v>
      </c>
    </row>
    <row r="106" spans="13:14" x14ac:dyDescent="0.25">
      <c r="M106" s="1">
        <f>'uy n=128'!A103</f>
        <v>0.80078125</v>
      </c>
      <c r="N106" s="1">
        <f>'uy n=128'!B103</f>
        <v>-0.31953035753999998</v>
      </c>
    </row>
    <row r="107" spans="13:14" x14ac:dyDescent="0.25">
      <c r="M107" s="1">
        <f>'uy n=128'!A104</f>
        <v>0.80859375</v>
      </c>
      <c r="N107" s="1">
        <f>'uy n=128'!B104</f>
        <v>-0.33102565359000002</v>
      </c>
    </row>
    <row r="108" spans="13:14" x14ac:dyDescent="0.25">
      <c r="M108" s="1">
        <f>'uy n=128'!A105</f>
        <v>0.81640625</v>
      </c>
      <c r="N108" s="1">
        <f>'uy n=128'!B105</f>
        <v>-0.34351879237999999</v>
      </c>
    </row>
    <row r="109" spans="13:14" x14ac:dyDescent="0.25">
      <c r="M109" s="1">
        <f>'uy n=128'!A106</f>
        <v>0.82421875</v>
      </c>
      <c r="N109" s="1">
        <f>'uy n=128'!B106</f>
        <v>-0.35723264928999998</v>
      </c>
    </row>
    <row r="110" spans="13:14" x14ac:dyDescent="0.25">
      <c r="M110" s="1">
        <f>'uy n=128'!A107</f>
        <v>0.83203125</v>
      </c>
      <c r="N110" s="1">
        <f>'uy n=128'!B107</f>
        <v>-0.37237090466</v>
      </c>
    </row>
    <row r="111" spans="13:14" x14ac:dyDescent="0.25">
      <c r="M111" s="1">
        <f>'uy n=128'!A108</f>
        <v>0.83984375</v>
      </c>
      <c r="N111" s="1">
        <f>'uy n=128'!B108</f>
        <v>-0.38908027443999998</v>
      </c>
    </row>
    <row r="112" spans="13:14" x14ac:dyDescent="0.25">
      <c r="M112" s="1">
        <f>'uy n=128'!A109</f>
        <v>0.84765625</v>
      </c>
      <c r="N112" s="1">
        <f>'uy n=128'!B109</f>
        <v>-0.40738804696999997</v>
      </c>
    </row>
    <row r="113" spans="13:14" x14ac:dyDescent="0.25">
      <c r="M113" s="1">
        <f>'uy n=128'!A110</f>
        <v>0.85546875</v>
      </c>
      <c r="N113" s="1">
        <f>'uy n=128'!B110</f>
        <v>-0.42713980900999998</v>
      </c>
    </row>
    <row r="114" spans="13:14" x14ac:dyDescent="0.25">
      <c r="M114" s="1">
        <f>'uy n=128'!A111</f>
        <v>0.86328125</v>
      </c>
      <c r="N114" s="1">
        <f>'uy n=128'!B111</f>
        <v>-0.44791917749999999</v>
      </c>
    </row>
    <row r="115" spans="13:14" x14ac:dyDescent="0.25">
      <c r="M115" s="1">
        <f>'uy n=128'!A112</f>
        <v>0.87109375</v>
      </c>
      <c r="N115" s="1">
        <f>'uy n=128'!B112</f>
        <v>-0.46897503342000002</v>
      </c>
    </row>
    <row r="116" spans="13:14" x14ac:dyDescent="0.25">
      <c r="M116" s="1">
        <f>'uy n=128'!A113</f>
        <v>0.87890625</v>
      </c>
      <c r="N116" s="1">
        <f>'uy n=128'!B113</f>
        <v>-0.48916071466</v>
      </c>
    </row>
    <row r="117" spans="13:14" x14ac:dyDescent="0.25">
      <c r="M117" s="1">
        <f>'uy n=128'!A114</f>
        <v>0.88671875</v>
      </c>
      <c r="N117" s="1">
        <f>'uy n=128'!B114</f>
        <v>-0.50692961342999998</v>
      </c>
    </row>
    <row r="118" spans="13:14" x14ac:dyDescent="0.25">
      <c r="M118" s="1">
        <f>'uy n=128'!A115</f>
        <v>0.89453125</v>
      </c>
      <c r="N118" s="1">
        <f>'uy n=128'!B115</f>
        <v>-0.52037840899999999</v>
      </c>
    </row>
    <row r="119" spans="13:14" x14ac:dyDescent="0.25">
      <c r="M119" s="1">
        <f>'uy n=128'!A116</f>
        <v>0.90234375</v>
      </c>
      <c r="N119" s="1">
        <f>'uy n=128'!B116</f>
        <v>-0.52739387764000001</v>
      </c>
    </row>
    <row r="120" spans="13:14" x14ac:dyDescent="0.25">
      <c r="M120" s="1">
        <f>'uy n=128'!A117</f>
        <v>0.91015625</v>
      </c>
      <c r="N120" s="1">
        <f>'uy n=128'!B117</f>
        <v>-0.52586845709999996</v>
      </c>
    </row>
    <row r="121" spans="13:14" x14ac:dyDescent="0.25">
      <c r="M121" s="1">
        <f>'uy n=128'!A118</f>
        <v>0.91796875</v>
      </c>
      <c r="N121" s="1">
        <f>'uy n=128'!B118</f>
        <v>-0.51400665069999996</v>
      </c>
    </row>
    <row r="122" spans="13:14" x14ac:dyDescent="0.25">
      <c r="M122" s="1">
        <f>'uy n=128'!A119</f>
        <v>0.92578125</v>
      </c>
      <c r="N122" s="1">
        <f>'uy n=128'!B119</f>
        <v>-0.49062547586999999</v>
      </c>
    </row>
    <row r="123" spans="13:14" x14ac:dyDescent="0.25">
      <c r="M123" s="1">
        <f>'uy n=128'!A120</f>
        <v>0.93359375</v>
      </c>
      <c r="N123" s="1">
        <f>'uy n=128'!B120</f>
        <v>-0.45544633822000002</v>
      </c>
    </row>
    <row r="124" spans="13:14" x14ac:dyDescent="0.25">
      <c r="M124" s="1">
        <f>'uy n=128'!A121</f>
        <v>0.94140625</v>
      </c>
      <c r="N124" s="1">
        <f>'uy n=128'!B121</f>
        <v>-0.40923757305000003</v>
      </c>
    </row>
    <row r="125" spans="13:14" x14ac:dyDescent="0.25">
      <c r="M125" s="1">
        <f>'uy n=128'!A122</f>
        <v>0.94921875</v>
      </c>
      <c r="N125" s="1">
        <f>'uy n=128'!B122</f>
        <v>-0.35384281811000001</v>
      </c>
    </row>
    <row r="126" spans="13:14" x14ac:dyDescent="0.25">
      <c r="M126" s="1">
        <f>'uy n=128'!A123</f>
        <v>0.95703125</v>
      </c>
      <c r="N126" s="1">
        <f>'uy n=128'!B123</f>
        <v>-0.29198353752</v>
      </c>
    </row>
    <row r="127" spans="13:14" x14ac:dyDescent="0.25">
      <c r="M127" s="1">
        <f>'uy n=128'!A124</f>
        <v>0.96484375</v>
      </c>
      <c r="N127" s="1">
        <f>'uy n=128'!B124</f>
        <v>-0.22697928734</v>
      </c>
    </row>
    <row r="128" spans="13:14" x14ac:dyDescent="0.25">
      <c r="M128" s="1">
        <f>'uy n=128'!A125</f>
        <v>0.97265625</v>
      </c>
      <c r="N128" s="1">
        <f>'uy n=128'!B125</f>
        <v>-0.16231090726</v>
      </c>
    </row>
    <row r="129" spans="13:14" x14ac:dyDescent="0.25">
      <c r="M129" s="1">
        <f>'uy n=128'!A126</f>
        <v>0.98046875</v>
      </c>
      <c r="N129" s="1">
        <f>'uy n=128'!B126</f>
        <v>-0.10125838188</v>
      </c>
    </row>
    <row r="130" spans="13:14" x14ac:dyDescent="0.25">
      <c r="M130" s="1">
        <f>'uy n=128'!A127</f>
        <v>0.98828125</v>
      </c>
      <c r="N130" s="1">
        <f>'uy n=128'!B127</f>
        <v>-4.6493439387999998E-2</v>
      </c>
    </row>
    <row r="131" spans="13:14" x14ac:dyDescent="0.25">
      <c r="M131" s="1">
        <f>'uy n=128'!A128</f>
        <v>0.99609375</v>
      </c>
      <c r="N131" s="1">
        <f>'uy n=128'!B128</f>
        <v>1.2613538706E-4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10</vt:i4>
      </vt:variant>
    </vt:vector>
  </HeadingPairs>
  <TitlesOfParts>
    <vt:vector size="18" baseType="lpstr">
      <vt:lpstr>uy n=32</vt:lpstr>
      <vt:lpstr>uz n=32</vt:lpstr>
      <vt:lpstr>uy n=64</vt:lpstr>
      <vt:lpstr>uz n=64</vt:lpstr>
      <vt:lpstr>uy n=128</vt:lpstr>
      <vt:lpstr>uz n=128</vt:lpstr>
      <vt:lpstr>uz z,x=0.5</vt:lpstr>
      <vt:lpstr>uy y,x=0.5</vt:lpstr>
      <vt:lpstr>'uy y,x=0.5'!_012_uy_c_1</vt:lpstr>
      <vt:lpstr>'uy y,x=0.5'!_013_uy_c_1</vt:lpstr>
      <vt:lpstr>'uy y,x=0.5'!_014_uy_c_1</vt:lpstr>
      <vt:lpstr>'uz z,x=0.5'!_015_ux_c_1</vt:lpstr>
      <vt:lpstr>'uy n=32'!_020_uy003000</vt:lpstr>
      <vt:lpstr>'uz n=32'!_020_uz003000</vt:lpstr>
      <vt:lpstr>'uy n=64'!_021_uy012000</vt:lpstr>
      <vt:lpstr>'uz n=64'!_021_uz012000_1</vt:lpstr>
      <vt:lpstr>'uy n=128'!_022_uy048000_1</vt:lpstr>
      <vt:lpstr>'uz n=128'!_022_uz048000_1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2019-04-26T19:49:05Z</dcterms:modified>
</cp:coreProperties>
</file>