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aisy\Desktop\GitHub files\"/>
    </mc:Choice>
  </mc:AlternateContent>
  <bookViews>
    <workbookView xWindow="0" yWindow="0" windowWidth="28800" windowHeight="12210" activeTab="1"/>
  </bookViews>
  <sheets>
    <sheet name="CPI All Items" sheetId="1" r:id="rId1"/>
    <sheet name="Now Vs. 70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6" i="1" l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G660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G643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G628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G620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G606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G595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G583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G572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G558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G549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G536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Q75" i="1"/>
  <c r="R75" i="1" s="1"/>
  <c r="R76" i="1" s="1"/>
  <c r="J75" i="1"/>
  <c r="K75" i="1" s="1"/>
  <c r="K76" i="1" s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Q36" i="1"/>
  <c r="J36" i="1"/>
  <c r="D36" i="1"/>
  <c r="C36" i="1"/>
  <c r="Q35" i="1"/>
  <c r="J35" i="1"/>
  <c r="D35" i="1"/>
  <c r="C35" i="1"/>
  <c r="Q34" i="1"/>
  <c r="J34" i="1"/>
  <c r="D34" i="1"/>
  <c r="C34" i="1"/>
  <c r="Q33" i="1"/>
  <c r="J33" i="1"/>
  <c r="D33" i="1"/>
  <c r="C33" i="1"/>
  <c r="Q32" i="1"/>
  <c r="J32" i="1"/>
  <c r="D32" i="1"/>
  <c r="C32" i="1"/>
  <c r="Q31" i="1"/>
  <c r="J31" i="1"/>
  <c r="D31" i="1"/>
  <c r="C31" i="1"/>
  <c r="Q30" i="1"/>
  <c r="J30" i="1"/>
  <c r="D30" i="1"/>
  <c r="O81" i="1" s="1"/>
  <c r="C30" i="1"/>
  <c r="Q29" i="1"/>
  <c r="J29" i="1"/>
  <c r="D29" i="1"/>
  <c r="C29" i="1"/>
  <c r="Q28" i="1"/>
  <c r="J28" i="1"/>
  <c r="D28" i="1"/>
  <c r="C28" i="1"/>
  <c r="Q27" i="1"/>
  <c r="J27" i="1"/>
  <c r="D27" i="1"/>
  <c r="O7" i="1" s="1"/>
  <c r="C27" i="1"/>
  <c r="Q26" i="1"/>
  <c r="J26" i="1"/>
  <c r="D26" i="1"/>
  <c r="C26" i="1"/>
  <c r="Q25" i="1"/>
  <c r="J25" i="1"/>
  <c r="D25" i="1"/>
  <c r="O89" i="1" s="1"/>
  <c r="C25" i="1"/>
  <c r="Q24" i="1"/>
  <c r="J24" i="1"/>
  <c r="D24" i="1"/>
  <c r="C24" i="1"/>
  <c r="Q23" i="1"/>
  <c r="J23" i="1"/>
  <c r="D23" i="1"/>
  <c r="C23" i="1"/>
  <c r="Q22" i="1"/>
  <c r="J22" i="1"/>
  <c r="D22" i="1"/>
  <c r="C22" i="1"/>
  <c r="Q21" i="1"/>
  <c r="J21" i="1"/>
  <c r="D21" i="1"/>
  <c r="C21" i="1"/>
  <c r="Q20" i="1"/>
  <c r="J20" i="1"/>
  <c r="I20" i="1"/>
  <c r="D20" i="1"/>
  <c r="C20" i="1"/>
  <c r="Q19" i="1"/>
  <c r="J19" i="1"/>
  <c r="D19" i="1"/>
  <c r="C19" i="1"/>
  <c r="Q18" i="1"/>
  <c r="J18" i="1"/>
  <c r="D18" i="1"/>
  <c r="C18" i="1"/>
  <c r="Q17" i="1"/>
  <c r="J17" i="1"/>
  <c r="I17" i="1"/>
  <c r="D17" i="1"/>
  <c r="C17" i="1"/>
  <c r="D16" i="1"/>
  <c r="C16" i="1"/>
  <c r="D15" i="1"/>
  <c r="C15" i="1"/>
  <c r="D14" i="1"/>
  <c r="C14" i="1"/>
  <c r="C13" i="1"/>
  <c r="C12" i="1"/>
  <c r="C11" i="1"/>
  <c r="C10" i="1"/>
  <c r="C9" i="1"/>
  <c r="C8" i="1"/>
  <c r="C7" i="1"/>
  <c r="H6" i="1"/>
  <c r="C6" i="1"/>
  <c r="C5" i="1"/>
  <c r="C4" i="1"/>
  <c r="C3" i="1"/>
  <c r="O75" i="1" l="1"/>
  <c r="H76" i="1"/>
  <c r="H85" i="1"/>
  <c r="H80" i="1"/>
  <c r="L10" i="1"/>
  <c r="K10" i="1"/>
  <c r="H75" i="1"/>
  <c r="H88" i="1"/>
  <c r="H83" i="1"/>
  <c r="H78" i="1"/>
  <c r="H15" i="1"/>
  <c r="K9" i="1"/>
  <c r="J9" i="1"/>
  <c r="H9" i="1"/>
  <c r="H87" i="1"/>
  <c r="H82" i="1"/>
  <c r="H77" i="1"/>
  <c r="I36" i="1"/>
  <c r="K36" i="1" s="1"/>
  <c r="I34" i="1"/>
  <c r="K34" i="1" s="1"/>
  <c r="I32" i="1"/>
  <c r="K32" i="1" s="1"/>
  <c r="I30" i="1"/>
  <c r="I28" i="1"/>
  <c r="I26" i="1"/>
  <c r="I24" i="1"/>
  <c r="I22" i="1"/>
  <c r="O84" i="1"/>
  <c r="H3" i="1"/>
  <c r="I25" i="1"/>
  <c r="K25" i="1" s="1"/>
  <c r="O8" i="1"/>
  <c r="H4" i="1"/>
  <c r="P35" i="1"/>
  <c r="R35" i="1" s="1"/>
  <c r="P33" i="1"/>
  <c r="R33" i="1" s="1"/>
  <c r="P31" i="1"/>
  <c r="R31" i="1" s="1"/>
  <c r="P29" i="1"/>
  <c r="R29" i="1" s="1"/>
  <c r="P27" i="1"/>
  <c r="R27" i="1" s="1"/>
  <c r="P25" i="1"/>
  <c r="R25" i="1" s="1"/>
  <c r="P23" i="1"/>
  <c r="R23" i="1" s="1"/>
  <c r="P21" i="1"/>
  <c r="R21" i="1" s="1"/>
  <c r="P19" i="1"/>
  <c r="R19" i="1" s="1"/>
  <c r="P17" i="1"/>
  <c r="R17" i="1" s="1"/>
  <c r="S17" i="1" s="1"/>
  <c r="Q10" i="1"/>
  <c r="O85" i="1"/>
  <c r="O80" i="1"/>
  <c r="O10" i="1"/>
  <c r="O4" i="1"/>
  <c r="O12" i="1"/>
  <c r="O6" i="1"/>
  <c r="Q9" i="1"/>
  <c r="O88" i="1"/>
  <c r="O83" i="1"/>
  <c r="O78" i="1"/>
  <c r="O15" i="1"/>
  <c r="O9" i="1"/>
  <c r="P36" i="1"/>
  <c r="R36" i="1" s="1"/>
  <c r="P34" i="1"/>
  <c r="R34" i="1" s="1"/>
  <c r="P32" i="1"/>
  <c r="R32" i="1" s="1"/>
  <c r="P30" i="1"/>
  <c r="R30" i="1" s="1"/>
  <c r="P28" i="1"/>
  <c r="R28" i="1" s="1"/>
  <c r="P26" i="1"/>
  <c r="R26" i="1" s="1"/>
  <c r="P24" i="1"/>
  <c r="R24" i="1" s="1"/>
  <c r="P22" i="1"/>
  <c r="P20" i="1"/>
  <c r="P18" i="1"/>
  <c r="O3" i="1"/>
  <c r="O5" i="1"/>
  <c r="O87" i="1"/>
  <c r="O82" i="1"/>
  <c r="O77" i="1"/>
  <c r="O14" i="1"/>
  <c r="R9" i="1"/>
  <c r="H14" i="1"/>
  <c r="O79" i="1"/>
  <c r="J10" i="1"/>
  <c r="J11" i="1" s="1"/>
  <c r="J12" i="1" s="1"/>
  <c r="R10" i="1"/>
  <c r="R11" i="1" s="1"/>
  <c r="R12" i="1" s="1"/>
  <c r="K17" i="1"/>
  <c r="L17" i="1" s="1"/>
  <c r="H13" i="1"/>
  <c r="H11" i="1" s="1"/>
  <c r="H8" i="1"/>
  <c r="O13" i="1"/>
  <c r="O11" i="1" s="1"/>
  <c r="I35" i="1"/>
  <c r="K35" i="1" s="1"/>
  <c r="I19" i="1"/>
  <c r="K19" i="1" s="1"/>
  <c r="H79" i="1"/>
  <c r="H86" i="1"/>
  <c r="I29" i="1"/>
  <c r="O86" i="1"/>
  <c r="H10" i="1"/>
  <c r="H5" i="1"/>
  <c r="I23" i="1"/>
  <c r="K23" i="1" s="1"/>
  <c r="I33" i="1"/>
  <c r="K33" i="1" s="1"/>
  <c r="H81" i="1"/>
  <c r="H12" i="1"/>
  <c r="O76" i="1"/>
  <c r="I21" i="1"/>
  <c r="K21" i="1" s="1"/>
  <c r="I31" i="1"/>
  <c r="K31" i="1" s="1"/>
  <c r="K20" i="1"/>
  <c r="H89" i="1"/>
  <c r="I27" i="1"/>
  <c r="K27" i="1" s="1"/>
  <c r="H7" i="1"/>
  <c r="I18" i="1"/>
  <c r="K18" i="1" s="1"/>
  <c r="H84" i="1"/>
  <c r="L4" i="1" l="1"/>
  <c r="L3" i="1"/>
  <c r="K3" i="1"/>
  <c r="J3" i="1"/>
  <c r="K4" i="1"/>
  <c r="K5" i="1" s="1"/>
  <c r="K6" i="1" s="1"/>
  <c r="J4" i="1"/>
  <c r="J5" i="1" s="1"/>
  <c r="J6" i="1" s="1"/>
  <c r="K11" i="1"/>
  <c r="K12" i="1" s="1"/>
  <c r="K22" i="1"/>
  <c r="L11" i="1"/>
  <c r="L12" i="1" s="1"/>
  <c r="L18" i="1"/>
  <c r="L19" i="1" s="1"/>
  <c r="L20" i="1" s="1"/>
  <c r="L21" i="1" s="1"/>
  <c r="L22" i="1" s="1"/>
  <c r="L23" i="1" s="1"/>
  <c r="L24" i="1" s="1"/>
  <c r="L25" i="1" s="1"/>
  <c r="R18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K26" i="1"/>
  <c r="K29" i="1"/>
  <c r="K28" i="1"/>
  <c r="Q4" i="1"/>
  <c r="R3" i="1"/>
  <c r="Q3" i="1"/>
  <c r="R4" i="1"/>
  <c r="R5" i="1" s="1"/>
  <c r="R6" i="1" s="1"/>
  <c r="S3" i="1"/>
  <c r="S4" i="1"/>
  <c r="K24" i="1"/>
  <c r="R20" i="1"/>
  <c r="R22" i="1"/>
  <c r="Q11" i="1"/>
  <c r="Q12" i="1" s="1"/>
  <c r="K30" i="1"/>
  <c r="Q5" i="1" l="1"/>
  <c r="Q6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S10" i="1"/>
  <c r="S11" i="1" s="1"/>
  <c r="S12" i="1" s="1"/>
  <c r="L5" i="1"/>
  <c r="L6" i="1" s="1"/>
  <c r="S5" i="1"/>
  <c r="S6" i="1" s="1"/>
</calcChain>
</file>

<file path=xl/sharedStrings.xml><?xml version="1.0" encoding="utf-8"?>
<sst xmlns="http://schemas.openxmlformats.org/spreadsheetml/2006/main" count="100" uniqueCount="54">
  <si>
    <t>CPI All Items in U.S. City Average, Seasonally Adjusted</t>
  </si>
  <si>
    <t>CPI All Items MoM%</t>
  </si>
  <si>
    <t>CPI All Items YoY%</t>
  </si>
  <si>
    <t>CPI All Items Month-On-Month Percentage Change</t>
  </si>
  <si>
    <t>CPI All Items Year-On-Year Percentage Change</t>
  </si>
  <si>
    <t>Descriptive Statistics</t>
  </si>
  <si>
    <t>Std Dev Bounds</t>
  </si>
  <si>
    <t>Mean</t>
  </si>
  <si>
    <t>Upper Bound</t>
  </si>
  <si>
    <t>Standard Error</t>
  </si>
  <si>
    <t>Lower Bound</t>
  </si>
  <si>
    <t>Median</t>
  </si>
  <si>
    <t>Actual Count</t>
  </si>
  <si>
    <t>Mode</t>
  </si>
  <si>
    <t>Actual % Count</t>
  </si>
  <si>
    <t>Standard Deviation</t>
  </si>
  <si>
    <t>Normal % Count</t>
  </si>
  <si>
    <t>Sample Variance</t>
  </si>
  <si>
    <t>Positive Data</t>
  </si>
  <si>
    <t>Negative Data</t>
  </si>
  <si>
    <t>Zero</t>
  </si>
  <si>
    <t>Kurtosis</t>
  </si>
  <si>
    <t>Mean Change</t>
  </si>
  <si>
    <t>Skew</t>
  </si>
  <si>
    <t>Count</t>
  </si>
  <si>
    <t>Range</t>
  </si>
  <si>
    <t>Frequency %</t>
  </si>
  <si>
    <t>Min</t>
  </si>
  <si>
    <t>Prob Adj Change</t>
  </si>
  <si>
    <t>Max</t>
  </si>
  <si>
    <t>Sum</t>
  </si>
  <si>
    <t>Interval</t>
  </si>
  <si>
    <t>Bin</t>
  </si>
  <si>
    <t>Probability</t>
  </si>
  <si>
    <t>Cu. Probability</t>
  </si>
  <si>
    <t>More</t>
  </si>
  <si>
    <t>Percentiles</t>
  </si>
  <si>
    <t>CPI MoM</t>
  </si>
  <si>
    <t>Current Value</t>
  </si>
  <si>
    <t>CPI YoY</t>
  </si>
  <si>
    <t>Percent Rank:</t>
  </si>
  <si>
    <t>next reading will be a real indicator for if inflation goes up or down</t>
  </si>
  <si>
    <t>stable inflation</t>
  </si>
  <si>
    <t>soft landing?</t>
  </si>
  <si>
    <t>I predict we will be stable more or less at 3%</t>
  </si>
  <si>
    <t>Nice</t>
  </si>
  <si>
    <t>It's a bit high but normal historically speaking.</t>
  </si>
  <si>
    <t>Aiaiai</t>
  </si>
  <si>
    <t>Best reading since February 21</t>
  </si>
  <si>
    <t>Next reading will be bad.</t>
  </si>
  <si>
    <t>Date</t>
  </si>
  <si>
    <t>Infl. %</t>
  </si>
  <si>
    <t>FF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</si>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</sst>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5" fontId="0" fillId="0" borderId="0" xfId="0" applyNumberFormat="1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0" fontId="0" fillId="3" borderId="4" xfId="0" applyFill="1" applyBorder="1"/>
    <xf numFmtId="10" fontId="0" fillId="0" borderId="0" xfId="0" applyNumberFormat="1"/>
    <xf numFmtId="0" fontId="2" fillId="2" borderId="5" xfId="0" applyFont="1" applyFill="1" applyBorder="1" applyAlignment="1">
      <alignment horizontal="left"/>
    </xf>
    <xf numFmtId="0" fontId="1" fillId="2" borderId="7" xfId="0" applyFont="1" applyFill="1" applyBorder="1"/>
    <xf numFmtId="0" fontId="2" fillId="2" borderId="5" xfId="0" applyFont="1" applyFill="1" applyBorder="1"/>
    <xf numFmtId="0" fontId="1" fillId="2" borderId="6" xfId="0" applyFont="1" applyFill="1" applyBorder="1"/>
    <xf numFmtId="0" fontId="0" fillId="3" borderId="8" xfId="0" applyFill="1" applyBorder="1"/>
    <xf numFmtId="0" fontId="1" fillId="2" borderId="9" xfId="0" applyFont="1" applyFill="1" applyBorder="1"/>
    <xf numFmtId="164" fontId="0" fillId="2" borderId="10" xfId="0" applyNumberFormat="1" applyFill="1" applyBorder="1"/>
    <xf numFmtId="10" fontId="1" fillId="2" borderId="9" xfId="0" applyNumberFormat="1" applyFont="1" applyFill="1" applyBorder="1"/>
    <xf numFmtId="10" fontId="0" fillId="2" borderId="0" xfId="0" applyNumberFormat="1" applyFill="1"/>
    <xf numFmtId="10" fontId="0" fillId="2" borderId="10" xfId="0" applyNumberFormat="1" applyFill="1" applyBorder="1"/>
    <xf numFmtId="0" fontId="0" fillId="2" borderId="0" xfId="0" applyFill="1"/>
    <xf numFmtId="0" fontId="0" fillId="2" borderId="10" xfId="0" applyFill="1" applyBorder="1"/>
    <xf numFmtId="0" fontId="1" fillId="2" borderId="11" xfId="0" applyFont="1" applyFill="1" applyBorder="1"/>
    <xf numFmtId="10" fontId="0" fillId="2" borderId="12" xfId="0" applyNumberFormat="1" applyFill="1" applyBorder="1"/>
    <xf numFmtId="10" fontId="0" fillId="2" borderId="13" xfId="0" applyNumberFormat="1" applyFill="1" applyBorder="1"/>
    <xf numFmtId="164" fontId="0" fillId="2" borderId="0" xfId="0" applyNumberFormat="1" applyFill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165" fontId="0" fillId="2" borderId="0" xfId="0" applyNumberFormat="1" applyFill="1"/>
    <xf numFmtId="165" fontId="0" fillId="2" borderId="10" xfId="0" applyNumberFormat="1" applyFill="1" applyBorder="1"/>
    <xf numFmtId="0" fontId="0" fillId="2" borderId="9" xfId="0" applyFill="1" applyBorder="1"/>
    <xf numFmtId="0" fontId="1" fillId="2" borderId="5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3" fillId="2" borderId="18" xfId="0" applyFont="1" applyFill="1" applyBorder="1"/>
    <xf numFmtId="10" fontId="0" fillId="2" borderId="18" xfId="0" applyNumberFormat="1" applyFill="1" applyBorder="1"/>
    <xf numFmtId="10" fontId="0" fillId="2" borderId="19" xfId="0" applyNumberFormat="1" applyFill="1" applyBorder="1"/>
    <xf numFmtId="0" fontId="3" fillId="2" borderId="18" xfId="0" quotePrefix="1" applyFont="1" applyFill="1" applyBorder="1"/>
    <xf numFmtId="0" fontId="0" fillId="2" borderId="20" xfId="0" applyFill="1" applyBorder="1" applyAlignment="1">
      <alignment horizontal="right"/>
    </xf>
    <xf numFmtId="0" fontId="0" fillId="2" borderId="21" xfId="0" applyFill="1" applyBorder="1"/>
    <xf numFmtId="0" fontId="3" fillId="2" borderId="21" xfId="0" applyFont="1" applyFill="1" applyBorder="1"/>
    <xf numFmtId="10" fontId="0" fillId="2" borderId="21" xfId="0" applyNumberFormat="1" applyFill="1" applyBorder="1"/>
    <xf numFmtId="10" fontId="0" fillId="2" borderId="22" xfId="0" applyNumberFormat="1" applyFill="1" applyBorder="1"/>
    <xf numFmtId="0" fontId="1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2" borderId="6" xfId="0" applyFont="1" applyFill="1" applyBorder="1"/>
    <xf numFmtId="9" fontId="0" fillId="2" borderId="9" xfId="0" applyNumberFormat="1" applyFill="1" applyBorder="1"/>
    <xf numFmtId="17" fontId="0" fillId="2" borderId="0" xfId="0" applyNumberFormat="1" applyFill="1" applyAlignment="1">
      <alignment horizontal="right"/>
    </xf>
    <xf numFmtId="9" fontId="0" fillId="2" borderId="0" xfId="0" applyNumberFormat="1" applyFill="1"/>
    <xf numFmtId="9" fontId="0" fillId="2" borderId="11" xfId="0" applyNumberFormat="1" applyFill="1" applyBorder="1"/>
    <xf numFmtId="0" fontId="0" fillId="3" borderId="23" xfId="0" applyFill="1" applyBorder="1"/>
    <xf numFmtId="9" fontId="0" fillId="2" borderId="12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MoM%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'[1]CPI All Items'!$K$16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'[1]CPI All Items'!$J$17:$J$36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'[1]CPI All Items'!$K$17:$K$36</c:f>
              <c:numCache>
                <c:formatCode>General</c:formatCode>
                <c:ptCount val="20"/>
                <c:pt idx="0">
                  <c:v>1.059322033898305E-2</c:v>
                </c:pt>
                <c:pt idx="1">
                  <c:v>6.3559322033898309E-3</c:v>
                </c:pt>
                <c:pt idx="2">
                  <c:v>8.4745762711864406E-3</c:v>
                </c:pt>
                <c:pt idx="3">
                  <c:v>1.6949152542372881E-2</c:v>
                </c:pt>
                <c:pt idx="4">
                  <c:v>2.6483050847457626E-2</c:v>
                </c:pt>
                <c:pt idx="5">
                  <c:v>4.6610169491525424E-2</c:v>
                </c:pt>
                <c:pt idx="6">
                  <c:v>0.13241525423728814</c:v>
                </c:pt>
                <c:pt idx="7">
                  <c:v>0.15572033898305085</c:v>
                </c:pt>
                <c:pt idx="8">
                  <c:v>0.19915254237288135</c:v>
                </c:pt>
                <c:pt idx="9">
                  <c:v>0.11122881355932203</c:v>
                </c:pt>
                <c:pt idx="10">
                  <c:v>8.3686440677966101E-2</c:v>
                </c:pt>
                <c:pt idx="11">
                  <c:v>7.4152542372881353E-2</c:v>
                </c:pt>
                <c:pt idx="12">
                  <c:v>3.4957627118644065E-2</c:v>
                </c:pt>
                <c:pt idx="13">
                  <c:v>2.2245762711864406E-2</c:v>
                </c:pt>
                <c:pt idx="14">
                  <c:v>1.1652542372881356E-2</c:v>
                </c:pt>
                <c:pt idx="15">
                  <c:v>2.1186440677966101E-2</c:v>
                </c:pt>
                <c:pt idx="16">
                  <c:v>1.4830508474576272E-2</c:v>
                </c:pt>
                <c:pt idx="17">
                  <c:v>7.4152542372881358E-3</c:v>
                </c:pt>
                <c:pt idx="18">
                  <c:v>3.1779661016949155E-3</c:v>
                </c:pt>
                <c:pt idx="19">
                  <c:v>1.2711864406779662E-2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B-48AA-83D1-ACD2BA0C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YoY%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'[1]CPI All Items'!$R$16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'[1]CPI All Items'!$Q$17:$Q$36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'[1]CPI All Items'!$R$17:$R$36</c:f>
              <c:numCache>
                <c:formatCode>General</c:formatCode>
                <c:ptCount val="20"/>
                <c:pt idx="0">
                  <c:v>5.3590568060021436E-3</c:v>
                </c:pt>
                <c:pt idx="1">
                  <c:v>1.0718113612004287E-2</c:v>
                </c:pt>
                <c:pt idx="2">
                  <c:v>2.6795284030010719E-2</c:v>
                </c:pt>
                <c:pt idx="3">
                  <c:v>6.8595927116827438E-2</c:v>
                </c:pt>
                <c:pt idx="4">
                  <c:v>0.20793140407288319</c:v>
                </c:pt>
                <c:pt idx="5">
                  <c:v>0.20900321543408359</c:v>
                </c:pt>
                <c:pt idx="6">
                  <c:v>0.17256162915326903</c:v>
                </c:pt>
                <c:pt idx="7">
                  <c:v>8.6816720257234734E-2</c:v>
                </c:pt>
                <c:pt idx="8">
                  <c:v>5.5734190782422297E-2</c:v>
                </c:pt>
                <c:pt idx="9">
                  <c:v>4.7159699892818867E-2</c:v>
                </c:pt>
                <c:pt idx="10">
                  <c:v>2.0364415862808145E-2</c:v>
                </c:pt>
                <c:pt idx="11">
                  <c:v>2.0364415862808145E-2</c:v>
                </c:pt>
                <c:pt idx="12">
                  <c:v>2.0364415862808145E-2</c:v>
                </c:pt>
                <c:pt idx="13">
                  <c:v>1.8220793140407289E-2</c:v>
                </c:pt>
                <c:pt idx="14">
                  <c:v>1.1789924973204717E-2</c:v>
                </c:pt>
                <c:pt idx="15">
                  <c:v>9.6463022508038593E-3</c:v>
                </c:pt>
                <c:pt idx="16">
                  <c:v>3.2154340836012861E-3</c:v>
                </c:pt>
                <c:pt idx="17">
                  <c:v>5.3590568060021436E-3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C-473F-9A0A-4725B01B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MoM%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'[1]CPI All Items'!$K$16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'[1]CPI All Items'!$J$17:$J$36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'[1]CPI All Items'!$K$17:$K$36</c:f>
              <c:numCache>
                <c:formatCode>General</c:formatCode>
                <c:ptCount val="20"/>
                <c:pt idx="0">
                  <c:v>1.059322033898305E-2</c:v>
                </c:pt>
                <c:pt idx="1">
                  <c:v>6.3559322033898309E-3</c:v>
                </c:pt>
                <c:pt idx="2">
                  <c:v>8.4745762711864406E-3</c:v>
                </c:pt>
                <c:pt idx="3">
                  <c:v>1.6949152542372881E-2</c:v>
                </c:pt>
                <c:pt idx="4">
                  <c:v>2.6483050847457626E-2</c:v>
                </c:pt>
                <c:pt idx="5">
                  <c:v>4.6610169491525424E-2</c:v>
                </c:pt>
                <c:pt idx="6">
                  <c:v>0.13241525423728814</c:v>
                </c:pt>
                <c:pt idx="7">
                  <c:v>0.15572033898305085</c:v>
                </c:pt>
                <c:pt idx="8">
                  <c:v>0.19915254237288135</c:v>
                </c:pt>
                <c:pt idx="9">
                  <c:v>0.11122881355932203</c:v>
                </c:pt>
                <c:pt idx="10">
                  <c:v>8.3686440677966101E-2</c:v>
                </c:pt>
                <c:pt idx="11">
                  <c:v>7.4152542372881353E-2</c:v>
                </c:pt>
                <c:pt idx="12">
                  <c:v>3.4957627118644065E-2</c:v>
                </c:pt>
                <c:pt idx="13">
                  <c:v>2.2245762711864406E-2</c:v>
                </c:pt>
                <c:pt idx="14">
                  <c:v>1.1652542372881356E-2</c:v>
                </c:pt>
                <c:pt idx="15">
                  <c:v>2.1186440677966101E-2</c:v>
                </c:pt>
                <c:pt idx="16">
                  <c:v>1.4830508474576272E-2</c:v>
                </c:pt>
                <c:pt idx="17">
                  <c:v>7.4152542372881358E-3</c:v>
                </c:pt>
                <c:pt idx="18">
                  <c:v>3.1779661016949155E-3</c:v>
                </c:pt>
                <c:pt idx="19">
                  <c:v>1.2711864406779662E-2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4-4C6E-BB7B-9DC88079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YoY%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'[1]CPI All Items'!$R$16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'[1]CPI All Items'!$Q$17:$Q$36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'[1]CPI All Items'!$R$17:$R$36</c:f>
              <c:numCache>
                <c:formatCode>General</c:formatCode>
                <c:ptCount val="20"/>
                <c:pt idx="0">
                  <c:v>5.3590568060021436E-3</c:v>
                </c:pt>
                <c:pt idx="1">
                  <c:v>1.0718113612004287E-2</c:v>
                </c:pt>
                <c:pt idx="2">
                  <c:v>2.6795284030010719E-2</c:v>
                </c:pt>
                <c:pt idx="3">
                  <c:v>6.8595927116827438E-2</c:v>
                </c:pt>
                <c:pt idx="4">
                  <c:v>0.20793140407288319</c:v>
                </c:pt>
                <c:pt idx="5">
                  <c:v>0.20900321543408359</c:v>
                </c:pt>
                <c:pt idx="6">
                  <c:v>0.17256162915326903</c:v>
                </c:pt>
                <c:pt idx="7">
                  <c:v>8.6816720257234734E-2</c:v>
                </c:pt>
                <c:pt idx="8">
                  <c:v>5.5734190782422297E-2</c:v>
                </c:pt>
                <c:pt idx="9">
                  <c:v>4.7159699892818867E-2</c:v>
                </c:pt>
                <c:pt idx="10">
                  <c:v>2.0364415862808145E-2</c:v>
                </c:pt>
                <c:pt idx="11">
                  <c:v>2.0364415862808145E-2</c:v>
                </c:pt>
                <c:pt idx="12">
                  <c:v>2.0364415862808145E-2</c:v>
                </c:pt>
                <c:pt idx="13">
                  <c:v>1.8220793140407289E-2</c:v>
                </c:pt>
                <c:pt idx="14">
                  <c:v>1.1789924973204717E-2</c:v>
                </c:pt>
                <c:pt idx="15">
                  <c:v>9.6463022508038593E-3</c:v>
                </c:pt>
                <c:pt idx="16">
                  <c:v>3.2154340836012861E-3</c:v>
                </c:pt>
                <c:pt idx="17">
                  <c:v>5.3590568060021436E-3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C-4BF3-B7E0-2C15976D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'[1]CPI All Items'!$C$1</c:f>
          <c:strCache>
            <c:ptCount val="1"/>
            <c:pt idx="0">
              <c:v>CPI All Items MoM%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'[1]CPI All Items'!$C$1</c:f>
              <c:strCache>
                <c:ptCount val="1"/>
                <c:pt idx="0">
                  <c:v>CPI All Items MoM%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'CPI All Items'!$A$2:$A$946</c:f>
              <c:numCache>
                <c:formatCode>d\-mmm\-yy</c:formatCode>
                <c:ptCount val="945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  <c:pt idx="911">
                  <c:v>44896</c:v>
                </c:pt>
                <c:pt idx="912">
                  <c:v>44927</c:v>
                </c:pt>
                <c:pt idx="913">
                  <c:v>44958</c:v>
                </c:pt>
                <c:pt idx="914">
                  <c:v>44986</c:v>
                </c:pt>
                <c:pt idx="915">
                  <c:v>45017</c:v>
                </c:pt>
                <c:pt idx="916">
                  <c:v>45047</c:v>
                </c:pt>
                <c:pt idx="917">
                  <c:v>45078</c:v>
                </c:pt>
                <c:pt idx="918">
                  <c:v>45108</c:v>
                </c:pt>
                <c:pt idx="919">
                  <c:v>45139</c:v>
                </c:pt>
                <c:pt idx="920">
                  <c:v>45170</c:v>
                </c:pt>
                <c:pt idx="921">
                  <c:v>45200</c:v>
                </c:pt>
                <c:pt idx="922">
                  <c:v>45231</c:v>
                </c:pt>
                <c:pt idx="923">
                  <c:v>45261</c:v>
                </c:pt>
                <c:pt idx="924">
                  <c:v>45292</c:v>
                </c:pt>
                <c:pt idx="925">
                  <c:v>45323</c:v>
                </c:pt>
                <c:pt idx="926">
                  <c:v>45352</c:v>
                </c:pt>
                <c:pt idx="927">
                  <c:v>45383</c:v>
                </c:pt>
                <c:pt idx="928">
                  <c:v>45413</c:v>
                </c:pt>
                <c:pt idx="929">
                  <c:v>45444</c:v>
                </c:pt>
                <c:pt idx="930">
                  <c:v>45474</c:v>
                </c:pt>
                <c:pt idx="931">
                  <c:v>45505</c:v>
                </c:pt>
                <c:pt idx="932">
                  <c:v>45536</c:v>
                </c:pt>
                <c:pt idx="933">
                  <c:v>45566</c:v>
                </c:pt>
                <c:pt idx="934">
                  <c:v>45597</c:v>
                </c:pt>
                <c:pt idx="935">
                  <c:v>45627</c:v>
                </c:pt>
                <c:pt idx="936">
                  <c:v>45658</c:v>
                </c:pt>
                <c:pt idx="937">
                  <c:v>45689</c:v>
                </c:pt>
                <c:pt idx="938">
                  <c:v>45717</c:v>
                </c:pt>
                <c:pt idx="939">
                  <c:v>45748</c:v>
                </c:pt>
                <c:pt idx="940">
                  <c:v>45778</c:v>
                </c:pt>
                <c:pt idx="941">
                  <c:v>45809</c:v>
                </c:pt>
                <c:pt idx="942">
                  <c:v>45839</c:v>
                </c:pt>
                <c:pt idx="943">
                  <c:v>45870</c:v>
                </c:pt>
                <c:pt idx="944">
                  <c:v>45901</c:v>
                </c:pt>
              </c:numCache>
            </c:numRef>
          </c:cat>
          <c:val>
            <c:numRef>
              <c:f>'[1]CPI All Items'!$C$2:$C$2000</c:f>
              <c:numCache>
                <c:formatCode>General</c:formatCode>
                <c:ptCount val="1999"/>
                <c:pt idx="1">
                  <c:v>6.5176908752329066E-3</c:v>
                </c:pt>
                <c:pt idx="2">
                  <c:v>1.7576318223866849E-2</c:v>
                </c:pt>
                <c:pt idx="3">
                  <c:v>0</c:v>
                </c:pt>
                <c:pt idx="4">
                  <c:v>-2.2727272727273151E-3</c:v>
                </c:pt>
                <c:pt idx="5">
                  <c:v>5.9225512528473523E-3</c:v>
                </c:pt>
                <c:pt idx="6">
                  <c:v>6.7934782608696231E-3</c:v>
                </c:pt>
                <c:pt idx="7">
                  <c:v>7.6473234367970822E-3</c:v>
                </c:pt>
                <c:pt idx="8">
                  <c:v>1.9642857142857295E-2</c:v>
                </c:pt>
                <c:pt idx="9">
                  <c:v>3.0647985989491477E-3</c:v>
                </c:pt>
                <c:pt idx="10">
                  <c:v>6.5473592317764062E-3</c:v>
                </c:pt>
                <c:pt idx="11">
                  <c:v>1.5177797051170838E-2</c:v>
                </c:pt>
                <c:pt idx="12">
                  <c:v>1.1533532678342562E-2</c:v>
                </c:pt>
                <c:pt idx="13">
                  <c:v>-4.2229729729725829E-4</c:v>
                </c:pt>
                <c:pt idx="14">
                  <c:v>-7.1820870299958983E-3</c:v>
                </c:pt>
                <c:pt idx="15">
                  <c:v>1.3617021276595809E-2</c:v>
                </c:pt>
                <c:pt idx="16">
                  <c:v>7.9764903442485213E-3</c:v>
                </c:pt>
                <c:pt idx="17">
                  <c:v>5.8309037900874383E-3</c:v>
                </c:pt>
                <c:pt idx="18">
                  <c:v>1.0351966873705987E-2</c:v>
                </c:pt>
                <c:pt idx="19">
                  <c:v>1.2295081967212962E-3</c:v>
                </c:pt>
                <c:pt idx="20">
                  <c:v>-2.8653295128939771E-3</c:v>
                </c:pt>
                <c:pt idx="21">
                  <c:v>-2.0525451559935126E-3</c:v>
                </c:pt>
                <c:pt idx="22">
                  <c:v>-6.1703002879472946E-3</c:v>
                </c:pt>
                <c:pt idx="23">
                  <c:v>-4.5529801324503127E-3</c:v>
                </c:pt>
                <c:pt idx="24">
                  <c:v>-1.6632016632016633E-3</c:v>
                </c:pt>
                <c:pt idx="25">
                  <c:v>-4.1649312786339321E-3</c:v>
                </c:pt>
                <c:pt idx="26">
                  <c:v>0</c:v>
                </c:pt>
                <c:pt idx="27">
                  <c:v>4.1823504809701539E-4</c:v>
                </c:pt>
                <c:pt idx="28">
                  <c:v>-4.180602006689238E-4</c:v>
                </c:pt>
                <c:pt idx="29">
                  <c:v>4.1823504809701539E-4</c:v>
                </c:pt>
                <c:pt idx="30">
                  <c:v>-9.1973244147157684E-3</c:v>
                </c:pt>
                <c:pt idx="31">
                  <c:v>0</c:v>
                </c:pt>
                <c:pt idx="32">
                  <c:v>2.1097046413502962E-3</c:v>
                </c:pt>
                <c:pt idx="33">
                  <c:v>-3.3684210526314651E-3</c:v>
                </c:pt>
                <c:pt idx="34">
                  <c:v>1.2674271229402567E-3</c:v>
                </c:pt>
                <c:pt idx="35">
                  <c:v>-3.7974683544304E-3</c:v>
                </c:pt>
                <c:pt idx="36">
                  <c:v>-4.2354934349850826E-3</c:v>
                </c:pt>
                <c:pt idx="37">
                  <c:v>4.2535091450446316E-3</c:v>
                </c:pt>
                <c:pt idx="38">
                  <c:v>1.2706480304955914E-3</c:v>
                </c:pt>
                <c:pt idx="39">
                  <c:v>4.2301184433157779E-4</c:v>
                </c:pt>
                <c:pt idx="40">
                  <c:v>5.0739957716703366E-3</c:v>
                </c:pt>
                <c:pt idx="41">
                  <c:v>4.6276819520403301E-3</c:v>
                </c:pt>
                <c:pt idx="42">
                  <c:v>7.9564489112229353E-3</c:v>
                </c:pt>
                <c:pt idx="43">
                  <c:v>5.4009140008308698E-3</c:v>
                </c:pt>
                <c:pt idx="44">
                  <c:v>5.7851239669421961E-3</c:v>
                </c:pt>
                <c:pt idx="45">
                  <c:v>6.5735414954806171E-3</c:v>
                </c:pt>
                <c:pt idx="46">
                  <c:v>4.0816326530612734E-3</c:v>
                </c:pt>
                <c:pt idx="47">
                  <c:v>1.5447154471544655E-2</c:v>
                </c:pt>
                <c:pt idx="48">
                  <c:v>1.601281024819845E-2</c:v>
                </c:pt>
                <c:pt idx="49">
                  <c:v>1.7730496453900679E-2</c:v>
                </c:pt>
                <c:pt idx="50">
                  <c:v>1.9357336430507743E-3</c:v>
                </c:pt>
                <c:pt idx="51">
                  <c:v>1.5455950540959051E-3</c:v>
                </c:pt>
                <c:pt idx="52">
                  <c:v>2.700617283950546E-3</c:v>
                </c:pt>
                <c:pt idx="53">
                  <c:v>-2.3085802231627151E-3</c:v>
                </c:pt>
                <c:pt idx="54">
                  <c:v>-7.7130736598529648E-4</c:v>
                </c:pt>
                <c:pt idx="55">
                  <c:v>-1.9297568506368989E-3</c:v>
                </c:pt>
                <c:pt idx="56">
                  <c:v>6.573859242072766E-3</c:v>
                </c:pt>
                <c:pt idx="57">
                  <c:v>4.9942374183633564E-3</c:v>
                </c:pt>
                <c:pt idx="58">
                  <c:v>6.1162079510703737E-3</c:v>
                </c:pt>
                <c:pt idx="59">
                  <c:v>5.6990881458967024E-3</c:v>
                </c:pt>
                <c:pt idx="60">
                  <c:v>-7.5557234605216905E-4</c:v>
                </c:pt>
                <c:pt idx="61">
                  <c:v>-1.5122873345935206E-3</c:v>
                </c:pt>
                <c:pt idx="62">
                  <c:v>-7.572889057174681E-4</c:v>
                </c:pt>
                <c:pt idx="63">
                  <c:v>2.6525198938991412E-3</c:v>
                </c:pt>
                <c:pt idx="64">
                  <c:v>3.7792894935750887E-4</c:v>
                </c:pt>
                <c:pt idx="65">
                  <c:v>2.2667170381565072E-3</c:v>
                </c:pt>
                <c:pt idx="66">
                  <c:v>5.6539766302299288E-3</c:v>
                </c:pt>
                <c:pt idx="67">
                  <c:v>3.7481259370331088E-4</c:v>
                </c:pt>
                <c:pt idx="68">
                  <c:v>-2.2480329711502822E-3</c:v>
                </c:pt>
                <c:pt idx="69">
                  <c:v>2.2530980097634767E-3</c:v>
                </c:pt>
                <c:pt idx="70">
                  <c:v>0</c:v>
                </c:pt>
                <c:pt idx="71">
                  <c:v>7.4934432371676074E-4</c:v>
                </c:pt>
                <c:pt idx="72">
                  <c:v>-2.6207412953950238E-3</c:v>
                </c:pt>
                <c:pt idx="73">
                  <c:v>-1.8768768768768762E-3</c:v>
                </c:pt>
                <c:pt idx="74">
                  <c:v>1.5043249341857301E-3</c:v>
                </c:pt>
                <c:pt idx="75">
                  <c:v>2.2530980097634767E-3</c:v>
                </c:pt>
                <c:pt idx="76">
                  <c:v>3.7467216185826935E-4</c:v>
                </c:pt>
                <c:pt idx="77">
                  <c:v>2.6217228464420206E-3</c:v>
                </c:pt>
                <c:pt idx="78">
                  <c:v>7.4710496824792472E-4</c:v>
                </c:pt>
                <c:pt idx="79">
                  <c:v>2.2396416573349232E-3</c:v>
                </c:pt>
                <c:pt idx="80">
                  <c:v>1.4897579143389184E-3</c:v>
                </c:pt>
                <c:pt idx="81">
                  <c:v>2.2313127556712331E-3</c:v>
                </c:pt>
                <c:pt idx="82">
                  <c:v>-3.7105751391465214E-3</c:v>
                </c:pt>
                <c:pt idx="83">
                  <c:v>7.4487895716934815E-4</c:v>
                </c:pt>
                <c:pt idx="84">
                  <c:v>2.6051358392258361E-3</c:v>
                </c:pt>
                <c:pt idx="85">
                  <c:v>1.8559762435039762E-3</c:v>
                </c:pt>
                <c:pt idx="86">
                  <c:v>-2.2230455724341347E-3</c:v>
                </c:pt>
                <c:pt idx="87">
                  <c:v>-2.5993316004455647E-3</c:v>
                </c:pt>
                <c:pt idx="88">
                  <c:v>2.6061057334325621E-3</c:v>
                </c:pt>
                <c:pt idx="89">
                  <c:v>3.7133308577796953E-4</c:v>
                </c:pt>
                <c:pt idx="90">
                  <c:v>-2.9695619896066283E-3</c:v>
                </c:pt>
                <c:pt idx="91">
                  <c:v>-3.7230081906169943E-4</c:v>
                </c:pt>
                <c:pt idx="92">
                  <c:v>-1.4897579143390294E-3</c:v>
                </c:pt>
                <c:pt idx="93">
                  <c:v>-3.3569563595673424E-3</c:v>
                </c:pt>
                <c:pt idx="94">
                  <c:v>2.2455089820359042E-3</c:v>
                </c:pt>
                <c:pt idx="95">
                  <c:v>-3.7341299477222645E-4</c:v>
                </c:pt>
                <c:pt idx="96">
                  <c:v>0</c:v>
                </c:pt>
                <c:pt idx="97">
                  <c:v>1.8677624206200338E-3</c:v>
                </c:pt>
                <c:pt idx="98">
                  <c:v>-1.1185682326622093E-3</c:v>
                </c:pt>
                <c:pt idx="99">
                  <c:v>0</c:v>
                </c:pt>
                <c:pt idx="100">
                  <c:v>-7.4654721911160404E-4</c:v>
                </c:pt>
                <c:pt idx="101">
                  <c:v>-2.2413149047441072E-3</c:v>
                </c:pt>
                <c:pt idx="102">
                  <c:v>1.8719580681392234E-3</c:v>
                </c:pt>
                <c:pt idx="103">
                  <c:v>-1.494768310911887E-3</c:v>
                </c:pt>
                <c:pt idx="104">
                  <c:v>4.8652694610780145E-3</c:v>
                </c:pt>
                <c:pt idx="105">
                  <c:v>-1.1173184357542443E-3</c:v>
                </c:pt>
                <c:pt idx="106">
                  <c:v>2.2371364653244186E-3</c:v>
                </c:pt>
                <c:pt idx="107">
                  <c:v>-3.7202380952372494E-4</c:v>
                </c:pt>
                <c:pt idx="108">
                  <c:v>-1.4886490509863348E-3</c:v>
                </c:pt>
                <c:pt idx="109">
                  <c:v>1.1181513231457441E-3</c:v>
                </c:pt>
                <c:pt idx="110">
                  <c:v>1.1169024571855424E-3</c:v>
                </c:pt>
                <c:pt idx="111">
                  <c:v>1.4875418371140814E-3</c:v>
                </c:pt>
                <c:pt idx="112">
                  <c:v>3.7133308577794732E-3</c:v>
                </c:pt>
                <c:pt idx="113">
                  <c:v>4.4395116537179202E-3</c:v>
                </c:pt>
                <c:pt idx="114">
                  <c:v>5.1565377532227785E-3</c:v>
                </c:pt>
                <c:pt idx="115">
                  <c:v>7.3286918285075942E-4</c:v>
                </c:pt>
                <c:pt idx="116">
                  <c:v>1.4646649578908821E-3</c:v>
                </c:pt>
                <c:pt idx="117">
                  <c:v>5.8500914076782262E-3</c:v>
                </c:pt>
                <c:pt idx="118">
                  <c:v>0</c:v>
                </c:pt>
                <c:pt idx="119">
                  <c:v>4.362050163576825E-3</c:v>
                </c:pt>
                <c:pt idx="120">
                  <c:v>1.4477017734346731E-3</c:v>
                </c:pt>
                <c:pt idx="121">
                  <c:v>4.6982291290205147E-3</c:v>
                </c:pt>
                <c:pt idx="122">
                  <c:v>2.1582733812948174E-3</c:v>
                </c:pt>
                <c:pt idx="123">
                  <c:v>2.5125628140703071E-3</c:v>
                </c:pt>
                <c:pt idx="124">
                  <c:v>2.5062656641603454E-3</c:v>
                </c:pt>
                <c:pt idx="125">
                  <c:v>3.9285714285715034E-3</c:v>
                </c:pt>
                <c:pt idx="126">
                  <c:v>2.8459622909997595E-3</c:v>
                </c:pt>
                <c:pt idx="127">
                  <c:v>3.1926214969848488E-3</c:v>
                </c:pt>
                <c:pt idx="128">
                  <c:v>1.4144271570013522E-3</c:v>
                </c:pt>
                <c:pt idx="129">
                  <c:v>0</c:v>
                </c:pt>
                <c:pt idx="130">
                  <c:v>3.1779661016948513E-3</c:v>
                </c:pt>
                <c:pt idx="131">
                  <c:v>2.1119324181626542E-3</c:v>
                </c:pt>
                <c:pt idx="132">
                  <c:v>5.9711977520198189E-3</c:v>
                </c:pt>
                <c:pt idx="133">
                  <c:v>2.0949720670391248E-3</c:v>
                </c:pt>
                <c:pt idx="134">
                  <c:v>5.9233449477351652E-3</c:v>
                </c:pt>
                <c:pt idx="135">
                  <c:v>2.4246622791825878E-3</c:v>
                </c:pt>
                <c:pt idx="136">
                  <c:v>0</c:v>
                </c:pt>
                <c:pt idx="137">
                  <c:v>-1.0366275051831852E-3</c:v>
                </c:pt>
                <c:pt idx="138">
                  <c:v>-6.9180214458663958E-4</c:v>
                </c:pt>
                <c:pt idx="139">
                  <c:v>1.7307026652821911E-3</c:v>
                </c:pt>
                <c:pt idx="140">
                  <c:v>-1.0366275051831852E-3</c:v>
                </c:pt>
                <c:pt idx="141">
                  <c:v>0</c:v>
                </c:pt>
                <c:pt idx="142">
                  <c:v>1.3836042891732792E-3</c:v>
                </c:pt>
                <c:pt idx="143">
                  <c:v>6.9084628670124104E-4</c:v>
                </c:pt>
                <c:pt idx="144">
                  <c:v>1.3807386952020551E-3</c:v>
                </c:pt>
                <c:pt idx="145">
                  <c:v>-3.4470872113068207E-4</c:v>
                </c:pt>
                <c:pt idx="146">
                  <c:v>-1.034482758620725E-3</c:v>
                </c:pt>
                <c:pt idx="147">
                  <c:v>3.4518467380051376E-4</c:v>
                </c:pt>
                <c:pt idx="148">
                  <c:v>2.0703933747412417E-3</c:v>
                </c:pt>
                <c:pt idx="149">
                  <c:v>2.4104683195591559E-3</c:v>
                </c:pt>
                <c:pt idx="150">
                  <c:v>1.3740982480248132E-3</c:v>
                </c:pt>
                <c:pt idx="151">
                  <c:v>1.0291595197255976E-3</c:v>
                </c:pt>
                <c:pt idx="152">
                  <c:v>2.3989033584648212E-3</c:v>
                </c:pt>
                <c:pt idx="153">
                  <c:v>3.4188034188034067E-3</c:v>
                </c:pt>
                <c:pt idx="154">
                  <c:v>0</c:v>
                </c:pt>
                <c:pt idx="155">
                  <c:v>2.0442930153321548E-3</c:v>
                </c:pt>
                <c:pt idx="156">
                  <c:v>-1.3600816048963127E-3</c:v>
                </c:pt>
                <c:pt idx="157">
                  <c:v>1.3619339462036528E-3</c:v>
                </c:pt>
                <c:pt idx="158">
                  <c:v>0</c:v>
                </c:pt>
                <c:pt idx="159">
                  <c:v>4.4202652159128775E-3</c:v>
                </c:pt>
                <c:pt idx="160">
                  <c:v>1.0155721056195333E-3</c:v>
                </c:pt>
                <c:pt idx="161">
                  <c:v>1.352722353736846E-3</c:v>
                </c:pt>
                <c:pt idx="162">
                  <c:v>-2.0263424518742745E-3</c:v>
                </c:pt>
                <c:pt idx="163">
                  <c:v>2.0304568527917954E-3</c:v>
                </c:pt>
                <c:pt idx="164">
                  <c:v>0</c:v>
                </c:pt>
                <c:pt idx="165">
                  <c:v>4.7281323877068626E-3</c:v>
                </c:pt>
                <c:pt idx="166">
                  <c:v>1.0084033613446675E-3</c:v>
                </c:pt>
                <c:pt idx="167">
                  <c:v>1.007387508394908E-3</c:v>
                </c:pt>
                <c:pt idx="168">
                  <c:v>1.0063737001007045E-3</c:v>
                </c:pt>
                <c:pt idx="169">
                  <c:v>0</c:v>
                </c:pt>
                <c:pt idx="170">
                  <c:v>0</c:v>
                </c:pt>
                <c:pt idx="171">
                  <c:v>-1.0053619302949901E-3</c:v>
                </c:pt>
                <c:pt idx="172">
                  <c:v>1.0063737001007045E-3</c:v>
                </c:pt>
                <c:pt idx="173">
                  <c:v>0</c:v>
                </c:pt>
                <c:pt idx="174">
                  <c:v>2.6809651474530849E-3</c:v>
                </c:pt>
                <c:pt idx="175">
                  <c:v>6.6844919786102075E-4</c:v>
                </c:pt>
                <c:pt idx="176">
                  <c:v>1.3360053440214514E-3</c:v>
                </c:pt>
                <c:pt idx="177">
                  <c:v>0</c:v>
                </c:pt>
                <c:pt idx="178">
                  <c:v>0</c:v>
                </c:pt>
                <c:pt idx="179">
                  <c:v>1.0006671114075605E-3</c:v>
                </c:pt>
                <c:pt idx="180">
                  <c:v>9.9966677774077084E-4</c:v>
                </c:pt>
                <c:pt idx="181">
                  <c:v>2.3302263648468102E-3</c:v>
                </c:pt>
                <c:pt idx="182">
                  <c:v>1.9926934573231136E-3</c:v>
                </c:pt>
                <c:pt idx="183">
                  <c:v>1.3258203513424327E-3</c:v>
                </c:pt>
                <c:pt idx="184">
                  <c:v>9.930486593843213E-4</c:v>
                </c:pt>
                <c:pt idx="185">
                  <c:v>-9.9206349206337752E-4</c:v>
                </c:pt>
                <c:pt idx="186">
                  <c:v>3.3101621979469975E-4</c:v>
                </c:pt>
                <c:pt idx="187">
                  <c:v>1.9854401058903015E-3</c:v>
                </c:pt>
                <c:pt idx="188">
                  <c:v>4.6235138705417178E-3</c:v>
                </c:pt>
                <c:pt idx="189">
                  <c:v>-1.3149243918475495E-3</c:v>
                </c:pt>
                <c:pt idx="190">
                  <c:v>0</c:v>
                </c:pt>
                <c:pt idx="191">
                  <c:v>0</c:v>
                </c:pt>
                <c:pt idx="192">
                  <c:v>1.9749835418039208E-3</c:v>
                </c:pt>
                <c:pt idx="193">
                  <c:v>1.3140604467805073E-3</c:v>
                </c:pt>
                <c:pt idx="194">
                  <c:v>9.8425196850393526E-4</c:v>
                </c:pt>
                <c:pt idx="195">
                  <c:v>-9.8328416912496497E-4</c:v>
                </c:pt>
                <c:pt idx="196">
                  <c:v>9.8425196850393526E-4</c:v>
                </c:pt>
                <c:pt idx="197">
                  <c:v>3.2776138970829205E-3</c:v>
                </c:pt>
                <c:pt idx="198">
                  <c:v>2.6135249918328718E-3</c:v>
                </c:pt>
                <c:pt idx="199">
                  <c:v>1.9550342130987275E-3</c:v>
                </c:pt>
                <c:pt idx="200">
                  <c:v>-9.7560975609756184E-4</c:v>
                </c:pt>
                <c:pt idx="201">
                  <c:v>9.765625E-4</c:v>
                </c:pt>
                <c:pt idx="202">
                  <c:v>9.7560975609756184E-4</c:v>
                </c:pt>
                <c:pt idx="203">
                  <c:v>3.2488628979856493E-3</c:v>
                </c:pt>
                <c:pt idx="204">
                  <c:v>1.9430051813471572E-3</c:v>
                </c:pt>
                <c:pt idx="205">
                  <c:v>-9.6961861667743676E-4</c:v>
                </c:pt>
                <c:pt idx="206">
                  <c:v>9.7055968942094673E-4</c:v>
                </c:pt>
                <c:pt idx="207">
                  <c:v>3.2320620555914559E-4</c:v>
                </c:pt>
                <c:pt idx="208">
                  <c:v>9.6930533117944861E-4</c:v>
                </c:pt>
                <c:pt idx="209">
                  <c:v>9.6836668818589544E-4</c:v>
                </c:pt>
                <c:pt idx="210">
                  <c:v>3.2247662044504466E-4</c:v>
                </c:pt>
                <c:pt idx="211">
                  <c:v>9.6711798839455021E-4</c:v>
                </c:pt>
                <c:pt idx="212">
                  <c:v>9.6618357487909812E-4</c:v>
                </c:pt>
                <c:pt idx="213">
                  <c:v>1.2870012870014325E-3</c:v>
                </c:pt>
                <c:pt idx="214">
                  <c:v>2.8920308483291191E-3</c:v>
                </c:pt>
                <c:pt idx="215">
                  <c:v>1.281640499839698E-3</c:v>
                </c:pt>
                <c:pt idx="216">
                  <c:v>9.6000000000007191E-4</c:v>
                </c:pt>
                <c:pt idx="217">
                  <c:v>0</c:v>
                </c:pt>
                <c:pt idx="218">
                  <c:v>9.5907928388738739E-4</c:v>
                </c:pt>
                <c:pt idx="219">
                  <c:v>2.235707441711865E-3</c:v>
                </c:pt>
                <c:pt idx="220">
                  <c:v>3.1867431485022024E-3</c:v>
                </c:pt>
                <c:pt idx="221">
                  <c:v>4.1296060991105055E-3</c:v>
                </c:pt>
                <c:pt idx="222">
                  <c:v>-9.4906675102823801E-4</c:v>
                </c:pt>
                <c:pt idx="223">
                  <c:v>-9.4996833438876216E-4</c:v>
                </c:pt>
                <c:pt idx="224">
                  <c:v>2.2187004754359307E-3</c:v>
                </c:pt>
                <c:pt idx="225">
                  <c:v>9.4876660341558505E-4</c:v>
                </c:pt>
                <c:pt idx="226">
                  <c:v>3.1595576619274368E-3</c:v>
                </c:pt>
                <c:pt idx="227">
                  <c:v>3.1496062992126816E-3</c:v>
                </c:pt>
                <c:pt idx="228">
                  <c:v>9.4191522762954172E-4</c:v>
                </c:pt>
                <c:pt idx="229">
                  <c:v>6.273525721455453E-3</c:v>
                </c:pt>
                <c:pt idx="230">
                  <c:v>3.1172069825435855E-3</c:v>
                </c:pt>
                <c:pt idx="231">
                  <c:v>3.1075201988812751E-3</c:v>
                </c:pt>
                <c:pt idx="232">
                  <c:v>2.1685254027261625E-3</c:v>
                </c:pt>
                <c:pt idx="233">
                  <c:v>9.2735703245749868E-4</c:v>
                </c:pt>
                <c:pt idx="234">
                  <c:v>2.1618282890674134E-3</c:v>
                </c:pt>
                <c:pt idx="235">
                  <c:v>6.1633281972264253E-3</c:v>
                </c:pt>
                <c:pt idx="236">
                  <c:v>3.0627871362940429E-3</c:v>
                </c:pt>
                <c:pt idx="237">
                  <c:v>3.0534351145039551E-3</c:v>
                </c:pt>
                <c:pt idx="238">
                  <c:v>9.1324200913245335E-4</c:v>
                </c:pt>
                <c:pt idx="239">
                  <c:v>1.2165450121655041E-3</c:v>
                </c:pt>
                <c:pt idx="240">
                  <c:v>-6.0753341433783525E-4</c:v>
                </c:pt>
                <c:pt idx="241">
                  <c:v>3.0395136778116338E-3</c:v>
                </c:pt>
                <c:pt idx="242">
                  <c:v>0</c:v>
                </c:pt>
                <c:pt idx="243">
                  <c:v>3.0303030303031608E-3</c:v>
                </c:pt>
                <c:pt idx="244">
                  <c:v>0</c:v>
                </c:pt>
                <c:pt idx="245">
                  <c:v>6.0422960725075026E-3</c:v>
                </c:pt>
                <c:pt idx="246">
                  <c:v>3.0030030030030463E-3</c:v>
                </c:pt>
                <c:pt idx="247">
                  <c:v>2.9940119760478723E-3</c:v>
                </c:pt>
                <c:pt idx="248">
                  <c:v>2.9850746268658135E-3</c:v>
                </c:pt>
                <c:pt idx="249">
                  <c:v>2.9761904761904656E-3</c:v>
                </c:pt>
                <c:pt idx="250">
                  <c:v>5.9347181008901906E-3</c:v>
                </c:pt>
                <c:pt idx="251">
                  <c:v>2.9498525073747839E-3</c:v>
                </c:pt>
                <c:pt idx="252">
                  <c:v>2.9411764705882248E-3</c:v>
                </c:pt>
                <c:pt idx="253">
                  <c:v>2.9325513196480912E-3</c:v>
                </c:pt>
                <c:pt idx="254">
                  <c:v>2.9239766081869956E-3</c:v>
                </c:pt>
                <c:pt idx="255">
                  <c:v>2.9154518950438302E-3</c:v>
                </c:pt>
                <c:pt idx="256">
                  <c:v>2.9069767441860517E-3</c:v>
                </c:pt>
                <c:pt idx="257">
                  <c:v>5.7971014492754769E-3</c:v>
                </c:pt>
                <c:pt idx="258">
                  <c:v>5.7636887608067955E-3</c:v>
                </c:pt>
                <c:pt idx="259">
                  <c:v>2.8653295128939771E-3</c:v>
                </c:pt>
                <c:pt idx="260">
                  <c:v>2.8571428571428914E-3</c:v>
                </c:pt>
                <c:pt idx="261">
                  <c:v>5.6980056980056037E-3</c:v>
                </c:pt>
                <c:pt idx="262">
                  <c:v>2.8328611898016387E-3</c:v>
                </c:pt>
                <c:pt idx="263">
                  <c:v>5.6497175141243527E-3</c:v>
                </c:pt>
                <c:pt idx="264">
                  <c:v>2.8089887640450062E-3</c:v>
                </c:pt>
                <c:pt idx="265">
                  <c:v>2.8011204481790397E-3</c:v>
                </c:pt>
                <c:pt idx="266">
                  <c:v>8.379888268156499E-3</c:v>
                </c:pt>
                <c:pt idx="267">
                  <c:v>5.5401662049860967E-3</c:v>
                </c:pt>
                <c:pt idx="268">
                  <c:v>2.7548209366392573E-3</c:v>
                </c:pt>
                <c:pt idx="269">
                  <c:v>5.494505494505475E-3</c:v>
                </c:pt>
                <c:pt idx="270">
                  <c:v>5.4644808743167239E-3</c:v>
                </c:pt>
                <c:pt idx="271">
                  <c:v>2.7173913043478937E-3</c:v>
                </c:pt>
                <c:pt idx="272">
                  <c:v>5.4200542005420349E-3</c:v>
                </c:pt>
                <c:pt idx="273">
                  <c:v>5.3908355795146967E-3</c:v>
                </c:pt>
                <c:pt idx="274">
                  <c:v>5.3619302949061698E-3</c:v>
                </c:pt>
                <c:pt idx="275">
                  <c:v>5.3333333333334121E-3</c:v>
                </c:pt>
                <c:pt idx="276">
                  <c:v>5.3050397877982824E-3</c:v>
                </c:pt>
                <c:pt idx="277">
                  <c:v>5.2770448548813409E-3</c:v>
                </c:pt>
                <c:pt idx="278">
                  <c:v>5.249343832020914E-3</c:v>
                </c:pt>
                <c:pt idx="279">
                  <c:v>5.2219321148825326E-3</c:v>
                </c:pt>
                <c:pt idx="280">
                  <c:v>2.5974025974027093E-3</c:v>
                </c:pt>
                <c:pt idx="281">
                  <c:v>5.1813471502588637E-3</c:v>
                </c:pt>
                <c:pt idx="282">
                  <c:v>2.5773195876288568E-3</c:v>
                </c:pt>
                <c:pt idx="283">
                  <c:v>2.5706940874037354E-3</c:v>
                </c:pt>
                <c:pt idx="284">
                  <c:v>5.12820512820511E-3</c:v>
                </c:pt>
                <c:pt idx="285">
                  <c:v>5.1020408163264808E-3</c:v>
                </c:pt>
                <c:pt idx="286">
                  <c:v>5.0761421319798217E-3</c:v>
                </c:pt>
                <c:pt idx="287">
                  <c:v>5.050505050504972E-3</c:v>
                </c:pt>
                <c:pt idx="288">
                  <c:v>2.5125628140703071E-3</c:v>
                </c:pt>
                <c:pt idx="289">
                  <c:v>0</c:v>
                </c:pt>
                <c:pt idx="290">
                  <c:v>2.5062656641603454E-3</c:v>
                </c:pt>
                <c:pt idx="291">
                  <c:v>2.4999999999999467E-3</c:v>
                </c:pt>
                <c:pt idx="292">
                  <c:v>4.9875311720697368E-3</c:v>
                </c:pt>
                <c:pt idx="293">
                  <c:v>4.9627791563275903E-3</c:v>
                </c:pt>
                <c:pt idx="294">
                  <c:v>2.4691358024691024E-3</c:v>
                </c:pt>
                <c:pt idx="295">
                  <c:v>2.4630541871921707E-3</c:v>
                </c:pt>
                <c:pt idx="296">
                  <c:v>2.4570024570023108E-3</c:v>
                </c:pt>
                <c:pt idx="297">
                  <c:v>2.450980392156854E-3</c:v>
                </c:pt>
                <c:pt idx="298">
                  <c:v>2.4449877750611915E-3</c:v>
                </c:pt>
                <c:pt idx="299">
                  <c:v>2.4390243902439046E-3</c:v>
                </c:pt>
                <c:pt idx="300">
                  <c:v>2.4330900243310083E-3</c:v>
                </c:pt>
                <c:pt idx="301">
                  <c:v>4.8543689320388328E-3</c:v>
                </c:pt>
                <c:pt idx="302">
                  <c:v>0</c:v>
                </c:pt>
                <c:pt idx="303">
                  <c:v>2.4154589371980784E-3</c:v>
                </c:pt>
                <c:pt idx="304">
                  <c:v>2.4096385542169418E-3</c:v>
                </c:pt>
                <c:pt idx="305">
                  <c:v>2.4038461538462563E-3</c:v>
                </c:pt>
                <c:pt idx="306">
                  <c:v>2.3980815347719453E-3</c:v>
                </c:pt>
                <c:pt idx="307">
                  <c:v>2.3923444976077235E-3</c:v>
                </c:pt>
                <c:pt idx="308">
                  <c:v>4.7732696897375693E-3</c:v>
                </c:pt>
                <c:pt idx="309">
                  <c:v>2.3752969121140222E-3</c:v>
                </c:pt>
                <c:pt idx="310">
                  <c:v>4.7393364928909332E-3</c:v>
                </c:pt>
                <c:pt idx="311">
                  <c:v>2.3584905660378741E-3</c:v>
                </c:pt>
                <c:pt idx="312">
                  <c:v>4.7058823529413374E-3</c:v>
                </c:pt>
                <c:pt idx="313">
                  <c:v>7.0257611241217877E-3</c:v>
                </c:pt>
                <c:pt idx="314">
                  <c:v>9.302325581395321E-3</c:v>
                </c:pt>
                <c:pt idx="315">
                  <c:v>6.9124423963133896E-3</c:v>
                </c:pt>
                <c:pt idx="316">
                  <c:v>4.5766590389015871E-3</c:v>
                </c:pt>
                <c:pt idx="317">
                  <c:v>6.8337129840547739E-3</c:v>
                </c:pt>
                <c:pt idx="318">
                  <c:v>0</c:v>
                </c:pt>
                <c:pt idx="319">
                  <c:v>1.8099547511312153E-2</c:v>
                </c:pt>
                <c:pt idx="320">
                  <c:v>4.4444444444444731E-3</c:v>
                </c:pt>
                <c:pt idx="321">
                  <c:v>8.8495575221239076E-3</c:v>
                </c:pt>
                <c:pt idx="322">
                  <c:v>6.5789473684210176E-3</c:v>
                </c:pt>
                <c:pt idx="323">
                  <c:v>8.7145969498909626E-3</c:v>
                </c:pt>
                <c:pt idx="324">
                  <c:v>1.0799136069114423E-2</c:v>
                </c:pt>
                <c:pt idx="325">
                  <c:v>1.0683760683760646E-2</c:v>
                </c:pt>
                <c:pt idx="326">
                  <c:v>1.0570824524312794E-2</c:v>
                </c:pt>
                <c:pt idx="327">
                  <c:v>6.2761506276152179E-3</c:v>
                </c:pt>
                <c:pt idx="328">
                  <c:v>1.039501039501034E-2</c:v>
                </c:pt>
                <c:pt idx="329">
                  <c:v>8.2304526748970819E-3</c:v>
                </c:pt>
                <c:pt idx="330">
                  <c:v>6.1224489795916881E-3</c:v>
                </c:pt>
                <c:pt idx="331">
                  <c:v>1.2170385395537497E-2</c:v>
                </c:pt>
                <c:pt idx="332">
                  <c:v>1.4028056112224574E-2</c:v>
                </c:pt>
                <c:pt idx="333">
                  <c:v>7.905138339920903E-3</c:v>
                </c:pt>
                <c:pt idx="334">
                  <c:v>9.8039215686274161E-3</c:v>
                </c:pt>
                <c:pt idx="335">
                  <c:v>7.7669902912620437E-3</c:v>
                </c:pt>
                <c:pt idx="336">
                  <c:v>7.7071290944124016E-3</c:v>
                </c:pt>
                <c:pt idx="337">
                  <c:v>5.7361376673041864E-3</c:v>
                </c:pt>
                <c:pt idx="338">
                  <c:v>3.8022813688212143E-3</c:v>
                </c:pt>
                <c:pt idx="339">
                  <c:v>3.7878787878788955E-3</c:v>
                </c:pt>
                <c:pt idx="340">
                  <c:v>1.8867924528302993E-3</c:v>
                </c:pt>
                <c:pt idx="341">
                  <c:v>7.532956685499137E-3</c:v>
                </c:pt>
                <c:pt idx="342">
                  <c:v>9.3457943925232545E-3</c:v>
                </c:pt>
                <c:pt idx="343">
                  <c:v>3.7037037037037646E-3</c:v>
                </c:pt>
                <c:pt idx="344">
                  <c:v>7.3800738007379074E-3</c:v>
                </c:pt>
                <c:pt idx="345">
                  <c:v>5.494505494505475E-3</c:v>
                </c:pt>
                <c:pt idx="346">
                  <c:v>7.2859744990891873E-3</c:v>
                </c:pt>
                <c:pt idx="347">
                  <c:v>5.4249547920435237E-3</c:v>
                </c:pt>
                <c:pt idx="348">
                  <c:v>3.597122302158251E-3</c:v>
                </c:pt>
                <c:pt idx="349">
                  <c:v>1.7921146953405742E-3</c:v>
                </c:pt>
                <c:pt idx="350">
                  <c:v>1.7889087656530744E-3</c:v>
                </c:pt>
                <c:pt idx="351">
                  <c:v>1.7857142857142794E-3</c:v>
                </c:pt>
                <c:pt idx="352">
                  <c:v>5.3475935828877219E-3</c:v>
                </c:pt>
                <c:pt idx="353">
                  <c:v>5.3191489361703592E-3</c:v>
                </c:pt>
                <c:pt idx="354">
                  <c:v>5.2910052910053462E-3</c:v>
                </c:pt>
                <c:pt idx="355">
                  <c:v>5.2631578947368585E-3</c:v>
                </c:pt>
                <c:pt idx="356">
                  <c:v>5.2356020942410098E-3</c:v>
                </c:pt>
                <c:pt idx="357">
                  <c:v>5.2083333333332593E-3</c:v>
                </c:pt>
                <c:pt idx="358">
                  <c:v>3.4542314335059832E-3</c:v>
                </c:pt>
                <c:pt idx="359">
                  <c:v>5.1635111876076056E-3</c:v>
                </c:pt>
                <c:pt idx="360">
                  <c:v>5.1369863013699391E-3</c:v>
                </c:pt>
                <c:pt idx="361">
                  <c:v>1.0221465076660996E-2</c:v>
                </c:pt>
                <c:pt idx="362">
                  <c:v>5.0590219224284638E-3</c:v>
                </c:pt>
                <c:pt idx="363">
                  <c:v>6.7114093959730337E-3</c:v>
                </c:pt>
                <c:pt idx="364">
                  <c:v>3.3333333333334103E-3</c:v>
                </c:pt>
                <c:pt idx="365">
                  <c:v>4.983388704318914E-3</c:v>
                </c:pt>
                <c:pt idx="366">
                  <c:v>4.9586776859502635E-3</c:v>
                </c:pt>
                <c:pt idx="367">
                  <c:v>4.9342105263159297E-3</c:v>
                </c:pt>
                <c:pt idx="368">
                  <c:v>3.2733224222585289E-3</c:v>
                </c:pt>
                <c:pt idx="369">
                  <c:v>4.8939641109300158E-3</c:v>
                </c:pt>
                <c:pt idx="370">
                  <c:v>6.4935064935065512E-3</c:v>
                </c:pt>
                <c:pt idx="371">
                  <c:v>4.8387096774193949E-3</c:v>
                </c:pt>
                <c:pt idx="372">
                  <c:v>6.4205457463886173E-3</c:v>
                </c:pt>
                <c:pt idx="373">
                  <c:v>4.7846889952152249E-3</c:v>
                </c:pt>
                <c:pt idx="374">
                  <c:v>6.3492063492063266E-3</c:v>
                </c:pt>
                <c:pt idx="375">
                  <c:v>7.8864353312302349E-3</c:v>
                </c:pt>
                <c:pt idx="376">
                  <c:v>9.3896713615022609E-3</c:v>
                </c:pt>
                <c:pt idx="377">
                  <c:v>7.7519379844961378E-3</c:v>
                </c:pt>
                <c:pt idx="378">
                  <c:v>7.692307692307665E-3</c:v>
                </c:pt>
                <c:pt idx="379">
                  <c:v>6.1068702290076882E-3</c:v>
                </c:pt>
                <c:pt idx="380">
                  <c:v>9.1047040971168336E-3</c:v>
                </c:pt>
                <c:pt idx="381">
                  <c:v>9.0225563909773765E-3</c:v>
                </c:pt>
                <c:pt idx="382">
                  <c:v>5.9612518628913147E-3</c:v>
                </c:pt>
                <c:pt idx="383">
                  <c:v>5.9259259259261121E-3</c:v>
                </c:pt>
                <c:pt idx="384">
                  <c:v>8.8365243004417948E-3</c:v>
                </c:pt>
                <c:pt idx="385">
                  <c:v>1.0218978102189746E-2</c:v>
                </c:pt>
                <c:pt idx="386">
                  <c:v>1.0115606936416333E-2</c:v>
                </c:pt>
                <c:pt idx="387">
                  <c:v>1.0014306151645114E-2</c:v>
                </c:pt>
                <c:pt idx="388">
                  <c:v>1.1331444759206999E-2</c:v>
                </c:pt>
                <c:pt idx="389">
                  <c:v>1.1204481792717047E-2</c:v>
                </c:pt>
                <c:pt idx="390">
                  <c:v>1.1080332409972193E-2</c:v>
                </c:pt>
                <c:pt idx="391">
                  <c:v>9.5890410958905381E-3</c:v>
                </c:pt>
                <c:pt idx="392">
                  <c:v>9.4979647218453866E-3</c:v>
                </c:pt>
                <c:pt idx="393">
                  <c:v>1.0752688172043001E-2</c:v>
                </c:pt>
                <c:pt idx="394">
                  <c:v>1.0638297872340496E-2</c:v>
                </c:pt>
                <c:pt idx="395">
                  <c:v>1.1842105263157876E-2</c:v>
                </c:pt>
                <c:pt idx="396">
                  <c:v>1.4304291287386084E-2</c:v>
                </c:pt>
                <c:pt idx="397">
                  <c:v>1.2820512820512775E-2</c:v>
                </c:pt>
                <c:pt idx="398">
                  <c:v>1.3924050632911245E-2</c:v>
                </c:pt>
                <c:pt idx="399">
                  <c:v>9.98751560549338E-3</c:v>
                </c:pt>
                <c:pt idx="400">
                  <c:v>9.8887515451173691E-3</c:v>
                </c:pt>
                <c:pt idx="401">
                  <c:v>9.7919216646267238E-3</c:v>
                </c:pt>
                <c:pt idx="402">
                  <c:v>1.2121212121212199E-3</c:v>
                </c:pt>
                <c:pt idx="403">
                  <c:v>7.2639225181598821E-3</c:v>
                </c:pt>
                <c:pt idx="404">
                  <c:v>8.4134615384616751E-3</c:v>
                </c:pt>
                <c:pt idx="405">
                  <c:v>9.5351609058402786E-3</c:v>
                </c:pt>
                <c:pt idx="406">
                  <c:v>1.0625737898465104E-2</c:v>
                </c:pt>
                <c:pt idx="407">
                  <c:v>9.3457943925234765E-3</c:v>
                </c:pt>
                <c:pt idx="408">
                  <c:v>9.2592592592593004E-3</c:v>
                </c:pt>
                <c:pt idx="409">
                  <c:v>9.1743119266054496E-3</c:v>
                </c:pt>
                <c:pt idx="410">
                  <c:v>6.8181818181818343E-3</c:v>
                </c:pt>
                <c:pt idx="411">
                  <c:v>5.6433408577878375E-3</c:v>
                </c:pt>
                <c:pt idx="412">
                  <c:v>6.7340067340069254E-3</c:v>
                </c:pt>
                <c:pt idx="413">
                  <c:v>8.9186176142697082E-3</c:v>
                </c:pt>
                <c:pt idx="414">
                  <c:v>1.1049723756906049E-2</c:v>
                </c:pt>
                <c:pt idx="415">
                  <c:v>7.6502732240437687E-3</c:v>
                </c:pt>
                <c:pt idx="416">
                  <c:v>9.761388286333883E-3</c:v>
                </c:pt>
                <c:pt idx="417">
                  <c:v>3.2223415682064438E-3</c:v>
                </c:pt>
                <c:pt idx="418">
                  <c:v>4.2826552462524869E-3</c:v>
                </c:pt>
                <c:pt idx="419">
                  <c:v>3.1982942430703876E-3</c:v>
                </c:pt>
                <c:pt idx="420">
                  <c:v>3.1880977683316214E-3</c:v>
                </c:pt>
                <c:pt idx="421">
                  <c:v>3.1779661016948513E-3</c:v>
                </c:pt>
                <c:pt idx="422">
                  <c:v>0</c:v>
                </c:pt>
                <c:pt idx="423">
                  <c:v>3.1678986272438703E-3</c:v>
                </c:pt>
                <c:pt idx="424">
                  <c:v>9.4736842105263008E-3</c:v>
                </c:pt>
                <c:pt idx="425">
                  <c:v>1.1470281543274119E-2</c:v>
                </c:pt>
                <c:pt idx="426">
                  <c:v>5.1546391752577136E-3</c:v>
                </c:pt>
                <c:pt idx="427">
                  <c:v>2.0512820512821328E-3</c:v>
                </c:pt>
                <c:pt idx="428">
                  <c:v>0</c:v>
                </c:pt>
                <c:pt idx="429">
                  <c:v>4.0941658137154668E-3</c:v>
                </c:pt>
                <c:pt idx="430">
                  <c:v>-1.0193679918449883E-3</c:v>
                </c:pt>
                <c:pt idx="431">
                  <c:v>-3.0612244897958441E-3</c:v>
                </c:pt>
                <c:pt idx="432">
                  <c:v>2.0470829068577334E-3</c:v>
                </c:pt>
                <c:pt idx="433">
                  <c:v>1.0214504596526286E-3</c:v>
                </c:pt>
                <c:pt idx="434">
                  <c:v>1.0204081632652073E-3</c:v>
                </c:pt>
                <c:pt idx="435">
                  <c:v>7.135575942915473E-3</c:v>
                </c:pt>
                <c:pt idx="436">
                  <c:v>4.0485829959515662E-3</c:v>
                </c:pt>
                <c:pt idx="437">
                  <c:v>2.0161290322580072E-3</c:v>
                </c:pt>
                <c:pt idx="438">
                  <c:v>4.0241448692150961E-3</c:v>
                </c:pt>
                <c:pt idx="439">
                  <c:v>3.0060120240480437E-3</c:v>
                </c:pt>
                <c:pt idx="440">
                  <c:v>2.9970029970030065E-3</c:v>
                </c:pt>
                <c:pt idx="441">
                  <c:v>3.9840637450199168E-3</c:v>
                </c:pt>
                <c:pt idx="442">
                  <c:v>2.9761904761904656E-3</c:v>
                </c:pt>
                <c:pt idx="443">
                  <c:v>2.9673590504453173E-3</c:v>
                </c:pt>
                <c:pt idx="444">
                  <c:v>6.9033530571991353E-3</c:v>
                </c:pt>
                <c:pt idx="445">
                  <c:v>4.8971596474045587E-3</c:v>
                </c:pt>
                <c:pt idx="446">
                  <c:v>2.9239766081872176E-3</c:v>
                </c:pt>
                <c:pt idx="447">
                  <c:v>3.8872691933915515E-3</c:v>
                </c:pt>
                <c:pt idx="448">
                  <c:v>1.9361084220717029E-3</c:v>
                </c:pt>
                <c:pt idx="449">
                  <c:v>1.9323671497584183E-3</c:v>
                </c:pt>
                <c:pt idx="450">
                  <c:v>3.8572806171648377E-3</c:v>
                </c:pt>
                <c:pt idx="451">
                  <c:v>2.8818443804035088E-3</c:v>
                </c:pt>
                <c:pt idx="452">
                  <c:v>2.8735632183907178E-3</c:v>
                </c:pt>
                <c:pt idx="453">
                  <c:v>3.8204393505252288E-3</c:v>
                </c:pt>
                <c:pt idx="454">
                  <c:v>1.9029495718363432E-3</c:v>
                </c:pt>
                <c:pt idx="455">
                  <c:v>1.8993352326686086E-3</c:v>
                </c:pt>
                <c:pt idx="456">
                  <c:v>1.8957345971564177E-3</c:v>
                </c:pt>
                <c:pt idx="457">
                  <c:v>5.6764427625353164E-3</c:v>
                </c:pt>
                <c:pt idx="458">
                  <c:v>4.7036688617121403E-3</c:v>
                </c:pt>
                <c:pt idx="459">
                  <c:v>1.8726591760300781E-3</c:v>
                </c:pt>
                <c:pt idx="460">
                  <c:v>1.8691588785046953E-3</c:v>
                </c:pt>
                <c:pt idx="461">
                  <c:v>2.7985074626866169E-3</c:v>
                </c:pt>
                <c:pt idx="462">
                  <c:v>1.8604651162790198E-3</c:v>
                </c:pt>
                <c:pt idx="463">
                  <c:v>1.8570102135562205E-3</c:v>
                </c:pt>
                <c:pt idx="464">
                  <c:v>1.853568118628246E-3</c:v>
                </c:pt>
                <c:pt idx="465">
                  <c:v>3.7002775208141436E-3</c:v>
                </c:pt>
                <c:pt idx="466">
                  <c:v>4.6082949308756671E-3</c:v>
                </c:pt>
                <c:pt idx="467">
                  <c:v>4.5871559633028358E-3</c:v>
                </c:pt>
                <c:pt idx="468">
                  <c:v>3.6529680365298134E-3</c:v>
                </c:pt>
                <c:pt idx="469">
                  <c:v>-1.8198362147406888E-3</c:v>
                </c:pt>
                <c:pt idx="470">
                  <c:v>-5.4694621695533518E-3</c:v>
                </c:pt>
                <c:pt idx="471">
                  <c:v>-3.6663611365719273E-3</c:v>
                </c:pt>
                <c:pt idx="472">
                  <c:v>2.7598896044158661E-3</c:v>
                </c:pt>
                <c:pt idx="473">
                  <c:v>3.6697247706423131E-3</c:v>
                </c:pt>
                <c:pt idx="474">
                  <c:v>9.1407678244959101E-4</c:v>
                </c:pt>
                <c:pt idx="475">
                  <c:v>9.1324200913245335E-4</c:v>
                </c:pt>
                <c:pt idx="476">
                  <c:v>3.6496350364965124E-3</c:v>
                </c:pt>
                <c:pt idx="477">
                  <c:v>1.8181818181819409E-3</c:v>
                </c:pt>
                <c:pt idx="478">
                  <c:v>1.8148820326679971E-3</c:v>
                </c:pt>
                <c:pt idx="479">
                  <c:v>3.6231884057971175E-3</c:v>
                </c:pt>
                <c:pt idx="480">
                  <c:v>5.4151624548737232E-3</c:v>
                </c:pt>
                <c:pt idx="481">
                  <c:v>3.5906642728904536E-3</c:v>
                </c:pt>
                <c:pt idx="482">
                  <c:v>3.5778175313059268E-3</c:v>
                </c:pt>
                <c:pt idx="483">
                  <c:v>4.4563279857396942E-3</c:v>
                </c:pt>
                <c:pt idx="484">
                  <c:v>2.6619343389528982E-3</c:v>
                </c:pt>
                <c:pt idx="485">
                  <c:v>4.4247787610618428E-3</c:v>
                </c:pt>
                <c:pt idx="486">
                  <c:v>2.6431718061674658E-3</c:v>
                </c:pt>
                <c:pt idx="487">
                  <c:v>4.3936731107205862E-3</c:v>
                </c:pt>
                <c:pt idx="488">
                  <c:v>3.4995625546807574E-3</c:v>
                </c:pt>
                <c:pt idx="489">
                  <c:v>2.6155187445509043E-3</c:v>
                </c:pt>
                <c:pt idx="490">
                  <c:v>3.4782608695653749E-3</c:v>
                </c:pt>
                <c:pt idx="491">
                  <c:v>1.7331022530329143E-3</c:v>
                </c:pt>
                <c:pt idx="492">
                  <c:v>3.4602076124568004E-3</c:v>
                </c:pt>
                <c:pt idx="493">
                  <c:v>1.7241379310344307E-3</c:v>
                </c:pt>
                <c:pt idx="494">
                  <c:v>2.5817555938036918E-3</c:v>
                </c:pt>
                <c:pt idx="495">
                  <c:v>6.0085836909871126E-3</c:v>
                </c:pt>
                <c:pt idx="496">
                  <c:v>2.5597269624573205E-3</c:v>
                </c:pt>
                <c:pt idx="497">
                  <c:v>4.2553191489360653E-3</c:v>
                </c:pt>
                <c:pt idx="498">
                  <c:v>4.237288135593209E-3</c:v>
                </c:pt>
                <c:pt idx="499">
                  <c:v>4.2194092827003704E-3</c:v>
                </c:pt>
                <c:pt idx="500">
                  <c:v>4.2016806722688926E-3</c:v>
                </c:pt>
                <c:pt idx="501">
                  <c:v>3.3472803347280866E-3</c:v>
                </c:pt>
                <c:pt idx="502">
                  <c:v>3.3361134278564464E-3</c:v>
                </c:pt>
                <c:pt idx="503">
                  <c:v>3.3250207813799726E-3</c:v>
                </c:pt>
                <c:pt idx="504">
                  <c:v>4.1425020712511085E-3</c:v>
                </c:pt>
                <c:pt idx="505">
                  <c:v>3.3003300330032292E-3</c:v>
                </c:pt>
                <c:pt idx="506">
                  <c:v>4.9342105263159297E-3</c:v>
                </c:pt>
                <c:pt idx="507">
                  <c:v>7.3649754500817455E-3</c:v>
                </c:pt>
                <c:pt idx="508">
                  <c:v>4.8740861088547582E-3</c:v>
                </c:pt>
                <c:pt idx="509">
                  <c:v>3.2336297493935628E-3</c:v>
                </c:pt>
                <c:pt idx="510">
                  <c:v>3.2232070910556132E-3</c:v>
                </c:pt>
                <c:pt idx="511">
                  <c:v>0</c:v>
                </c:pt>
                <c:pt idx="512">
                  <c:v>2.4096385542169418E-3</c:v>
                </c:pt>
                <c:pt idx="513">
                  <c:v>4.8076923076922906E-3</c:v>
                </c:pt>
                <c:pt idx="514">
                  <c:v>3.9872408293459838E-3</c:v>
                </c:pt>
                <c:pt idx="515">
                  <c:v>3.1771247021445959E-3</c:v>
                </c:pt>
                <c:pt idx="516">
                  <c:v>9.5011876484560887E-3</c:v>
                </c:pt>
                <c:pt idx="517">
                  <c:v>3.9215686274509665E-3</c:v>
                </c:pt>
                <c:pt idx="518">
                  <c:v>4.6874999999999556E-3</c:v>
                </c:pt>
                <c:pt idx="519">
                  <c:v>2.332814930015692E-3</c:v>
                </c:pt>
                <c:pt idx="520">
                  <c:v>1.5515903801395226E-3</c:v>
                </c:pt>
                <c:pt idx="521">
                  <c:v>6.1967467079784289E-3</c:v>
                </c:pt>
                <c:pt idx="522">
                  <c:v>4.6189376443417363E-3</c:v>
                </c:pt>
                <c:pt idx="523">
                  <c:v>8.4291187739462536E-3</c:v>
                </c:pt>
                <c:pt idx="524">
                  <c:v>6.8389057750759541E-3</c:v>
                </c:pt>
                <c:pt idx="525">
                  <c:v>6.792452830188811E-3</c:v>
                </c:pt>
                <c:pt idx="526">
                  <c:v>2.2488755622187551E-3</c:v>
                </c:pt>
                <c:pt idx="527">
                  <c:v>3.7397157816005944E-3</c:v>
                </c:pt>
                <c:pt idx="528">
                  <c:v>3.7257824143070994E-3</c:v>
                </c:pt>
                <c:pt idx="529">
                  <c:v>7.423904974017681E-4</c:v>
                </c:pt>
                <c:pt idx="530">
                  <c:v>0</c:v>
                </c:pt>
                <c:pt idx="531">
                  <c:v>2.225519287833766E-3</c:v>
                </c:pt>
                <c:pt idx="532">
                  <c:v>3.7009622501851247E-3</c:v>
                </c:pt>
                <c:pt idx="533">
                  <c:v>2.9498525073747839E-3</c:v>
                </c:pt>
                <c:pt idx="534">
                  <c:v>1.4705882352941124E-3</c:v>
                </c:pt>
                <c:pt idx="535">
                  <c:v>2.936857562408246E-3</c:v>
                </c:pt>
                <c:pt idx="536">
                  <c:v>2.9282576866764831E-3</c:v>
                </c:pt>
                <c:pt idx="537">
                  <c:v>1.4598540145984717E-3</c:v>
                </c:pt>
                <c:pt idx="538">
                  <c:v>4.3731778425657453E-3</c:v>
                </c:pt>
                <c:pt idx="539">
                  <c:v>2.9027576197386828E-3</c:v>
                </c:pt>
                <c:pt idx="540">
                  <c:v>7.2358900144742222E-4</c:v>
                </c:pt>
                <c:pt idx="541">
                  <c:v>2.1691973969630851E-3</c:v>
                </c:pt>
                <c:pt idx="542">
                  <c:v>3.6075036075036149E-3</c:v>
                </c:pt>
                <c:pt idx="543">
                  <c:v>2.1567217828901697E-3</c:v>
                </c:pt>
                <c:pt idx="544">
                  <c:v>2.1520803443326741E-3</c:v>
                </c:pt>
                <c:pt idx="545">
                  <c:v>2.8632784538296097E-3</c:v>
                </c:pt>
                <c:pt idx="546">
                  <c:v>2.855103497501732E-3</c:v>
                </c:pt>
                <c:pt idx="547">
                  <c:v>2.135231316725994E-3</c:v>
                </c:pt>
                <c:pt idx="548">
                  <c:v>2.1306818181816567E-3</c:v>
                </c:pt>
                <c:pt idx="549">
                  <c:v>4.2523033309709302E-3</c:v>
                </c:pt>
                <c:pt idx="550">
                  <c:v>2.8228652081863093E-3</c:v>
                </c:pt>
                <c:pt idx="551">
                  <c:v>1.4074595355384467E-3</c:v>
                </c:pt>
                <c:pt idx="552">
                  <c:v>3.5137034434293835E-3</c:v>
                </c:pt>
                <c:pt idx="553">
                  <c:v>2.1008403361342243E-3</c:v>
                </c:pt>
                <c:pt idx="554">
                  <c:v>1.3976240391335715E-3</c:v>
                </c:pt>
                <c:pt idx="555">
                  <c:v>3.4891835310537633E-3</c:v>
                </c:pt>
                <c:pt idx="556">
                  <c:v>2.7816411682890507E-3</c:v>
                </c:pt>
                <c:pt idx="557">
                  <c:v>6.9348127600576959E-4</c:v>
                </c:pt>
                <c:pt idx="558">
                  <c:v>1.386001386001201E-3</c:v>
                </c:pt>
                <c:pt idx="559">
                  <c:v>2.0761245674740803E-3</c:v>
                </c:pt>
                <c:pt idx="560">
                  <c:v>1.3812154696131174E-3</c:v>
                </c:pt>
                <c:pt idx="561">
                  <c:v>4.1379310344826781E-3</c:v>
                </c:pt>
                <c:pt idx="562">
                  <c:v>2.7472527472527375E-3</c:v>
                </c:pt>
                <c:pt idx="563">
                  <c:v>2.05479452054802E-3</c:v>
                </c:pt>
                <c:pt idx="564">
                  <c:v>0</c:v>
                </c:pt>
                <c:pt idx="565">
                  <c:v>2.7341079972658111E-3</c:v>
                </c:pt>
                <c:pt idx="566">
                  <c:v>2.7266530334015826E-3</c:v>
                </c:pt>
                <c:pt idx="567">
                  <c:v>6.7980965329694776E-4</c:v>
                </c:pt>
                <c:pt idx="568">
                  <c:v>2.0380434782609758E-3</c:v>
                </c:pt>
                <c:pt idx="569">
                  <c:v>2.7118644067796183E-3</c:v>
                </c:pt>
                <c:pt idx="570">
                  <c:v>3.3806626098715764E-3</c:v>
                </c:pt>
                <c:pt idx="571">
                  <c:v>4.0431266846361336E-3</c:v>
                </c:pt>
                <c:pt idx="572">
                  <c:v>2.0134228187920211E-3</c:v>
                </c:pt>
                <c:pt idx="573">
                  <c:v>6.6979236436703893E-4</c:v>
                </c:pt>
                <c:pt idx="574">
                  <c:v>2.6773761713521083E-3</c:v>
                </c:pt>
                <c:pt idx="575">
                  <c:v>2.0026702269690944E-3</c:v>
                </c:pt>
                <c:pt idx="576">
                  <c:v>2.6648900732844094E-3</c:v>
                </c:pt>
                <c:pt idx="577">
                  <c:v>2.6578073089700283E-3</c:v>
                </c:pt>
                <c:pt idx="578">
                  <c:v>1.9880715705764551E-3</c:v>
                </c:pt>
                <c:pt idx="579">
                  <c:v>3.9682539682541762E-3</c:v>
                </c:pt>
                <c:pt idx="580">
                  <c:v>1.9762845849802257E-3</c:v>
                </c:pt>
                <c:pt idx="581">
                  <c:v>1.9723865877712132E-3</c:v>
                </c:pt>
                <c:pt idx="582">
                  <c:v>1.312335958005173E-3</c:v>
                </c:pt>
                <c:pt idx="583">
                  <c:v>1.9659239842726439E-3</c:v>
                </c:pt>
                <c:pt idx="584">
                  <c:v>1.3080444735120711E-3</c:v>
                </c:pt>
                <c:pt idx="585">
                  <c:v>2.6126714565644082E-3</c:v>
                </c:pt>
                <c:pt idx="586">
                  <c:v>1.3029315960910726E-3</c:v>
                </c:pt>
                <c:pt idx="587">
                  <c:v>1.3012361743658385E-3</c:v>
                </c:pt>
                <c:pt idx="588">
                  <c:v>5.1981806367771277E-3</c:v>
                </c:pt>
                <c:pt idx="589">
                  <c:v>1.9392372333548735E-3</c:v>
                </c:pt>
                <c:pt idx="590">
                  <c:v>3.225806451612856E-3</c:v>
                </c:pt>
                <c:pt idx="591">
                  <c:v>3.8585209003214604E-3</c:v>
                </c:pt>
                <c:pt idx="592">
                  <c:v>1.9218449711724261E-3</c:v>
                </c:pt>
                <c:pt idx="593">
                  <c:v>1.9181585677747748E-3</c:v>
                </c:pt>
                <c:pt idx="594">
                  <c:v>1.9144862795150708E-3</c:v>
                </c:pt>
                <c:pt idx="595">
                  <c:v>1.2738853503184711E-3</c:v>
                </c:pt>
                <c:pt idx="596">
                  <c:v>3.1806615776082126E-3</c:v>
                </c:pt>
                <c:pt idx="597">
                  <c:v>3.1705770450221049E-3</c:v>
                </c:pt>
                <c:pt idx="598">
                  <c:v>3.160556257901348E-3</c:v>
                </c:pt>
                <c:pt idx="599">
                  <c:v>2.520478890989386E-3</c:v>
                </c:pt>
                <c:pt idx="600">
                  <c:v>1.8856065367693908E-3</c:v>
                </c:pt>
                <c:pt idx="601">
                  <c:v>1.8820577164364583E-3</c:v>
                </c:pt>
                <c:pt idx="602">
                  <c:v>6.2617407639331546E-4</c:v>
                </c:pt>
                <c:pt idx="603">
                  <c:v>6.2578222778464365E-4</c:v>
                </c:pt>
                <c:pt idx="604">
                  <c:v>0</c:v>
                </c:pt>
                <c:pt idx="605">
                  <c:v>1.8761726078797558E-3</c:v>
                </c:pt>
                <c:pt idx="606">
                  <c:v>1.2484394506866447E-3</c:v>
                </c:pt>
                <c:pt idx="607">
                  <c:v>2.4937655860348684E-3</c:v>
                </c:pt>
                <c:pt idx="608">
                  <c:v>2.4875621890545485E-3</c:v>
                </c:pt>
                <c:pt idx="609">
                  <c:v>1.8610421836229296E-3</c:v>
                </c:pt>
                <c:pt idx="610">
                  <c:v>1.2383900928791824E-3</c:v>
                </c:pt>
                <c:pt idx="611">
                  <c:v>6.1842918985788309E-4</c:v>
                </c:pt>
                <c:pt idx="612">
                  <c:v>1.2360939431395046E-3</c:v>
                </c:pt>
                <c:pt idx="613">
                  <c:v>0</c:v>
                </c:pt>
                <c:pt idx="614">
                  <c:v>0</c:v>
                </c:pt>
                <c:pt idx="615">
                  <c:v>1.2345679012344402E-3</c:v>
                </c:pt>
                <c:pt idx="616">
                  <c:v>2.4660912453762229E-3</c:v>
                </c:pt>
                <c:pt idx="617">
                  <c:v>1.2300123001232066E-3</c:v>
                </c:pt>
                <c:pt idx="618">
                  <c:v>2.4570024570023108E-3</c:v>
                </c:pt>
                <c:pt idx="619">
                  <c:v>1.225490196078427E-3</c:v>
                </c:pt>
                <c:pt idx="620">
                  <c:v>6.1199510403908697E-4</c:v>
                </c:pt>
                <c:pt idx="621">
                  <c:v>2.4464831804280607E-3</c:v>
                </c:pt>
                <c:pt idx="622">
                  <c:v>1.2202562538132788E-3</c:v>
                </c:pt>
                <c:pt idx="623">
                  <c:v>1.8281535648996261E-3</c:v>
                </c:pt>
                <c:pt idx="624">
                  <c:v>1.8248175182480342E-3</c:v>
                </c:pt>
                <c:pt idx="625">
                  <c:v>0</c:v>
                </c:pt>
                <c:pt idx="626">
                  <c:v>6.0716454159082112E-4</c:v>
                </c:pt>
                <c:pt idx="627">
                  <c:v>6.6747572815533118E-3</c:v>
                </c:pt>
                <c:pt idx="628">
                  <c:v>6.027727546713546E-4</c:v>
                </c:pt>
                <c:pt idx="629">
                  <c:v>0</c:v>
                </c:pt>
                <c:pt idx="630">
                  <c:v>4.2168674698794817E-3</c:v>
                </c:pt>
                <c:pt idx="631">
                  <c:v>2.3995200959807672E-3</c:v>
                </c:pt>
                <c:pt idx="632">
                  <c:v>4.1891083183722699E-3</c:v>
                </c:pt>
                <c:pt idx="633">
                  <c:v>1.7878426698449967E-3</c:v>
                </c:pt>
                <c:pt idx="634">
                  <c:v>1.7846519928614857E-3</c:v>
                </c:pt>
                <c:pt idx="635">
                  <c:v>2.3752969121140222E-3</c:v>
                </c:pt>
                <c:pt idx="636">
                  <c:v>2.962085308056972E-3</c:v>
                </c:pt>
                <c:pt idx="637">
                  <c:v>4.1346721795627595E-3</c:v>
                </c:pt>
                <c:pt idx="638">
                  <c:v>5.8823529411764497E-3</c:v>
                </c:pt>
                <c:pt idx="639">
                  <c:v>-5.847953216373547E-4</c:v>
                </c:pt>
                <c:pt idx="640">
                  <c:v>1.7554125219425565E-3</c:v>
                </c:pt>
                <c:pt idx="641">
                  <c:v>5.8411214953271173E-3</c:v>
                </c:pt>
                <c:pt idx="642">
                  <c:v>2.9036004645761615E-3</c:v>
                </c:pt>
                <c:pt idx="643">
                  <c:v>0</c:v>
                </c:pt>
                <c:pt idx="644">
                  <c:v>5.2113491603937856E-3</c:v>
                </c:pt>
                <c:pt idx="645">
                  <c:v>1.7281105990785139E-3</c:v>
                </c:pt>
                <c:pt idx="646">
                  <c:v>1.7251293847038163E-3</c:v>
                </c:pt>
                <c:pt idx="647">
                  <c:v>2.2962112514350874E-3</c:v>
                </c:pt>
                <c:pt idx="648">
                  <c:v>5.7273768613974596E-3</c:v>
                </c:pt>
                <c:pt idx="649">
                  <c:v>2.277904328018332E-3</c:v>
                </c:pt>
                <c:pt idx="650">
                  <c:v>5.6818181818174551E-4</c:v>
                </c:pt>
                <c:pt idx="651">
                  <c:v>1.7035775127769437E-3</c:v>
                </c:pt>
                <c:pt idx="652">
                  <c:v>5.1020408163264808E-3</c:v>
                </c:pt>
                <c:pt idx="653">
                  <c:v>2.2560631697685629E-3</c:v>
                </c:pt>
                <c:pt idx="654">
                  <c:v>-1.6882386043892694E-3</c:v>
                </c:pt>
                <c:pt idx="655">
                  <c:v>0</c:v>
                </c:pt>
                <c:pt idx="656">
                  <c:v>3.9458850056368622E-3</c:v>
                </c:pt>
                <c:pt idx="657">
                  <c:v>-2.8074115665356336E-3</c:v>
                </c:pt>
                <c:pt idx="658">
                  <c:v>-5.6306306306308507E-4</c:v>
                </c:pt>
                <c:pt idx="659">
                  <c:v>-5.6338028169011789E-4</c:v>
                </c:pt>
                <c:pt idx="660">
                  <c:v>1.6910935738443378E-3</c:v>
                </c:pt>
                <c:pt idx="661">
                  <c:v>1.6882386043894915E-3</c:v>
                </c:pt>
                <c:pt idx="662">
                  <c:v>2.8089887640450062E-3</c:v>
                </c:pt>
                <c:pt idx="663">
                  <c:v>4.4817927170868188E-3</c:v>
                </c:pt>
                <c:pt idx="664">
                  <c:v>1.115448968209698E-3</c:v>
                </c:pt>
                <c:pt idx="665">
                  <c:v>5.5710306406675514E-4</c:v>
                </c:pt>
                <c:pt idx="666">
                  <c:v>2.2271714922048602E-3</c:v>
                </c:pt>
                <c:pt idx="667">
                  <c:v>2.7777777777777679E-3</c:v>
                </c:pt>
                <c:pt idx="668">
                  <c:v>1.6620498614958734E-3</c:v>
                </c:pt>
                <c:pt idx="669">
                  <c:v>2.2123893805308104E-3</c:v>
                </c:pt>
                <c:pt idx="670">
                  <c:v>1.6556291390728006E-3</c:v>
                </c:pt>
                <c:pt idx="671">
                  <c:v>1.6528925619836432E-3</c:v>
                </c:pt>
                <c:pt idx="672">
                  <c:v>4.4004400440043057E-3</c:v>
                </c:pt>
                <c:pt idx="673">
                  <c:v>5.4764512595837367E-3</c:v>
                </c:pt>
                <c:pt idx="674">
                  <c:v>1.6339869281045694E-3</c:v>
                </c:pt>
                <c:pt idx="675">
                  <c:v>-3.8064165307233333E-3</c:v>
                </c:pt>
                <c:pt idx="676">
                  <c:v>-1.6375545851528006E-3</c:v>
                </c:pt>
                <c:pt idx="677">
                  <c:v>1.0934937124111865E-3</c:v>
                </c:pt>
                <c:pt idx="678">
                  <c:v>3.2768978700163931E-3</c:v>
                </c:pt>
                <c:pt idx="679">
                  <c:v>4.354926510615087E-3</c:v>
                </c:pt>
                <c:pt idx="680">
                  <c:v>3.2520325203251321E-3</c:v>
                </c:pt>
                <c:pt idx="681">
                  <c:v>-1.0804970286331095E-3</c:v>
                </c:pt>
                <c:pt idx="682">
                  <c:v>5.4083288263928608E-4</c:v>
                </c:pt>
                <c:pt idx="683">
                  <c:v>2.7027027027026751E-3</c:v>
                </c:pt>
                <c:pt idx="684">
                  <c:v>4.3126684636118906E-3</c:v>
                </c:pt>
                <c:pt idx="685">
                  <c:v>2.1470746108425143E-3</c:v>
                </c:pt>
                <c:pt idx="686">
                  <c:v>2.1424745581146709E-3</c:v>
                </c:pt>
                <c:pt idx="687">
                  <c:v>1.6034206306787535E-3</c:v>
                </c:pt>
                <c:pt idx="688">
                  <c:v>4.2689434364993062E-3</c:v>
                </c:pt>
                <c:pt idx="689">
                  <c:v>3.7194473963868546E-3</c:v>
                </c:pt>
                <c:pt idx="690">
                  <c:v>1.0587612493382359E-3</c:v>
                </c:pt>
                <c:pt idx="691">
                  <c:v>5.2882072977267214E-4</c:v>
                </c:pt>
                <c:pt idx="692">
                  <c:v>3.1712473572940159E-3</c:v>
                </c:pt>
                <c:pt idx="693">
                  <c:v>5.2687038988408208E-3</c:v>
                </c:pt>
                <c:pt idx="694">
                  <c:v>4.7169811320753041E-3</c:v>
                </c:pt>
                <c:pt idx="695">
                  <c:v>0</c:v>
                </c:pt>
                <c:pt idx="696">
                  <c:v>-5.2164840897228615E-4</c:v>
                </c:pt>
                <c:pt idx="697">
                  <c:v>4.1753653444676075E-3</c:v>
                </c:pt>
                <c:pt idx="698">
                  <c:v>3.6382536382535413E-3</c:v>
                </c:pt>
                <c:pt idx="699">
                  <c:v>3.1071983428274663E-3</c:v>
                </c:pt>
                <c:pt idx="700">
                  <c:v>-5.162622612286949E-4</c:v>
                </c:pt>
                <c:pt idx="701">
                  <c:v>5.1652892561970809E-4</c:v>
                </c:pt>
                <c:pt idx="702">
                  <c:v>6.1951471347445608E-3</c:v>
                </c:pt>
                <c:pt idx="703">
                  <c:v>6.1570035915854415E-3</c:v>
                </c:pt>
                <c:pt idx="704">
                  <c:v>1.3768485466598701E-2</c:v>
                </c:pt>
                <c:pt idx="705">
                  <c:v>1.5090543259557165E-3</c:v>
                </c:pt>
                <c:pt idx="706">
                  <c:v>-5.0226017076845375E-3</c:v>
                </c:pt>
                <c:pt idx="707">
                  <c:v>0</c:v>
                </c:pt>
                <c:pt idx="708">
                  <c:v>6.0575466935892663E-3</c:v>
                </c:pt>
                <c:pt idx="709">
                  <c:v>5.0175614651282174E-4</c:v>
                </c:pt>
                <c:pt idx="710">
                  <c:v>1.5045135406217547E-3</c:v>
                </c:pt>
                <c:pt idx="711">
                  <c:v>5.0075112669003552E-3</c:v>
                </c:pt>
                <c:pt idx="712">
                  <c:v>2.989536621823774E-3</c:v>
                </c:pt>
                <c:pt idx="713">
                  <c:v>2.4838549428713996E-3</c:v>
                </c:pt>
                <c:pt idx="714">
                  <c:v>5.4509415262635752E-3</c:v>
                </c:pt>
                <c:pt idx="715">
                  <c:v>4.4356826022671214E-3</c:v>
                </c:pt>
                <c:pt idx="716">
                  <c:v>-4.9067713444553851E-3</c:v>
                </c:pt>
                <c:pt idx="717">
                  <c:v>-4.4378698224852853E-3</c:v>
                </c:pt>
                <c:pt idx="718">
                  <c:v>4.9529470034670453E-4</c:v>
                </c:pt>
                <c:pt idx="719">
                  <c:v>5.4455445544554504E-3</c:v>
                </c:pt>
                <c:pt idx="720">
                  <c:v>1.659281142294633E-3</c:v>
                </c:pt>
                <c:pt idx="721">
                  <c:v>3.8783505458692691E-3</c:v>
                </c:pt>
                <c:pt idx="722">
                  <c:v>5.2001214340975377E-3</c:v>
                </c:pt>
                <c:pt idx="723">
                  <c:v>3.0006624839249429E-3</c:v>
                </c:pt>
                <c:pt idx="724">
                  <c:v>4.1329940166290324E-3</c:v>
                </c:pt>
                <c:pt idx="725">
                  <c:v>2.3167517109623503E-3</c:v>
                </c:pt>
                <c:pt idx="726">
                  <c:v>1.7805958481715844E-3</c:v>
                </c:pt>
                <c:pt idx="727">
                  <c:v>3.0828070885302594E-4</c:v>
                </c:pt>
                <c:pt idx="728">
                  <c:v>4.2375533907650365E-3</c:v>
                </c:pt>
                <c:pt idx="729">
                  <c:v>3.0832378312801723E-3</c:v>
                </c:pt>
                <c:pt idx="730">
                  <c:v>7.858884267890387E-3</c:v>
                </c:pt>
                <c:pt idx="731">
                  <c:v>2.8980145517325528E-3</c:v>
                </c:pt>
                <c:pt idx="732">
                  <c:v>3.4477050769703421E-3</c:v>
                </c:pt>
                <c:pt idx="733">
                  <c:v>2.4178268779397882E-3</c:v>
                </c:pt>
                <c:pt idx="734">
                  <c:v>3.578027806118822E-3</c:v>
                </c:pt>
                <c:pt idx="735">
                  <c:v>2.3143810202015391E-3</c:v>
                </c:pt>
                <c:pt idx="736">
                  <c:v>5.9174916566171465E-3</c:v>
                </c:pt>
                <c:pt idx="737">
                  <c:v>1.04782350098509E-2</c:v>
                </c:pt>
                <c:pt idx="738">
                  <c:v>7.1414447515210089E-3</c:v>
                </c:pt>
                <c:pt idx="739">
                  <c:v>-1.4884757278006422E-3</c:v>
                </c:pt>
                <c:pt idx="740">
                  <c:v>8.550916822900323E-4</c:v>
                </c:pt>
                <c:pt idx="741">
                  <c:v>-8.5984365648286154E-3</c:v>
                </c:pt>
                <c:pt idx="742">
                  <c:v>-1.7705477084725474E-2</c:v>
                </c:pt>
                <c:pt idx="743">
                  <c:v>-8.2335223994032258E-3</c:v>
                </c:pt>
                <c:pt idx="744">
                  <c:v>2.5307713412614508E-3</c:v>
                </c:pt>
                <c:pt idx="745">
                  <c:v>3.6426606521873239E-3</c:v>
                </c:pt>
                <c:pt idx="746">
                  <c:v>-9.8728285653848502E-4</c:v>
                </c:pt>
                <c:pt idx="747">
                  <c:v>1.0070825195886979E-3</c:v>
                </c:pt>
                <c:pt idx="748">
                  <c:v>1.4714939189219844E-3</c:v>
                </c:pt>
                <c:pt idx="749">
                  <c:v>8.2996122466223454E-3</c:v>
                </c:pt>
                <c:pt idx="750">
                  <c:v>-2.9796545463012247E-4</c:v>
                </c:pt>
                <c:pt idx="751">
                  <c:v>3.3484533777929926E-3</c:v>
                </c:pt>
                <c:pt idx="752">
                  <c:v>1.9308872334005134E-3</c:v>
                </c:pt>
                <c:pt idx="753">
                  <c:v>3.001931798703783E-3</c:v>
                </c:pt>
                <c:pt idx="754">
                  <c:v>3.3485905897676638E-3</c:v>
                </c:pt>
                <c:pt idx="755">
                  <c:v>5.2017639964274665E-4</c:v>
                </c:pt>
                <c:pt idx="756">
                  <c:v>6.4873221162464745E-4</c:v>
                </c:pt>
                <c:pt idx="757">
                  <c:v>-9.5177664974621656E-4</c:v>
                </c:pt>
                <c:pt idx="758">
                  <c:v>3.3136813619227823E-4</c:v>
                </c:pt>
                <c:pt idx="759">
                  <c:v>2.3004053314190642E-4</c:v>
                </c:pt>
                <c:pt idx="760">
                  <c:v>-5.1977203626440982E-4</c:v>
                </c:pt>
                <c:pt idx="761">
                  <c:v>-4.1879515854381655E-4</c:v>
                </c:pt>
                <c:pt idx="762">
                  <c:v>1.8692535416828804E-3</c:v>
                </c:pt>
                <c:pt idx="763">
                  <c:v>1.4613634796996067E-3</c:v>
                </c:pt>
                <c:pt idx="764">
                  <c:v>1.6152494229613179E-3</c:v>
                </c:pt>
                <c:pt idx="765">
                  <c:v>3.4818462948116302E-3</c:v>
                </c:pt>
                <c:pt idx="766">
                  <c:v>2.5338416234848005E-3</c:v>
                </c:pt>
                <c:pt idx="767">
                  <c:v>4.0165763468282822E-3</c:v>
                </c:pt>
                <c:pt idx="768">
                  <c:v>3.2430422003701942E-3</c:v>
                </c:pt>
                <c:pt idx="769">
                  <c:v>3.2144746300641902E-3</c:v>
                </c:pt>
                <c:pt idx="770">
                  <c:v>5.1735482068338001E-3</c:v>
                </c:pt>
                <c:pt idx="771">
                  <c:v>4.6940989750992035E-3</c:v>
                </c:pt>
                <c:pt idx="772">
                  <c:v>3.1817147345076791E-3</c:v>
                </c:pt>
                <c:pt idx="773">
                  <c:v>0</c:v>
                </c:pt>
                <c:pt idx="774">
                  <c:v>2.6200368317570444E-3</c:v>
                </c:pt>
                <c:pt idx="775">
                  <c:v>3.1544621664187922E-3</c:v>
                </c:pt>
                <c:pt idx="776">
                  <c:v>2.1715478580843772E-3</c:v>
                </c:pt>
                <c:pt idx="777">
                  <c:v>6.7520752701932807E-4</c:v>
                </c:pt>
                <c:pt idx="778">
                  <c:v>1.8478500551268873E-3</c:v>
                </c:pt>
                <c:pt idx="779">
                  <c:v>2.3770849015480877E-4</c:v>
                </c:pt>
                <c:pt idx="780">
                  <c:v>2.7241960540966836E-3</c:v>
                </c:pt>
                <c:pt idx="781">
                  <c:v>2.1374461249461518E-3</c:v>
                </c:pt>
                <c:pt idx="782">
                  <c:v>2.0934703870292282E-3</c:v>
                </c:pt>
                <c:pt idx="783">
                  <c:v>1.6607883500068255E-3</c:v>
                </c:pt>
                <c:pt idx="784">
                  <c:v>-2.0681801323810811E-3</c:v>
                </c:pt>
                <c:pt idx="785">
                  <c:v>-8.2636317131068449E-4</c:v>
                </c:pt>
                <c:pt idx="786">
                  <c:v>2.8880992806001871E-4</c:v>
                </c:pt>
                <c:pt idx="787">
                  <c:v>5.8095279758518803E-3</c:v>
                </c:pt>
                <c:pt idx="788">
                  <c:v>4.7712662775423187E-3</c:v>
                </c:pt>
                <c:pt idx="789">
                  <c:v>2.6967945804385884E-3</c:v>
                </c:pt>
                <c:pt idx="790">
                  <c:v>-1.6793444944266378E-3</c:v>
                </c:pt>
                <c:pt idx="791">
                  <c:v>-1.2108160467716456E-4</c:v>
                </c:pt>
                <c:pt idx="792">
                  <c:v>1.9807889421807889E-3</c:v>
                </c:pt>
                <c:pt idx="793">
                  <c:v>5.4299267521009664E-3</c:v>
                </c:pt>
                <c:pt idx="794">
                  <c:v>-2.8119191025899326E-3</c:v>
                </c:pt>
                <c:pt idx="795">
                  <c:v>-2.0879792665812191E-3</c:v>
                </c:pt>
                <c:pt idx="796">
                  <c:v>4.1415548950163306E-4</c:v>
                </c:pt>
                <c:pt idx="797">
                  <c:v>2.3804082055085551E-3</c:v>
                </c:pt>
                <c:pt idx="798">
                  <c:v>1.9574523005443378E-3</c:v>
                </c:pt>
                <c:pt idx="799">
                  <c:v>2.3872906826962748E-3</c:v>
                </c:pt>
                <c:pt idx="800">
                  <c:v>3.7694469193350066E-4</c:v>
                </c:pt>
                <c:pt idx="801">
                  <c:v>5.3523104853914205E-4</c:v>
                </c:pt>
                <c:pt idx="802">
                  <c:v>1.8444894273523804E-3</c:v>
                </c:pt>
                <c:pt idx="803">
                  <c:v>2.6441691584793148E-3</c:v>
                </c:pt>
                <c:pt idx="804">
                  <c:v>2.4241752904536895E-3</c:v>
                </c:pt>
                <c:pt idx="805">
                  <c:v>1.1007786202441583E-3</c:v>
                </c:pt>
                <c:pt idx="806">
                  <c:v>2.0420553010651599E-3</c:v>
                </c:pt>
                <c:pt idx="807">
                  <c:v>1.8641856050976013E-3</c:v>
                </c:pt>
                <c:pt idx="808">
                  <c:v>1.9030059035471947E-3</c:v>
                </c:pt>
                <c:pt idx="809">
                  <c:v>1.321132206079767E-3</c:v>
                </c:pt>
                <c:pt idx="810">
                  <c:v>1.1254852864928111E-3</c:v>
                </c:pt>
                <c:pt idx="811">
                  <c:v>-1.6000134737970129E-4</c:v>
                </c:pt>
                <c:pt idx="812">
                  <c:v>7.1591004800808378E-5</c:v>
                </c:pt>
                <c:pt idx="813">
                  <c:v>-1.9791390324119806E-4</c:v>
                </c:pt>
                <c:pt idx="814">
                  <c:v>-1.8826601524659647E-3</c:v>
                </c:pt>
                <c:pt idx="815">
                  <c:v>-3.0846094445592387E-3</c:v>
                </c:pt>
                <c:pt idx="816">
                  <c:v>-6.3703164417655556E-3</c:v>
                </c:pt>
                <c:pt idx="817">
                  <c:v>2.5346436802173855E-3</c:v>
                </c:pt>
                <c:pt idx="818">
                  <c:v>2.6939517808124425E-3</c:v>
                </c:pt>
                <c:pt idx="819">
                  <c:v>1.0424788961589382E-3</c:v>
                </c:pt>
                <c:pt idx="820">
                  <c:v>3.2977453412468272E-3</c:v>
                </c:pt>
                <c:pt idx="821">
                  <c:v>2.7679208104607333E-3</c:v>
                </c:pt>
                <c:pt idx="822">
                  <c:v>1.5863197801873063E-3</c:v>
                </c:pt>
                <c:pt idx="823">
                  <c:v>-4.2010805179071298E-6</c:v>
                </c:pt>
                <c:pt idx="824">
                  <c:v>-2.2475875193775918E-3</c:v>
                </c:pt>
                <c:pt idx="825">
                  <c:v>9.8948201669069036E-4</c:v>
                </c:pt>
                <c:pt idx="826">
                  <c:v>1.1946174910508756E-3</c:v>
                </c:pt>
                <c:pt idx="827">
                  <c:v>-1.0755534268560574E-3</c:v>
                </c:pt>
                <c:pt idx="828">
                  <c:v>-4.5844356307389589E-4</c:v>
                </c:pt>
                <c:pt idx="829">
                  <c:v>-1.3296753235823022E-3</c:v>
                </c:pt>
                <c:pt idx="830">
                  <c:v>3.1347962382444194E-3</c:v>
                </c:pt>
                <c:pt idx="831">
                  <c:v>3.8306451612901693E-3</c:v>
                </c:pt>
                <c:pt idx="832">
                  <c:v>2.3640958693178504E-3</c:v>
                </c:pt>
                <c:pt idx="833">
                  <c:v>2.7759572878272021E-3</c:v>
                </c:pt>
                <c:pt idx="834">
                  <c:v>-5.0370074347894089E-4</c:v>
                </c:pt>
                <c:pt idx="835">
                  <c:v>1.8492217858316895E-3</c:v>
                </c:pt>
                <c:pt idx="836">
                  <c:v>2.6232097944252075E-3</c:v>
                </c:pt>
                <c:pt idx="837">
                  <c:v>2.3426874979268764E-3</c:v>
                </c:pt>
                <c:pt idx="838">
                  <c:v>1.1789477167711837E-3</c:v>
                </c:pt>
                <c:pt idx="839">
                  <c:v>2.5245221587761879E-3</c:v>
                </c:pt>
                <c:pt idx="840">
                  <c:v>4.0430766948156283E-3</c:v>
                </c:pt>
                <c:pt idx="841">
                  <c:v>1.5926573570097524E-3</c:v>
                </c:pt>
                <c:pt idx="842">
                  <c:v>-4.6720162618951733E-4</c:v>
                </c:pt>
                <c:pt idx="843">
                  <c:v>1.2341528217407749E-3</c:v>
                </c:pt>
                <c:pt idx="844">
                  <c:v>-7.7397796005629349E-4</c:v>
                </c:pt>
                <c:pt idx="845">
                  <c:v>6.5162866182522095E-4</c:v>
                </c:pt>
                <c:pt idx="846">
                  <c:v>3.2764997153544861E-4</c:v>
                </c:pt>
                <c:pt idx="847">
                  <c:v>3.8486261632881824E-3</c:v>
                </c:pt>
                <c:pt idx="848">
                  <c:v>5.106389920997767E-3</c:v>
                </c:pt>
                <c:pt idx="849">
                  <c:v>7.7505224501384085E-4</c:v>
                </c:pt>
                <c:pt idx="850">
                  <c:v>2.6680074282516841E-3</c:v>
                </c:pt>
                <c:pt idx="851">
                  <c:v>2.1068892447551058E-3</c:v>
                </c:pt>
                <c:pt idx="852">
                  <c:v>4.2533443635115464E-3</c:v>
                </c:pt>
                <c:pt idx="853">
                  <c:v>2.6922876006090224E-3</c:v>
                </c:pt>
                <c:pt idx="854">
                  <c:v>1.9236241078202099E-4</c:v>
                </c:pt>
                <c:pt idx="855">
                  <c:v>2.6044066560619861E-3</c:v>
                </c:pt>
                <c:pt idx="856">
                  <c:v>2.2579497815982119E-3</c:v>
                </c:pt>
                <c:pt idx="857">
                  <c:v>9.0114517209483047E-4</c:v>
                </c:pt>
                <c:pt idx="858">
                  <c:v>7.8082049892835848E-4</c:v>
                </c:pt>
                <c:pt idx="859">
                  <c:v>1.7873207703393845E-3</c:v>
                </c:pt>
                <c:pt idx="860">
                  <c:v>2.0622817021174189E-3</c:v>
                </c:pt>
                <c:pt idx="861">
                  <c:v>2.3395801444987541E-3</c:v>
                </c:pt>
                <c:pt idx="862">
                  <c:v>-7.0419191999115949E-4</c:v>
                </c:pt>
                <c:pt idx="863">
                  <c:v>6.8489354458134422E-4</c:v>
                </c:pt>
                <c:pt idx="864">
                  <c:v>-8.1497980353439914E-4</c:v>
                </c:pt>
                <c:pt idx="865">
                  <c:v>3.001255142321968E-3</c:v>
                </c:pt>
                <c:pt idx="866">
                  <c:v>3.7817929172307974E-3</c:v>
                </c:pt>
                <c:pt idx="867">
                  <c:v>3.7596794047436433E-3</c:v>
                </c:pt>
                <c:pt idx="868">
                  <c:v>2.4683328566443841E-4</c:v>
                </c:pt>
                <c:pt idx="869">
                  <c:v>-3.2511281022806759E-4</c:v>
                </c:pt>
                <c:pt idx="870">
                  <c:v>2.3078761661827762E-3</c:v>
                </c:pt>
                <c:pt idx="871">
                  <c:v>9.1477001743545117E-4</c:v>
                </c:pt>
                <c:pt idx="872">
                  <c:v>1.5388460997671771E-3</c:v>
                </c:pt>
                <c:pt idx="873">
                  <c:v>2.8272822992627678E-3</c:v>
                </c:pt>
                <c:pt idx="874">
                  <c:v>2.8154226050438602E-3</c:v>
                </c:pt>
                <c:pt idx="875">
                  <c:v>2.9122185210892493E-3</c:v>
                </c:pt>
                <c:pt idx="876">
                  <c:v>1.9216641534238743E-3</c:v>
                </c:pt>
                <c:pt idx="877">
                  <c:v>4.7467072130658039E-4</c:v>
                </c:pt>
                <c:pt idx="878">
                  <c:v>-4.5284474445514977E-3</c:v>
                </c:pt>
                <c:pt idx="879">
                  <c:v>-7.9201475534340648E-3</c:v>
                </c:pt>
                <c:pt idx="880">
                  <c:v>-8.9832520934873816E-4</c:v>
                </c:pt>
                <c:pt idx="881">
                  <c:v>4.847499237691677E-3</c:v>
                </c:pt>
                <c:pt idx="882">
                  <c:v>5.0964433827935807E-3</c:v>
                </c:pt>
                <c:pt idx="883">
                  <c:v>3.7313432835821558E-3</c:v>
                </c:pt>
                <c:pt idx="884">
                  <c:v>2.626139536318739E-3</c:v>
                </c:pt>
                <c:pt idx="885">
                  <c:v>1.238475828567287E-3</c:v>
                </c:pt>
                <c:pt idx="886">
                  <c:v>2.274132890799363E-3</c:v>
                </c:pt>
                <c:pt idx="887">
                  <c:v>4.346309661148906E-3</c:v>
                </c:pt>
                <c:pt idx="888">
                  <c:v>2.26678623900467E-3</c:v>
                </c:pt>
                <c:pt idx="889">
                  <c:v>3.556212139095738E-3</c:v>
                </c:pt>
                <c:pt idx="890">
                  <c:v>4.8335755179780282E-3</c:v>
                </c:pt>
                <c:pt idx="891">
                  <c:v>6.7133099487628467E-3</c:v>
                </c:pt>
                <c:pt idx="892">
                  <c:v>6.6722925457103344E-3</c:v>
                </c:pt>
                <c:pt idx="893">
                  <c:v>8.5915262067628451E-3</c:v>
                </c:pt>
                <c:pt idx="894">
                  <c:v>4.6359572974770114E-3</c:v>
                </c:pt>
                <c:pt idx="895">
                  <c:v>2.8937547110843287E-3</c:v>
                </c:pt>
                <c:pt idx="896">
                  <c:v>4.3629377603098263E-3</c:v>
                </c:pt>
                <c:pt idx="897">
                  <c:v>9.4399544429113469E-3</c:v>
                </c:pt>
                <c:pt idx="898">
                  <c:v>8.3029566626164897E-3</c:v>
                </c:pt>
                <c:pt idx="899">
                  <c:v>7.1084268212204815E-3</c:v>
                </c:pt>
                <c:pt idx="900">
                  <c:v>6.1822040839583092E-3</c:v>
                </c:pt>
                <c:pt idx="901">
                  <c:v>7.0184255792058448E-3</c:v>
                </c:pt>
                <c:pt idx="902">
                  <c:v>1.0340040418240992E-2</c:v>
                </c:pt>
                <c:pt idx="903">
                  <c:v>3.8787060775671289E-3</c:v>
                </c:pt>
                <c:pt idx="904">
                  <c:v>9.4150016286531635E-3</c:v>
                </c:pt>
                <c:pt idx="905">
                  <c:v>1.2952327333770608E-2</c:v>
                </c:pt>
                <c:pt idx="906">
                  <c:v>-4.4734844376970173E-4</c:v>
                </c:pt>
                <c:pt idx="907">
                  <c:v>7.5269546348399885E-4</c:v>
                </c:pt>
                <c:pt idx="908">
                  <c:v>4.2654542251374661E-3</c:v>
                </c:pt>
                <c:pt idx="909">
                  <c:v>5.2560378650634565E-3</c:v>
                </c:pt>
                <c:pt idx="910">
                  <c:v>2.4464811278648302E-3</c:v>
                </c:pt>
                <c:pt idx="911">
                  <c:v>3.3477509808887973E-4</c:v>
                </c:pt>
                <c:pt idx="912">
                  <c:v>5.5152472490698212E-3</c:v>
                </c:pt>
                <c:pt idx="913">
                  <c:v>3.3948398434380245E-3</c:v>
                </c:pt>
                <c:pt idx="914">
                  <c:v>5.5394127559060813E-4</c:v>
                </c:pt>
                <c:pt idx="915">
                  <c:v>4.0279403135494718E-3</c:v>
                </c:pt>
                <c:pt idx="916">
                  <c:v>1.5122598709624846E-3</c:v>
                </c:pt>
                <c:pt idx="917">
                  <c:v>2.5814661936727212E-3</c:v>
                </c:pt>
                <c:pt idx="918">
                  <c:v>1.6968158395787025E-3</c:v>
                </c:pt>
                <c:pt idx="919">
                  <c:v>4.9997537875678955E-3</c:v>
                </c:pt>
                <c:pt idx="920">
                  <c:v>4.037394900339164E-3</c:v>
                </c:pt>
                <c:pt idx="921">
                  <c:v>9.0768900427495858E-4</c:v>
                </c:pt>
                <c:pt idx="922">
                  <c:v>1.4106802143973862E-3</c:v>
                </c:pt>
                <c:pt idx="923">
                  <c:v>2.1033019893732519E-3</c:v>
                </c:pt>
                <c:pt idx="924">
                  <c:v>3.4301261599751776E-3</c:v>
                </c:pt>
                <c:pt idx="925">
                  <c:v>3.9639244142881669E-3</c:v>
                </c:pt>
                <c:pt idx="926">
                  <c:v>3.4884992058441533E-3</c:v>
                </c:pt>
                <c:pt idx="927">
                  <c:v>2.9124627131080771E-3</c:v>
                </c:pt>
                <c:pt idx="928">
                  <c:v>3.9614588391634342E-4</c:v>
                </c:pt>
                <c:pt idx="929">
                  <c:v>-2.8741138149102063E-5</c:v>
                </c:pt>
                <c:pt idx="930">
                  <c:v>1.389194937581939E-3</c:v>
                </c:pt>
                <c:pt idx="931">
                  <c:v>1.8018535172819039E-3</c:v>
                </c:pt>
                <c:pt idx="932">
                  <c:v>2.2920373984103293E-3</c:v>
                </c:pt>
                <c:pt idx="933">
                  <c:v>2.264563237849071E-3</c:v>
                </c:pt>
                <c:pt idx="934">
                  <c:v>2.8045024147240749E-3</c:v>
                </c:pt>
                <c:pt idx="935">
                  <c:v>3.6467171645351293E-3</c:v>
                </c:pt>
                <c:pt idx="936">
                  <c:v>4.6693513600313263E-3</c:v>
                </c:pt>
                <c:pt idx="937">
                  <c:v>2.159292479143371E-3</c:v>
                </c:pt>
                <c:pt idx="938">
                  <c:v>-5.0035180986618411E-4</c:v>
                </c:pt>
                <c:pt idx="939">
                  <c:v>2.2089075919466961E-3</c:v>
                </c:pt>
                <c:pt idx="940">
                  <c:v>8.0856390932826372E-4</c:v>
                </c:pt>
                <c:pt idx="941">
                  <c:v>2.869798490236386E-3</c:v>
                </c:pt>
                <c:pt idx="942">
                  <c:v>1.9657853810264303E-3</c:v>
                </c:pt>
                <c:pt idx="943">
                  <c:v>3.8245191412216162E-3</c:v>
                </c:pt>
                <c:pt idx="944">
                  <c:v>3.1048601575933699E-3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80D-4F39-BBE5-920C4634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'[1]CPI All Items'!$D$1</c:f>
          <c:strCache>
            <c:ptCount val="1"/>
            <c:pt idx="0">
              <c:v>CPI All Items YoY%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'[1]CPI All Items'!$D$1</c:f>
              <c:strCache>
                <c:ptCount val="1"/>
                <c:pt idx="0">
                  <c:v>CPI All Items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'CPI All Items'!$A$2:$A$946</c:f>
              <c:numCache>
                <c:formatCode>d\-mmm\-yy</c:formatCode>
                <c:ptCount val="945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  <c:pt idx="911">
                  <c:v>44896</c:v>
                </c:pt>
                <c:pt idx="912">
                  <c:v>44927</c:v>
                </c:pt>
                <c:pt idx="913">
                  <c:v>44958</c:v>
                </c:pt>
                <c:pt idx="914">
                  <c:v>44986</c:v>
                </c:pt>
                <c:pt idx="915">
                  <c:v>45017</c:v>
                </c:pt>
                <c:pt idx="916">
                  <c:v>45047</c:v>
                </c:pt>
                <c:pt idx="917">
                  <c:v>45078</c:v>
                </c:pt>
                <c:pt idx="918">
                  <c:v>45108</c:v>
                </c:pt>
                <c:pt idx="919">
                  <c:v>45139</c:v>
                </c:pt>
                <c:pt idx="920">
                  <c:v>45170</c:v>
                </c:pt>
                <c:pt idx="921">
                  <c:v>45200</c:v>
                </c:pt>
                <c:pt idx="922">
                  <c:v>45231</c:v>
                </c:pt>
                <c:pt idx="923">
                  <c:v>45261</c:v>
                </c:pt>
                <c:pt idx="924">
                  <c:v>45292</c:v>
                </c:pt>
                <c:pt idx="925">
                  <c:v>45323</c:v>
                </c:pt>
                <c:pt idx="926">
                  <c:v>45352</c:v>
                </c:pt>
                <c:pt idx="927">
                  <c:v>45383</c:v>
                </c:pt>
                <c:pt idx="928">
                  <c:v>45413</c:v>
                </c:pt>
                <c:pt idx="929">
                  <c:v>45444</c:v>
                </c:pt>
                <c:pt idx="930">
                  <c:v>45474</c:v>
                </c:pt>
                <c:pt idx="931">
                  <c:v>45505</c:v>
                </c:pt>
                <c:pt idx="932">
                  <c:v>45536</c:v>
                </c:pt>
                <c:pt idx="933">
                  <c:v>45566</c:v>
                </c:pt>
                <c:pt idx="934">
                  <c:v>45597</c:v>
                </c:pt>
                <c:pt idx="935">
                  <c:v>45627</c:v>
                </c:pt>
                <c:pt idx="936">
                  <c:v>45658</c:v>
                </c:pt>
                <c:pt idx="937">
                  <c:v>45689</c:v>
                </c:pt>
                <c:pt idx="938">
                  <c:v>45717</c:v>
                </c:pt>
                <c:pt idx="939">
                  <c:v>45748</c:v>
                </c:pt>
                <c:pt idx="940">
                  <c:v>45778</c:v>
                </c:pt>
                <c:pt idx="941">
                  <c:v>45809</c:v>
                </c:pt>
                <c:pt idx="942">
                  <c:v>45839</c:v>
                </c:pt>
                <c:pt idx="943">
                  <c:v>45870</c:v>
                </c:pt>
                <c:pt idx="944">
                  <c:v>45901</c:v>
                </c:pt>
              </c:numCache>
            </c:numRef>
          </c:cat>
          <c:val>
            <c:numRef>
              <c:f>'[1]CPI All Items'!$D$2:$D$2000</c:f>
              <c:numCache>
                <c:formatCode>General</c:formatCode>
                <c:ptCount val="1999"/>
                <c:pt idx="12">
                  <c:v>0.10242085661080069</c:v>
                </c:pt>
                <c:pt idx="13">
                  <c:v>9.4819611470860377E-2</c:v>
                </c:pt>
                <c:pt idx="14">
                  <c:v>6.8181818181818121E-2</c:v>
                </c:pt>
                <c:pt idx="15">
                  <c:v>8.272727272727276E-2</c:v>
                </c:pt>
                <c:pt idx="16">
                  <c:v>9.3849658314350881E-2</c:v>
                </c:pt>
                <c:pt idx="17">
                  <c:v>9.375E-2</c:v>
                </c:pt>
                <c:pt idx="18">
                  <c:v>9.7615834457939643E-2</c:v>
                </c:pt>
                <c:pt idx="19">
                  <c:v>9.0624999999999956E-2</c:v>
                </c:pt>
                <c:pt idx="20">
                  <c:v>6.654991243432562E-2</c:v>
                </c:pt>
                <c:pt idx="21">
                  <c:v>6.1108686163247494E-2</c:v>
                </c:pt>
                <c:pt idx="22">
                  <c:v>4.7701647875108444E-2</c:v>
                </c:pt>
                <c:pt idx="23">
                  <c:v>2.7338744126441661E-2</c:v>
                </c:pt>
                <c:pt idx="24">
                  <c:v>1.3935810810810967E-2</c:v>
                </c:pt>
                <c:pt idx="25">
                  <c:v>1.0139416983523386E-2</c:v>
                </c:pt>
                <c:pt idx="26">
                  <c:v>1.744680851063829E-2</c:v>
                </c:pt>
                <c:pt idx="27">
                  <c:v>4.198152812762368E-3</c:v>
                </c:pt>
                <c:pt idx="28">
                  <c:v>-4.1649312786339321E-3</c:v>
                </c:pt>
                <c:pt idx="29">
                  <c:v>-9.523809523809379E-3</c:v>
                </c:pt>
                <c:pt idx="30">
                  <c:v>-2.8688524590163911E-2</c:v>
                </c:pt>
                <c:pt idx="31">
                  <c:v>-2.9881293491608729E-2</c:v>
                </c:pt>
                <c:pt idx="32">
                  <c:v>-2.504105090311981E-2</c:v>
                </c:pt>
                <c:pt idx="33">
                  <c:v>-2.6326614561908546E-2</c:v>
                </c:pt>
                <c:pt idx="34">
                  <c:v>-1.9039735099337762E-2</c:v>
                </c:pt>
                <c:pt idx="35">
                  <c:v>-1.8295218295218296E-2</c:v>
                </c:pt>
                <c:pt idx="36">
                  <c:v>-2.0824656393169549E-2</c:v>
                </c:pt>
                <c:pt idx="37">
                  <c:v>-1.2547051442910906E-2</c:v>
                </c:pt>
                <c:pt idx="38">
                  <c:v>-1.129234629861986E-2</c:v>
                </c:pt>
                <c:pt idx="39">
                  <c:v>-1.1287625418060276E-2</c:v>
                </c:pt>
                <c:pt idx="40">
                  <c:v>-5.8552906733584376E-3</c:v>
                </c:pt>
                <c:pt idx="41">
                  <c:v>-1.6722408026756952E-3</c:v>
                </c:pt>
                <c:pt idx="42">
                  <c:v>1.561181434599157E-2</c:v>
                </c:pt>
                <c:pt idx="43">
                  <c:v>2.1097046413502074E-2</c:v>
                </c:pt>
                <c:pt idx="44">
                  <c:v>2.4842105263157999E-2</c:v>
                </c:pt>
                <c:pt idx="45">
                  <c:v>3.5065483734685099E-2</c:v>
                </c:pt>
                <c:pt idx="46">
                  <c:v>3.7974683544303778E-2</c:v>
                </c:pt>
                <c:pt idx="47">
                  <c:v>5.8026260059296897E-2</c:v>
                </c:pt>
                <c:pt idx="48">
                  <c:v>7.9540621012335055E-2</c:v>
                </c:pt>
                <c:pt idx="49">
                  <c:v>9.4027954256670876E-2</c:v>
                </c:pt>
                <c:pt idx="50">
                  <c:v>9.4754653130287636E-2</c:v>
                </c:pt>
                <c:pt idx="51">
                  <c:v>9.5983086680761165E-2</c:v>
                </c:pt>
                <c:pt idx="52">
                  <c:v>9.3395035759360479E-2</c:v>
                </c:pt>
                <c:pt idx="53">
                  <c:v>8.5845896147403788E-2</c:v>
                </c:pt>
                <c:pt idx="54">
                  <c:v>7.6443705857914379E-2</c:v>
                </c:pt>
                <c:pt idx="55">
                  <c:v>6.8595041322313977E-2</c:v>
                </c:pt>
                <c:pt idx="56">
                  <c:v>6.9433032046014809E-2</c:v>
                </c:pt>
                <c:pt idx="57">
                  <c:v>6.7755102040816251E-2</c:v>
                </c:pt>
                <c:pt idx="58">
                  <c:v>6.9918699186991784E-2</c:v>
                </c:pt>
                <c:pt idx="59">
                  <c:v>5.9647718174539621E-2</c:v>
                </c:pt>
                <c:pt idx="60">
                  <c:v>4.2159180457052914E-2</c:v>
                </c:pt>
                <c:pt idx="61">
                  <c:v>2.2454510259388272E-2</c:v>
                </c:pt>
                <c:pt idx="62">
                  <c:v>1.9706336939721902E-2</c:v>
                </c:pt>
                <c:pt idx="63">
                  <c:v>2.0833333333333259E-2</c:v>
                </c:pt>
                <c:pt idx="64">
                  <c:v>1.8468641785302164E-2</c:v>
                </c:pt>
                <c:pt idx="65">
                  <c:v>2.3139220979560449E-2</c:v>
                </c:pt>
                <c:pt idx="66">
                  <c:v>2.9718255499807E-2</c:v>
                </c:pt>
                <c:pt idx="67">
                  <c:v>3.2095901005413818E-2</c:v>
                </c:pt>
                <c:pt idx="68">
                  <c:v>2.3050326546292688E-2</c:v>
                </c:pt>
                <c:pt idx="69">
                  <c:v>2.0259938837920544E-2</c:v>
                </c:pt>
                <c:pt idx="70">
                  <c:v>1.4057750759878473E-2</c:v>
                </c:pt>
                <c:pt idx="71">
                  <c:v>9.0668681526255845E-3</c:v>
                </c:pt>
                <c:pt idx="72">
                  <c:v>7.1833648393195837E-3</c:v>
                </c:pt>
                <c:pt idx="73">
                  <c:v>6.815600151457879E-3</c:v>
                </c:pt>
                <c:pt idx="74">
                  <c:v>9.0943539219401348E-3</c:v>
                </c:pt>
                <c:pt idx="75">
                  <c:v>8.6923658352229261E-3</c:v>
                </c:pt>
                <c:pt idx="76">
                  <c:v>8.6890819795995E-3</c:v>
                </c:pt>
                <c:pt idx="77">
                  <c:v>9.0463626083678861E-3</c:v>
                </c:pt>
                <c:pt idx="78">
                  <c:v>4.1229385307346433E-3</c:v>
                </c:pt>
                <c:pt idx="79">
                  <c:v>5.9947545897340859E-3</c:v>
                </c:pt>
                <c:pt idx="80">
                  <c:v>9.7634247089748438E-3</c:v>
                </c:pt>
                <c:pt idx="81">
                  <c:v>9.7414762083176676E-3</c:v>
                </c:pt>
                <c:pt idx="82">
                  <c:v>5.9947545897340859E-3</c:v>
                </c:pt>
                <c:pt idx="83">
                  <c:v>5.9902658180457369E-3</c:v>
                </c:pt>
                <c:pt idx="84">
                  <c:v>1.1261261261261257E-2</c:v>
                </c:pt>
                <c:pt idx="85">
                  <c:v>1.5043249341857745E-2</c:v>
                </c:pt>
                <c:pt idx="86">
                  <c:v>1.1265490048817162E-2</c:v>
                </c:pt>
                <c:pt idx="87">
                  <c:v>6.3694267515923553E-3</c:v>
                </c:pt>
                <c:pt idx="88">
                  <c:v>8.6142322097377821E-3</c:v>
                </c:pt>
                <c:pt idx="89">
                  <c:v>6.3503922301084703E-3</c:v>
                </c:pt>
                <c:pt idx="90">
                  <c:v>2.6129152668905586E-3</c:v>
                </c:pt>
                <c:pt idx="91">
                  <c:v>0</c:v>
                </c:pt>
                <c:pt idx="92">
                  <c:v>-2.9750836742283848E-3</c:v>
                </c:pt>
                <c:pt idx="93">
                  <c:v>-8.5343228200370769E-3</c:v>
                </c:pt>
                <c:pt idx="94">
                  <c:v>-2.6070763500931626E-3</c:v>
                </c:pt>
                <c:pt idx="95">
                  <c:v>-3.7216226274656705E-3</c:v>
                </c:pt>
                <c:pt idx="96">
                  <c:v>-6.3103192279139186E-3</c:v>
                </c:pt>
                <c:pt idx="97">
                  <c:v>-6.298629121896937E-3</c:v>
                </c:pt>
                <c:pt idx="98">
                  <c:v>-5.1986632008912403E-3</c:v>
                </c:pt>
                <c:pt idx="99">
                  <c:v>-2.6061057334326732E-3</c:v>
                </c:pt>
                <c:pt idx="100">
                  <c:v>-5.9413293724470684E-3</c:v>
                </c:pt>
                <c:pt idx="101">
                  <c:v>-8.5374907201187789E-3</c:v>
                </c:pt>
                <c:pt idx="102">
                  <c:v>-3.7230081906179935E-3</c:v>
                </c:pt>
                <c:pt idx="103">
                  <c:v>-4.8417132216015402E-3</c:v>
                </c:pt>
                <c:pt idx="104">
                  <c:v>1.4919806042521522E-3</c:v>
                </c:pt>
                <c:pt idx="105">
                  <c:v>3.7425149700598404E-3</c:v>
                </c:pt>
                <c:pt idx="106">
                  <c:v>3.7341299477220424E-3</c:v>
                </c:pt>
                <c:pt idx="107">
                  <c:v>3.7355248412402897E-3</c:v>
                </c:pt>
                <c:pt idx="108">
                  <c:v>2.2413149047439962E-3</c:v>
                </c:pt>
                <c:pt idx="109">
                  <c:v>1.491424310216205E-3</c:v>
                </c:pt>
                <c:pt idx="110">
                  <c:v>3.7327360955581312E-3</c:v>
                </c:pt>
                <c:pt idx="111">
                  <c:v>5.2258305337813393E-3</c:v>
                </c:pt>
                <c:pt idx="112">
                  <c:v>9.7123645872245756E-3</c:v>
                </c:pt>
                <c:pt idx="113">
                  <c:v>1.647323099962561E-2</c:v>
                </c:pt>
                <c:pt idx="114">
                  <c:v>1.9805680119581393E-2</c:v>
                </c:pt>
                <c:pt idx="115">
                  <c:v>2.208083832335328E-2</c:v>
                </c:pt>
                <c:pt idx="116">
                  <c:v>1.862197392923659E-2</c:v>
                </c:pt>
                <c:pt idx="117">
                  <c:v>2.5727069351230369E-2</c:v>
                </c:pt>
                <c:pt idx="118">
                  <c:v>2.34375E-2</c:v>
                </c:pt>
                <c:pt idx="119">
                  <c:v>2.8284331968738252E-2</c:v>
                </c:pt>
                <c:pt idx="120">
                  <c:v>3.1308237048080612E-2</c:v>
                </c:pt>
                <c:pt idx="121">
                  <c:v>3.4996276991809516E-2</c:v>
                </c:pt>
                <c:pt idx="122">
                  <c:v>3.6072889550018639E-2</c:v>
                </c:pt>
                <c:pt idx="123">
                  <c:v>3.7133308577794288E-2</c:v>
                </c:pt>
                <c:pt idx="124">
                  <c:v>3.588605253422128E-2</c:v>
                </c:pt>
                <c:pt idx="125">
                  <c:v>3.5359116022099402E-2</c:v>
                </c:pt>
                <c:pt idx="126">
                  <c:v>3.2979113228288837E-2</c:v>
                </c:pt>
                <c:pt idx="127">
                  <c:v>3.5518125228853892E-2</c:v>
                </c:pt>
                <c:pt idx="128">
                  <c:v>3.5466179159049371E-2</c:v>
                </c:pt>
                <c:pt idx="129">
                  <c:v>2.9443838604143791E-2</c:v>
                </c:pt>
                <c:pt idx="130">
                  <c:v>3.2715376226826631E-2</c:v>
                </c:pt>
                <c:pt idx="131">
                  <c:v>3.0401737242128135E-2</c:v>
                </c:pt>
                <c:pt idx="132">
                  <c:v>3.5056017347307566E-2</c:v>
                </c:pt>
                <c:pt idx="133">
                  <c:v>3.2374100719424481E-2</c:v>
                </c:pt>
                <c:pt idx="134">
                  <c:v>3.6252692031586653E-2</c:v>
                </c:pt>
                <c:pt idx="135">
                  <c:v>3.6161833154314316E-2</c:v>
                </c:pt>
                <c:pt idx="136">
                  <c:v>3.3571428571428585E-2</c:v>
                </c:pt>
                <c:pt idx="137">
                  <c:v>2.8459622909996485E-2</c:v>
                </c:pt>
                <c:pt idx="138">
                  <c:v>2.483150053210359E-2</c:v>
                </c:pt>
                <c:pt idx="139">
                  <c:v>2.3338048090523422E-2</c:v>
                </c:pt>
                <c:pt idx="140">
                  <c:v>2.0833333333333259E-2</c:v>
                </c:pt>
                <c:pt idx="141">
                  <c:v>2.0833333333333259E-2</c:v>
                </c:pt>
                <c:pt idx="142">
                  <c:v>1.9007391763463444E-2</c:v>
                </c:pt>
                <c:pt idx="143">
                  <c:v>1.7562346329469625E-2</c:v>
                </c:pt>
                <c:pt idx="144">
                  <c:v>1.2918994413407825E-2</c:v>
                </c:pt>
                <c:pt idx="145">
                  <c:v>1.0452961672473782E-2</c:v>
                </c:pt>
                <c:pt idx="146">
                  <c:v>3.463803255975062E-3</c:v>
                </c:pt>
                <c:pt idx="147">
                  <c:v>1.3821700069107656E-3</c:v>
                </c:pt>
                <c:pt idx="148">
                  <c:v>3.4554250172771361E-3</c:v>
                </c:pt>
                <c:pt idx="149">
                  <c:v>6.9180214458663958E-3</c:v>
                </c:pt>
                <c:pt idx="150">
                  <c:v>8.9996538594667719E-3</c:v>
                </c:pt>
                <c:pt idx="151">
                  <c:v>8.2930200414650379E-3</c:v>
                </c:pt>
                <c:pt idx="152">
                  <c:v>1.1760636457972984E-2</c:v>
                </c:pt>
                <c:pt idx="153">
                  <c:v>1.5219647180906293E-2</c:v>
                </c:pt>
                <c:pt idx="154">
                  <c:v>1.3816925734024155E-2</c:v>
                </c:pt>
                <c:pt idx="155">
                  <c:v>1.5188125647221273E-2</c:v>
                </c:pt>
                <c:pt idx="156">
                  <c:v>1.2409513960703222E-2</c:v>
                </c:pt>
                <c:pt idx="157">
                  <c:v>1.4137931034482687E-2</c:v>
                </c:pt>
                <c:pt idx="158">
                  <c:v>1.5188125647221273E-2</c:v>
                </c:pt>
                <c:pt idx="159">
                  <c:v>1.9323671497584405E-2</c:v>
                </c:pt>
                <c:pt idx="160">
                  <c:v>1.8250688705234275E-2</c:v>
                </c:pt>
                <c:pt idx="161">
                  <c:v>1.7176228100309165E-2</c:v>
                </c:pt>
                <c:pt idx="162">
                  <c:v>1.3722126929674117E-2</c:v>
                </c:pt>
                <c:pt idx="163">
                  <c:v>1.473612063056895E-2</c:v>
                </c:pt>
                <c:pt idx="164">
                  <c:v>1.2307692307692353E-2</c:v>
                </c:pt>
                <c:pt idx="165">
                  <c:v>1.3628620102214661E-2</c:v>
                </c:pt>
                <c:pt idx="166">
                  <c:v>1.4650766609880739E-2</c:v>
                </c:pt>
                <c:pt idx="167">
                  <c:v>1.3600816048962905E-2</c:v>
                </c:pt>
                <c:pt idx="168">
                  <c:v>1.6002723867892366E-2</c:v>
                </c:pt>
                <c:pt idx="169">
                  <c:v>1.4620877252635056E-2</c:v>
                </c:pt>
                <c:pt idx="170">
                  <c:v>1.4620877252635056E-2</c:v>
                </c:pt>
                <c:pt idx="171">
                  <c:v>9.1401489505755773E-3</c:v>
                </c:pt>
                <c:pt idx="172">
                  <c:v>9.1308758877239882E-3</c:v>
                </c:pt>
                <c:pt idx="173">
                  <c:v>7.7676460655184965E-3</c:v>
                </c:pt>
                <c:pt idx="174">
                  <c:v>1.2521150592216701E-2</c:v>
                </c:pt>
                <c:pt idx="175">
                  <c:v>1.1144883485309176E-2</c:v>
                </c:pt>
                <c:pt idx="176">
                  <c:v>1.2495778453225359E-2</c:v>
                </c:pt>
                <c:pt idx="177">
                  <c:v>7.7310924369748957E-3</c:v>
                </c:pt>
                <c:pt idx="178">
                  <c:v>6.7159167226327199E-3</c:v>
                </c:pt>
                <c:pt idx="179">
                  <c:v>6.7091580006710672E-3</c:v>
                </c:pt>
                <c:pt idx="180">
                  <c:v>6.7024128686326012E-3</c:v>
                </c:pt>
                <c:pt idx="181">
                  <c:v>9.0482573726542448E-3</c:v>
                </c:pt>
                <c:pt idx="182">
                  <c:v>1.1058981233244003E-2</c:v>
                </c:pt>
                <c:pt idx="183">
                  <c:v>1.3418316001341912E-2</c:v>
                </c:pt>
                <c:pt idx="184">
                  <c:v>1.3404825737265424E-2</c:v>
                </c:pt>
                <c:pt idx="185">
                  <c:v>1.2399463806970434E-2</c:v>
                </c:pt>
                <c:pt idx="186">
                  <c:v>1.0026737967914423E-2</c:v>
                </c:pt>
                <c:pt idx="187">
                  <c:v>1.1356045424181671E-2</c:v>
                </c:pt>
                <c:pt idx="188">
                  <c:v>1.4676450967311627E-2</c:v>
                </c:pt>
                <c:pt idx="189">
                  <c:v>1.3342228152101399E-2</c:v>
                </c:pt>
                <c:pt idx="190">
                  <c:v>1.3342228152101399E-2</c:v>
                </c:pt>
                <c:pt idx="191">
                  <c:v>1.2329223592135952E-2</c:v>
                </c:pt>
                <c:pt idx="192">
                  <c:v>1.3315579227696439E-2</c:v>
                </c:pt>
                <c:pt idx="193">
                  <c:v>1.2288276320159497E-2</c:v>
                </c:pt>
                <c:pt idx="194">
                  <c:v>1.1269472986410234E-2</c:v>
                </c:pt>
                <c:pt idx="195">
                  <c:v>8.9374379344586696E-3</c:v>
                </c:pt>
                <c:pt idx="196">
                  <c:v>8.9285714285716189E-3</c:v>
                </c:pt>
                <c:pt idx="197">
                  <c:v>1.3240648791790655E-2</c:v>
                </c:pt>
                <c:pt idx="198">
                  <c:v>1.5552614162806178E-2</c:v>
                </c:pt>
                <c:pt idx="199">
                  <c:v>1.5521796565389767E-2</c:v>
                </c:pt>
                <c:pt idx="200">
                  <c:v>9.8619329388558441E-3</c:v>
                </c:pt>
                <c:pt idx="201">
                  <c:v>1.2179065174456882E-2</c:v>
                </c:pt>
                <c:pt idx="202">
                  <c:v>1.3166556945358954E-2</c:v>
                </c:pt>
                <c:pt idx="203">
                  <c:v>1.6458196181698526E-2</c:v>
                </c:pt>
                <c:pt idx="204">
                  <c:v>1.6425755584756896E-2</c:v>
                </c:pt>
                <c:pt idx="205">
                  <c:v>1.4107611548556331E-2</c:v>
                </c:pt>
                <c:pt idx="206">
                  <c:v>1.4093739757456536E-2</c:v>
                </c:pt>
                <c:pt idx="207">
                  <c:v>1.5419947506561726E-2</c:v>
                </c:pt>
                <c:pt idx="208">
                  <c:v>1.5404785316289749E-2</c:v>
                </c:pt>
                <c:pt idx="209">
                  <c:v>1.3067624959163693E-2</c:v>
                </c:pt>
                <c:pt idx="210">
                  <c:v>1.0752688172043001E-2</c:v>
                </c:pt>
                <c:pt idx="211">
                  <c:v>9.7560975609756184E-3</c:v>
                </c:pt>
                <c:pt idx="212">
                  <c:v>1.171875E-2</c:v>
                </c:pt>
                <c:pt idx="213">
                  <c:v>1.2032520325203189E-2</c:v>
                </c:pt>
                <c:pt idx="214">
                  <c:v>1.3970110461338558E-2</c:v>
                </c:pt>
                <c:pt idx="215">
                  <c:v>1.1981865284974136E-2</c:v>
                </c:pt>
                <c:pt idx="216">
                  <c:v>1.098901098901095E-2</c:v>
                </c:pt>
                <c:pt idx="217">
                  <c:v>1.1970236169524417E-2</c:v>
                </c:pt>
                <c:pt idx="218">
                  <c:v>1.1958629605688387E-2</c:v>
                </c:pt>
                <c:pt idx="219">
                  <c:v>1.3893376413570246E-2</c:v>
                </c:pt>
                <c:pt idx="220">
                  <c:v>1.6139444803098701E-2</c:v>
                </c:pt>
                <c:pt idx="221">
                  <c:v>1.9348597226700903E-2</c:v>
                </c:pt>
                <c:pt idx="222">
                  <c:v>1.8052869116698789E-2</c:v>
                </c:pt>
                <c:pt idx="223">
                  <c:v>1.6103059581320522E-2</c:v>
                </c:pt>
                <c:pt idx="224">
                  <c:v>1.7374517374517451E-2</c:v>
                </c:pt>
                <c:pt idx="225">
                  <c:v>1.7030848329048665E-2</c:v>
                </c:pt>
                <c:pt idx="226">
                  <c:v>1.7302146747837144E-2</c:v>
                </c:pt>
                <c:pt idx="227">
                  <c:v>1.9200000000000106E-2</c:v>
                </c:pt>
                <c:pt idx="228">
                  <c:v>1.9181585677749302E-2</c:v>
                </c:pt>
                <c:pt idx="229">
                  <c:v>2.5575447570332477E-2</c:v>
                </c:pt>
                <c:pt idx="230">
                  <c:v>2.7786649632705274E-2</c:v>
                </c:pt>
                <c:pt idx="231">
                  <c:v>2.8680688336520044E-2</c:v>
                </c:pt>
                <c:pt idx="232">
                  <c:v>2.7636594663278391E-2</c:v>
                </c:pt>
                <c:pt idx="233">
                  <c:v>2.4359379943056148E-2</c:v>
                </c:pt>
                <c:pt idx="234">
                  <c:v>2.7549081697276989E-2</c:v>
                </c:pt>
                <c:pt idx="235">
                  <c:v>3.4865293185419866E-2</c:v>
                </c:pt>
                <c:pt idx="236">
                  <c:v>3.5736875395319334E-2</c:v>
                </c:pt>
                <c:pt idx="237">
                  <c:v>3.7914691943128132E-2</c:v>
                </c:pt>
                <c:pt idx="238">
                  <c:v>3.5590551181102548E-2</c:v>
                </c:pt>
                <c:pt idx="239">
                  <c:v>3.3594976452119285E-2</c:v>
                </c:pt>
                <c:pt idx="240">
                  <c:v>3.1994981179422899E-2</c:v>
                </c:pt>
                <c:pt idx="241">
                  <c:v>2.8678304239401653E-2</c:v>
                </c:pt>
                <c:pt idx="242">
                  <c:v>2.5481665630826544E-2</c:v>
                </c:pt>
                <c:pt idx="243">
                  <c:v>2.5402726146220633E-2</c:v>
                </c:pt>
                <c:pt idx="244">
                  <c:v>2.3183925811437467E-2</c:v>
                </c:pt>
                <c:pt idx="245">
                  <c:v>2.8412600370598895E-2</c:v>
                </c:pt>
                <c:pt idx="246">
                  <c:v>2.9275808936825687E-2</c:v>
                </c:pt>
                <c:pt idx="247">
                  <c:v>2.6033690658499253E-2</c:v>
                </c:pt>
                <c:pt idx="248">
                  <c:v>2.5954198473282508E-2</c:v>
                </c:pt>
                <c:pt idx="249">
                  <c:v>2.5875190258751957E-2</c:v>
                </c:pt>
                <c:pt idx="250">
                  <c:v>3.1021897810218801E-2</c:v>
                </c:pt>
                <c:pt idx="251">
                  <c:v>3.2806804374240439E-2</c:v>
                </c:pt>
                <c:pt idx="252">
                  <c:v>3.6474164133738718E-2</c:v>
                </c:pt>
                <c:pt idx="253">
                  <c:v>3.6363636363636376E-2</c:v>
                </c:pt>
                <c:pt idx="254">
                  <c:v>3.9393939393939315E-2</c:v>
                </c:pt>
                <c:pt idx="255">
                  <c:v>3.92749244712991E-2</c:v>
                </c:pt>
                <c:pt idx="256">
                  <c:v>4.229607250755274E-2</c:v>
                </c:pt>
                <c:pt idx="257">
                  <c:v>4.2042042042042205E-2</c:v>
                </c:pt>
                <c:pt idx="258">
                  <c:v>4.4910179640718528E-2</c:v>
                </c:pt>
                <c:pt idx="259">
                  <c:v>4.4776119402984982E-2</c:v>
                </c:pt>
                <c:pt idx="260">
                  <c:v>4.4642857142857206E-2</c:v>
                </c:pt>
                <c:pt idx="261">
                  <c:v>4.7477744807121525E-2</c:v>
                </c:pt>
                <c:pt idx="262">
                  <c:v>4.4247787610619538E-2</c:v>
                </c:pt>
                <c:pt idx="263">
                  <c:v>4.705882352941182E-2</c:v>
                </c:pt>
                <c:pt idx="264">
                  <c:v>4.692082111436946E-2</c:v>
                </c:pt>
                <c:pt idx="265">
                  <c:v>4.6783625730993927E-2</c:v>
                </c:pt>
                <c:pt idx="266">
                  <c:v>5.2478134110787389E-2</c:v>
                </c:pt>
                <c:pt idx="267">
                  <c:v>5.523255813953476E-2</c:v>
                </c:pt>
                <c:pt idx="268">
                  <c:v>5.507246376811592E-2</c:v>
                </c:pt>
                <c:pt idx="269">
                  <c:v>5.4755043227665556E-2</c:v>
                </c:pt>
                <c:pt idx="270">
                  <c:v>5.4441260744985565E-2</c:v>
                </c:pt>
                <c:pt idx="271">
                  <c:v>5.428571428571427E-2</c:v>
                </c:pt>
                <c:pt idx="272">
                  <c:v>5.6980056980056926E-2</c:v>
                </c:pt>
                <c:pt idx="273">
                  <c:v>5.6657223796034106E-2</c:v>
                </c:pt>
                <c:pt idx="274">
                  <c:v>5.9322033898305149E-2</c:v>
                </c:pt>
                <c:pt idx="275">
                  <c:v>5.8988764044943798E-2</c:v>
                </c:pt>
                <c:pt idx="276">
                  <c:v>6.1624649859943759E-2</c:v>
                </c:pt>
                <c:pt idx="277">
                  <c:v>6.4245810055866048E-2</c:v>
                </c:pt>
                <c:pt idx="278">
                  <c:v>6.0941828254847508E-2</c:v>
                </c:pt>
                <c:pt idx="279">
                  <c:v>6.0606060606060774E-2</c:v>
                </c:pt>
                <c:pt idx="280">
                  <c:v>6.0439560439560447E-2</c:v>
                </c:pt>
                <c:pt idx="281">
                  <c:v>6.0109289617486183E-2</c:v>
                </c:pt>
                <c:pt idx="282">
                  <c:v>5.7065217391304435E-2</c:v>
                </c:pt>
                <c:pt idx="283">
                  <c:v>5.6910569105691033E-2</c:v>
                </c:pt>
                <c:pt idx="284">
                  <c:v>5.6603773584905648E-2</c:v>
                </c:pt>
                <c:pt idx="285">
                  <c:v>5.6300268096514783E-2</c:v>
                </c:pt>
                <c:pt idx="286">
                  <c:v>5.600000000000005E-2</c:v>
                </c:pt>
                <c:pt idx="287">
                  <c:v>5.5702917771883076E-2</c:v>
                </c:pt>
                <c:pt idx="288">
                  <c:v>5.2770448548812743E-2</c:v>
                </c:pt>
                <c:pt idx="289">
                  <c:v>4.7244094488188892E-2</c:v>
                </c:pt>
                <c:pt idx="290">
                  <c:v>4.4386422976501416E-2</c:v>
                </c:pt>
                <c:pt idx="291">
                  <c:v>4.1558441558441572E-2</c:v>
                </c:pt>
                <c:pt idx="292">
                  <c:v>4.4041450777202007E-2</c:v>
                </c:pt>
                <c:pt idx="293">
                  <c:v>4.3814432989690788E-2</c:v>
                </c:pt>
                <c:pt idx="294">
                  <c:v>4.3701799485861281E-2</c:v>
                </c:pt>
                <c:pt idx="295">
                  <c:v>4.3589743589743657E-2</c:v>
                </c:pt>
                <c:pt idx="296">
                  <c:v>4.0816326530612068E-2</c:v>
                </c:pt>
                <c:pt idx="297">
                  <c:v>3.8071065989847774E-2</c:v>
                </c:pt>
                <c:pt idx="298">
                  <c:v>3.5353535353535248E-2</c:v>
                </c:pt>
                <c:pt idx="299">
                  <c:v>3.2663316582914659E-2</c:v>
                </c:pt>
                <c:pt idx="300">
                  <c:v>3.2581453634085378E-2</c:v>
                </c:pt>
                <c:pt idx="301">
                  <c:v>3.7593984962406068E-2</c:v>
                </c:pt>
                <c:pt idx="302">
                  <c:v>3.499999999999992E-2</c:v>
                </c:pt>
                <c:pt idx="303">
                  <c:v>3.4912718204488824E-2</c:v>
                </c:pt>
                <c:pt idx="304">
                  <c:v>3.2258064516129226E-2</c:v>
                </c:pt>
                <c:pt idx="305">
                  <c:v>2.9629629629629672E-2</c:v>
                </c:pt>
                <c:pt idx="306">
                  <c:v>2.9556650246305383E-2</c:v>
                </c:pt>
                <c:pt idx="307">
                  <c:v>2.9484029484029284E-2</c:v>
                </c:pt>
                <c:pt idx="308">
                  <c:v>3.1862745098039325E-2</c:v>
                </c:pt>
                <c:pt idx="309">
                  <c:v>3.1784841075794823E-2</c:v>
                </c:pt>
                <c:pt idx="310">
                  <c:v>3.4146341463414664E-2</c:v>
                </c:pt>
                <c:pt idx="311">
                  <c:v>3.4063260340632562E-2</c:v>
                </c:pt>
                <c:pt idx="312">
                  <c:v>3.6407766990291357E-2</c:v>
                </c:pt>
                <c:pt idx="313">
                  <c:v>3.8647342995169032E-2</c:v>
                </c:pt>
                <c:pt idx="314">
                  <c:v>4.8309178743961345E-2</c:v>
                </c:pt>
                <c:pt idx="315">
                  <c:v>5.3012048192771166E-2</c:v>
                </c:pt>
                <c:pt idx="316">
                  <c:v>5.5288461538461453E-2</c:v>
                </c:pt>
                <c:pt idx="317">
                  <c:v>5.9952038369304628E-2</c:v>
                </c:pt>
                <c:pt idx="318">
                  <c:v>5.741626794258381E-2</c:v>
                </c:pt>
                <c:pt idx="319">
                  <c:v>7.398568019093088E-2</c:v>
                </c:pt>
                <c:pt idx="320">
                  <c:v>7.3634204275534465E-2</c:v>
                </c:pt>
                <c:pt idx="321">
                  <c:v>8.0568720379146974E-2</c:v>
                </c:pt>
                <c:pt idx="322">
                  <c:v>8.2547169811320709E-2</c:v>
                </c:pt>
                <c:pt idx="323">
                  <c:v>8.9411764705882302E-2</c:v>
                </c:pt>
                <c:pt idx="324">
                  <c:v>9.6018735362997543E-2</c:v>
                </c:pt>
                <c:pt idx="325">
                  <c:v>9.9999999999999867E-2</c:v>
                </c:pt>
                <c:pt idx="326">
                  <c:v>0.10138248847926268</c:v>
                </c:pt>
                <c:pt idx="327">
                  <c:v>0.10068649885583514</c:v>
                </c:pt>
                <c:pt idx="328">
                  <c:v>0.1070615034168565</c:v>
                </c:pt>
                <c:pt idx="329">
                  <c:v>0.10859728506787314</c:v>
                </c:pt>
                <c:pt idx="330">
                  <c:v>0.1153846153846152</c:v>
                </c:pt>
                <c:pt idx="331">
                  <c:v>0.10888888888888881</c:v>
                </c:pt>
                <c:pt idx="332">
                  <c:v>0.11946902654867242</c:v>
                </c:pt>
                <c:pt idx="333">
                  <c:v>0.11842105263157898</c:v>
                </c:pt>
                <c:pt idx="334">
                  <c:v>0.12200435729847503</c:v>
                </c:pt>
                <c:pt idx="335">
                  <c:v>0.12095032397408212</c:v>
                </c:pt>
                <c:pt idx="336">
                  <c:v>0.11752136752136755</c:v>
                </c:pt>
                <c:pt idx="337">
                  <c:v>0.11205073995771686</c:v>
                </c:pt>
                <c:pt idx="338">
                  <c:v>0.10460251046025104</c:v>
                </c:pt>
                <c:pt idx="339">
                  <c:v>0.10187110187110182</c:v>
                </c:pt>
                <c:pt idx="340">
                  <c:v>9.259259259259256E-2</c:v>
                </c:pt>
                <c:pt idx="341">
                  <c:v>9.1836734693877542E-2</c:v>
                </c:pt>
                <c:pt idx="342">
                  <c:v>9.5334685598377433E-2</c:v>
                </c:pt>
                <c:pt idx="343">
                  <c:v>8.6172344689378955E-2</c:v>
                </c:pt>
                <c:pt idx="344">
                  <c:v>7.9051383399209474E-2</c:v>
                </c:pt>
                <c:pt idx="345">
                  <c:v>7.6470588235294068E-2</c:v>
                </c:pt>
                <c:pt idx="346">
                  <c:v>7.3786407766990303E-2</c:v>
                </c:pt>
                <c:pt idx="347">
                  <c:v>7.1290944123314048E-2</c:v>
                </c:pt>
                <c:pt idx="348">
                  <c:v>6.6921606118546917E-2</c:v>
                </c:pt>
                <c:pt idx="349">
                  <c:v>6.2737642585551257E-2</c:v>
                </c:pt>
                <c:pt idx="350">
                  <c:v>6.0606060606060552E-2</c:v>
                </c:pt>
                <c:pt idx="351">
                  <c:v>5.8490566037735947E-2</c:v>
                </c:pt>
                <c:pt idx="352">
                  <c:v>6.2146892655367214E-2</c:v>
                </c:pt>
                <c:pt idx="353">
                  <c:v>5.9813084112149584E-2</c:v>
                </c:pt>
                <c:pt idx="354">
                  <c:v>5.555555555555558E-2</c:v>
                </c:pt>
                <c:pt idx="355">
                  <c:v>5.719557195571956E-2</c:v>
                </c:pt>
                <c:pt idx="356">
                  <c:v>5.4945054945054972E-2</c:v>
                </c:pt>
                <c:pt idx="357">
                  <c:v>5.464480874316946E-2</c:v>
                </c:pt>
                <c:pt idx="358">
                  <c:v>5.0632911392405111E-2</c:v>
                </c:pt>
                <c:pt idx="359">
                  <c:v>5.0359712230215736E-2</c:v>
                </c:pt>
                <c:pt idx="360">
                  <c:v>5.1971326164874654E-2</c:v>
                </c:pt>
                <c:pt idx="361">
                  <c:v>6.0822898032200312E-2</c:v>
                </c:pt>
                <c:pt idx="362">
                  <c:v>6.4285714285714279E-2</c:v>
                </c:pt>
                <c:pt idx="363">
                  <c:v>6.9518716577540163E-2</c:v>
                </c:pt>
                <c:pt idx="364">
                  <c:v>6.7375886524822848E-2</c:v>
                </c:pt>
                <c:pt idx="365">
                  <c:v>6.7019400352733571E-2</c:v>
                </c:pt>
                <c:pt idx="366">
                  <c:v>6.6666666666666652E-2</c:v>
                </c:pt>
                <c:pt idx="367">
                  <c:v>6.6317626527050644E-2</c:v>
                </c:pt>
                <c:pt idx="368">
                  <c:v>6.4236111111110938E-2</c:v>
                </c:pt>
                <c:pt idx="369">
                  <c:v>6.390328151986191E-2</c:v>
                </c:pt>
                <c:pt idx="370">
                  <c:v>6.7125645438898429E-2</c:v>
                </c:pt>
                <c:pt idx="371">
                  <c:v>6.6780821917808098E-2</c:v>
                </c:pt>
                <c:pt idx="372">
                  <c:v>6.8143100511073307E-2</c:v>
                </c:pt>
                <c:pt idx="373">
                  <c:v>6.2394603709949426E-2</c:v>
                </c:pt>
                <c:pt idx="374">
                  <c:v>6.3758389261744819E-2</c:v>
                </c:pt>
                <c:pt idx="375">
                  <c:v>6.4999999999999947E-2</c:v>
                </c:pt>
                <c:pt idx="376">
                  <c:v>7.1428571428571397E-2</c:v>
                </c:pt>
                <c:pt idx="377">
                  <c:v>7.4380165289256173E-2</c:v>
                </c:pt>
                <c:pt idx="378">
                  <c:v>7.7302631578947345E-2</c:v>
                </c:pt>
                <c:pt idx="379">
                  <c:v>7.8559738134206247E-2</c:v>
                </c:pt>
                <c:pt idx="380">
                  <c:v>8.4828711256117462E-2</c:v>
                </c:pt>
                <c:pt idx="381">
                  <c:v>8.9285714285714191E-2</c:v>
                </c:pt>
                <c:pt idx="382">
                  <c:v>8.870967741935476E-2</c:v>
                </c:pt>
                <c:pt idx="383">
                  <c:v>8.9887640449438422E-2</c:v>
                </c:pt>
                <c:pt idx="384">
                  <c:v>9.2503987240829311E-2</c:v>
                </c:pt>
                <c:pt idx="385">
                  <c:v>9.8412698412698507E-2</c:v>
                </c:pt>
                <c:pt idx="386">
                  <c:v>0.10252365930599372</c:v>
                </c:pt>
                <c:pt idx="387">
                  <c:v>0.10485133020344284</c:v>
                </c:pt>
                <c:pt idx="388">
                  <c:v>0.10697674418604652</c:v>
                </c:pt>
                <c:pt idx="389">
                  <c:v>0.11076923076923073</c:v>
                </c:pt>
                <c:pt idx="390">
                  <c:v>0.11450381679389321</c:v>
                </c:pt>
                <c:pt idx="391">
                  <c:v>0.11836115326251884</c:v>
                </c:pt>
                <c:pt idx="392">
                  <c:v>0.11879699248120312</c:v>
                </c:pt>
                <c:pt idx="393">
                  <c:v>0.12071535022354718</c:v>
                </c:pt>
                <c:pt idx="394">
                  <c:v>0.125925925925926</c:v>
                </c:pt>
                <c:pt idx="395">
                  <c:v>0.13254786450662737</c:v>
                </c:pt>
                <c:pt idx="396">
                  <c:v>0.13868613138686126</c:v>
                </c:pt>
                <c:pt idx="397">
                  <c:v>0.14161849710982644</c:v>
                </c:pt>
                <c:pt idx="398">
                  <c:v>0.14592274678111572</c:v>
                </c:pt>
                <c:pt idx="399">
                  <c:v>0.14589235127478761</c:v>
                </c:pt>
                <c:pt idx="400">
                  <c:v>0.14425770308123242</c:v>
                </c:pt>
                <c:pt idx="401">
                  <c:v>0.14265927977839321</c:v>
                </c:pt>
                <c:pt idx="402">
                  <c:v>0.1315068493150684</c:v>
                </c:pt>
                <c:pt idx="403">
                  <c:v>0.12890094979647215</c:v>
                </c:pt>
                <c:pt idx="404">
                  <c:v>0.12768817204301075</c:v>
                </c:pt>
                <c:pt idx="405">
                  <c:v>0.12632978723404253</c:v>
                </c:pt>
                <c:pt idx="406">
                  <c:v>0.12631578947368416</c:v>
                </c:pt>
                <c:pt idx="407">
                  <c:v>0.12353706111833551</c:v>
                </c:pt>
                <c:pt idx="408">
                  <c:v>0.11794871794871797</c:v>
                </c:pt>
                <c:pt idx="409">
                  <c:v>0.11392405063291133</c:v>
                </c:pt>
                <c:pt idx="410">
                  <c:v>0.10611735330836458</c:v>
                </c:pt>
                <c:pt idx="411">
                  <c:v>0.10135970333745359</c:v>
                </c:pt>
                <c:pt idx="412">
                  <c:v>9.7919216646266793E-2</c:v>
                </c:pt>
                <c:pt idx="413">
                  <c:v>9.6969696969696928E-2</c:v>
                </c:pt>
                <c:pt idx="414">
                  <c:v>0.10774818401937059</c:v>
                </c:pt>
                <c:pt idx="415">
                  <c:v>0.10817307692307687</c:v>
                </c:pt>
                <c:pt idx="416">
                  <c:v>0.1096543504171632</c:v>
                </c:pt>
                <c:pt idx="417">
                  <c:v>0.10271546635182993</c:v>
                </c:pt>
                <c:pt idx="418">
                  <c:v>9.5794392523364635E-2</c:v>
                </c:pt>
                <c:pt idx="419">
                  <c:v>8.9120370370370239E-2</c:v>
                </c:pt>
                <c:pt idx="420">
                  <c:v>8.256880733944949E-2</c:v>
                </c:pt>
                <c:pt idx="421">
                  <c:v>7.6136363636363669E-2</c:v>
                </c:pt>
                <c:pt idx="422">
                  <c:v>6.8848758465011484E-2</c:v>
                </c:pt>
                <c:pt idx="423">
                  <c:v>6.6217732884399583E-2</c:v>
                </c:pt>
                <c:pt idx="424">
                  <c:v>6.911928651059096E-2</c:v>
                </c:pt>
                <c:pt idx="425">
                  <c:v>7.182320441988943E-2</c:v>
                </c:pt>
                <c:pt idx="426">
                  <c:v>6.5573770491803351E-2</c:v>
                </c:pt>
                <c:pt idx="427">
                  <c:v>5.9652928416485951E-2</c:v>
                </c:pt>
                <c:pt idx="428">
                  <c:v>4.9409237379162363E-2</c:v>
                </c:pt>
                <c:pt idx="429">
                  <c:v>5.0321199143468887E-2</c:v>
                </c:pt>
                <c:pt idx="430">
                  <c:v>4.4776119402985204E-2</c:v>
                </c:pt>
                <c:pt idx="431">
                  <c:v>3.8257173219978791E-2</c:v>
                </c:pt>
                <c:pt idx="432">
                  <c:v>3.7076271186440746E-2</c:v>
                </c:pt>
                <c:pt idx="433">
                  <c:v>3.4846884899683239E-2</c:v>
                </c:pt>
                <c:pt idx="434">
                  <c:v>3.5902851108764455E-2</c:v>
                </c:pt>
                <c:pt idx="435">
                  <c:v>4.0000000000000036E-2</c:v>
                </c:pt>
                <c:pt idx="436">
                  <c:v>3.4410844629822801E-2</c:v>
                </c:pt>
                <c:pt idx="437">
                  <c:v>2.4742268041237248E-2</c:v>
                </c:pt>
                <c:pt idx="438">
                  <c:v>2.3589743589743639E-2</c:v>
                </c:pt>
                <c:pt idx="439">
                  <c:v>2.4564994882292579E-2</c:v>
                </c:pt>
                <c:pt idx="440">
                  <c:v>2.763561924257929E-2</c:v>
                </c:pt>
                <c:pt idx="441">
                  <c:v>2.7522935779816571E-2</c:v>
                </c:pt>
                <c:pt idx="442">
                  <c:v>3.1632653061224536E-2</c:v>
                </c:pt>
                <c:pt idx="443">
                  <c:v>3.7871033776867957E-2</c:v>
                </c:pt>
                <c:pt idx="444">
                  <c:v>4.290091930541351E-2</c:v>
                </c:pt>
                <c:pt idx="445">
                  <c:v>4.6938775510203978E-2</c:v>
                </c:pt>
                <c:pt idx="446">
                  <c:v>4.8929663608562768E-2</c:v>
                </c:pt>
                <c:pt idx="447">
                  <c:v>4.5546558704453455E-2</c:v>
                </c:pt>
                <c:pt idx="448">
                  <c:v>4.3346774193548265E-2</c:v>
                </c:pt>
                <c:pt idx="449">
                  <c:v>4.3259557344064392E-2</c:v>
                </c:pt>
                <c:pt idx="450">
                  <c:v>4.3086172344689366E-2</c:v>
                </c:pt>
                <c:pt idx="451">
                  <c:v>4.2957042957043168E-2</c:v>
                </c:pt>
                <c:pt idx="452">
                  <c:v>4.2828685258964105E-2</c:v>
                </c:pt>
                <c:pt idx="453">
                  <c:v>4.2658730158730229E-2</c:v>
                </c:pt>
                <c:pt idx="454">
                  <c:v>4.1543026706231556E-2</c:v>
                </c:pt>
                <c:pt idx="455">
                  <c:v>4.0433925049309538E-2</c:v>
                </c:pt>
                <c:pt idx="456">
                  <c:v>3.52595494613126E-2</c:v>
                </c:pt>
                <c:pt idx="457">
                  <c:v>3.6062378167641462E-2</c:v>
                </c:pt>
                <c:pt idx="458">
                  <c:v>3.790087463556846E-2</c:v>
                </c:pt>
                <c:pt idx="459">
                  <c:v>3.5818005808325282E-2</c:v>
                </c:pt>
                <c:pt idx="460">
                  <c:v>3.5748792270531515E-2</c:v>
                </c:pt>
                <c:pt idx="461">
                  <c:v>3.6644165863066513E-2</c:v>
                </c:pt>
                <c:pt idx="462">
                  <c:v>3.4582132564841661E-2</c:v>
                </c:pt>
                <c:pt idx="463">
                  <c:v>3.3524904214559337E-2</c:v>
                </c:pt>
                <c:pt idx="464">
                  <c:v>3.2473734479465E-2</c:v>
                </c:pt>
                <c:pt idx="465">
                  <c:v>3.2350142721217834E-2</c:v>
                </c:pt>
                <c:pt idx="466">
                  <c:v>3.5137701804368593E-2</c:v>
                </c:pt>
                <c:pt idx="467">
                  <c:v>3.7914691943127909E-2</c:v>
                </c:pt>
                <c:pt idx="468">
                  <c:v>3.9735099337748325E-2</c:v>
                </c:pt>
                <c:pt idx="469">
                  <c:v>3.1984948259642598E-2</c:v>
                </c:pt>
                <c:pt idx="470">
                  <c:v>2.1535580524344455E-2</c:v>
                </c:pt>
                <c:pt idx="471">
                  <c:v>1.5887850467289688E-2</c:v>
                </c:pt>
                <c:pt idx="472">
                  <c:v>1.6791044776119479E-2</c:v>
                </c:pt>
                <c:pt idx="473">
                  <c:v>1.7674418604651132E-2</c:v>
                </c:pt>
                <c:pt idx="474">
                  <c:v>1.6713091922005541E-2</c:v>
                </c:pt>
                <c:pt idx="475">
                  <c:v>1.5755329008340979E-2</c:v>
                </c:pt>
                <c:pt idx="476">
                  <c:v>1.7576318223866849E-2</c:v>
                </c:pt>
                <c:pt idx="477">
                  <c:v>1.5668202764977046E-2</c:v>
                </c:pt>
                <c:pt idx="478">
                  <c:v>1.2844036697247763E-2</c:v>
                </c:pt>
                <c:pt idx="479">
                  <c:v>1.1872146118721449E-2</c:v>
                </c:pt>
                <c:pt idx="480">
                  <c:v>1.364877161055511E-2</c:v>
                </c:pt>
                <c:pt idx="481">
                  <c:v>1.9143117593436676E-2</c:v>
                </c:pt>
                <c:pt idx="482">
                  <c:v>2.8414298808432603E-2</c:v>
                </c:pt>
                <c:pt idx="483">
                  <c:v>3.6798528058877622E-2</c:v>
                </c:pt>
                <c:pt idx="484">
                  <c:v>3.669724770642202E-2</c:v>
                </c:pt>
                <c:pt idx="485">
                  <c:v>3.7477148080438782E-2</c:v>
                </c:pt>
                <c:pt idx="486">
                  <c:v>3.926940639269394E-2</c:v>
                </c:pt>
                <c:pt idx="487">
                  <c:v>4.2883211678832245E-2</c:v>
                </c:pt>
                <c:pt idx="488">
                  <c:v>4.2727272727272725E-2</c:v>
                </c:pt>
                <c:pt idx="489">
                  <c:v>4.3557168784029043E-2</c:v>
                </c:pt>
                <c:pt idx="490">
                  <c:v>4.5289855072463858E-2</c:v>
                </c:pt>
                <c:pt idx="491">
                  <c:v>4.3321299638989119E-2</c:v>
                </c:pt>
                <c:pt idx="492">
                  <c:v>4.1292639138240439E-2</c:v>
                </c:pt>
                <c:pt idx="493">
                  <c:v>3.9355992844364973E-2</c:v>
                </c:pt>
                <c:pt idx="494">
                  <c:v>3.8324420677361859E-2</c:v>
                </c:pt>
                <c:pt idx="495">
                  <c:v>3.9929015084294583E-2</c:v>
                </c:pt>
                <c:pt idx="496">
                  <c:v>3.9823008849557473E-2</c:v>
                </c:pt>
                <c:pt idx="497">
                  <c:v>3.9647577092511099E-2</c:v>
                </c:pt>
                <c:pt idx="498">
                  <c:v>4.1300527240773377E-2</c:v>
                </c:pt>
                <c:pt idx="499">
                  <c:v>4.1119860017497789E-2</c:v>
                </c:pt>
                <c:pt idx="500">
                  <c:v>4.1848299912816023E-2</c:v>
                </c:pt>
                <c:pt idx="501">
                  <c:v>4.2608695652174067E-2</c:v>
                </c:pt>
                <c:pt idx="502">
                  <c:v>4.2461005199306623E-2</c:v>
                </c:pt>
                <c:pt idx="503">
                  <c:v>4.4117647058823595E-2</c:v>
                </c:pt>
                <c:pt idx="504">
                  <c:v>4.482758620689653E-2</c:v>
                </c:pt>
                <c:pt idx="505">
                  <c:v>4.6471600688468007E-2</c:v>
                </c:pt>
                <c:pt idx="506">
                  <c:v>4.8927038626609409E-2</c:v>
                </c:pt>
                <c:pt idx="507">
                  <c:v>5.0341296928327672E-2</c:v>
                </c:pt>
                <c:pt idx="508">
                  <c:v>5.2765957446808454E-2</c:v>
                </c:pt>
                <c:pt idx="509">
                  <c:v>5.1694915254237195E-2</c:v>
                </c:pt>
                <c:pt idx="510">
                  <c:v>5.0632911392405111E-2</c:v>
                </c:pt>
                <c:pt idx="511">
                  <c:v>4.6218487394958041E-2</c:v>
                </c:pt>
                <c:pt idx="512">
                  <c:v>4.435146443514637E-2</c:v>
                </c:pt>
                <c:pt idx="513">
                  <c:v>4.587155963302747E-2</c:v>
                </c:pt>
                <c:pt idx="514">
                  <c:v>4.6550290939318506E-2</c:v>
                </c:pt>
                <c:pt idx="515">
                  <c:v>4.6396023198011616E-2</c:v>
                </c:pt>
                <c:pt idx="516">
                  <c:v>5.1980198019802026E-2</c:v>
                </c:pt>
                <c:pt idx="517">
                  <c:v>5.2631578947368363E-2</c:v>
                </c:pt>
                <c:pt idx="518">
                  <c:v>5.237315875613735E-2</c:v>
                </c:pt>
                <c:pt idx="519">
                  <c:v>4.7116165718927849E-2</c:v>
                </c:pt>
                <c:pt idx="520">
                  <c:v>4.3654001616814764E-2</c:v>
                </c:pt>
                <c:pt idx="521">
                  <c:v>4.6736502820306391E-2</c:v>
                </c:pt>
                <c:pt idx="522">
                  <c:v>4.8192771084337283E-2</c:v>
                </c:pt>
                <c:pt idx="523">
                  <c:v>5.7028112449799107E-2</c:v>
                </c:pt>
                <c:pt idx="524">
                  <c:v>6.1698717948718063E-2</c:v>
                </c:pt>
                <c:pt idx="525">
                  <c:v>6.3795853269537517E-2</c:v>
                </c:pt>
                <c:pt idx="526">
                  <c:v>6.1953931691818731E-2</c:v>
                </c:pt>
                <c:pt idx="527">
                  <c:v>6.2549485352335621E-2</c:v>
                </c:pt>
                <c:pt idx="528">
                  <c:v>5.647058823529405E-2</c:v>
                </c:pt>
                <c:pt idx="529">
                  <c:v>5.3125000000000089E-2</c:v>
                </c:pt>
                <c:pt idx="530">
                  <c:v>4.8211508553654969E-2</c:v>
                </c:pt>
                <c:pt idx="531">
                  <c:v>4.8099301784328752E-2</c:v>
                </c:pt>
                <c:pt idx="532">
                  <c:v>5.0348567002323819E-2</c:v>
                </c:pt>
                <c:pt idx="533">
                  <c:v>4.6959199384141614E-2</c:v>
                </c:pt>
                <c:pt idx="534">
                  <c:v>4.3678160919540243E-2</c:v>
                </c:pt>
                <c:pt idx="535">
                  <c:v>3.7993920972644313E-2</c:v>
                </c:pt>
                <c:pt idx="536">
                  <c:v>3.3962264150943389E-2</c:v>
                </c:pt>
                <c:pt idx="537">
                  <c:v>2.8485757121439192E-2</c:v>
                </c:pt>
                <c:pt idx="538">
                  <c:v>3.0665669409125185E-2</c:v>
                </c:pt>
                <c:pt idx="539">
                  <c:v>2.9806259314456129E-2</c:v>
                </c:pt>
                <c:pt idx="540">
                  <c:v>2.6726057906458989E-2</c:v>
                </c:pt>
                <c:pt idx="541">
                  <c:v>2.8189910979228294E-2</c:v>
                </c:pt>
                <c:pt idx="542">
                  <c:v>3.1899109792284719E-2</c:v>
                </c:pt>
                <c:pt idx="543">
                  <c:v>3.1828275351591495E-2</c:v>
                </c:pt>
                <c:pt idx="544">
                  <c:v>3.0235988200590036E-2</c:v>
                </c:pt>
                <c:pt idx="545">
                  <c:v>3.0147058823529305E-2</c:v>
                </c:pt>
                <c:pt idx="546">
                  <c:v>3.1571218795888534E-2</c:v>
                </c:pt>
                <c:pt idx="547">
                  <c:v>3.0746705710102518E-2</c:v>
                </c:pt>
                <c:pt idx="548">
                  <c:v>2.9927007299270114E-2</c:v>
                </c:pt>
                <c:pt idx="549">
                  <c:v>3.2798833819241979E-2</c:v>
                </c:pt>
                <c:pt idx="550">
                  <c:v>3.1204644412191396E-2</c:v>
                </c:pt>
                <c:pt idx="551">
                  <c:v>2.9667149059334541E-2</c:v>
                </c:pt>
                <c:pt idx="552">
                  <c:v>3.2537960954446943E-2</c:v>
                </c:pt>
                <c:pt idx="553">
                  <c:v>3.2467532467532534E-2</c:v>
                </c:pt>
                <c:pt idx="554">
                  <c:v>3.0194104960460155E-2</c:v>
                </c:pt>
                <c:pt idx="555">
                  <c:v>3.1563845050215145E-2</c:v>
                </c:pt>
                <c:pt idx="556">
                  <c:v>3.2211882605583497E-2</c:v>
                </c:pt>
                <c:pt idx="557">
                  <c:v>2.9978586723768963E-2</c:v>
                </c:pt>
                <c:pt idx="558">
                  <c:v>2.8469750889679624E-2</c:v>
                </c:pt>
                <c:pt idx="559">
                  <c:v>2.8409090909090828E-2</c:v>
                </c:pt>
                <c:pt idx="560">
                  <c:v>2.7639971651311157E-2</c:v>
                </c:pt>
                <c:pt idx="561">
                  <c:v>2.7522935779816571E-2</c:v>
                </c:pt>
                <c:pt idx="562">
                  <c:v>2.7445460942997935E-2</c:v>
                </c:pt>
                <c:pt idx="563">
                  <c:v>2.8109627547435068E-2</c:v>
                </c:pt>
                <c:pt idx="564">
                  <c:v>2.450980392156854E-2</c:v>
                </c:pt>
                <c:pt idx="565">
                  <c:v>2.515723270440251E-2</c:v>
                </c:pt>
                <c:pt idx="566">
                  <c:v>2.6517794836008246E-2</c:v>
                </c:pt>
                <c:pt idx="567">
                  <c:v>2.3643949930458819E-2</c:v>
                </c:pt>
                <c:pt idx="568">
                  <c:v>2.2884882108183069E-2</c:v>
                </c:pt>
                <c:pt idx="569">
                  <c:v>2.4948024948024949E-2</c:v>
                </c:pt>
                <c:pt idx="570">
                  <c:v>2.6989619377162599E-2</c:v>
                </c:pt>
                <c:pt idx="571">
                  <c:v>2.9005524861878351E-2</c:v>
                </c:pt>
                <c:pt idx="572">
                  <c:v>2.9655172413793229E-2</c:v>
                </c:pt>
                <c:pt idx="573">
                  <c:v>2.6098901098901228E-2</c:v>
                </c:pt>
                <c:pt idx="574">
                  <c:v>2.6027397260274032E-2</c:v>
                </c:pt>
                <c:pt idx="575">
                  <c:v>2.5974025974025761E-2</c:v>
                </c:pt>
                <c:pt idx="576">
                  <c:v>2.8708133971291794E-2</c:v>
                </c:pt>
                <c:pt idx="577">
                  <c:v>2.8629856850715951E-2</c:v>
                </c:pt>
                <c:pt idx="578">
                  <c:v>2.7872195785180187E-2</c:v>
                </c:pt>
                <c:pt idx="579">
                  <c:v>3.1250000000000222E-2</c:v>
                </c:pt>
                <c:pt idx="580">
                  <c:v>3.1186440677966054E-2</c:v>
                </c:pt>
                <c:pt idx="581">
                  <c:v>3.0425963488843744E-2</c:v>
                </c:pt>
                <c:pt idx="582">
                  <c:v>2.8301886792452713E-2</c:v>
                </c:pt>
                <c:pt idx="583">
                  <c:v>2.6174496644295386E-2</c:v>
                </c:pt>
                <c:pt idx="584">
                  <c:v>2.5452109845947701E-2</c:v>
                </c:pt>
                <c:pt idx="585">
                  <c:v>2.7443105756358666E-2</c:v>
                </c:pt>
                <c:pt idx="586">
                  <c:v>2.6034712950600669E-2</c:v>
                </c:pt>
                <c:pt idx="587">
                  <c:v>2.5316455696202667E-2</c:v>
                </c:pt>
                <c:pt idx="588">
                  <c:v>2.7906976744185963E-2</c:v>
                </c:pt>
                <c:pt idx="589">
                  <c:v>2.7170311464546071E-2</c:v>
                </c:pt>
                <c:pt idx="590">
                  <c:v>2.8439153439153486E-2</c:v>
                </c:pt>
                <c:pt idx="591">
                  <c:v>2.832674571805005E-2</c:v>
                </c:pt>
                <c:pt idx="592">
                  <c:v>2.8270874424720649E-2</c:v>
                </c:pt>
                <c:pt idx="593">
                  <c:v>2.8215223097112663E-2</c:v>
                </c:pt>
                <c:pt idx="594">
                  <c:v>2.8833551769331667E-2</c:v>
                </c:pt>
                <c:pt idx="595">
                  <c:v>2.8122956180510084E-2</c:v>
                </c:pt>
                <c:pt idx="596">
                  <c:v>3.0045721750489918E-2</c:v>
                </c:pt>
                <c:pt idx="597">
                  <c:v>3.0618892508143203E-2</c:v>
                </c:pt>
                <c:pt idx="598">
                  <c:v>3.2530904359141077E-2</c:v>
                </c:pt>
                <c:pt idx="599">
                  <c:v>3.378817413905133E-2</c:v>
                </c:pt>
                <c:pt idx="600">
                  <c:v>3.0381383322559907E-2</c:v>
                </c:pt>
                <c:pt idx="601">
                  <c:v>3.0322580645161246E-2</c:v>
                </c:pt>
                <c:pt idx="602">
                  <c:v>2.7652733118971096E-2</c:v>
                </c:pt>
                <c:pt idx="603">
                  <c:v>2.4343369634849621E-2</c:v>
                </c:pt>
                <c:pt idx="604">
                  <c:v>2.2378516624040889E-2</c:v>
                </c:pt>
                <c:pt idx="605">
                  <c:v>2.2335673261008271E-2</c:v>
                </c:pt>
                <c:pt idx="606">
                  <c:v>2.1656050955414008E-2</c:v>
                </c:pt>
                <c:pt idx="607">
                  <c:v>2.2900763358778775E-2</c:v>
                </c:pt>
                <c:pt idx="608">
                  <c:v>2.2194039315155401E-2</c:v>
                </c:pt>
                <c:pt idx="609">
                  <c:v>2.0859671302149163E-2</c:v>
                </c:pt>
                <c:pt idx="610">
                  <c:v>1.8903591682419618E-2</c:v>
                </c:pt>
                <c:pt idx="611">
                  <c:v>1.6970458830924073E-2</c:v>
                </c:pt>
                <c:pt idx="612">
                  <c:v>1.6311166875784044E-2</c:v>
                </c:pt>
                <c:pt idx="613">
                  <c:v>1.4402003757044479E-2</c:v>
                </c:pt>
                <c:pt idx="614">
                  <c:v>1.3767209011263937E-2</c:v>
                </c:pt>
                <c:pt idx="615">
                  <c:v>1.4383989993745905E-2</c:v>
                </c:pt>
                <c:pt idx="616">
                  <c:v>1.6885553470919357E-2</c:v>
                </c:pt>
                <c:pt idx="617">
                  <c:v>1.6229712858926382E-2</c:v>
                </c:pt>
                <c:pt idx="618">
                  <c:v>1.7456359102244301E-2</c:v>
                </c:pt>
                <c:pt idx="619">
                  <c:v>1.6169154228855787E-2</c:v>
                </c:pt>
                <c:pt idx="620">
                  <c:v>1.4267990074441794E-2</c:v>
                </c:pt>
                <c:pt idx="621">
                  <c:v>1.4860681114551078E-2</c:v>
                </c:pt>
                <c:pt idx="622">
                  <c:v>1.4842300556586308E-2</c:v>
                </c:pt>
                <c:pt idx="623">
                  <c:v>1.606922126081578E-2</c:v>
                </c:pt>
                <c:pt idx="624">
                  <c:v>1.6666666666666607E-2</c:v>
                </c:pt>
                <c:pt idx="625">
                  <c:v>1.6666666666666607E-2</c:v>
                </c:pt>
                <c:pt idx="626">
                  <c:v>1.7283950617283939E-2</c:v>
                </c:pt>
                <c:pt idx="627">
                  <c:v>2.2811344019728841E-2</c:v>
                </c:pt>
                <c:pt idx="628">
                  <c:v>2.091020910209096E-2</c:v>
                </c:pt>
                <c:pt idx="629">
                  <c:v>1.9656019656019597E-2</c:v>
                </c:pt>
                <c:pt idx="630">
                  <c:v>2.1446078431372584E-2</c:v>
                </c:pt>
                <c:pt idx="631">
                  <c:v>2.2643818849449104E-2</c:v>
                </c:pt>
                <c:pt idx="632">
                  <c:v>2.629969418960254E-2</c:v>
                </c:pt>
                <c:pt idx="633">
                  <c:v>2.56253813300793E-2</c:v>
                </c:pt>
                <c:pt idx="634">
                  <c:v>2.6203534430225606E-2</c:v>
                </c:pt>
                <c:pt idx="635">
                  <c:v>2.6763990267639981E-2</c:v>
                </c:pt>
                <c:pt idx="636">
                  <c:v>2.7929568913175551E-2</c:v>
                </c:pt>
                <c:pt idx="637">
                  <c:v>3.2179720704310855E-2</c:v>
                </c:pt>
                <c:pt idx="638">
                  <c:v>3.762135922330101E-2</c:v>
                </c:pt>
                <c:pt idx="639">
                  <c:v>3.0138637733574392E-2</c:v>
                </c:pt>
                <c:pt idx="640">
                  <c:v>3.1325301204819134E-2</c:v>
                </c:pt>
                <c:pt idx="641">
                  <c:v>3.7349397590361377E-2</c:v>
                </c:pt>
                <c:pt idx="642">
                  <c:v>3.5992801439711952E-2</c:v>
                </c:pt>
                <c:pt idx="643">
                  <c:v>3.3512866546977715E-2</c:v>
                </c:pt>
                <c:pt idx="644">
                  <c:v>3.4564958283670899E-2</c:v>
                </c:pt>
                <c:pt idx="645">
                  <c:v>3.4503271861986873E-2</c:v>
                </c:pt>
                <c:pt idx="646">
                  <c:v>3.444180522565321E-2</c:v>
                </c:pt>
                <c:pt idx="647">
                  <c:v>3.4360189573459543E-2</c:v>
                </c:pt>
                <c:pt idx="648">
                  <c:v>3.7212049616065945E-2</c:v>
                </c:pt>
                <c:pt idx="649">
                  <c:v>3.529411764705892E-2</c:v>
                </c:pt>
                <c:pt idx="650">
                  <c:v>2.9824561403508643E-2</c:v>
                </c:pt>
                <c:pt idx="651">
                  <c:v>3.2182562902282053E-2</c:v>
                </c:pt>
                <c:pt idx="652">
                  <c:v>3.5630841121495394E-2</c:v>
                </c:pt>
                <c:pt idx="653">
                  <c:v>3.1939605110336888E-2</c:v>
                </c:pt>
                <c:pt idx="654">
                  <c:v>2.7214823393167498E-2</c:v>
                </c:pt>
                <c:pt idx="655">
                  <c:v>2.7214823393167498E-2</c:v>
                </c:pt>
                <c:pt idx="656">
                  <c:v>2.5921658986175045E-2</c:v>
                </c:pt>
                <c:pt idx="657">
                  <c:v>2.1276595744680771E-2</c:v>
                </c:pt>
                <c:pt idx="658">
                  <c:v>1.8943742824339971E-2</c:v>
                </c:pt>
                <c:pt idx="659">
                  <c:v>1.6036655211913109E-2</c:v>
                </c:pt>
                <c:pt idx="660">
                  <c:v>1.1958997722095743E-2</c:v>
                </c:pt>
                <c:pt idx="661">
                  <c:v>1.1363636363636465E-2</c:v>
                </c:pt>
                <c:pt idx="662">
                  <c:v>1.3628620102214661E-2</c:v>
                </c:pt>
                <c:pt idx="663">
                  <c:v>1.6439909297052191E-2</c:v>
                </c:pt>
                <c:pt idx="664">
                  <c:v>1.2408347433727984E-2</c:v>
                </c:pt>
                <c:pt idx="665">
                  <c:v>1.0692177827799743E-2</c:v>
                </c:pt>
                <c:pt idx="666">
                  <c:v>1.465614430665152E-2</c:v>
                </c:pt>
                <c:pt idx="667">
                  <c:v>1.7474633596392231E-2</c:v>
                </c:pt>
                <c:pt idx="668">
                  <c:v>1.516002245929271E-2</c:v>
                </c:pt>
                <c:pt idx="669">
                  <c:v>2.0270270270270174E-2</c:v>
                </c:pt>
                <c:pt idx="670">
                  <c:v>2.2535211267605604E-2</c:v>
                </c:pt>
                <c:pt idx="671">
                  <c:v>2.4802705749718212E-2</c:v>
                </c:pt>
                <c:pt idx="672">
                  <c:v>2.7574563871693991E-2</c:v>
                </c:pt>
                <c:pt idx="673">
                  <c:v>3.1460674157303359E-2</c:v>
                </c:pt>
                <c:pt idx="674">
                  <c:v>3.0252100840336249E-2</c:v>
                </c:pt>
                <c:pt idx="675">
                  <c:v>2.175125488008911E-2</c:v>
                </c:pt>
                <c:pt idx="676">
                  <c:v>1.8941504178273005E-2</c:v>
                </c:pt>
                <c:pt idx="677">
                  <c:v>1.9487750556792971E-2</c:v>
                </c:pt>
                <c:pt idx="678">
                  <c:v>2.0555555555555438E-2</c:v>
                </c:pt>
                <c:pt idx="679">
                  <c:v>2.2160664819944609E-2</c:v>
                </c:pt>
                <c:pt idx="680">
                  <c:v>2.3783185840707821E-2</c:v>
                </c:pt>
                <c:pt idx="681">
                  <c:v>2.0419426048565281E-2</c:v>
                </c:pt>
                <c:pt idx="682">
                  <c:v>1.9283746556473913E-2</c:v>
                </c:pt>
                <c:pt idx="683">
                  <c:v>2.0352035203520247E-2</c:v>
                </c:pt>
                <c:pt idx="684">
                  <c:v>2.0262869660460092E-2</c:v>
                </c:pt>
                <c:pt idx="685">
                  <c:v>1.6884531590413809E-2</c:v>
                </c:pt>
                <c:pt idx="686">
                  <c:v>1.7400761283306032E-2</c:v>
                </c:pt>
                <c:pt idx="687">
                  <c:v>2.2925764192139875E-2</c:v>
                </c:pt>
                <c:pt idx="688">
                  <c:v>2.8977583378895444E-2</c:v>
                </c:pt>
                <c:pt idx="689">
                  <c:v>3.1676679410158393E-2</c:v>
                </c:pt>
                <c:pt idx="690">
                  <c:v>2.9395753946652281E-2</c:v>
                </c:pt>
                <c:pt idx="691">
                  <c:v>2.5474254742547275E-2</c:v>
                </c:pt>
                <c:pt idx="692">
                  <c:v>2.5391680172879516E-2</c:v>
                </c:pt>
                <c:pt idx="693">
                  <c:v>3.1909140075716547E-2</c:v>
                </c:pt>
                <c:pt idx="694">
                  <c:v>3.6216216216216068E-2</c:v>
                </c:pt>
                <c:pt idx="695">
                  <c:v>3.3423180592991875E-2</c:v>
                </c:pt>
                <c:pt idx="696">
                  <c:v>2.8448738593666034E-2</c:v>
                </c:pt>
                <c:pt idx="697">
                  <c:v>3.0530262453133394E-2</c:v>
                </c:pt>
                <c:pt idx="698">
                  <c:v>3.2068412613575736E-2</c:v>
                </c:pt>
                <c:pt idx="699">
                  <c:v>3.3617929562433257E-2</c:v>
                </c:pt>
                <c:pt idx="700">
                  <c:v>2.8692879914984148E-2</c:v>
                </c:pt>
                <c:pt idx="701">
                  <c:v>2.541026998411855E-2</c:v>
                </c:pt>
                <c:pt idx="702">
                  <c:v>3.0671602326811209E-2</c:v>
                </c:pt>
                <c:pt idx="703">
                  <c:v>3.6469344608879517E-2</c:v>
                </c:pt>
                <c:pt idx="704">
                  <c:v>4.7418335089568053E-2</c:v>
                </c:pt>
                <c:pt idx="705">
                  <c:v>4.3501048218029359E-2</c:v>
                </c:pt>
                <c:pt idx="706">
                  <c:v>3.3385498174230532E-2</c:v>
                </c:pt>
                <c:pt idx="707">
                  <c:v>3.3385498174230532E-2</c:v>
                </c:pt>
                <c:pt idx="708">
                  <c:v>4.0187891440501167E-2</c:v>
                </c:pt>
                <c:pt idx="709">
                  <c:v>3.6382536382536301E-2</c:v>
                </c:pt>
                <c:pt idx="710">
                  <c:v>3.4179181771103018E-2</c:v>
                </c:pt>
                <c:pt idx="711">
                  <c:v>3.6138358286009309E-2</c:v>
                </c:pt>
                <c:pt idx="712">
                  <c:v>3.9772727272727293E-2</c:v>
                </c:pt>
                <c:pt idx="713">
                  <c:v>4.1817243159525175E-2</c:v>
                </c:pt>
                <c:pt idx="714">
                  <c:v>4.1046690610569536E-2</c:v>
                </c:pt>
                <c:pt idx="715">
                  <c:v>3.9265680775114831E-2</c:v>
                </c:pt>
                <c:pt idx="716">
                  <c:v>2.0120724346076369E-2</c:v>
                </c:pt>
                <c:pt idx="717">
                  <c:v>1.4063284781516971E-2</c:v>
                </c:pt>
                <c:pt idx="718">
                  <c:v>1.9687026754164672E-2</c:v>
                </c:pt>
                <c:pt idx="719">
                  <c:v>2.5239777889954462E-2</c:v>
                </c:pt>
                <c:pt idx="720">
                  <c:v>2.0757651781234232E-2</c:v>
                </c:pt>
                <c:pt idx="721">
                  <c:v>2.4202607823470279E-2</c:v>
                </c:pt>
                <c:pt idx="722">
                  <c:v>2.7981972959439272E-2</c:v>
                </c:pt>
                <c:pt idx="723">
                  <c:v>2.5929247633283525E-2</c:v>
                </c:pt>
                <c:pt idx="724">
                  <c:v>2.7098857426726131E-2</c:v>
                </c:pt>
                <c:pt idx="725">
                  <c:v>2.692765113974227E-2</c:v>
                </c:pt>
                <c:pt idx="726">
                  <c:v>2.3178905864958077E-2</c:v>
                </c:pt>
                <c:pt idx="727">
                  <c:v>1.8974484789008761E-2</c:v>
                </c:pt>
                <c:pt idx="728">
                  <c:v>2.8338264299802685E-2</c:v>
                </c:pt>
                <c:pt idx="729">
                  <c:v>3.610698365527476E-2</c:v>
                </c:pt>
                <c:pt idx="730">
                  <c:v>4.373267326732666E-2</c:v>
                </c:pt>
                <c:pt idx="731">
                  <c:v>4.1088133924175319E-2</c:v>
                </c:pt>
                <c:pt idx="732">
                  <c:v>4.294695655165981E-2</c:v>
                </c:pt>
                <c:pt idx="733">
                  <c:v>4.1429592706119678E-2</c:v>
                </c:pt>
                <c:pt idx="734">
                  <c:v>3.9749035501344343E-2</c:v>
                </c:pt>
                <c:pt idx="735">
                  <c:v>3.9037609759888126E-2</c:v>
                </c:pt>
                <c:pt idx="736">
                  <c:v>4.088413823123993E-2</c:v>
                </c:pt>
                <c:pt idx="737">
                  <c:v>4.9359661059478643E-2</c:v>
                </c:pt>
                <c:pt idx="738">
                  <c:v>5.4975120783418374E-2</c:v>
                </c:pt>
                <c:pt idx="739">
                  <c:v>5.3080171620912386E-2</c:v>
                </c:pt>
                <c:pt idx="740">
                  <c:v>4.9533198751360752E-2</c:v>
                </c:pt>
                <c:pt idx="741">
                  <c:v>3.7310578899565128E-2</c:v>
                </c:pt>
                <c:pt idx="742">
                  <c:v>1.0999174706166848E-2</c:v>
                </c:pt>
                <c:pt idx="743">
                  <c:v>-2.2228002553859039E-4</c:v>
                </c:pt>
                <c:pt idx="744">
                  <c:v>-1.1358601902212717E-3</c:v>
                </c:pt>
                <c:pt idx="745">
                  <c:v>8.4631406715107715E-5</c:v>
                </c:pt>
                <c:pt idx="746">
                  <c:v>-4.4647876766238381E-3</c:v>
                </c:pt>
                <c:pt idx="747">
                  <c:v>-5.7632442437670628E-3</c:v>
                </c:pt>
                <c:pt idx="748">
                  <c:v>-1.0157614958551719E-2</c:v>
                </c:pt>
                <c:pt idx="749">
                  <c:v>-1.2291746182109153E-2</c:v>
                </c:pt>
                <c:pt idx="750">
                  <c:v>-1.9587610037622771E-2</c:v>
                </c:pt>
                <c:pt idx="751">
                  <c:v>-1.4838355663267633E-2</c:v>
                </c:pt>
                <c:pt idx="752">
                  <c:v>-1.3779428628864721E-2</c:v>
                </c:pt>
                <c:pt idx="753">
                  <c:v>-2.2396829420033848E-3</c:v>
                </c:pt>
                <c:pt idx="754">
                  <c:v>1.9145871744709275E-2</c:v>
                </c:pt>
                <c:pt idx="755">
                  <c:v>2.8141231232083674E-2</c:v>
                </c:pt>
                <c:pt idx="756">
                  <c:v>2.6211113889767157E-2</c:v>
                </c:pt>
                <c:pt idx="757">
                  <c:v>2.151336357866529E-2</c:v>
                </c:pt>
                <c:pt idx="758">
                  <c:v>2.2861714393279886E-2</c:v>
                </c:pt>
                <c:pt idx="759">
                  <c:v>2.2067707525304403E-2</c:v>
                </c:pt>
                <c:pt idx="760">
                  <c:v>2.0035489292185682E-2</c:v>
                </c:pt>
                <c:pt idx="761">
                  <c:v>1.1215605940686268E-2</c:v>
                </c:pt>
                <c:pt idx="762">
                  <c:v>1.3407784804821077E-2</c:v>
                </c:pt>
                <c:pt idx="763">
                  <c:v>1.1501775395112546E-2</c:v>
                </c:pt>
                <c:pt idx="764">
                  <c:v>1.1183122472331775E-2</c:v>
                </c:pt>
                <c:pt idx="765">
                  <c:v>1.1666951489314625E-2</c:v>
                </c:pt>
                <c:pt idx="766">
                  <c:v>1.084544776600338E-2</c:v>
                </c:pt>
                <c:pt idx="767">
                  <c:v>1.4377930222179369E-2</c:v>
                </c:pt>
                <c:pt idx="768">
                  <c:v>1.7007834915029774E-2</c:v>
                </c:pt>
                <c:pt idx="769">
                  <c:v>2.1248981733331451E-2</c:v>
                </c:pt>
                <c:pt idx="770">
                  <c:v>2.6192415103541089E-2</c:v>
                </c:pt>
                <c:pt idx="771">
                  <c:v>3.0772344447868694E-2</c:v>
                </c:pt>
                <c:pt idx="772">
                  <c:v>3.4589718808964998E-2</c:v>
                </c:pt>
                <c:pt idx="773">
                  <c:v>3.5023181506360412E-2</c:v>
                </c:pt>
                <c:pt idx="774">
                  <c:v>3.5798809769996165E-2</c:v>
                </c:pt>
                <c:pt idx="775">
                  <c:v>3.7549960307080799E-2</c:v>
                </c:pt>
                <c:pt idx="776">
                  <c:v>3.8126216928186851E-2</c:v>
                </c:pt>
                <c:pt idx="777">
                  <c:v>3.5222681306640524E-2</c:v>
                </c:pt>
                <c:pt idx="778">
                  <c:v>3.4514322145817289E-2</c:v>
                </c:pt>
                <c:pt idx="779">
                  <c:v>3.0620668384193861E-2</c:v>
                </c:pt>
                <c:pt idx="780">
                  <c:v>3.0087663379855023E-2</c:v>
                </c:pt>
                <c:pt idx="781">
                  <c:v>2.8981784423473878E-2</c:v>
                </c:pt>
                <c:pt idx="782">
                  <c:v>2.5828752813320977E-2</c:v>
                </c:pt>
                <c:pt idx="783">
                  <c:v>2.2731633741348567E-2</c:v>
                </c:pt>
                <c:pt idx="784">
                  <c:v>1.7379429374660749E-2</c:v>
                </c:pt>
                <c:pt idx="785">
                  <c:v>1.6538704482976341E-2</c:v>
                </c:pt>
                <c:pt idx="786">
                  <c:v>1.4175114798464783E-2</c:v>
                </c:pt>
                <c:pt idx="787">
                  <c:v>1.6859349154821235E-2</c:v>
                </c:pt>
                <c:pt idx="788">
                  <c:v>1.9497168982819613E-2</c:v>
                </c:pt>
                <c:pt idx="789">
                  <c:v>2.1556780595369363E-2</c:v>
                </c:pt>
                <c:pt idx="790">
                  <c:v>1.7960197033926262E-2</c:v>
                </c:pt>
                <c:pt idx="791">
                  <c:v>1.7595049796895523E-2</c:v>
                </c:pt>
                <c:pt idx="792">
                  <c:v>1.6840617620982989E-2</c:v>
                </c:pt>
                <c:pt idx="793">
                  <c:v>2.0181404902574807E-2</c:v>
                </c:pt>
                <c:pt idx="794">
                  <c:v>1.5187472411246183E-2</c:v>
                </c:pt>
                <c:pt idx="795">
                  <c:v>1.1388080475768669E-2</c:v>
                </c:pt>
                <c:pt idx="796">
                  <c:v>1.3903888279197085E-2</c:v>
                </c:pt>
                <c:pt idx="797">
                  <c:v>1.7157935271568725E-2</c:v>
                </c:pt>
                <c:pt idx="798">
                  <c:v>1.8854718054158059E-2</c:v>
                </c:pt>
                <c:pt idx="799">
                  <c:v>1.538809488600279E-2</c:v>
                </c:pt>
                <c:pt idx="800">
                  <c:v>1.0947341081747997E-2</c:v>
                </c:pt>
                <c:pt idx="801">
                  <c:v>8.7679914349114707E-3</c:v>
                </c:pt>
                <c:pt idx="802">
                  <c:v>1.2328701961954458E-2</c:v>
                </c:pt>
                <c:pt idx="803">
                  <c:v>1.5128383667573297E-2</c:v>
                </c:pt>
                <c:pt idx="804">
                  <c:v>1.557758795574915E-2</c:v>
                </c:pt>
                <c:pt idx="805">
                  <c:v>1.1204746347724948E-2</c:v>
                </c:pt>
                <c:pt idx="806">
                  <c:v>1.6126949139408042E-2</c:v>
                </c:pt>
                <c:pt idx="807">
                  <c:v>2.0151253036061689E-2</c:v>
                </c:pt>
                <c:pt idx="808">
                  <c:v>2.1669476870798121E-2</c:v>
                </c:pt>
                <c:pt idx="809">
                  <c:v>2.0589816945944195E-2</c:v>
                </c:pt>
                <c:pt idx="810">
                  <c:v>1.9742378703305974E-2</c:v>
                </c:pt>
                <c:pt idx="811">
                  <c:v>1.7150983482969062E-2</c:v>
                </c:pt>
                <c:pt idx="812">
                  <c:v>1.6840509711232077E-2</c:v>
                </c:pt>
                <c:pt idx="813">
                  <c:v>1.6095417021513292E-2</c:v>
                </c:pt>
                <c:pt idx="814">
                  <c:v>1.231524989320798E-2</c:v>
                </c:pt>
                <c:pt idx="815">
                  <c:v>6.5312139196231911E-3</c:v>
                </c:pt>
                <c:pt idx="816">
                  <c:v>-2.2993097820542818E-3</c:v>
                </c:pt>
                <c:pt idx="817">
                  <c:v>-8.7031462935205361E-4</c:v>
                </c:pt>
                <c:pt idx="818">
                  <c:v>-2.2031284423873476E-4</c:v>
                </c:pt>
                <c:pt idx="819">
                  <c:v>-1.0403098939391064E-3</c:v>
                </c:pt>
                <c:pt idx="820">
                  <c:v>3.5033218244295838E-4</c:v>
                </c:pt>
                <c:pt idx="821">
                  <c:v>1.7957180975505249E-3</c:v>
                </c:pt>
                <c:pt idx="822">
                  <c:v>2.2568611104094582E-3</c:v>
                </c:pt>
                <c:pt idx="823">
                  <c:v>2.413037985344868E-3</c:v>
                </c:pt>
                <c:pt idx="824">
                  <c:v>8.8429616341700878E-5</c:v>
                </c:pt>
                <c:pt idx="825">
                  <c:v>1.2761656067050708E-3</c:v>
                </c:pt>
                <c:pt idx="826">
                  <c:v>4.3631821691851869E-3</c:v>
                </c:pt>
                <c:pt idx="827">
                  <c:v>6.3872475153647912E-3</c:v>
                </c:pt>
                <c:pt idx="828">
                  <c:v>1.2375025026943876E-2</c:v>
                </c:pt>
                <c:pt idx="829">
                  <c:v>8.4727757901266187E-3</c:v>
                </c:pt>
                <c:pt idx="830">
                  <c:v>8.9161609655219465E-3</c:v>
                </c:pt>
                <c:pt idx="831">
                  <c:v>1.1726257503534843E-2</c:v>
                </c:pt>
                <c:pt idx="832">
                  <c:v>1.0784764621246223E-2</c:v>
                </c:pt>
                <c:pt idx="833">
                  <c:v>1.0792865347959424E-2</c:v>
                </c:pt>
                <c:pt idx="834">
                  <c:v>8.6836334305182561E-3</c:v>
                </c:pt>
                <c:pt idx="835">
                  <c:v>1.0553158595656864E-2</c:v>
                </c:pt>
                <c:pt idx="836">
                  <c:v>1.5486446201652182E-2</c:v>
                </c:pt>
                <c:pt idx="837">
                  <c:v>1.685924966243646E-2</c:v>
                </c:pt>
                <c:pt idx="838">
                  <c:v>1.6843334719788938E-2</c:v>
                </c:pt>
                <c:pt idx="839">
                  <c:v>2.0507989115119862E-2</c:v>
                </c:pt>
                <c:pt idx="840">
                  <c:v>2.5103933482571117E-2</c:v>
                </c:pt>
                <c:pt idx="841">
                  <c:v>2.8103616813294208E-2</c:v>
                </c:pt>
                <c:pt idx="842">
                  <c:v>2.44119623655914E-2</c:v>
                </c:pt>
                <c:pt idx="843">
                  <c:v>2.176223471915395E-2</c:v>
                </c:pt>
                <c:pt idx="844">
                  <c:v>1.8563431667619756E-2</c:v>
                </c:pt>
                <c:pt idx="845">
                  <c:v>1.6405658099591269E-2</c:v>
                </c:pt>
                <c:pt idx="846">
                  <c:v>1.7251073506566073E-2</c:v>
                </c:pt>
                <c:pt idx="847">
                  <c:v>1.9281215572969801E-2</c:v>
                </c:pt>
                <c:pt idx="848">
                  <c:v>2.1805652303711787E-2</c:v>
                </c:pt>
                <c:pt idx="849">
                  <c:v>2.020757753132485E-2</c:v>
                </c:pt>
                <c:pt idx="850">
                  <c:v>2.172493864295566E-2</c:v>
                </c:pt>
                <c:pt idx="851">
                  <c:v>2.1299307195522532E-2</c:v>
                </c:pt>
                <c:pt idx="852">
                  <c:v>2.151318868063945E-2</c:v>
                </c:pt>
                <c:pt idx="853">
                  <c:v>2.263468931091861E-2</c:v>
                </c:pt>
                <c:pt idx="854">
                  <c:v>2.3309497646499366E-2</c:v>
                </c:pt>
                <c:pt idx="855">
                  <c:v>2.4709963021052994E-2</c:v>
                </c:pt>
                <c:pt idx="856">
                  <c:v>2.7819216078424969E-2</c:v>
                </c:pt>
                <c:pt idx="857">
                  <c:v>2.8075506935940187E-2</c:v>
                </c:pt>
                <c:pt idx="858">
                  <c:v>2.8541247855619289E-2</c:v>
                </c:pt>
                <c:pt idx="859">
                  <c:v>2.6429238568742575E-2</c:v>
                </c:pt>
                <c:pt idx="860">
                  <c:v>2.3320551058088279E-2</c:v>
                </c:pt>
                <c:pt idx="861">
                  <c:v>2.492032470218053E-2</c:v>
                </c:pt>
                <c:pt idx="862">
                  <c:v>2.1473285776677731E-2</c:v>
                </c:pt>
                <c:pt idx="863">
                  <c:v>2.0023809043401064E-2</c:v>
                </c:pt>
                <c:pt idx="864">
                  <c:v>1.4875893578291333E-2</c:v>
                </c:pt>
                <c:pt idx="865">
                  <c:v>1.5188615351321877E-2</c:v>
                </c:pt>
                <c:pt idx="866">
                  <c:v>1.8831863513063984E-2</c:v>
                </c:pt>
                <c:pt idx="867">
                  <c:v>2.0005834702090608E-2</c:v>
                </c:pt>
                <c:pt idx="868">
                  <c:v>1.7959105553606136E-2</c:v>
                </c:pt>
                <c:pt idx="869">
                  <c:v>1.671194894390049E-2</c:v>
                </c:pt>
                <c:pt idx="870">
                  <c:v>1.826331335037068E-2</c:v>
                </c:pt>
                <c:pt idx="871">
                  <c:v>1.7376412106666406E-2</c:v>
                </c:pt>
                <c:pt idx="872">
                  <c:v>1.6844977040391562E-2</c:v>
                </c:pt>
                <c:pt idx="873">
                  <c:v>1.7339736996186295E-2</c:v>
                </c:pt>
                <c:pt idx="874">
                  <c:v>2.0922903948629168E-2</c:v>
                </c:pt>
                <c:pt idx="875">
                  <c:v>2.3195274699624457E-2</c:v>
                </c:pt>
                <c:pt idx="876">
                  <c:v>2.599767976845202E-2</c:v>
                </c:pt>
                <c:pt idx="877">
                  <c:v>2.3413166797595197E-2</c:v>
                </c:pt>
                <c:pt idx="878">
                  <c:v>1.4940399642909163E-2</c:v>
                </c:pt>
                <c:pt idx="879">
                  <c:v>3.1304729404111331E-3</c:v>
                </c:pt>
                <c:pt idx="880">
                  <c:v>1.982013035848551E-3</c:v>
                </c:pt>
                <c:pt idx="881">
                  <c:v>7.1665628318304808E-3</c:v>
                </c:pt>
                <c:pt idx="882">
                  <c:v>9.9686476258979972E-3</c:v>
                </c:pt>
                <c:pt idx="883">
                  <c:v>1.2810698495523853E-2</c:v>
                </c:pt>
                <c:pt idx="884">
                  <c:v>1.3910228912373812E-2</c:v>
                </c:pt>
                <c:pt idx="885">
                  <c:v>1.2303863428671624E-2</c:v>
                </c:pt>
                <c:pt idx="886">
                  <c:v>1.1757452138405844E-2</c:v>
                </c:pt>
                <c:pt idx="887">
                  <c:v>1.3204191315779434E-2</c:v>
                </c:pt>
                <c:pt idx="888">
                  <c:v>1.3553199782346148E-2</c:v>
                </c:pt>
                <c:pt idx="889">
                  <c:v>1.6675024108003811E-2</c:v>
                </c:pt>
                <c:pt idx="890">
                  <c:v>2.6236457477642139E-2</c:v>
                </c:pt>
                <c:pt idx="891">
                  <c:v>4.1373734533183493E-2</c:v>
                </c:pt>
                <c:pt idx="892">
                  <c:v>4.9264665639830785E-2</c:v>
                </c:pt>
                <c:pt idx="893">
                  <c:v>5.317418943207719E-2</c:v>
                </c:pt>
                <c:pt idx="894">
                  <c:v>5.2691676472409688E-2</c:v>
                </c:pt>
                <c:pt idx="895">
                  <c:v>5.1813231732712461E-2</c:v>
                </c:pt>
                <c:pt idx="896">
                  <c:v>5.363523425270289E-2</c:v>
                </c:pt>
                <c:pt idx="897">
                  <c:v>6.2265912207714491E-2</c:v>
                </c:pt>
                <c:pt idx="898">
                  <c:v>6.8655595202961939E-2</c:v>
                </c:pt>
                <c:pt idx="899">
                  <c:v>7.1594573451124743E-2</c:v>
                </c:pt>
                <c:pt idx="900">
                  <c:v>7.578082463000535E-2</c:v>
                </c:pt>
                <c:pt idx="901">
                  <c:v>7.9492208989539792E-2</c:v>
                </c:pt>
                <c:pt idx="902">
                  <c:v>8.5407801485385848E-2</c:v>
                </c:pt>
                <c:pt idx="903">
                  <c:v>8.2351617440225011E-2</c:v>
                </c:pt>
                <c:pt idx="904">
                  <c:v>8.5300517130892262E-2</c:v>
                </c:pt>
                <c:pt idx="905">
                  <c:v>8.9992981419231066E-2</c:v>
                </c:pt>
                <c:pt idx="906">
                  <c:v>8.4477782067545526E-2</c:v>
                </c:pt>
                <c:pt idx="907">
                  <c:v>8.2162550595412664E-2</c:v>
                </c:pt>
                <c:pt idx="908">
                  <c:v>8.2057515824517591E-2</c:v>
                </c:pt>
                <c:pt idx="909">
                  <c:v>7.7572614708094623E-2</c:v>
                </c:pt>
                <c:pt idx="910">
                  <c:v>7.1313803689782906E-2</c:v>
                </c:pt>
                <c:pt idx="911">
                  <c:v>6.4108316773858087E-2</c:v>
                </c:pt>
                <c:pt idx="912">
                  <c:v>6.3402963099291609E-2</c:v>
                </c:pt>
                <c:pt idx="913">
                  <c:v>5.9576487127668942E-2</c:v>
                </c:pt>
                <c:pt idx="914">
                  <c:v>4.9313486417571273E-2</c:v>
                </c:pt>
                <c:pt idx="915">
                  <c:v>4.9469474880623254E-2</c:v>
                </c:pt>
                <c:pt idx="916">
                  <c:v>4.1253145393564727E-2</c:v>
                </c:pt>
                <c:pt idx="917">
                  <c:v>3.0592533347792994E-2</c:v>
                </c:pt>
                <c:pt idx="918">
                  <c:v>3.2803282023462499E-2</c:v>
                </c:pt>
                <c:pt idx="919">
                  <c:v>3.7186358677607556E-2</c:v>
                </c:pt>
                <c:pt idx="920">
                  <c:v>3.6950823322234427E-2</c:v>
                </c:pt>
                <c:pt idx="921">
                  <c:v>3.2465375076767167E-2</c:v>
                </c:pt>
                <c:pt idx="922">
                  <c:v>3.139855644977696E-2</c:v>
                </c:pt>
                <c:pt idx="923">
                  <c:v>3.322200208829762E-2</c:v>
                </c:pt>
                <c:pt idx="924">
                  <c:v>3.1079425939238847E-2</c:v>
                </c:pt>
                <c:pt idx="925">
                  <c:v>3.1664212076583098E-2</c:v>
                </c:pt>
                <c:pt idx="926">
                  <c:v>3.4690014354717524E-2</c:v>
                </c:pt>
                <c:pt idx="927">
                  <c:v>3.3540471111874304E-2</c:v>
                </c:pt>
                <c:pt idx="928">
                  <c:v>3.238866396761142E-2</c:v>
                </c:pt>
                <c:pt idx="929">
                  <c:v>2.9700853998204435E-2</c:v>
                </c:pt>
                <c:pt idx="930">
                  <c:v>2.9384633061405374E-2</c:v>
                </c:pt>
                <c:pt idx="931">
                  <c:v>2.6109140322338353E-2</c:v>
                </c:pt>
                <c:pt idx="932">
                  <c:v>2.4325414641446441E-2</c:v>
                </c:pt>
                <c:pt idx="933">
                  <c:v>2.5714034967967203E-2</c:v>
                </c:pt>
                <c:pt idx="934">
                  <c:v>2.7141684004842848E-2</c:v>
                </c:pt>
                <c:pt idx="935">
                  <c:v>2.872366268806581E-2</c:v>
                </c:pt>
                <c:pt idx="936">
                  <c:v>2.9994125128311122E-2</c:v>
                </c:pt>
                <c:pt idx="937">
                  <c:v>2.8142703731568686E-2</c:v>
                </c:pt>
                <c:pt idx="938">
                  <c:v>2.4055852640280317E-2</c:v>
                </c:pt>
                <c:pt idx="939">
                  <c:v>2.3337465177498906E-2</c:v>
                </c:pt>
                <c:pt idx="940">
                  <c:v>2.3759340869898393E-2</c:v>
                </c:pt>
                <c:pt idx="941">
                  <c:v>2.6726833178446263E-2</c:v>
                </c:pt>
                <c:pt idx="942">
                  <c:v>2.7318012794754543E-2</c:v>
                </c:pt>
                <c:pt idx="943">
                  <c:v>2.9392196249335534E-2</c:v>
                </c:pt>
                <c:pt idx="944">
                  <c:v>3.0226996261723871E-2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F45-47E2-8D58-62F39099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'[1]CPI All Items'!$D$1</c:f>
          <c:strCache>
            <c:ptCount val="1"/>
            <c:pt idx="0">
              <c:v>CPI All Items YoY%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'[1]CPI All Items'!$D$1</c:f>
              <c:strCache>
                <c:ptCount val="1"/>
                <c:pt idx="0">
                  <c:v>CPI All Items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'CPI All Items'!$A$2:$A$946</c:f>
              <c:numCache>
                <c:formatCode>d\-mmm\-yy</c:formatCode>
                <c:ptCount val="945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  <c:pt idx="911">
                  <c:v>44896</c:v>
                </c:pt>
                <c:pt idx="912">
                  <c:v>44927</c:v>
                </c:pt>
                <c:pt idx="913">
                  <c:v>44958</c:v>
                </c:pt>
                <c:pt idx="914">
                  <c:v>44986</c:v>
                </c:pt>
                <c:pt idx="915">
                  <c:v>45017</c:v>
                </c:pt>
                <c:pt idx="916">
                  <c:v>45047</c:v>
                </c:pt>
                <c:pt idx="917">
                  <c:v>45078</c:v>
                </c:pt>
                <c:pt idx="918">
                  <c:v>45108</c:v>
                </c:pt>
                <c:pt idx="919">
                  <c:v>45139</c:v>
                </c:pt>
                <c:pt idx="920">
                  <c:v>45170</c:v>
                </c:pt>
                <c:pt idx="921">
                  <c:v>45200</c:v>
                </c:pt>
                <c:pt idx="922">
                  <c:v>45231</c:v>
                </c:pt>
                <c:pt idx="923">
                  <c:v>45261</c:v>
                </c:pt>
                <c:pt idx="924">
                  <c:v>45292</c:v>
                </c:pt>
                <c:pt idx="925">
                  <c:v>45323</c:v>
                </c:pt>
                <c:pt idx="926">
                  <c:v>45352</c:v>
                </c:pt>
                <c:pt idx="927">
                  <c:v>45383</c:v>
                </c:pt>
                <c:pt idx="928">
                  <c:v>45413</c:v>
                </c:pt>
                <c:pt idx="929">
                  <c:v>45444</c:v>
                </c:pt>
                <c:pt idx="930">
                  <c:v>45474</c:v>
                </c:pt>
                <c:pt idx="931">
                  <c:v>45505</c:v>
                </c:pt>
                <c:pt idx="932">
                  <c:v>45536</c:v>
                </c:pt>
                <c:pt idx="933">
                  <c:v>45566</c:v>
                </c:pt>
                <c:pt idx="934">
                  <c:v>45597</c:v>
                </c:pt>
                <c:pt idx="935">
                  <c:v>45627</c:v>
                </c:pt>
                <c:pt idx="936">
                  <c:v>45658</c:v>
                </c:pt>
                <c:pt idx="937">
                  <c:v>45689</c:v>
                </c:pt>
                <c:pt idx="938">
                  <c:v>45717</c:v>
                </c:pt>
                <c:pt idx="939">
                  <c:v>45748</c:v>
                </c:pt>
                <c:pt idx="940">
                  <c:v>45778</c:v>
                </c:pt>
                <c:pt idx="941">
                  <c:v>45809</c:v>
                </c:pt>
                <c:pt idx="942">
                  <c:v>45839</c:v>
                </c:pt>
                <c:pt idx="943">
                  <c:v>45870</c:v>
                </c:pt>
                <c:pt idx="944">
                  <c:v>45901</c:v>
                </c:pt>
              </c:numCache>
            </c:numRef>
          </c:cat>
          <c:val>
            <c:numRef>
              <c:f>'[1]CPI All Items'!$D$2:$D$2000</c:f>
              <c:numCache>
                <c:formatCode>General</c:formatCode>
                <c:ptCount val="1999"/>
                <c:pt idx="12">
                  <c:v>0.10242085661080069</c:v>
                </c:pt>
                <c:pt idx="13">
                  <c:v>9.4819611470860377E-2</c:v>
                </c:pt>
                <c:pt idx="14">
                  <c:v>6.8181818181818121E-2</c:v>
                </c:pt>
                <c:pt idx="15">
                  <c:v>8.272727272727276E-2</c:v>
                </c:pt>
                <c:pt idx="16">
                  <c:v>9.3849658314350881E-2</c:v>
                </c:pt>
                <c:pt idx="17">
                  <c:v>9.375E-2</c:v>
                </c:pt>
                <c:pt idx="18">
                  <c:v>9.7615834457939643E-2</c:v>
                </c:pt>
                <c:pt idx="19">
                  <c:v>9.0624999999999956E-2</c:v>
                </c:pt>
                <c:pt idx="20">
                  <c:v>6.654991243432562E-2</c:v>
                </c:pt>
                <c:pt idx="21">
                  <c:v>6.1108686163247494E-2</c:v>
                </c:pt>
                <c:pt idx="22">
                  <c:v>4.7701647875108444E-2</c:v>
                </c:pt>
                <c:pt idx="23">
                  <c:v>2.7338744126441661E-2</c:v>
                </c:pt>
                <c:pt idx="24">
                  <c:v>1.3935810810810967E-2</c:v>
                </c:pt>
                <c:pt idx="25">
                  <c:v>1.0139416983523386E-2</c:v>
                </c:pt>
                <c:pt idx="26">
                  <c:v>1.744680851063829E-2</c:v>
                </c:pt>
                <c:pt idx="27">
                  <c:v>4.198152812762368E-3</c:v>
                </c:pt>
                <c:pt idx="28">
                  <c:v>-4.1649312786339321E-3</c:v>
                </c:pt>
                <c:pt idx="29">
                  <c:v>-9.523809523809379E-3</c:v>
                </c:pt>
                <c:pt idx="30">
                  <c:v>-2.8688524590163911E-2</c:v>
                </c:pt>
                <c:pt idx="31">
                  <c:v>-2.9881293491608729E-2</c:v>
                </c:pt>
                <c:pt idx="32">
                  <c:v>-2.504105090311981E-2</c:v>
                </c:pt>
                <c:pt idx="33">
                  <c:v>-2.6326614561908546E-2</c:v>
                </c:pt>
                <c:pt idx="34">
                  <c:v>-1.9039735099337762E-2</c:v>
                </c:pt>
                <c:pt idx="35">
                  <c:v>-1.8295218295218296E-2</c:v>
                </c:pt>
                <c:pt idx="36">
                  <c:v>-2.0824656393169549E-2</c:v>
                </c:pt>
                <c:pt idx="37">
                  <c:v>-1.2547051442910906E-2</c:v>
                </c:pt>
                <c:pt idx="38">
                  <c:v>-1.129234629861986E-2</c:v>
                </c:pt>
                <c:pt idx="39">
                  <c:v>-1.1287625418060276E-2</c:v>
                </c:pt>
                <c:pt idx="40">
                  <c:v>-5.8552906733584376E-3</c:v>
                </c:pt>
                <c:pt idx="41">
                  <c:v>-1.6722408026756952E-3</c:v>
                </c:pt>
                <c:pt idx="42">
                  <c:v>1.561181434599157E-2</c:v>
                </c:pt>
                <c:pt idx="43">
                  <c:v>2.1097046413502074E-2</c:v>
                </c:pt>
                <c:pt idx="44">
                  <c:v>2.4842105263157999E-2</c:v>
                </c:pt>
                <c:pt idx="45">
                  <c:v>3.5065483734685099E-2</c:v>
                </c:pt>
                <c:pt idx="46">
                  <c:v>3.7974683544303778E-2</c:v>
                </c:pt>
                <c:pt idx="47">
                  <c:v>5.8026260059296897E-2</c:v>
                </c:pt>
                <c:pt idx="48">
                  <c:v>7.9540621012335055E-2</c:v>
                </c:pt>
                <c:pt idx="49">
                  <c:v>9.4027954256670876E-2</c:v>
                </c:pt>
                <c:pt idx="50">
                  <c:v>9.4754653130287636E-2</c:v>
                </c:pt>
                <c:pt idx="51">
                  <c:v>9.5983086680761165E-2</c:v>
                </c:pt>
                <c:pt idx="52">
                  <c:v>9.3395035759360479E-2</c:v>
                </c:pt>
                <c:pt idx="53">
                  <c:v>8.5845896147403788E-2</c:v>
                </c:pt>
                <c:pt idx="54">
                  <c:v>7.6443705857914379E-2</c:v>
                </c:pt>
                <c:pt idx="55">
                  <c:v>6.8595041322313977E-2</c:v>
                </c:pt>
                <c:pt idx="56">
                  <c:v>6.9433032046014809E-2</c:v>
                </c:pt>
                <c:pt idx="57">
                  <c:v>6.7755102040816251E-2</c:v>
                </c:pt>
                <c:pt idx="58">
                  <c:v>6.9918699186991784E-2</c:v>
                </c:pt>
                <c:pt idx="59">
                  <c:v>5.9647718174539621E-2</c:v>
                </c:pt>
                <c:pt idx="60">
                  <c:v>4.2159180457052914E-2</c:v>
                </c:pt>
                <c:pt idx="61">
                  <c:v>2.2454510259388272E-2</c:v>
                </c:pt>
                <c:pt idx="62">
                  <c:v>1.9706336939721902E-2</c:v>
                </c:pt>
                <c:pt idx="63">
                  <c:v>2.0833333333333259E-2</c:v>
                </c:pt>
                <c:pt idx="64">
                  <c:v>1.8468641785302164E-2</c:v>
                </c:pt>
                <c:pt idx="65">
                  <c:v>2.3139220979560449E-2</c:v>
                </c:pt>
                <c:pt idx="66">
                  <c:v>2.9718255499807E-2</c:v>
                </c:pt>
                <c:pt idx="67">
                  <c:v>3.2095901005413818E-2</c:v>
                </c:pt>
                <c:pt idx="68">
                  <c:v>2.3050326546292688E-2</c:v>
                </c:pt>
                <c:pt idx="69">
                  <c:v>2.0259938837920544E-2</c:v>
                </c:pt>
                <c:pt idx="70">
                  <c:v>1.4057750759878473E-2</c:v>
                </c:pt>
                <c:pt idx="71">
                  <c:v>9.0668681526255845E-3</c:v>
                </c:pt>
                <c:pt idx="72">
                  <c:v>7.1833648393195837E-3</c:v>
                </c:pt>
                <c:pt idx="73">
                  <c:v>6.815600151457879E-3</c:v>
                </c:pt>
                <c:pt idx="74">
                  <c:v>9.0943539219401348E-3</c:v>
                </c:pt>
                <c:pt idx="75">
                  <c:v>8.6923658352229261E-3</c:v>
                </c:pt>
                <c:pt idx="76">
                  <c:v>8.6890819795995E-3</c:v>
                </c:pt>
                <c:pt idx="77">
                  <c:v>9.0463626083678861E-3</c:v>
                </c:pt>
                <c:pt idx="78">
                  <c:v>4.1229385307346433E-3</c:v>
                </c:pt>
                <c:pt idx="79">
                  <c:v>5.9947545897340859E-3</c:v>
                </c:pt>
                <c:pt idx="80">
                  <c:v>9.7634247089748438E-3</c:v>
                </c:pt>
                <c:pt idx="81">
                  <c:v>9.7414762083176676E-3</c:v>
                </c:pt>
                <c:pt idx="82">
                  <c:v>5.9947545897340859E-3</c:v>
                </c:pt>
                <c:pt idx="83">
                  <c:v>5.9902658180457369E-3</c:v>
                </c:pt>
                <c:pt idx="84">
                  <c:v>1.1261261261261257E-2</c:v>
                </c:pt>
                <c:pt idx="85">
                  <c:v>1.5043249341857745E-2</c:v>
                </c:pt>
                <c:pt idx="86">
                  <c:v>1.1265490048817162E-2</c:v>
                </c:pt>
                <c:pt idx="87">
                  <c:v>6.3694267515923553E-3</c:v>
                </c:pt>
                <c:pt idx="88">
                  <c:v>8.6142322097377821E-3</c:v>
                </c:pt>
                <c:pt idx="89">
                  <c:v>6.3503922301084703E-3</c:v>
                </c:pt>
                <c:pt idx="90">
                  <c:v>2.6129152668905586E-3</c:v>
                </c:pt>
                <c:pt idx="91">
                  <c:v>0</c:v>
                </c:pt>
                <c:pt idx="92">
                  <c:v>-2.9750836742283848E-3</c:v>
                </c:pt>
                <c:pt idx="93">
                  <c:v>-8.5343228200370769E-3</c:v>
                </c:pt>
                <c:pt idx="94">
                  <c:v>-2.6070763500931626E-3</c:v>
                </c:pt>
                <c:pt idx="95">
                  <c:v>-3.7216226274656705E-3</c:v>
                </c:pt>
                <c:pt idx="96">
                  <c:v>-6.3103192279139186E-3</c:v>
                </c:pt>
                <c:pt idx="97">
                  <c:v>-6.298629121896937E-3</c:v>
                </c:pt>
                <c:pt idx="98">
                  <c:v>-5.1986632008912403E-3</c:v>
                </c:pt>
                <c:pt idx="99">
                  <c:v>-2.6061057334326732E-3</c:v>
                </c:pt>
                <c:pt idx="100">
                  <c:v>-5.9413293724470684E-3</c:v>
                </c:pt>
                <c:pt idx="101">
                  <c:v>-8.5374907201187789E-3</c:v>
                </c:pt>
                <c:pt idx="102">
                  <c:v>-3.7230081906179935E-3</c:v>
                </c:pt>
                <c:pt idx="103">
                  <c:v>-4.8417132216015402E-3</c:v>
                </c:pt>
                <c:pt idx="104">
                  <c:v>1.4919806042521522E-3</c:v>
                </c:pt>
                <c:pt idx="105">
                  <c:v>3.7425149700598404E-3</c:v>
                </c:pt>
                <c:pt idx="106">
                  <c:v>3.7341299477220424E-3</c:v>
                </c:pt>
                <c:pt idx="107">
                  <c:v>3.7355248412402897E-3</c:v>
                </c:pt>
                <c:pt idx="108">
                  <c:v>2.2413149047439962E-3</c:v>
                </c:pt>
                <c:pt idx="109">
                  <c:v>1.491424310216205E-3</c:v>
                </c:pt>
                <c:pt idx="110">
                  <c:v>3.7327360955581312E-3</c:v>
                </c:pt>
                <c:pt idx="111">
                  <c:v>5.2258305337813393E-3</c:v>
                </c:pt>
                <c:pt idx="112">
                  <c:v>9.7123645872245756E-3</c:v>
                </c:pt>
                <c:pt idx="113">
                  <c:v>1.647323099962561E-2</c:v>
                </c:pt>
                <c:pt idx="114">
                  <c:v>1.9805680119581393E-2</c:v>
                </c:pt>
                <c:pt idx="115">
                  <c:v>2.208083832335328E-2</c:v>
                </c:pt>
                <c:pt idx="116">
                  <c:v>1.862197392923659E-2</c:v>
                </c:pt>
                <c:pt idx="117">
                  <c:v>2.5727069351230369E-2</c:v>
                </c:pt>
                <c:pt idx="118">
                  <c:v>2.34375E-2</c:v>
                </c:pt>
                <c:pt idx="119">
                  <c:v>2.8284331968738252E-2</c:v>
                </c:pt>
                <c:pt idx="120">
                  <c:v>3.1308237048080612E-2</c:v>
                </c:pt>
                <c:pt idx="121">
                  <c:v>3.4996276991809516E-2</c:v>
                </c:pt>
                <c:pt idx="122">
                  <c:v>3.6072889550018639E-2</c:v>
                </c:pt>
                <c:pt idx="123">
                  <c:v>3.7133308577794288E-2</c:v>
                </c:pt>
                <c:pt idx="124">
                  <c:v>3.588605253422128E-2</c:v>
                </c:pt>
                <c:pt idx="125">
                  <c:v>3.5359116022099402E-2</c:v>
                </c:pt>
                <c:pt idx="126">
                  <c:v>3.2979113228288837E-2</c:v>
                </c:pt>
                <c:pt idx="127">
                  <c:v>3.5518125228853892E-2</c:v>
                </c:pt>
                <c:pt idx="128">
                  <c:v>3.5466179159049371E-2</c:v>
                </c:pt>
                <c:pt idx="129">
                  <c:v>2.9443838604143791E-2</c:v>
                </c:pt>
                <c:pt idx="130">
                  <c:v>3.2715376226826631E-2</c:v>
                </c:pt>
                <c:pt idx="131">
                  <c:v>3.0401737242128135E-2</c:v>
                </c:pt>
                <c:pt idx="132">
                  <c:v>3.5056017347307566E-2</c:v>
                </c:pt>
                <c:pt idx="133">
                  <c:v>3.2374100719424481E-2</c:v>
                </c:pt>
                <c:pt idx="134">
                  <c:v>3.6252692031586653E-2</c:v>
                </c:pt>
                <c:pt idx="135">
                  <c:v>3.6161833154314316E-2</c:v>
                </c:pt>
                <c:pt idx="136">
                  <c:v>3.3571428571428585E-2</c:v>
                </c:pt>
                <c:pt idx="137">
                  <c:v>2.8459622909996485E-2</c:v>
                </c:pt>
                <c:pt idx="138">
                  <c:v>2.483150053210359E-2</c:v>
                </c:pt>
                <c:pt idx="139">
                  <c:v>2.3338048090523422E-2</c:v>
                </c:pt>
                <c:pt idx="140">
                  <c:v>2.0833333333333259E-2</c:v>
                </c:pt>
                <c:pt idx="141">
                  <c:v>2.0833333333333259E-2</c:v>
                </c:pt>
                <c:pt idx="142">
                  <c:v>1.9007391763463444E-2</c:v>
                </c:pt>
                <c:pt idx="143">
                  <c:v>1.7562346329469625E-2</c:v>
                </c:pt>
                <c:pt idx="144">
                  <c:v>1.2918994413407825E-2</c:v>
                </c:pt>
                <c:pt idx="145">
                  <c:v>1.0452961672473782E-2</c:v>
                </c:pt>
                <c:pt idx="146">
                  <c:v>3.463803255975062E-3</c:v>
                </c:pt>
                <c:pt idx="147">
                  <c:v>1.3821700069107656E-3</c:v>
                </c:pt>
                <c:pt idx="148">
                  <c:v>3.4554250172771361E-3</c:v>
                </c:pt>
                <c:pt idx="149">
                  <c:v>6.9180214458663958E-3</c:v>
                </c:pt>
                <c:pt idx="150">
                  <c:v>8.9996538594667719E-3</c:v>
                </c:pt>
                <c:pt idx="151">
                  <c:v>8.2930200414650379E-3</c:v>
                </c:pt>
                <c:pt idx="152">
                  <c:v>1.1760636457972984E-2</c:v>
                </c:pt>
                <c:pt idx="153">
                  <c:v>1.5219647180906293E-2</c:v>
                </c:pt>
                <c:pt idx="154">
                  <c:v>1.3816925734024155E-2</c:v>
                </c:pt>
                <c:pt idx="155">
                  <c:v>1.5188125647221273E-2</c:v>
                </c:pt>
                <c:pt idx="156">
                  <c:v>1.2409513960703222E-2</c:v>
                </c:pt>
                <c:pt idx="157">
                  <c:v>1.4137931034482687E-2</c:v>
                </c:pt>
                <c:pt idx="158">
                  <c:v>1.5188125647221273E-2</c:v>
                </c:pt>
                <c:pt idx="159">
                  <c:v>1.9323671497584405E-2</c:v>
                </c:pt>
                <c:pt idx="160">
                  <c:v>1.8250688705234275E-2</c:v>
                </c:pt>
                <c:pt idx="161">
                  <c:v>1.7176228100309165E-2</c:v>
                </c:pt>
                <c:pt idx="162">
                  <c:v>1.3722126929674117E-2</c:v>
                </c:pt>
                <c:pt idx="163">
                  <c:v>1.473612063056895E-2</c:v>
                </c:pt>
                <c:pt idx="164">
                  <c:v>1.2307692307692353E-2</c:v>
                </c:pt>
                <c:pt idx="165">
                  <c:v>1.3628620102214661E-2</c:v>
                </c:pt>
                <c:pt idx="166">
                  <c:v>1.4650766609880739E-2</c:v>
                </c:pt>
                <c:pt idx="167">
                  <c:v>1.3600816048962905E-2</c:v>
                </c:pt>
                <c:pt idx="168">
                  <c:v>1.6002723867892366E-2</c:v>
                </c:pt>
                <c:pt idx="169">
                  <c:v>1.4620877252635056E-2</c:v>
                </c:pt>
                <c:pt idx="170">
                  <c:v>1.4620877252635056E-2</c:v>
                </c:pt>
                <c:pt idx="171">
                  <c:v>9.1401489505755773E-3</c:v>
                </c:pt>
                <c:pt idx="172">
                  <c:v>9.1308758877239882E-3</c:v>
                </c:pt>
                <c:pt idx="173">
                  <c:v>7.7676460655184965E-3</c:v>
                </c:pt>
                <c:pt idx="174">
                  <c:v>1.2521150592216701E-2</c:v>
                </c:pt>
                <c:pt idx="175">
                  <c:v>1.1144883485309176E-2</c:v>
                </c:pt>
                <c:pt idx="176">
                  <c:v>1.2495778453225359E-2</c:v>
                </c:pt>
                <c:pt idx="177">
                  <c:v>7.7310924369748957E-3</c:v>
                </c:pt>
                <c:pt idx="178">
                  <c:v>6.7159167226327199E-3</c:v>
                </c:pt>
                <c:pt idx="179">
                  <c:v>6.7091580006710672E-3</c:v>
                </c:pt>
                <c:pt idx="180">
                  <c:v>6.7024128686326012E-3</c:v>
                </c:pt>
                <c:pt idx="181">
                  <c:v>9.0482573726542448E-3</c:v>
                </c:pt>
                <c:pt idx="182">
                  <c:v>1.1058981233244003E-2</c:v>
                </c:pt>
                <c:pt idx="183">
                  <c:v>1.3418316001341912E-2</c:v>
                </c:pt>
                <c:pt idx="184">
                  <c:v>1.3404825737265424E-2</c:v>
                </c:pt>
                <c:pt idx="185">
                  <c:v>1.2399463806970434E-2</c:v>
                </c:pt>
                <c:pt idx="186">
                  <c:v>1.0026737967914423E-2</c:v>
                </c:pt>
                <c:pt idx="187">
                  <c:v>1.1356045424181671E-2</c:v>
                </c:pt>
                <c:pt idx="188">
                  <c:v>1.4676450967311627E-2</c:v>
                </c:pt>
                <c:pt idx="189">
                  <c:v>1.3342228152101399E-2</c:v>
                </c:pt>
                <c:pt idx="190">
                  <c:v>1.3342228152101399E-2</c:v>
                </c:pt>
                <c:pt idx="191">
                  <c:v>1.2329223592135952E-2</c:v>
                </c:pt>
                <c:pt idx="192">
                  <c:v>1.3315579227696439E-2</c:v>
                </c:pt>
                <c:pt idx="193">
                  <c:v>1.2288276320159497E-2</c:v>
                </c:pt>
                <c:pt idx="194">
                  <c:v>1.1269472986410234E-2</c:v>
                </c:pt>
                <c:pt idx="195">
                  <c:v>8.9374379344586696E-3</c:v>
                </c:pt>
                <c:pt idx="196">
                  <c:v>8.9285714285716189E-3</c:v>
                </c:pt>
                <c:pt idx="197">
                  <c:v>1.3240648791790655E-2</c:v>
                </c:pt>
                <c:pt idx="198">
                  <c:v>1.5552614162806178E-2</c:v>
                </c:pt>
                <c:pt idx="199">
                  <c:v>1.5521796565389767E-2</c:v>
                </c:pt>
                <c:pt idx="200">
                  <c:v>9.8619329388558441E-3</c:v>
                </c:pt>
                <c:pt idx="201">
                  <c:v>1.2179065174456882E-2</c:v>
                </c:pt>
                <c:pt idx="202">
                  <c:v>1.3166556945358954E-2</c:v>
                </c:pt>
                <c:pt idx="203">
                  <c:v>1.6458196181698526E-2</c:v>
                </c:pt>
                <c:pt idx="204">
                  <c:v>1.6425755584756896E-2</c:v>
                </c:pt>
                <c:pt idx="205">
                  <c:v>1.4107611548556331E-2</c:v>
                </c:pt>
                <c:pt idx="206">
                  <c:v>1.4093739757456536E-2</c:v>
                </c:pt>
                <c:pt idx="207">
                  <c:v>1.5419947506561726E-2</c:v>
                </c:pt>
                <c:pt idx="208">
                  <c:v>1.5404785316289749E-2</c:v>
                </c:pt>
                <c:pt idx="209">
                  <c:v>1.3067624959163693E-2</c:v>
                </c:pt>
                <c:pt idx="210">
                  <c:v>1.0752688172043001E-2</c:v>
                </c:pt>
                <c:pt idx="211">
                  <c:v>9.7560975609756184E-3</c:v>
                </c:pt>
                <c:pt idx="212">
                  <c:v>1.171875E-2</c:v>
                </c:pt>
                <c:pt idx="213">
                  <c:v>1.2032520325203189E-2</c:v>
                </c:pt>
                <c:pt idx="214">
                  <c:v>1.3970110461338558E-2</c:v>
                </c:pt>
                <c:pt idx="215">
                  <c:v>1.1981865284974136E-2</c:v>
                </c:pt>
                <c:pt idx="216">
                  <c:v>1.098901098901095E-2</c:v>
                </c:pt>
                <c:pt idx="217">
                  <c:v>1.1970236169524417E-2</c:v>
                </c:pt>
                <c:pt idx="218">
                  <c:v>1.1958629605688387E-2</c:v>
                </c:pt>
                <c:pt idx="219">
                  <c:v>1.3893376413570246E-2</c:v>
                </c:pt>
                <c:pt idx="220">
                  <c:v>1.6139444803098701E-2</c:v>
                </c:pt>
                <c:pt idx="221">
                  <c:v>1.9348597226700903E-2</c:v>
                </c:pt>
                <c:pt idx="222">
                  <c:v>1.8052869116698789E-2</c:v>
                </c:pt>
                <c:pt idx="223">
                  <c:v>1.6103059581320522E-2</c:v>
                </c:pt>
                <c:pt idx="224">
                  <c:v>1.7374517374517451E-2</c:v>
                </c:pt>
                <c:pt idx="225">
                  <c:v>1.7030848329048665E-2</c:v>
                </c:pt>
                <c:pt idx="226">
                  <c:v>1.7302146747837144E-2</c:v>
                </c:pt>
                <c:pt idx="227">
                  <c:v>1.9200000000000106E-2</c:v>
                </c:pt>
                <c:pt idx="228">
                  <c:v>1.9181585677749302E-2</c:v>
                </c:pt>
                <c:pt idx="229">
                  <c:v>2.5575447570332477E-2</c:v>
                </c:pt>
                <c:pt idx="230">
                  <c:v>2.7786649632705274E-2</c:v>
                </c:pt>
                <c:pt idx="231">
                  <c:v>2.8680688336520044E-2</c:v>
                </c:pt>
                <c:pt idx="232">
                  <c:v>2.7636594663278391E-2</c:v>
                </c:pt>
                <c:pt idx="233">
                  <c:v>2.4359379943056148E-2</c:v>
                </c:pt>
                <c:pt idx="234">
                  <c:v>2.7549081697276989E-2</c:v>
                </c:pt>
                <c:pt idx="235">
                  <c:v>3.4865293185419866E-2</c:v>
                </c:pt>
                <c:pt idx="236">
                  <c:v>3.5736875395319334E-2</c:v>
                </c:pt>
                <c:pt idx="237">
                  <c:v>3.7914691943128132E-2</c:v>
                </c:pt>
                <c:pt idx="238">
                  <c:v>3.5590551181102548E-2</c:v>
                </c:pt>
                <c:pt idx="239">
                  <c:v>3.3594976452119285E-2</c:v>
                </c:pt>
                <c:pt idx="240">
                  <c:v>3.1994981179422899E-2</c:v>
                </c:pt>
                <c:pt idx="241">
                  <c:v>2.8678304239401653E-2</c:v>
                </c:pt>
                <c:pt idx="242">
                  <c:v>2.5481665630826544E-2</c:v>
                </c:pt>
                <c:pt idx="243">
                  <c:v>2.5402726146220633E-2</c:v>
                </c:pt>
                <c:pt idx="244">
                  <c:v>2.3183925811437467E-2</c:v>
                </c:pt>
                <c:pt idx="245">
                  <c:v>2.8412600370598895E-2</c:v>
                </c:pt>
                <c:pt idx="246">
                  <c:v>2.9275808936825687E-2</c:v>
                </c:pt>
                <c:pt idx="247">
                  <c:v>2.6033690658499253E-2</c:v>
                </c:pt>
                <c:pt idx="248">
                  <c:v>2.5954198473282508E-2</c:v>
                </c:pt>
                <c:pt idx="249">
                  <c:v>2.5875190258751957E-2</c:v>
                </c:pt>
                <c:pt idx="250">
                  <c:v>3.1021897810218801E-2</c:v>
                </c:pt>
                <c:pt idx="251">
                  <c:v>3.2806804374240439E-2</c:v>
                </c:pt>
                <c:pt idx="252">
                  <c:v>3.6474164133738718E-2</c:v>
                </c:pt>
                <c:pt idx="253">
                  <c:v>3.6363636363636376E-2</c:v>
                </c:pt>
                <c:pt idx="254">
                  <c:v>3.9393939393939315E-2</c:v>
                </c:pt>
                <c:pt idx="255">
                  <c:v>3.92749244712991E-2</c:v>
                </c:pt>
                <c:pt idx="256">
                  <c:v>4.229607250755274E-2</c:v>
                </c:pt>
                <c:pt idx="257">
                  <c:v>4.2042042042042205E-2</c:v>
                </c:pt>
                <c:pt idx="258">
                  <c:v>4.4910179640718528E-2</c:v>
                </c:pt>
                <c:pt idx="259">
                  <c:v>4.4776119402984982E-2</c:v>
                </c:pt>
                <c:pt idx="260">
                  <c:v>4.4642857142857206E-2</c:v>
                </c:pt>
                <c:pt idx="261">
                  <c:v>4.7477744807121525E-2</c:v>
                </c:pt>
                <c:pt idx="262">
                  <c:v>4.4247787610619538E-2</c:v>
                </c:pt>
                <c:pt idx="263">
                  <c:v>4.705882352941182E-2</c:v>
                </c:pt>
                <c:pt idx="264">
                  <c:v>4.692082111436946E-2</c:v>
                </c:pt>
                <c:pt idx="265">
                  <c:v>4.6783625730993927E-2</c:v>
                </c:pt>
                <c:pt idx="266">
                  <c:v>5.2478134110787389E-2</c:v>
                </c:pt>
                <c:pt idx="267">
                  <c:v>5.523255813953476E-2</c:v>
                </c:pt>
                <c:pt idx="268">
                  <c:v>5.507246376811592E-2</c:v>
                </c:pt>
                <c:pt idx="269">
                  <c:v>5.4755043227665556E-2</c:v>
                </c:pt>
                <c:pt idx="270">
                  <c:v>5.4441260744985565E-2</c:v>
                </c:pt>
                <c:pt idx="271">
                  <c:v>5.428571428571427E-2</c:v>
                </c:pt>
                <c:pt idx="272">
                  <c:v>5.6980056980056926E-2</c:v>
                </c:pt>
                <c:pt idx="273">
                  <c:v>5.6657223796034106E-2</c:v>
                </c:pt>
                <c:pt idx="274">
                  <c:v>5.9322033898305149E-2</c:v>
                </c:pt>
                <c:pt idx="275">
                  <c:v>5.8988764044943798E-2</c:v>
                </c:pt>
                <c:pt idx="276">
                  <c:v>6.1624649859943759E-2</c:v>
                </c:pt>
                <c:pt idx="277">
                  <c:v>6.4245810055866048E-2</c:v>
                </c:pt>
                <c:pt idx="278">
                  <c:v>6.0941828254847508E-2</c:v>
                </c:pt>
                <c:pt idx="279">
                  <c:v>6.0606060606060774E-2</c:v>
                </c:pt>
                <c:pt idx="280">
                  <c:v>6.0439560439560447E-2</c:v>
                </c:pt>
                <c:pt idx="281">
                  <c:v>6.0109289617486183E-2</c:v>
                </c:pt>
                <c:pt idx="282">
                  <c:v>5.7065217391304435E-2</c:v>
                </c:pt>
                <c:pt idx="283">
                  <c:v>5.6910569105691033E-2</c:v>
                </c:pt>
                <c:pt idx="284">
                  <c:v>5.6603773584905648E-2</c:v>
                </c:pt>
                <c:pt idx="285">
                  <c:v>5.6300268096514783E-2</c:v>
                </c:pt>
                <c:pt idx="286">
                  <c:v>5.600000000000005E-2</c:v>
                </c:pt>
                <c:pt idx="287">
                  <c:v>5.5702917771883076E-2</c:v>
                </c:pt>
                <c:pt idx="288">
                  <c:v>5.2770448548812743E-2</c:v>
                </c:pt>
                <c:pt idx="289">
                  <c:v>4.7244094488188892E-2</c:v>
                </c:pt>
                <c:pt idx="290">
                  <c:v>4.4386422976501416E-2</c:v>
                </c:pt>
                <c:pt idx="291">
                  <c:v>4.1558441558441572E-2</c:v>
                </c:pt>
                <c:pt idx="292">
                  <c:v>4.4041450777202007E-2</c:v>
                </c:pt>
                <c:pt idx="293">
                  <c:v>4.3814432989690788E-2</c:v>
                </c:pt>
                <c:pt idx="294">
                  <c:v>4.3701799485861281E-2</c:v>
                </c:pt>
                <c:pt idx="295">
                  <c:v>4.3589743589743657E-2</c:v>
                </c:pt>
                <c:pt idx="296">
                  <c:v>4.0816326530612068E-2</c:v>
                </c:pt>
                <c:pt idx="297">
                  <c:v>3.8071065989847774E-2</c:v>
                </c:pt>
                <c:pt idx="298">
                  <c:v>3.5353535353535248E-2</c:v>
                </c:pt>
                <c:pt idx="299">
                  <c:v>3.2663316582914659E-2</c:v>
                </c:pt>
                <c:pt idx="300">
                  <c:v>3.2581453634085378E-2</c:v>
                </c:pt>
                <c:pt idx="301">
                  <c:v>3.7593984962406068E-2</c:v>
                </c:pt>
                <c:pt idx="302">
                  <c:v>3.499999999999992E-2</c:v>
                </c:pt>
                <c:pt idx="303">
                  <c:v>3.4912718204488824E-2</c:v>
                </c:pt>
                <c:pt idx="304">
                  <c:v>3.2258064516129226E-2</c:v>
                </c:pt>
                <c:pt idx="305">
                  <c:v>2.9629629629629672E-2</c:v>
                </c:pt>
                <c:pt idx="306">
                  <c:v>2.9556650246305383E-2</c:v>
                </c:pt>
                <c:pt idx="307">
                  <c:v>2.9484029484029284E-2</c:v>
                </c:pt>
                <c:pt idx="308">
                  <c:v>3.1862745098039325E-2</c:v>
                </c:pt>
                <c:pt idx="309">
                  <c:v>3.1784841075794823E-2</c:v>
                </c:pt>
                <c:pt idx="310">
                  <c:v>3.4146341463414664E-2</c:v>
                </c:pt>
                <c:pt idx="311">
                  <c:v>3.4063260340632562E-2</c:v>
                </c:pt>
                <c:pt idx="312">
                  <c:v>3.6407766990291357E-2</c:v>
                </c:pt>
                <c:pt idx="313">
                  <c:v>3.8647342995169032E-2</c:v>
                </c:pt>
                <c:pt idx="314">
                  <c:v>4.8309178743961345E-2</c:v>
                </c:pt>
                <c:pt idx="315">
                  <c:v>5.3012048192771166E-2</c:v>
                </c:pt>
                <c:pt idx="316">
                  <c:v>5.5288461538461453E-2</c:v>
                </c:pt>
                <c:pt idx="317">
                  <c:v>5.9952038369304628E-2</c:v>
                </c:pt>
                <c:pt idx="318">
                  <c:v>5.741626794258381E-2</c:v>
                </c:pt>
                <c:pt idx="319">
                  <c:v>7.398568019093088E-2</c:v>
                </c:pt>
                <c:pt idx="320">
                  <c:v>7.3634204275534465E-2</c:v>
                </c:pt>
                <c:pt idx="321">
                  <c:v>8.0568720379146974E-2</c:v>
                </c:pt>
                <c:pt idx="322">
                  <c:v>8.2547169811320709E-2</c:v>
                </c:pt>
                <c:pt idx="323">
                  <c:v>8.9411764705882302E-2</c:v>
                </c:pt>
                <c:pt idx="324">
                  <c:v>9.6018735362997543E-2</c:v>
                </c:pt>
                <c:pt idx="325">
                  <c:v>9.9999999999999867E-2</c:v>
                </c:pt>
                <c:pt idx="326">
                  <c:v>0.10138248847926268</c:v>
                </c:pt>
                <c:pt idx="327">
                  <c:v>0.10068649885583514</c:v>
                </c:pt>
                <c:pt idx="328">
                  <c:v>0.1070615034168565</c:v>
                </c:pt>
                <c:pt idx="329">
                  <c:v>0.10859728506787314</c:v>
                </c:pt>
                <c:pt idx="330">
                  <c:v>0.1153846153846152</c:v>
                </c:pt>
                <c:pt idx="331">
                  <c:v>0.10888888888888881</c:v>
                </c:pt>
                <c:pt idx="332">
                  <c:v>0.11946902654867242</c:v>
                </c:pt>
                <c:pt idx="333">
                  <c:v>0.11842105263157898</c:v>
                </c:pt>
                <c:pt idx="334">
                  <c:v>0.12200435729847503</c:v>
                </c:pt>
                <c:pt idx="335">
                  <c:v>0.12095032397408212</c:v>
                </c:pt>
                <c:pt idx="336">
                  <c:v>0.11752136752136755</c:v>
                </c:pt>
                <c:pt idx="337">
                  <c:v>0.11205073995771686</c:v>
                </c:pt>
                <c:pt idx="338">
                  <c:v>0.10460251046025104</c:v>
                </c:pt>
                <c:pt idx="339">
                  <c:v>0.10187110187110182</c:v>
                </c:pt>
                <c:pt idx="340">
                  <c:v>9.259259259259256E-2</c:v>
                </c:pt>
                <c:pt idx="341">
                  <c:v>9.1836734693877542E-2</c:v>
                </c:pt>
                <c:pt idx="342">
                  <c:v>9.5334685598377433E-2</c:v>
                </c:pt>
                <c:pt idx="343">
                  <c:v>8.6172344689378955E-2</c:v>
                </c:pt>
                <c:pt idx="344">
                  <c:v>7.9051383399209474E-2</c:v>
                </c:pt>
                <c:pt idx="345">
                  <c:v>7.6470588235294068E-2</c:v>
                </c:pt>
                <c:pt idx="346">
                  <c:v>7.3786407766990303E-2</c:v>
                </c:pt>
                <c:pt idx="347">
                  <c:v>7.1290944123314048E-2</c:v>
                </c:pt>
                <c:pt idx="348">
                  <c:v>6.6921606118546917E-2</c:v>
                </c:pt>
                <c:pt idx="349">
                  <c:v>6.2737642585551257E-2</c:v>
                </c:pt>
                <c:pt idx="350">
                  <c:v>6.0606060606060552E-2</c:v>
                </c:pt>
                <c:pt idx="351">
                  <c:v>5.8490566037735947E-2</c:v>
                </c:pt>
                <c:pt idx="352">
                  <c:v>6.2146892655367214E-2</c:v>
                </c:pt>
                <c:pt idx="353">
                  <c:v>5.9813084112149584E-2</c:v>
                </c:pt>
                <c:pt idx="354">
                  <c:v>5.555555555555558E-2</c:v>
                </c:pt>
                <c:pt idx="355">
                  <c:v>5.719557195571956E-2</c:v>
                </c:pt>
                <c:pt idx="356">
                  <c:v>5.4945054945054972E-2</c:v>
                </c:pt>
                <c:pt idx="357">
                  <c:v>5.464480874316946E-2</c:v>
                </c:pt>
                <c:pt idx="358">
                  <c:v>5.0632911392405111E-2</c:v>
                </c:pt>
                <c:pt idx="359">
                  <c:v>5.0359712230215736E-2</c:v>
                </c:pt>
                <c:pt idx="360">
                  <c:v>5.1971326164874654E-2</c:v>
                </c:pt>
                <c:pt idx="361">
                  <c:v>6.0822898032200312E-2</c:v>
                </c:pt>
                <c:pt idx="362">
                  <c:v>6.4285714285714279E-2</c:v>
                </c:pt>
                <c:pt idx="363">
                  <c:v>6.9518716577540163E-2</c:v>
                </c:pt>
                <c:pt idx="364">
                  <c:v>6.7375886524822848E-2</c:v>
                </c:pt>
                <c:pt idx="365">
                  <c:v>6.7019400352733571E-2</c:v>
                </c:pt>
                <c:pt idx="366">
                  <c:v>6.6666666666666652E-2</c:v>
                </c:pt>
                <c:pt idx="367">
                  <c:v>6.6317626527050644E-2</c:v>
                </c:pt>
                <c:pt idx="368">
                  <c:v>6.4236111111110938E-2</c:v>
                </c:pt>
                <c:pt idx="369">
                  <c:v>6.390328151986191E-2</c:v>
                </c:pt>
                <c:pt idx="370">
                  <c:v>6.7125645438898429E-2</c:v>
                </c:pt>
                <c:pt idx="371">
                  <c:v>6.6780821917808098E-2</c:v>
                </c:pt>
                <c:pt idx="372">
                  <c:v>6.8143100511073307E-2</c:v>
                </c:pt>
                <c:pt idx="373">
                  <c:v>6.2394603709949426E-2</c:v>
                </c:pt>
                <c:pt idx="374">
                  <c:v>6.3758389261744819E-2</c:v>
                </c:pt>
                <c:pt idx="375">
                  <c:v>6.4999999999999947E-2</c:v>
                </c:pt>
                <c:pt idx="376">
                  <c:v>7.1428571428571397E-2</c:v>
                </c:pt>
                <c:pt idx="377">
                  <c:v>7.4380165289256173E-2</c:v>
                </c:pt>
                <c:pt idx="378">
                  <c:v>7.7302631578947345E-2</c:v>
                </c:pt>
                <c:pt idx="379">
                  <c:v>7.8559738134206247E-2</c:v>
                </c:pt>
                <c:pt idx="380">
                  <c:v>8.4828711256117462E-2</c:v>
                </c:pt>
                <c:pt idx="381">
                  <c:v>8.9285714285714191E-2</c:v>
                </c:pt>
                <c:pt idx="382">
                  <c:v>8.870967741935476E-2</c:v>
                </c:pt>
                <c:pt idx="383">
                  <c:v>8.9887640449438422E-2</c:v>
                </c:pt>
                <c:pt idx="384">
                  <c:v>9.2503987240829311E-2</c:v>
                </c:pt>
                <c:pt idx="385">
                  <c:v>9.8412698412698507E-2</c:v>
                </c:pt>
                <c:pt idx="386">
                  <c:v>0.10252365930599372</c:v>
                </c:pt>
                <c:pt idx="387">
                  <c:v>0.10485133020344284</c:v>
                </c:pt>
                <c:pt idx="388">
                  <c:v>0.10697674418604652</c:v>
                </c:pt>
                <c:pt idx="389">
                  <c:v>0.11076923076923073</c:v>
                </c:pt>
                <c:pt idx="390">
                  <c:v>0.11450381679389321</c:v>
                </c:pt>
                <c:pt idx="391">
                  <c:v>0.11836115326251884</c:v>
                </c:pt>
                <c:pt idx="392">
                  <c:v>0.11879699248120312</c:v>
                </c:pt>
                <c:pt idx="393">
                  <c:v>0.12071535022354718</c:v>
                </c:pt>
                <c:pt idx="394">
                  <c:v>0.125925925925926</c:v>
                </c:pt>
                <c:pt idx="395">
                  <c:v>0.13254786450662737</c:v>
                </c:pt>
                <c:pt idx="396">
                  <c:v>0.13868613138686126</c:v>
                </c:pt>
                <c:pt idx="397">
                  <c:v>0.14161849710982644</c:v>
                </c:pt>
                <c:pt idx="398">
                  <c:v>0.14592274678111572</c:v>
                </c:pt>
                <c:pt idx="399">
                  <c:v>0.14589235127478761</c:v>
                </c:pt>
                <c:pt idx="400">
                  <c:v>0.14425770308123242</c:v>
                </c:pt>
                <c:pt idx="401">
                  <c:v>0.14265927977839321</c:v>
                </c:pt>
                <c:pt idx="402">
                  <c:v>0.1315068493150684</c:v>
                </c:pt>
                <c:pt idx="403">
                  <c:v>0.12890094979647215</c:v>
                </c:pt>
                <c:pt idx="404">
                  <c:v>0.12768817204301075</c:v>
                </c:pt>
                <c:pt idx="405">
                  <c:v>0.12632978723404253</c:v>
                </c:pt>
                <c:pt idx="406">
                  <c:v>0.12631578947368416</c:v>
                </c:pt>
                <c:pt idx="407">
                  <c:v>0.12353706111833551</c:v>
                </c:pt>
                <c:pt idx="408">
                  <c:v>0.11794871794871797</c:v>
                </c:pt>
                <c:pt idx="409">
                  <c:v>0.11392405063291133</c:v>
                </c:pt>
                <c:pt idx="410">
                  <c:v>0.10611735330836458</c:v>
                </c:pt>
                <c:pt idx="411">
                  <c:v>0.10135970333745359</c:v>
                </c:pt>
                <c:pt idx="412">
                  <c:v>9.7919216646266793E-2</c:v>
                </c:pt>
                <c:pt idx="413">
                  <c:v>9.6969696969696928E-2</c:v>
                </c:pt>
                <c:pt idx="414">
                  <c:v>0.10774818401937059</c:v>
                </c:pt>
                <c:pt idx="415">
                  <c:v>0.10817307692307687</c:v>
                </c:pt>
                <c:pt idx="416">
                  <c:v>0.1096543504171632</c:v>
                </c:pt>
                <c:pt idx="417">
                  <c:v>0.10271546635182993</c:v>
                </c:pt>
                <c:pt idx="418">
                  <c:v>9.5794392523364635E-2</c:v>
                </c:pt>
                <c:pt idx="419">
                  <c:v>8.9120370370370239E-2</c:v>
                </c:pt>
                <c:pt idx="420">
                  <c:v>8.256880733944949E-2</c:v>
                </c:pt>
                <c:pt idx="421">
                  <c:v>7.6136363636363669E-2</c:v>
                </c:pt>
                <c:pt idx="422">
                  <c:v>6.8848758465011484E-2</c:v>
                </c:pt>
                <c:pt idx="423">
                  <c:v>6.6217732884399583E-2</c:v>
                </c:pt>
                <c:pt idx="424">
                  <c:v>6.911928651059096E-2</c:v>
                </c:pt>
                <c:pt idx="425">
                  <c:v>7.182320441988943E-2</c:v>
                </c:pt>
                <c:pt idx="426">
                  <c:v>6.5573770491803351E-2</c:v>
                </c:pt>
                <c:pt idx="427">
                  <c:v>5.9652928416485951E-2</c:v>
                </c:pt>
                <c:pt idx="428">
                  <c:v>4.9409237379162363E-2</c:v>
                </c:pt>
                <c:pt idx="429">
                  <c:v>5.0321199143468887E-2</c:v>
                </c:pt>
                <c:pt idx="430">
                  <c:v>4.4776119402985204E-2</c:v>
                </c:pt>
                <c:pt idx="431">
                  <c:v>3.8257173219978791E-2</c:v>
                </c:pt>
                <c:pt idx="432">
                  <c:v>3.7076271186440746E-2</c:v>
                </c:pt>
                <c:pt idx="433">
                  <c:v>3.4846884899683239E-2</c:v>
                </c:pt>
                <c:pt idx="434">
                  <c:v>3.5902851108764455E-2</c:v>
                </c:pt>
                <c:pt idx="435">
                  <c:v>4.0000000000000036E-2</c:v>
                </c:pt>
                <c:pt idx="436">
                  <c:v>3.4410844629822801E-2</c:v>
                </c:pt>
                <c:pt idx="437">
                  <c:v>2.4742268041237248E-2</c:v>
                </c:pt>
                <c:pt idx="438">
                  <c:v>2.3589743589743639E-2</c:v>
                </c:pt>
                <c:pt idx="439">
                  <c:v>2.4564994882292579E-2</c:v>
                </c:pt>
                <c:pt idx="440">
                  <c:v>2.763561924257929E-2</c:v>
                </c:pt>
                <c:pt idx="441">
                  <c:v>2.7522935779816571E-2</c:v>
                </c:pt>
                <c:pt idx="442">
                  <c:v>3.1632653061224536E-2</c:v>
                </c:pt>
                <c:pt idx="443">
                  <c:v>3.7871033776867957E-2</c:v>
                </c:pt>
                <c:pt idx="444">
                  <c:v>4.290091930541351E-2</c:v>
                </c:pt>
                <c:pt idx="445">
                  <c:v>4.6938775510203978E-2</c:v>
                </c:pt>
                <c:pt idx="446">
                  <c:v>4.8929663608562768E-2</c:v>
                </c:pt>
                <c:pt idx="447">
                  <c:v>4.5546558704453455E-2</c:v>
                </c:pt>
                <c:pt idx="448">
                  <c:v>4.3346774193548265E-2</c:v>
                </c:pt>
                <c:pt idx="449">
                  <c:v>4.3259557344064392E-2</c:v>
                </c:pt>
                <c:pt idx="450">
                  <c:v>4.3086172344689366E-2</c:v>
                </c:pt>
                <c:pt idx="451">
                  <c:v>4.2957042957043168E-2</c:v>
                </c:pt>
                <c:pt idx="452">
                  <c:v>4.2828685258964105E-2</c:v>
                </c:pt>
                <c:pt idx="453">
                  <c:v>4.2658730158730229E-2</c:v>
                </c:pt>
                <c:pt idx="454">
                  <c:v>4.1543026706231556E-2</c:v>
                </c:pt>
                <c:pt idx="455">
                  <c:v>4.0433925049309538E-2</c:v>
                </c:pt>
                <c:pt idx="456">
                  <c:v>3.52595494613126E-2</c:v>
                </c:pt>
                <c:pt idx="457">
                  <c:v>3.6062378167641462E-2</c:v>
                </c:pt>
                <c:pt idx="458">
                  <c:v>3.790087463556846E-2</c:v>
                </c:pt>
                <c:pt idx="459">
                  <c:v>3.5818005808325282E-2</c:v>
                </c:pt>
                <c:pt idx="460">
                  <c:v>3.5748792270531515E-2</c:v>
                </c:pt>
                <c:pt idx="461">
                  <c:v>3.6644165863066513E-2</c:v>
                </c:pt>
                <c:pt idx="462">
                  <c:v>3.4582132564841661E-2</c:v>
                </c:pt>
                <c:pt idx="463">
                  <c:v>3.3524904214559337E-2</c:v>
                </c:pt>
                <c:pt idx="464">
                  <c:v>3.2473734479465E-2</c:v>
                </c:pt>
                <c:pt idx="465">
                  <c:v>3.2350142721217834E-2</c:v>
                </c:pt>
                <c:pt idx="466">
                  <c:v>3.5137701804368593E-2</c:v>
                </c:pt>
                <c:pt idx="467">
                  <c:v>3.7914691943127909E-2</c:v>
                </c:pt>
                <c:pt idx="468">
                  <c:v>3.9735099337748325E-2</c:v>
                </c:pt>
                <c:pt idx="469">
                  <c:v>3.1984948259642598E-2</c:v>
                </c:pt>
                <c:pt idx="470">
                  <c:v>2.1535580524344455E-2</c:v>
                </c:pt>
                <c:pt idx="471">
                  <c:v>1.5887850467289688E-2</c:v>
                </c:pt>
                <c:pt idx="472">
                  <c:v>1.6791044776119479E-2</c:v>
                </c:pt>
                <c:pt idx="473">
                  <c:v>1.7674418604651132E-2</c:v>
                </c:pt>
                <c:pt idx="474">
                  <c:v>1.6713091922005541E-2</c:v>
                </c:pt>
                <c:pt idx="475">
                  <c:v>1.5755329008340979E-2</c:v>
                </c:pt>
                <c:pt idx="476">
                  <c:v>1.7576318223866849E-2</c:v>
                </c:pt>
                <c:pt idx="477">
                  <c:v>1.5668202764977046E-2</c:v>
                </c:pt>
                <c:pt idx="478">
                  <c:v>1.2844036697247763E-2</c:v>
                </c:pt>
                <c:pt idx="479">
                  <c:v>1.1872146118721449E-2</c:v>
                </c:pt>
                <c:pt idx="480">
                  <c:v>1.364877161055511E-2</c:v>
                </c:pt>
                <c:pt idx="481">
                  <c:v>1.9143117593436676E-2</c:v>
                </c:pt>
                <c:pt idx="482">
                  <c:v>2.8414298808432603E-2</c:v>
                </c:pt>
                <c:pt idx="483">
                  <c:v>3.6798528058877622E-2</c:v>
                </c:pt>
                <c:pt idx="484">
                  <c:v>3.669724770642202E-2</c:v>
                </c:pt>
                <c:pt idx="485">
                  <c:v>3.7477148080438782E-2</c:v>
                </c:pt>
                <c:pt idx="486">
                  <c:v>3.926940639269394E-2</c:v>
                </c:pt>
                <c:pt idx="487">
                  <c:v>4.2883211678832245E-2</c:v>
                </c:pt>
                <c:pt idx="488">
                  <c:v>4.2727272727272725E-2</c:v>
                </c:pt>
                <c:pt idx="489">
                  <c:v>4.3557168784029043E-2</c:v>
                </c:pt>
                <c:pt idx="490">
                  <c:v>4.5289855072463858E-2</c:v>
                </c:pt>
                <c:pt idx="491">
                  <c:v>4.3321299638989119E-2</c:v>
                </c:pt>
                <c:pt idx="492">
                  <c:v>4.1292639138240439E-2</c:v>
                </c:pt>
                <c:pt idx="493">
                  <c:v>3.9355992844364973E-2</c:v>
                </c:pt>
                <c:pt idx="494">
                  <c:v>3.8324420677361859E-2</c:v>
                </c:pt>
                <c:pt idx="495">
                  <c:v>3.9929015084294583E-2</c:v>
                </c:pt>
                <c:pt idx="496">
                  <c:v>3.9823008849557473E-2</c:v>
                </c:pt>
                <c:pt idx="497">
                  <c:v>3.9647577092511099E-2</c:v>
                </c:pt>
                <c:pt idx="498">
                  <c:v>4.1300527240773377E-2</c:v>
                </c:pt>
                <c:pt idx="499">
                  <c:v>4.1119860017497789E-2</c:v>
                </c:pt>
                <c:pt idx="500">
                  <c:v>4.1848299912816023E-2</c:v>
                </c:pt>
                <c:pt idx="501">
                  <c:v>4.2608695652174067E-2</c:v>
                </c:pt>
                <c:pt idx="502">
                  <c:v>4.2461005199306623E-2</c:v>
                </c:pt>
                <c:pt idx="503">
                  <c:v>4.4117647058823595E-2</c:v>
                </c:pt>
                <c:pt idx="504">
                  <c:v>4.482758620689653E-2</c:v>
                </c:pt>
                <c:pt idx="505">
                  <c:v>4.6471600688468007E-2</c:v>
                </c:pt>
                <c:pt idx="506">
                  <c:v>4.8927038626609409E-2</c:v>
                </c:pt>
                <c:pt idx="507">
                  <c:v>5.0341296928327672E-2</c:v>
                </c:pt>
                <c:pt idx="508">
                  <c:v>5.2765957446808454E-2</c:v>
                </c:pt>
                <c:pt idx="509">
                  <c:v>5.1694915254237195E-2</c:v>
                </c:pt>
                <c:pt idx="510">
                  <c:v>5.0632911392405111E-2</c:v>
                </c:pt>
                <c:pt idx="511">
                  <c:v>4.6218487394958041E-2</c:v>
                </c:pt>
                <c:pt idx="512">
                  <c:v>4.435146443514637E-2</c:v>
                </c:pt>
                <c:pt idx="513">
                  <c:v>4.587155963302747E-2</c:v>
                </c:pt>
                <c:pt idx="514">
                  <c:v>4.6550290939318506E-2</c:v>
                </c:pt>
                <c:pt idx="515">
                  <c:v>4.6396023198011616E-2</c:v>
                </c:pt>
                <c:pt idx="516">
                  <c:v>5.1980198019802026E-2</c:v>
                </c:pt>
                <c:pt idx="517">
                  <c:v>5.2631578947368363E-2</c:v>
                </c:pt>
                <c:pt idx="518">
                  <c:v>5.237315875613735E-2</c:v>
                </c:pt>
                <c:pt idx="519">
                  <c:v>4.7116165718927849E-2</c:v>
                </c:pt>
                <c:pt idx="520">
                  <c:v>4.3654001616814764E-2</c:v>
                </c:pt>
                <c:pt idx="521">
                  <c:v>4.6736502820306391E-2</c:v>
                </c:pt>
                <c:pt idx="522">
                  <c:v>4.8192771084337283E-2</c:v>
                </c:pt>
                <c:pt idx="523">
                  <c:v>5.7028112449799107E-2</c:v>
                </c:pt>
                <c:pt idx="524">
                  <c:v>6.1698717948718063E-2</c:v>
                </c:pt>
                <c:pt idx="525">
                  <c:v>6.3795853269537517E-2</c:v>
                </c:pt>
                <c:pt idx="526">
                  <c:v>6.1953931691818731E-2</c:v>
                </c:pt>
                <c:pt idx="527">
                  <c:v>6.2549485352335621E-2</c:v>
                </c:pt>
                <c:pt idx="528">
                  <c:v>5.647058823529405E-2</c:v>
                </c:pt>
                <c:pt idx="529">
                  <c:v>5.3125000000000089E-2</c:v>
                </c:pt>
                <c:pt idx="530">
                  <c:v>4.8211508553654969E-2</c:v>
                </c:pt>
                <c:pt idx="531">
                  <c:v>4.8099301784328752E-2</c:v>
                </c:pt>
                <c:pt idx="532">
                  <c:v>5.0348567002323819E-2</c:v>
                </c:pt>
                <c:pt idx="533">
                  <c:v>4.6959199384141614E-2</c:v>
                </c:pt>
                <c:pt idx="534">
                  <c:v>4.3678160919540243E-2</c:v>
                </c:pt>
                <c:pt idx="535">
                  <c:v>3.7993920972644313E-2</c:v>
                </c:pt>
                <c:pt idx="536">
                  <c:v>3.3962264150943389E-2</c:v>
                </c:pt>
                <c:pt idx="537">
                  <c:v>2.8485757121439192E-2</c:v>
                </c:pt>
                <c:pt idx="538">
                  <c:v>3.0665669409125185E-2</c:v>
                </c:pt>
                <c:pt idx="539">
                  <c:v>2.9806259314456129E-2</c:v>
                </c:pt>
                <c:pt idx="540">
                  <c:v>2.6726057906458989E-2</c:v>
                </c:pt>
                <c:pt idx="541">
                  <c:v>2.8189910979228294E-2</c:v>
                </c:pt>
                <c:pt idx="542">
                  <c:v>3.1899109792284719E-2</c:v>
                </c:pt>
                <c:pt idx="543">
                  <c:v>3.1828275351591495E-2</c:v>
                </c:pt>
                <c:pt idx="544">
                  <c:v>3.0235988200590036E-2</c:v>
                </c:pt>
                <c:pt idx="545">
                  <c:v>3.0147058823529305E-2</c:v>
                </c:pt>
                <c:pt idx="546">
                  <c:v>3.1571218795888534E-2</c:v>
                </c:pt>
                <c:pt idx="547">
                  <c:v>3.0746705710102518E-2</c:v>
                </c:pt>
                <c:pt idx="548">
                  <c:v>2.9927007299270114E-2</c:v>
                </c:pt>
                <c:pt idx="549">
                  <c:v>3.2798833819241979E-2</c:v>
                </c:pt>
                <c:pt idx="550">
                  <c:v>3.1204644412191396E-2</c:v>
                </c:pt>
                <c:pt idx="551">
                  <c:v>2.9667149059334541E-2</c:v>
                </c:pt>
                <c:pt idx="552">
                  <c:v>3.2537960954446943E-2</c:v>
                </c:pt>
                <c:pt idx="553">
                  <c:v>3.2467532467532534E-2</c:v>
                </c:pt>
                <c:pt idx="554">
                  <c:v>3.0194104960460155E-2</c:v>
                </c:pt>
                <c:pt idx="555">
                  <c:v>3.1563845050215145E-2</c:v>
                </c:pt>
                <c:pt idx="556">
                  <c:v>3.2211882605583497E-2</c:v>
                </c:pt>
                <c:pt idx="557">
                  <c:v>2.9978586723768963E-2</c:v>
                </c:pt>
                <c:pt idx="558">
                  <c:v>2.8469750889679624E-2</c:v>
                </c:pt>
                <c:pt idx="559">
                  <c:v>2.8409090909090828E-2</c:v>
                </c:pt>
                <c:pt idx="560">
                  <c:v>2.7639971651311157E-2</c:v>
                </c:pt>
                <c:pt idx="561">
                  <c:v>2.7522935779816571E-2</c:v>
                </c:pt>
                <c:pt idx="562">
                  <c:v>2.7445460942997935E-2</c:v>
                </c:pt>
                <c:pt idx="563">
                  <c:v>2.8109627547435068E-2</c:v>
                </c:pt>
                <c:pt idx="564">
                  <c:v>2.450980392156854E-2</c:v>
                </c:pt>
                <c:pt idx="565">
                  <c:v>2.515723270440251E-2</c:v>
                </c:pt>
                <c:pt idx="566">
                  <c:v>2.6517794836008246E-2</c:v>
                </c:pt>
                <c:pt idx="567">
                  <c:v>2.3643949930458819E-2</c:v>
                </c:pt>
                <c:pt idx="568">
                  <c:v>2.2884882108183069E-2</c:v>
                </c:pt>
                <c:pt idx="569">
                  <c:v>2.4948024948024949E-2</c:v>
                </c:pt>
                <c:pt idx="570">
                  <c:v>2.6989619377162599E-2</c:v>
                </c:pt>
                <c:pt idx="571">
                  <c:v>2.9005524861878351E-2</c:v>
                </c:pt>
                <c:pt idx="572">
                  <c:v>2.9655172413793229E-2</c:v>
                </c:pt>
                <c:pt idx="573">
                  <c:v>2.6098901098901228E-2</c:v>
                </c:pt>
                <c:pt idx="574">
                  <c:v>2.6027397260274032E-2</c:v>
                </c:pt>
                <c:pt idx="575">
                  <c:v>2.5974025974025761E-2</c:v>
                </c:pt>
                <c:pt idx="576">
                  <c:v>2.8708133971291794E-2</c:v>
                </c:pt>
                <c:pt idx="577">
                  <c:v>2.8629856850715951E-2</c:v>
                </c:pt>
                <c:pt idx="578">
                  <c:v>2.7872195785180187E-2</c:v>
                </c:pt>
                <c:pt idx="579">
                  <c:v>3.1250000000000222E-2</c:v>
                </c:pt>
                <c:pt idx="580">
                  <c:v>3.1186440677966054E-2</c:v>
                </c:pt>
                <c:pt idx="581">
                  <c:v>3.0425963488843744E-2</c:v>
                </c:pt>
                <c:pt idx="582">
                  <c:v>2.8301886792452713E-2</c:v>
                </c:pt>
                <c:pt idx="583">
                  <c:v>2.6174496644295386E-2</c:v>
                </c:pt>
                <c:pt idx="584">
                  <c:v>2.5452109845947701E-2</c:v>
                </c:pt>
                <c:pt idx="585">
                  <c:v>2.7443105756358666E-2</c:v>
                </c:pt>
                <c:pt idx="586">
                  <c:v>2.6034712950600669E-2</c:v>
                </c:pt>
                <c:pt idx="587">
                  <c:v>2.5316455696202667E-2</c:v>
                </c:pt>
                <c:pt idx="588">
                  <c:v>2.7906976744185963E-2</c:v>
                </c:pt>
                <c:pt idx="589">
                  <c:v>2.7170311464546071E-2</c:v>
                </c:pt>
                <c:pt idx="590">
                  <c:v>2.8439153439153486E-2</c:v>
                </c:pt>
                <c:pt idx="591">
                  <c:v>2.832674571805005E-2</c:v>
                </c:pt>
                <c:pt idx="592">
                  <c:v>2.8270874424720649E-2</c:v>
                </c:pt>
                <c:pt idx="593">
                  <c:v>2.8215223097112663E-2</c:v>
                </c:pt>
                <c:pt idx="594">
                  <c:v>2.8833551769331667E-2</c:v>
                </c:pt>
                <c:pt idx="595">
                  <c:v>2.8122956180510084E-2</c:v>
                </c:pt>
                <c:pt idx="596">
                  <c:v>3.0045721750489918E-2</c:v>
                </c:pt>
                <c:pt idx="597">
                  <c:v>3.0618892508143203E-2</c:v>
                </c:pt>
                <c:pt idx="598">
                  <c:v>3.2530904359141077E-2</c:v>
                </c:pt>
                <c:pt idx="599">
                  <c:v>3.378817413905133E-2</c:v>
                </c:pt>
                <c:pt idx="600">
                  <c:v>3.0381383322559907E-2</c:v>
                </c:pt>
                <c:pt idx="601">
                  <c:v>3.0322580645161246E-2</c:v>
                </c:pt>
                <c:pt idx="602">
                  <c:v>2.7652733118971096E-2</c:v>
                </c:pt>
                <c:pt idx="603">
                  <c:v>2.4343369634849621E-2</c:v>
                </c:pt>
                <c:pt idx="604">
                  <c:v>2.2378516624040889E-2</c:v>
                </c:pt>
                <c:pt idx="605">
                  <c:v>2.2335673261008271E-2</c:v>
                </c:pt>
                <c:pt idx="606">
                  <c:v>2.1656050955414008E-2</c:v>
                </c:pt>
                <c:pt idx="607">
                  <c:v>2.2900763358778775E-2</c:v>
                </c:pt>
                <c:pt idx="608">
                  <c:v>2.2194039315155401E-2</c:v>
                </c:pt>
                <c:pt idx="609">
                  <c:v>2.0859671302149163E-2</c:v>
                </c:pt>
                <c:pt idx="610">
                  <c:v>1.8903591682419618E-2</c:v>
                </c:pt>
                <c:pt idx="611">
                  <c:v>1.6970458830924073E-2</c:v>
                </c:pt>
                <c:pt idx="612">
                  <c:v>1.6311166875784044E-2</c:v>
                </c:pt>
                <c:pt idx="613">
                  <c:v>1.4402003757044479E-2</c:v>
                </c:pt>
                <c:pt idx="614">
                  <c:v>1.3767209011263937E-2</c:v>
                </c:pt>
                <c:pt idx="615">
                  <c:v>1.4383989993745905E-2</c:v>
                </c:pt>
                <c:pt idx="616">
                  <c:v>1.6885553470919357E-2</c:v>
                </c:pt>
                <c:pt idx="617">
                  <c:v>1.6229712858926382E-2</c:v>
                </c:pt>
                <c:pt idx="618">
                  <c:v>1.7456359102244301E-2</c:v>
                </c:pt>
                <c:pt idx="619">
                  <c:v>1.6169154228855787E-2</c:v>
                </c:pt>
                <c:pt idx="620">
                  <c:v>1.4267990074441794E-2</c:v>
                </c:pt>
                <c:pt idx="621">
                  <c:v>1.4860681114551078E-2</c:v>
                </c:pt>
                <c:pt idx="622">
                  <c:v>1.4842300556586308E-2</c:v>
                </c:pt>
                <c:pt idx="623">
                  <c:v>1.606922126081578E-2</c:v>
                </c:pt>
                <c:pt idx="624">
                  <c:v>1.6666666666666607E-2</c:v>
                </c:pt>
                <c:pt idx="625">
                  <c:v>1.6666666666666607E-2</c:v>
                </c:pt>
                <c:pt idx="626">
                  <c:v>1.7283950617283939E-2</c:v>
                </c:pt>
                <c:pt idx="627">
                  <c:v>2.2811344019728841E-2</c:v>
                </c:pt>
                <c:pt idx="628">
                  <c:v>2.091020910209096E-2</c:v>
                </c:pt>
                <c:pt idx="629">
                  <c:v>1.9656019656019597E-2</c:v>
                </c:pt>
                <c:pt idx="630">
                  <c:v>2.1446078431372584E-2</c:v>
                </c:pt>
                <c:pt idx="631">
                  <c:v>2.2643818849449104E-2</c:v>
                </c:pt>
                <c:pt idx="632">
                  <c:v>2.629969418960254E-2</c:v>
                </c:pt>
                <c:pt idx="633">
                  <c:v>2.56253813300793E-2</c:v>
                </c:pt>
                <c:pt idx="634">
                  <c:v>2.6203534430225606E-2</c:v>
                </c:pt>
                <c:pt idx="635">
                  <c:v>2.6763990267639981E-2</c:v>
                </c:pt>
                <c:pt idx="636">
                  <c:v>2.7929568913175551E-2</c:v>
                </c:pt>
                <c:pt idx="637">
                  <c:v>3.2179720704310855E-2</c:v>
                </c:pt>
                <c:pt idx="638">
                  <c:v>3.762135922330101E-2</c:v>
                </c:pt>
                <c:pt idx="639">
                  <c:v>3.0138637733574392E-2</c:v>
                </c:pt>
                <c:pt idx="640">
                  <c:v>3.1325301204819134E-2</c:v>
                </c:pt>
                <c:pt idx="641">
                  <c:v>3.7349397590361377E-2</c:v>
                </c:pt>
                <c:pt idx="642">
                  <c:v>3.5992801439711952E-2</c:v>
                </c:pt>
                <c:pt idx="643">
                  <c:v>3.3512866546977715E-2</c:v>
                </c:pt>
                <c:pt idx="644">
                  <c:v>3.4564958283670899E-2</c:v>
                </c:pt>
                <c:pt idx="645">
                  <c:v>3.4503271861986873E-2</c:v>
                </c:pt>
                <c:pt idx="646">
                  <c:v>3.444180522565321E-2</c:v>
                </c:pt>
                <c:pt idx="647">
                  <c:v>3.4360189573459543E-2</c:v>
                </c:pt>
                <c:pt idx="648">
                  <c:v>3.7212049616065945E-2</c:v>
                </c:pt>
                <c:pt idx="649">
                  <c:v>3.529411764705892E-2</c:v>
                </c:pt>
                <c:pt idx="650">
                  <c:v>2.9824561403508643E-2</c:v>
                </c:pt>
                <c:pt idx="651">
                  <c:v>3.2182562902282053E-2</c:v>
                </c:pt>
                <c:pt idx="652">
                  <c:v>3.5630841121495394E-2</c:v>
                </c:pt>
                <c:pt idx="653">
                  <c:v>3.1939605110336888E-2</c:v>
                </c:pt>
                <c:pt idx="654">
                  <c:v>2.7214823393167498E-2</c:v>
                </c:pt>
                <c:pt idx="655">
                  <c:v>2.7214823393167498E-2</c:v>
                </c:pt>
                <c:pt idx="656">
                  <c:v>2.5921658986175045E-2</c:v>
                </c:pt>
                <c:pt idx="657">
                  <c:v>2.1276595744680771E-2</c:v>
                </c:pt>
                <c:pt idx="658">
                  <c:v>1.8943742824339971E-2</c:v>
                </c:pt>
                <c:pt idx="659">
                  <c:v>1.6036655211913109E-2</c:v>
                </c:pt>
                <c:pt idx="660">
                  <c:v>1.1958997722095743E-2</c:v>
                </c:pt>
                <c:pt idx="661">
                  <c:v>1.1363636363636465E-2</c:v>
                </c:pt>
                <c:pt idx="662">
                  <c:v>1.3628620102214661E-2</c:v>
                </c:pt>
                <c:pt idx="663">
                  <c:v>1.6439909297052191E-2</c:v>
                </c:pt>
                <c:pt idx="664">
                  <c:v>1.2408347433727984E-2</c:v>
                </c:pt>
                <c:pt idx="665">
                  <c:v>1.0692177827799743E-2</c:v>
                </c:pt>
                <c:pt idx="666">
                  <c:v>1.465614430665152E-2</c:v>
                </c:pt>
                <c:pt idx="667">
                  <c:v>1.7474633596392231E-2</c:v>
                </c:pt>
                <c:pt idx="668">
                  <c:v>1.516002245929271E-2</c:v>
                </c:pt>
                <c:pt idx="669">
                  <c:v>2.0270270270270174E-2</c:v>
                </c:pt>
                <c:pt idx="670">
                  <c:v>2.2535211267605604E-2</c:v>
                </c:pt>
                <c:pt idx="671">
                  <c:v>2.4802705749718212E-2</c:v>
                </c:pt>
                <c:pt idx="672">
                  <c:v>2.7574563871693991E-2</c:v>
                </c:pt>
                <c:pt idx="673">
                  <c:v>3.1460674157303359E-2</c:v>
                </c:pt>
                <c:pt idx="674">
                  <c:v>3.0252100840336249E-2</c:v>
                </c:pt>
                <c:pt idx="675">
                  <c:v>2.175125488008911E-2</c:v>
                </c:pt>
                <c:pt idx="676">
                  <c:v>1.8941504178273005E-2</c:v>
                </c:pt>
                <c:pt idx="677">
                  <c:v>1.9487750556792971E-2</c:v>
                </c:pt>
                <c:pt idx="678">
                  <c:v>2.0555555555555438E-2</c:v>
                </c:pt>
                <c:pt idx="679">
                  <c:v>2.2160664819944609E-2</c:v>
                </c:pt>
                <c:pt idx="680">
                  <c:v>2.3783185840707821E-2</c:v>
                </c:pt>
                <c:pt idx="681">
                  <c:v>2.0419426048565281E-2</c:v>
                </c:pt>
                <c:pt idx="682">
                  <c:v>1.9283746556473913E-2</c:v>
                </c:pt>
                <c:pt idx="683">
                  <c:v>2.0352035203520247E-2</c:v>
                </c:pt>
                <c:pt idx="684">
                  <c:v>2.0262869660460092E-2</c:v>
                </c:pt>
                <c:pt idx="685">
                  <c:v>1.6884531590413809E-2</c:v>
                </c:pt>
                <c:pt idx="686">
                  <c:v>1.7400761283306032E-2</c:v>
                </c:pt>
                <c:pt idx="687">
                  <c:v>2.2925764192139875E-2</c:v>
                </c:pt>
                <c:pt idx="688">
                  <c:v>2.8977583378895444E-2</c:v>
                </c:pt>
                <c:pt idx="689">
                  <c:v>3.1676679410158393E-2</c:v>
                </c:pt>
                <c:pt idx="690">
                  <c:v>2.9395753946652281E-2</c:v>
                </c:pt>
                <c:pt idx="691">
                  <c:v>2.5474254742547275E-2</c:v>
                </c:pt>
                <c:pt idx="692">
                  <c:v>2.5391680172879516E-2</c:v>
                </c:pt>
                <c:pt idx="693">
                  <c:v>3.1909140075716547E-2</c:v>
                </c:pt>
                <c:pt idx="694">
                  <c:v>3.6216216216216068E-2</c:v>
                </c:pt>
                <c:pt idx="695">
                  <c:v>3.3423180592991875E-2</c:v>
                </c:pt>
                <c:pt idx="696">
                  <c:v>2.8448738593666034E-2</c:v>
                </c:pt>
                <c:pt idx="697">
                  <c:v>3.0530262453133394E-2</c:v>
                </c:pt>
                <c:pt idx="698">
                  <c:v>3.2068412613575736E-2</c:v>
                </c:pt>
                <c:pt idx="699">
                  <c:v>3.3617929562433257E-2</c:v>
                </c:pt>
                <c:pt idx="700">
                  <c:v>2.8692879914984148E-2</c:v>
                </c:pt>
                <c:pt idx="701">
                  <c:v>2.541026998411855E-2</c:v>
                </c:pt>
                <c:pt idx="702">
                  <c:v>3.0671602326811209E-2</c:v>
                </c:pt>
                <c:pt idx="703">
                  <c:v>3.6469344608879517E-2</c:v>
                </c:pt>
                <c:pt idx="704">
                  <c:v>4.7418335089568053E-2</c:v>
                </c:pt>
                <c:pt idx="705">
                  <c:v>4.3501048218029359E-2</c:v>
                </c:pt>
                <c:pt idx="706">
                  <c:v>3.3385498174230532E-2</c:v>
                </c:pt>
                <c:pt idx="707">
                  <c:v>3.3385498174230532E-2</c:v>
                </c:pt>
                <c:pt idx="708">
                  <c:v>4.0187891440501167E-2</c:v>
                </c:pt>
                <c:pt idx="709">
                  <c:v>3.6382536382536301E-2</c:v>
                </c:pt>
                <c:pt idx="710">
                  <c:v>3.4179181771103018E-2</c:v>
                </c:pt>
                <c:pt idx="711">
                  <c:v>3.6138358286009309E-2</c:v>
                </c:pt>
                <c:pt idx="712">
                  <c:v>3.9772727272727293E-2</c:v>
                </c:pt>
                <c:pt idx="713">
                  <c:v>4.1817243159525175E-2</c:v>
                </c:pt>
                <c:pt idx="714">
                  <c:v>4.1046690610569536E-2</c:v>
                </c:pt>
                <c:pt idx="715">
                  <c:v>3.9265680775114831E-2</c:v>
                </c:pt>
                <c:pt idx="716">
                  <c:v>2.0120724346076369E-2</c:v>
                </c:pt>
                <c:pt idx="717">
                  <c:v>1.4063284781516971E-2</c:v>
                </c:pt>
                <c:pt idx="718">
                  <c:v>1.9687026754164672E-2</c:v>
                </c:pt>
                <c:pt idx="719">
                  <c:v>2.5239777889954462E-2</c:v>
                </c:pt>
                <c:pt idx="720">
                  <c:v>2.0757651781234232E-2</c:v>
                </c:pt>
                <c:pt idx="721">
                  <c:v>2.4202607823470279E-2</c:v>
                </c:pt>
                <c:pt idx="722">
                  <c:v>2.7981972959439272E-2</c:v>
                </c:pt>
                <c:pt idx="723">
                  <c:v>2.5929247633283525E-2</c:v>
                </c:pt>
                <c:pt idx="724">
                  <c:v>2.7098857426726131E-2</c:v>
                </c:pt>
                <c:pt idx="725">
                  <c:v>2.692765113974227E-2</c:v>
                </c:pt>
                <c:pt idx="726">
                  <c:v>2.3178905864958077E-2</c:v>
                </c:pt>
                <c:pt idx="727">
                  <c:v>1.8974484789008761E-2</c:v>
                </c:pt>
                <c:pt idx="728">
                  <c:v>2.8338264299802685E-2</c:v>
                </c:pt>
                <c:pt idx="729">
                  <c:v>3.610698365527476E-2</c:v>
                </c:pt>
                <c:pt idx="730">
                  <c:v>4.373267326732666E-2</c:v>
                </c:pt>
                <c:pt idx="731">
                  <c:v>4.1088133924175319E-2</c:v>
                </c:pt>
                <c:pt idx="732">
                  <c:v>4.294695655165981E-2</c:v>
                </c:pt>
                <c:pt idx="733">
                  <c:v>4.1429592706119678E-2</c:v>
                </c:pt>
                <c:pt idx="734">
                  <c:v>3.9749035501344343E-2</c:v>
                </c:pt>
                <c:pt idx="735">
                  <c:v>3.9037609759888126E-2</c:v>
                </c:pt>
                <c:pt idx="736">
                  <c:v>4.088413823123993E-2</c:v>
                </c:pt>
                <c:pt idx="737">
                  <c:v>4.9359661059478643E-2</c:v>
                </c:pt>
                <c:pt idx="738">
                  <c:v>5.4975120783418374E-2</c:v>
                </c:pt>
                <c:pt idx="739">
                  <c:v>5.3080171620912386E-2</c:v>
                </c:pt>
                <c:pt idx="740">
                  <c:v>4.9533198751360752E-2</c:v>
                </c:pt>
                <c:pt idx="741">
                  <c:v>3.7310578899565128E-2</c:v>
                </c:pt>
                <c:pt idx="742">
                  <c:v>1.0999174706166848E-2</c:v>
                </c:pt>
                <c:pt idx="743">
                  <c:v>-2.2228002553859039E-4</c:v>
                </c:pt>
                <c:pt idx="744">
                  <c:v>-1.1358601902212717E-3</c:v>
                </c:pt>
                <c:pt idx="745">
                  <c:v>8.4631406715107715E-5</c:v>
                </c:pt>
                <c:pt idx="746">
                  <c:v>-4.4647876766238381E-3</c:v>
                </c:pt>
                <c:pt idx="747">
                  <c:v>-5.7632442437670628E-3</c:v>
                </c:pt>
                <c:pt idx="748">
                  <c:v>-1.0157614958551719E-2</c:v>
                </c:pt>
                <c:pt idx="749">
                  <c:v>-1.2291746182109153E-2</c:v>
                </c:pt>
                <c:pt idx="750">
                  <c:v>-1.9587610037622771E-2</c:v>
                </c:pt>
                <c:pt idx="751">
                  <c:v>-1.4838355663267633E-2</c:v>
                </c:pt>
                <c:pt idx="752">
                  <c:v>-1.3779428628864721E-2</c:v>
                </c:pt>
                <c:pt idx="753">
                  <c:v>-2.2396829420033848E-3</c:v>
                </c:pt>
                <c:pt idx="754">
                  <c:v>1.9145871744709275E-2</c:v>
                </c:pt>
                <c:pt idx="755">
                  <c:v>2.8141231232083674E-2</c:v>
                </c:pt>
                <c:pt idx="756">
                  <c:v>2.6211113889767157E-2</c:v>
                </c:pt>
                <c:pt idx="757">
                  <c:v>2.151336357866529E-2</c:v>
                </c:pt>
                <c:pt idx="758">
                  <c:v>2.2861714393279886E-2</c:v>
                </c:pt>
                <c:pt idx="759">
                  <c:v>2.2067707525304403E-2</c:v>
                </c:pt>
                <c:pt idx="760">
                  <c:v>2.0035489292185682E-2</c:v>
                </c:pt>
                <c:pt idx="761">
                  <c:v>1.1215605940686268E-2</c:v>
                </c:pt>
                <c:pt idx="762">
                  <c:v>1.3407784804821077E-2</c:v>
                </c:pt>
                <c:pt idx="763">
                  <c:v>1.1501775395112546E-2</c:v>
                </c:pt>
                <c:pt idx="764">
                  <c:v>1.1183122472331775E-2</c:v>
                </c:pt>
                <c:pt idx="765">
                  <c:v>1.1666951489314625E-2</c:v>
                </c:pt>
                <c:pt idx="766">
                  <c:v>1.084544776600338E-2</c:v>
                </c:pt>
                <c:pt idx="767">
                  <c:v>1.4377930222179369E-2</c:v>
                </c:pt>
                <c:pt idx="768">
                  <c:v>1.7007834915029774E-2</c:v>
                </c:pt>
                <c:pt idx="769">
                  <c:v>2.1248981733331451E-2</c:v>
                </c:pt>
                <c:pt idx="770">
                  <c:v>2.6192415103541089E-2</c:v>
                </c:pt>
                <c:pt idx="771">
                  <c:v>3.0772344447868694E-2</c:v>
                </c:pt>
                <c:pt idx="772">
                  <c:v>3.4589718808964998E-2</c:v>
                </c:pt>
                <c:pt idx="773">
                  <c:v>3.5023181506360412E-2</c:v>
                </c:pt>
                <c:pt idx="774">
                  <c:v>3.5798809769996165E-2</c:v>
                </c:pt>
                <c:pt idx="775">
                  <c:v>3.7549960307080799E-2</c:v>
                </c:pt>
                <c:pt idx="776">
                  <c:v>3.8126216928186851E-2</c:v>
                </c:pt>
                <c:pt idx="777">
                  <c:v>3.5222681306640524E-2</c:v>
                </c:pt>
                <c:pt idx="778">
                  <c:v>3.4514322145817289E-2</c:v>
                </c:pt>
                <c:pt idx="779">
                  <c:v>3.0620668384193861E-2</c:v>
                </c:pt>
                <c:pt idx="780">
                  <c:v>3.0087663379855023E-2</c:v>
                </c:pt>
                <c:pt idx="781">
                  <c:v>2.8981784423473878E-2</c:v>
                </c:pt>
                <c:pt idx="782">
                  <c:v>2.5828752813320977E-2</c:v>
                </c:pt>
                <c:pt idx="783">
                  <c:v>2.2731633741348567E-2</c:v>
                </c:pt>
                <c:pt idx="784">
                  <c:v>1.7379429374660749E-2</c:v>
                </c:pt>
                <c:pt idx="785">
                  <c:v>1.6538704482976341E-2</c:v>
                </c:pt>
                <c:pt idx="786">
                  <c:v>1.4175114798464783E-2</c:v>
                </c:pt>
                <c:pt idx="787">
                  <c:v>1.6859349154821235E-2</c:v>
                </c:pt>
                <c:pt idx="788">
                  <c:v>1.9497168982819613E-2</c:v>
                </c:pt>
                <c:pt idx="789">
                  <c:v>2.1556780595369363E-2</c:v>
                </c:pt>
                <c:pt idx="790">
                  <c:v>1.7960197033926262E-2</c:v>
                </c:pt>
                <c:pt idx="791">
                  <c:v>1.7595049796895523E-2</c:v>
                </c:pt>
                <c:pt idx="792">
                  <c:v>1.6840617620982989E-2</c:v>
                </c:pt>
                <c:pt idx="793">
                  <c:v>2.0181404902574807E-2</c:v>
                </c:pt>
                <c:pt idx="794">
                  <c:v>1.5187472411246183E-2</c:v>
                </c:pt>
                <c:pt idx="795">
                  <c:v>1.1388080475768669E-2</c:v>
                </c:pt>
                <c:pt idx="796">
                  <c:v>1.3903888279197085E-2</c:v>
                </c:pt>
                <c:pt idx="797">
                  <c:v>1.7157935271568725E-2</c:v>
                </c:pt>
                <c:pt idx="798">
                  <c:v>1.8854718054158059E-2</c:v>
                </c:pt>
                <c:pt idx="799">
                  <c:v>1.538809488600279E-2</c:v>
                </c:pt>
                <c:pt idx="800">
                  <c:v>1.0947341081747997E-2</c:v>
                </c:pt>
                <c:pt idx="801">
                  <c:v>8.7679914349114707E-3</c:v>
                </c:pt>
                <c:pt idx="802">
                  <c:v>1.2328701961954458E-2</c:v>
                </c:pt>
                <c:pt idx="803">
                  <c:v>1.5128383667573297E-2</c:v>
                </c:pt>
                <c:pt idx="804">
                  <c:v>1.557758795574915E-2</c:v>
                </c:pt>
                <c:pt idx="805">
                  <c:v>1.1204746347724948E-2</c:v>
                </c:pt>
                <c:pt idx="806">
                  <c:v>1.6126949139408042E-2</c:v>
                </c:pt>
                <c:pt idx="807">
                  <c:v>2.0151253036061689E-2</c:v>
                </c:pt>
                <c:pt idx="808">
                  <c:v>2.1669476870798121E-2</c:v>
                </c:pt>
                <c:pt idx="809">
                  <c:v>2.0589816945944195E-2</c:v>
                </c:pt>
                <c:pt idx="810">
                  <c:v>1.9742378703305974E-2</c:v>
                </c:pt>
                <c:pt idx="811">
                  <c:v>1.7150983482969062E-2</c:v>
                </c:pt>
                <c:pt idx="812">
                  <c:v>1.6840509711232077E-2</c:v>
                </c:pt>
                <c:pt idx="813">
                  <c:v>1.6095417021513292E-2</c:v>
                </c:pt>
                <c:pt idx="814">
                  <c:v>1.231524989320798E-2</c:v>
                </c:pt>
                <c:pt idx="815">
                  <c:v>6.5312139196231911E-3</c:v>
                </c:pt>
                <c:pt idx="816">
                  <c:v>-2.2993097820542818E-3</c:v>
                </c:pt>
                <c:pt idx="817">
                  <c:v>-8.7031462935205361E-4</c:v>
                </c:pt>
                <c:pt idx="818">
                  <c:v>-2.2031284423873476E-4</c:v>
                </c:pt>
                <c:pt idx="819">
                  <c:v>-1.0403098939391064E-3</c:v>
                </c:pt>
                <c:pt idx="820">
                  <c:v>3.5033218244295838E-4</c:v>
                </c:pt>
                <c:pt idx="821">
                  <c:v>1.7957180975505249E-3</c:v>
                </c:pt>
                <c:pt idx="822">
                  <c:v>2.2568611104094582E-3</c:v>
                </c:pt>
                <c:pt idx="823">
                  <c:v>2.413037985344868E-3</c:v>
                </c:pt>
                <c:pt idx="824">
                  <c:v>8.8429616341700878E-5</c:v>
                </c:pt>
                <c:pt idx="825">
                  <c:v>1.2761656067050708E-3</c:v>
                </c:pt>
                <c:pt idx="826">
                  <c:v>4.3631821691851869E-3</c:v>
                </c:pt>
                <c:pt idx="827">
                  <c:v>6.3872475153647912E-3</c:v>
                </c:pt>
                <c:pt idx="828">
                  <c:v>1.2375025026943876E-2</c:v>
                </c:pt>
                <c:pt idx="829">
                  <c:v>8.4727757901266187E-3</c:v>
                </c:pt>
                <c:pt idx="830">
                  <c:v>8.9161609655219465E-3</c:v>
                </c:pt>
                <c:pt idx="831">
                  <c:v>1.1726257503534843E-2</c:v>
                </c:pt>
                <c:pt idx="832">
                  <c:v>1.0784764621246223E-2</c:v>
                </c:pt>
                <c:pt idx="833">
                  <c:v>1.0792865347959424E-2</c:v>
                </c:pt>
                <c:pt idx="834">
                  <c:v>8.6836334305182561E-3</c:v>
                </c:pt>
                <c:pt idx="835">
                  <c:v>1.0553158595656864E-2</c:v>
                </c:pt>
                <c:pt idx="836">
                  <c:v>1.5486446201652182E-2</c:v>
                </c:pt>
                <c:pt idx="837">
                  <c:v>1.685924966243646E-2</c:v>
                </c:pt>
                <c:pt idx="838">
                  <c:v>1.6843334719788938E-2</c:v>
                </c:pt>
                <c:pt idx="839">
                  <c:v>2.0507989115119862E-2</c:v>
                </c:pt>
                <c:pt idx="840">
                  <c:v>2.5103933482571117E-2</c:v>
                </c:pt>
                <c:pt idx="841">
                  <c:v>2.8103616813294208E-2</c:v>
                </c:pt>
                <c:pt idx="842">
                  <c:v>2.44119623655914E-2</c:v>
                </c:pt>
                <c:pt idx="843">
                  <c:v>2.176223471915395E-2</c:v>
                </c:pt>
                <c:pt idx="844">
                  <c:v>1.8563431667619756E-2</c:v>
                </c:pt>
                <c:pt idx="845">
                  <c:v>1.6405658099591269E-2</c:v>
                </c:pt>
                <c:pt idx="846">
                  <c:v>1.7251073506566073E-2</c:v>
                </c:pt>
                <c:pt idx="847">
                  <c:v>1.9281215572969801E-2</c:v>
                </c:pt>
                <c:pt idx="848">
                  <c:v>2.1805652303711787E-2</c:v>
                </c:pt>
                <c:pt idx="849">
                  <c:v>2.020757753132485E-2</c:v>
                </c:pt>
                <c:pt idx="850">
                  <c:v>2.172493864295566E-2</c:v>
                </c:pt>
                <c:pt idx="851">
                  <c:v>2.1299307195522532E-2</c:v>
                </c:pt>
                <c:pt idx="852">
                  <c:v>2.151318868063945E-2</c:v>
                </c:pt>
                <c:pt idx="853">
                  <c:v>2.263468931091861E-2</c:v>
                </c:pt>
                <c:pt idx="854">
                  <c:v>2.3309497646499366E-2</c:v>
                </c:pt>
                <c:pt idx="855">
                  <c:v>2.4709963021052994E-2</c:v>
                </c:pt>
                <c:pt idx="856">
                  <c:v>2.7819216078424969E-2</c:v>
                </c:pt>
                <c:pt idx="857">
                  <c:v>2.8075506935940187E-2</c:v>
                </c:pt>
                <c:pt idx="858">
                  <c:v>2.8541247855619289E-2</c:v>
                </c:pt>
                <c:pt idx="859">
                  <c:v>2.6429238568742575E-2</c:v>
                </c:pt>
                <c:pt idx="860">
                  <c:v>2.3320551058088279E-2</c:v>
                </c:pt>
                <c:pt idx="861">
                  <c:v>2.492032470218053E-2</c:v>
                </c:pt>
                <c:pt idx="862">
                  <c:v>2.1473285776677731E-2</c:v>
                </c:pt>
                <c:pt idx="863">
                  <c:v>2.0023809043401064E-2</c:v>
                </c:pt>
                <c:pt idx="864">
                  <c:v>1.4875893578291333E-2</c:v>
                </c:pt>
                <c:pt idx="865">
                  <c:v>1.5188615351321877E-2</c:v>
                </c:pt>
                <c:pt idx="866">
                  <c:v>1.8831863513063984E-2</c:v>
                </c:pt>
                <c:pt idx="867">
                  <c:v>2.0005834702090608E-2</c:v>
                </c:pt>
                <c:pt idx="868">
                  <c:v>1.7959105553606136E-2</c:v>
                </c:pt>
                <c:pt idx="869">
                  <c:v>1.671194894390049E-2</c:v>
                </c:pt>
                <c:pt idx="870">
                  <c:v>1.826331335037068E-2</c:v>
                </c:pt>
                <c:pt idx="871">
                  <c:v>1.7376412106666406E-2</c:v>
                </c:pt>
                <c:pt idx="872">
                  <c:v>1.6844977040391562E-2</c:v>
                </c:pt>
                <c:pt idx="873">
                  <c:v>1.7339736996186295E-2</c:v>
                </c:pt>
                <c:pt idx="874">
                  <c:v>2.0922903948629168E-2</c:v>
                </c:pt>
                <c:pt idx="875">
                  <c:v>2.3195274699624457E-2</c:v>
                </c:pt>
                <c:pt idx="876">
                  <c:v>2.599767976845202E-2</c:v>
                </c:pt>
                <c:pt idx="877">
                  <c:v>2.3413166797595197E-2</c:v>
                </c:pt>
                <c:pt idx="878">
                  <c:v>1.4940399642909163E-2</c:v>
                </c:pt>
                <c:pt idx="879">
                  <c:v>3.1304729404111331E-3</c:v>
                </c:pt>
                <c:pt idx="880">
                  <c:v>1.982013035848551E-3</c:v>
                </c:pt>
                <c:pt idx="881">
                  <c:v>7.1665628318304808E-3</c:v>
                </c:pt>
                <c:pt idx="882">
                  <c:v>9.9686476258979972E-3</c:v>
                </c:pt>
                <c:pt idx="883">
                  <c:v>1.2810698495523853E-2</c:v>
                </c:pt>
                <c:pt idx="884">
                  <c:v>1.3910228912373812E-2</c:v>
                </c:pt>
                <c:pt idx="885">
                  <c:v>1.2303863428671624E-2</c:v>
                </c:pt>
                <c:pt idx="886">
                  <c:v>1.1757452138405844E-2</c:v>
                </c:pt>
                <c:pt idx="887">
                  <c:v>1.3204191315779434E-2</c:v>
                </c:pt>
                <c:pt idx="888">
                  <c:v>1.3553199782346148E-2</c:v>
                </c:pt>
                <c:pt idx="889">
                  <c:v>1.6675024108003811E-2</c:v>
                </c:pt>
                <c:pt idx="890">
                  <c:v>2.6236457477642139E-2</c:v>
                </c:pt>
                <c:pt idx="891">
                  <c:v>4.1373734533183493E-2</c:v>
                </c:pt>
                <c:pt idx="892">
                  <c:v>4.9264665639830785E-2</c:v>
                </c:pt>
                <c:pt idx="893">
                  <c:v>5.317418943207719E-2</c:v>
                </c:pt>
                <c:pt idx="894">
                  <c:v>5.2691676472409688E-2</c:v>
                </c:pt>
                <c:pt idx="895">
                  <c:v>5.1813231732712461E-2</c:v>
                </c:pt>
                <c:pt idx="896">
                  <c:v>5.363523425270289E-2</c:v>
                </c:pt>
                <c:pt idx="897">
                  <c:v>6.2265912207714491E-2</c:v>
                </c:pt>
                <c:pt idx="898">
                  <c:v>6.8655595202961939E-2</c:v>
                </c:pt>
                <c:pt idx="899">
                  <c:v>7.1594573451124743E-2</c:v>
                </c:pt>
                <c:pt idx="900">
                  <c:v>7.578082463000535E-2</c:v>
                </c:pt>
                <c:pt idx="901">
                  <c:v>7.9492208989539792E-2</c:v>
                </c:pt>
                <c:pt idx="902">
                  <c:v>8.5407801485385848E-2</c:v>
                </c:pt>
                <c:pt idx="903">
                  <c:v>8.2351617440225011E-2</c:v>
                </c:pt>
                <c:pt idx="904">
                  <c:v>8.5300517130892262E-2</c:v>
                </c:pt>
                <c:pt idx="905">
                  <c:v>8.9992981419231066E-2</c:v>
                </c:pt>
                <c:pt idx="906">
                  <c:v>8.4477782067545526E-2</c:v>
                </c:pt>
                <c:pt idx="907">
                  <c:v>8.2162550595412664E-2</c:v>
                </c:pt>
                <c:pt idx="908">
                  <c:v>8.2057515824517591E-2</c:v>
                </c:pt>
                <c:pt idx="909">
                  <c:v>7.7572614708094623E-2</c:v>
                </c:pt>
                <c:pt idx="910">
                  <c:v>7.1313803689782906E-2</c:v>
                </c:pt>
                <c:pt idx="911">
                  <c:v>6.4108316773858087E-2</c:v>
                </c:pt>
                <c:pt idx="912">
                  <c:v>6.3402963099291609E-2</c:v>
                </c:pt>
                <c:pt idx="913">
                  <c:v>5.9576487127668942E-2</c:v>
                </c:pt>
                <c:pt idx="914">
                  <c:v>4.9313486417571273E-2</c:v>
                </c:pt>
                <c:pt idx="915">
                  <c:v>4.9469474880623254E-2</c:v>
                </c:pt>
                <c:pt idx="916">
                  <c:v>4.1253145393564727E-2</c:v>
                </c:pt>
                <c:pt idx="917">
                  <c:v>3.0592533347792994E-2</c:v>
                </c:pt>
                <c:pt idx="918">
                  <c:v>3.2803282023462499E-2</c:v>
                </c:pt>
                <c:pt idx="919">
                  <c:v>3.7186358677607556E-2</c:v>
                </c:pt>
                <c:pt idx="920">
                  <c:v>3.6950823322234427E-2</c:v>
                </c:pt>
                <c:pt idx="921">
                  <c:v>3.2465375076767167E-2</c:v>
                </c:pt>
                <c:pt idx="922">
                  <c:v>3.139855644977696E-2</c:v>
                </c:pt>
                <c:pt idx="923">
                  <c:v>3.322200208829762E-2</c:v>
                </c:pt>
                <c:pt idx="924">
                  <c:v>3.1079425939238847E-2</c:v>
                </c:pt>
                <c:pt idx="925">
                  <c:v>3.1664212076583098E-2</c:v>
                </c:pt>
                <c:pt idx="926">
                  <c:v>3.4690014354717524E-2</c:v>
                </c:pt>
                <c:pt idx="927">
                  <c:v>3.3540471111874304E-2</c:v>
                </c:pt>
                <c:pt idx="928">
                  <c:v>3.238866396761142E-2</c:v>
                </c:pt>
                <c:pt idx="929">
                  <c:v>2.9700853998204435E-2</c:v>
                </c:pt>
                <c:pt idx="930">
                  <c:v>2.9384633061405374E-2</c:v>
                </c:pt>
                <c:pt idx="931">
                  <c:v>2.6109140322338353E-2</c:v>
                </c:pt>
                <c:pt idx="932">
                  <c:v>2.4325414641446441E-2</c:v>
                </c:pt>
                <c:pt idx="933">
                  <c:v>2.5714034967967203E-2</c:v>
                </c:pt>
                <c:pt idx="934">
                  <c:v>2.7141684004842848E-2</c:v>
                </c:pt>
                <c:pt idx="935">
                  <c:v>2.872366268806581E-2</c:v>
                </c:pt>
                <c:pt idx="936">
                  <c:v>2.9994125128311122E-2</c:v>
                </c:pt>
                <c:pt idx="937">
                  <c:v>2.8142703731568686E-2</c:v>
                </c:pt>
                <c:pt idx="938">
                  <c:v>2.4055852640280317E-2</c:v>
                </c:pt>
                <c:pt idx="939">
                  <c:v>2.3337465177498906E-2</c:v>
                </c:pt>
                <c:pt idx="940">
                  <c:v>2.3759340869898393E-2</c:v>
                </c:pt>
                <c:pt idx="941">
                  <c:v>2.6726833178446263E-2</c:v>
                </c:pt>
                <c:pt idx="942">
                  <c:v>2.7318012794754543E-2</c:v>
                </c:pt>
                <c:pt idx="943">
                  <c:v>2.9392196249335534E-2</c:v>
                </c:pt>
                <c:pt idx="944">
                  <c:v>3.0226996261723871E-2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46F6-4EF2-A299-9E767BFA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72885680956546E-2"/>
          <c:y val="2.2916666666666665E-2"/>
          <c:w val="0.92419619422572175"/>
          <c:h val="0.87490977690288718"/>
        </c:manualLayout>
      </c:layout>
      <c:lineChart>
        <c:grouping val="standard"/>
        <c:varyColors val="0"/>
        <c:ser>
          <c:idx val="0"/>
          <c:order val="0"/>
          <c:tx>
            <c:v>Inflation Now</c:v>
          </c:tx>
          <c:spPr>
            <a:ln w="25400" cap="rnd">
              <a:solidFill>
                <a:srgbClr val="DF4DD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'Now Vs. 70s'!$A$2:$A$145</c:f>
              <c:numCache>
                <c:formatCode>d\-mmm\-yy</c:formatCode>
                <c:ptCount val="14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  <c:pt idx="84">
                  <c:v>46388</c:v>
                </c:pt>
                <c:pt idx="85">
                  <c:v>46419</c:v>
                </c:pt>
                <c:pt idx="86">
                  <c:v>46447</c:v>
                </c:pt>
                <c:pt idx="87">
                  <c:v>46478</c:v>
                </c:pt>
                <c:pt idx="88">
                  <c:v>46508</c:v>
                </c:pt>
                <c:pt idx="89">
                  <c:v>46539</c:v>
                </c:pt>
                <c:pt idx="90">
                  <c:v>46569</c:v>
                </c:pt>
                <c:pt idx="91">
                  <c:v>46600</c:v>
                </c:pt>
                <c:pt idx="92">
                  <c:v>46631</c:v>
                </c:pt>
                <c:pt idx="93">
                  <c:v>46661</c:v>
                </c:pt>
                <c:pt idx="94">
                  <c:v>46692</c:v>
                </c:pt>
                <c:pt idx="95">
                  <c:v>46722</c:v>
                </c:pt>
                <c:pt idx="96">
                  <c:v>46753</c:v>
                </c:pt>
                <c:pt idx="97">
                  <c:v>46784</c:v>
                </c:pt>
                <c:pt idx="98">
                  <c:v>46813</c:v>
                </c:pt>
                <c:pt idx="99">
                  <c:v>46844</c:v>
                </c:pt>
                <c:pt idx="100">
                  <c:v>46874</c:v>
                </c:pt>
                <c:pt idx="101">
                  <c:v>46905</c:v>
                </c:pt>
                <c:pt idx="102">
                  <c:v>46935</c:v>
                </c:pt>
                <c:pt idx="103">
                  <c:v>46966</c:v>
                </c:pt>
                <c:pt idx="104">
                  <c:v>46997</c:v>
                </c:pt>
                <c:pt idx="105">
                  <c:v>47027</c:v>
                </c:pt>
                <c:pt idx="106">
                  <c:v>47058</c:v>
                </c:pt>
                <c:pt idx="107">
                  <c:v>47088</c:v>
                </c:pt>
                <c:pt idx="108">
                  <c:v>47119</c:v>
                </c:pt>
                <c:pt idx="109">
                  <c:v>47150</c:v>
                </c:pt>
                <c:pt idx="110">
                  <c:v>47178</c:v>
                </c:pt>
                <c:pt idx="111">
                  <c:v>47209</c:v>
                </c:pt>
                <c:pt idx="112">
                  <c:v>47239</c:v>
                </c:pt>
                <c:pt idx="113">
                  <c:v>47270</c:v>
                </c:pt>
                <c:pt idx="114">
                  <c:v>47300</c:v>
                </c:pt>
                <c:pt idx="115">
                  <c:v>47331</c:v>
                </c:pt>
                <c:pt idx="116">
                  <c:v>47362</c:v>
                </c:pt>
                <c:pt idx="117">
                  <c:v>47392</c:v>
                </c:pt>
                <c:pt idx="118">
                  <c:v>47423</c:v>
                </c:pt>
                <c:pt idx="119">
                  <c:v>47453</c:v>
                </c:pt>
                <c:pt idx="120">
                  <c:v>47484</c:v>
                </c:pt>
                <c:pt idx="121">
                  <c:v>47515</c:v>
                </c:pt>
                <c:pt idx="122">
                  <c:v>47543</c:v>
                </c:pt>
                <c:pt idx="123">
                  <c:v>47574</c:v>
                </c:pt>
                <c:pt idx="124">
                  <c:v>47604</c:v>
                </c:pt>
                <c:pt idx="125">
                  <c:v>47635</c:v>
                </c:pt>
                <c:pt idx="126">
                  <c:v>47665</c:v>
                </c:pt>
                <c:pt idx="127">
                  <c:v>47696</c:v>
                </c:pt>
                <c:pt idx="128">
                  <c:v>47727</c:v>
                </c:pt>
                <c:pt idx="129">
                  <c:v>47757</c:v>
                </c:pt>
                <c:pt idx="130">
                  <c:v>47788</c:v>
                </c:pt>
                <c:pt idx="131">
                  <c:v>47818</c:v>
                </c:pt>
                <c:pt idx="132">
                  <c:v>47849</c:v>
                </c:pt>
                <c:pt idx="133">
                  <c:v>47880</c:v>
                </c:pt>
                <c:pt idx="134">
                  <c:v>47908</c:v>
                </c:pt>
                <c:pt idx="135">
                  <c:v>47939</c:v>
                </c:pt>
                <c:pt idx="136">
                  <c:v>47969</c:v>
                </c:pt>
                <c:pt idx="137">
                  <c:v>48000</c:v>
                </c:pt>
                <c:pt idx="138">
                  <c:v>48030</c:v>
                </c:pt>
                <c:pt idx="139">
                  <c:v>48061</c:v>
                </c:pt>
                <c:pt idx="140">
                  <c:v>48092</c:v>
                </c:pt>
                <c:pt idx="141">
                  <c:v>48122</c:v>
                </c:pt>
                <c:pt idx="142">
                  <c:v>48153</c:v>
                </c:pt>
                <c:pt idx="143">
                  <c:v>48183</c:v>
                </c:pt>
              </c:numCache>
            </c:numRef>
          </c:cat>
          <c:val>
            <c:numRef>
              <c:f>'[1]Now vs. 70s'!$B$2:$B$126</c:f>
              <c:numCache>
                <c:formatCode>General</c:formatCode>
                <c:ptCount val="125"/>
                <c:pt idx="0">
                  <c:v>2.4604903552897461E-2</c:v>
                </c:pt>
                <c:pt idx="1">
                  <c:v>2.3197108262389632E-2</c:v>
                </c:pt>
                <c:pt idx="2">
                  <c:v>1.5306383296693093E-2</c:v>
                </c:pt>
                <c:pt idx="3">
                  <c:v>3.6486481190454167E-3</c:v>
                </c:pt>
                <c:pt idx="4">
                  <c:v>2.4243611083911709E-3</c:v>
                </c:pt>
                <c:pt idx="5">
                  <c:v>7.2681419637297129E-3</c:v>
                </c:pt>
                <c:pt idx="6">
                  <c:v>1.0328253223915507E-2</c:v>
                </c:pt>
                <c:pt idx="7">
                  <c:v>1.3275873510318892E-2</c:v>
                </c:pt>
                <c:pt idx="8">
                  <c:v>1.4006453724921597E-2</c:v>
                </c:pt>
                <c:pt idx="9">
                  <c:v>1.1841977419793537E-2</c:v>
                </c:pt>
                <c:pt idx="10">
                  <c:v>1.1377566062035438E-2</c:v>
                </c:pt>
                <c:pt idx="11">
                  <c:v>1.2781544394667721E-2</c:v>
                </c:pt>
                <c:pt idx="12">
                  <c:v>1.3599709295582851E-2</c:v>
                </c:pt>
                <c:pt idx="13">
                  <c:v>1.6752442984166338E-2</c:v>
                </c:pt>
                <c:pt idx="14">
                  <c:v>2.6583773943021027E-2</c:v>
                </c:pt>
                <c:pt idx="15">
                  <c:v>4.1519910657805248E-2</c:v>
                </c:pt>
                <c:pt idx="16">
                  <c:v>4.9444409714625159E-2</c:v>
                </c:pt>
                <c:pt idx="17">
                  <c:v>5.3410155627349631E-2</c:v>
                </c:pt>
                <c:pt idx="18">
                  <c:v>5.2761049419245643E-2</c:v>
                </c:pt>
                <c:pt idx="19">
                  <c:v>5.2053316896525148E-2</c:v>
                </c:pt>
                <c:pt idx="20">
                  <c:v>5.3899073753795212E-2</c:v>
                </c:pt>
                <c:pt idx="21">
                  <c:v>6.2369407571288171E-2</c:v>
                </c:pt>
                <c:pt idx="22">
                  <c:v>6.8283720912392987E-2</c:v>
                </c:pt>
                <c:pt idx="23">
                  <c:v>7.0965423376305514E-2</c:v>
                </c:pt>
                <c:pt idx="24">
                  <c:v>7.595278888254331E-2</c:v>
                </c:pt>
                <c:pt idx="25">
                  <c:v>7.954847176810631E-2</c:v>
                </c:pt>
                <c:pt idx="26">
                  <c:v>8.5152162588613578E-2</c:v>
                </c:pt>
                <c:pt idx="27">
                  <c:v>8.2277721528480896E-2</c:v>
                </c:pt>
                <c:pt idx="28">
                  <c:v>8.5023319575032286E-2</c:v>
                </c:pt>
                <c:pt idx="29">
                  <c:v>8.9329868901052878E-2</c:v>
                </c:pt>
                <c:pt idx="30">
                  <c:v>8.4131820255810119E-2</c:v>
                </c:pt>
                <c:pt idx="31">
                  <c:v>8.2273610144024678E-2</c:v>
                </c:pt>
                <c:pt idx="32">
                  <c:v>8.2148539565299661E-2</c:v>
                </c:pt>
                <c:pt idx="33">
                  <c:v>7.7624926768937064E-2</c:v>
                </c:pt>
                <c:pt idx="34">
                  <c:v>7.135348084575055E-2</c:v>
                </c:pt>
                <c:pt idx="35">
                  <c:v>6.444940492084017E-2</c:v>
                </c:pt>
                <c:pt idx="36">
                  <c:v>6.3471562178210261E-2</c:v>
                </c:pt>
                <c:pt idx="37">
                  <c:v>5.9864375812515469E-2</c:v>
                </c:pt>
                <c:pt idx="38">
                  <c:v>4.9869204652974952E-2</c:v>
                </c:pt>
                <c:pt idx="39">
                  <c:v>4.9571915138369782E-2</c:v>
                </c:pt>
                <c:pt idx="40">
                  <c:v>4.1288435392834222E-2</c:v>
                </c:pt>
                <c:pt idx="41">
                  <c:v>3.09E-2</c:v>
                </c:pt>
                <c:pt idx="42">
                  <c:v>3.299075444289068E-2</c:v>
                </c:pt>
                <c:pt idx="43">
                  <c:v>3.7075037247731313E-2</c:v>
                </c:pt>
                <c:pt idx="44">
                  <c:v>3.6899025086076342E-2</c:v>
                </c:pt>
                <c:pt idx="45">
                  <c:v>3.232355773909612E-2</c:v>
                </c:pt>
                <c:pt idx="46">
                  <c:v>3.1209184254415545E-2</c:v>
                </c:pt>
                <c:pt idx="47">
                  <c:v>3.2977691561590694E-2</c:v>
                </c:pt>
                <c:pt idx="48">
                  <c:v>3.1059809026621865E-2</c:v>
                </c:pt>
                <c:pt idx="49">
                  <c:v>3.1657429794798686E-2</c:v>
                </c:pt>
                <c:pt idx="50">
                  <c:v>3.4751312370751242E-2</c:v>
                </c:pt>
                <c:pt idx="51">
                  <c:v>3.3577311967053047E-2</c:v>
                </c:pt>
                <c:pt idx="52">
                  <c:v>3.2502101428971697E-2</c:v>
                </c:pt>
                <c:pt idx="53">
                  <c:v>2.975628529981611E-2</c:v>
                </c:pt>
                <c:pt idx="54">
                  <c:v>2.9235657917197289E-2</c:v>
                </c:pt>
                <c:pt idx="55">
                  <c:v>2.5912269299480206E-2</c:v>
                </c:pt>
                <c:pt idx="56">
                  <c:v>2.4075134727031156E-2</c:v>
                </c:pt>
                <c:pt idx="57">
                  <c:v>2.5763256387161038E-2</c:v>
                </c:pt>
                <c:pt idx="58">
                  <c:v>2.732579279536651E-2</c:v>
                </c:pt>
                <c:pt idx="59">
                  <c:v>2.8965932720523835E-2</c:v>
                </c:pt>
                <c:pt idx="60">
                  <c:v>2.9994125128311122E-2</c:v>
                </c:pt>
                <c:pt idx="61">
                  <c:v>2.8142703731568686E-2</c:v>
                </c:pt>
                <c:pt idx="62">
                  <c:v>2.4055852640280317E-2</c:v>
                </c:pt>
                <c:pt idx="63">
                  <c:v>2.3337465177498906E-2</c:v>
                </c:pt>
                <c:pt idx="64">
                  <c:v>2.3759340869898393E-2</c:v>
                </c:pt>
                <c:pt idx="65">
                  <c:v>2.6726833178446263E-2</c:v>
                </c:pt>
                <c:pt idx="66">
                  <c:v>2.7318012794754543E-2</c:v>
                </c:pt>
                <c:pt idx="67">
                  <c:v>2.9392196249335534E-2</c:v>
                </c:pt>
                <c:pt idx="68">
                  <c:v>3.0226996261723871E-2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4286-A798-8F20C9B2E3F6}"/>
            </c:ext>
          </c:extLst>
        </c:ser>
        <c:ser>
          <c:idx val="1"/>
          <c:order val="1"/>
          <c:tx>
            <c:v>Inflation 70s</c:v>
          </c:tx>
          <c:spPr>
            <a:ln w="25400" cap="rnd">
              <a:solidFill>
                <a:srgbClr val="32E6F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'Now Vs. 70s'!$A$2:$A$145</c:f>
              <c:numCache>
                <c:formatCode>d\-mmm\-yy</c:formatCode>
                <c:ptCount val="14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  <c:pt idx="84">
                  <c:v>46388</c:v>
                </c:pt>
                <c:pt idx="85">
                  <c:v>46419</c:v>
                </c:pt>
                <c:pt idx="86">
                  <c:v>46447</c:v>
                </c:pt>
                <c:pt idx="87">
                  <c:v>46478</c:v>
                </c:pt>
                <c:pt idx="88">
                  <c:v>46508</c:v>
                </c:pt>
                <c:pt idx="89">
                  <c:v>46539</c:v>
                </c:pt>
                <c:pt idx="90">
                  <c:v>46569</c:v>
                </c:pt>
                <c:pt idx="91">
                  <c:v>46600</c:v>
                </c:pt>
                <c:pt idx="92">
                  <c:v>46631</c:v>
                </c:pt>
                <c:pt idx="93">
                  <c:v>46661</c:v>
                </c:pt>
                <c:pt idx="94">
                  <c:v>46692</c:v>
                </c:pt>
                <c:pt idx="95">
                  <c:v>46722</c:v>
                </c:pt>
                <c:pt idx="96">
                  <c:v>46753</c:v>
                </c:pt>
                <c:pt idx="97">
                  <c:v>46784</c:v>
                </c:pt>
                <c:pt idx="98">
                  <c:v>46813</c:v>
                </c:pt>
                <c:pt idx="99">
                  <c:v>46844</c:v>
                </c:pt>
                <c:pt idx="100">
                  <c:v>46874</c:v>
                </c:pt>
                <c:pt idx="101">
                  <c:v>46905</c:v>
                </c:pt>
                <c:pt idx="102">
                  <c:v>46935</c:v>
                </c:pt>
                <c:pt idx="103">
                  <c:v>46966</c:v>
                </c:pt>
                <c:pt idx="104">
                  <c:v>46997</c:v>
                </c:pt>
                <c:pt idx="105">
                  <c:v>47027</c:v>
                </c:pt>
                <c:pt idx="106">
                  <c:v>47058</c:v>
                </c:pt>
                <c:pt idx="107">
                  <c:v>47088</c:v>
                </c:pt>
                <c:pt idx="108">
                  <c:v>47119</c:v>
                </c:pt>
                <c:pt idx="109">
                  <c:v>47150</c:v>
                </c:pt>
                <c:pt idx="110">
                  <c:v>47178</c:v>
                </c:pt>
                <c:pt idx="111">
                  <c:v>47209</c:v>
                </c:pt>
                <c:pt idx="112">
                  <c:v>47239</c:v>
                </c:pt>
                <c:pt idx="113">
                  <c:v>47270</c:v>
                </c:pt>
                <c:pt idx="114">
                  <c:v>47300</c:v>
                </c:pt>
                <c:pt idx="115">
                  <c:v>47331</c:v>
                </c:pt>
                <c:pt idx="116">
                  <c:v>47362</c:v>
                </c:pt>
                <c:pt idx="117">
                  <c:v>47392</c:v>
                </c:pt>
                <c:pt idx="118">
                  <c:v>47423</c:v>
                </c:pt>
                <c:pt idx="119">
                  <c:v>47453</c:v>
                </c:pt>
                <c:pt idx="120">
                  <c:v>47484</c:v>
                </c:pt>
                <c:pt idx="121">
                  <c:v>47515</c:v>
                </c:pt>
                <c:pt idx="122">
                  <c:v>47543</c:v>
                </c:pt>
                <c:pt idx="123">
                  <c:v>47574</c:v>
                </c:pt>
                <c:pt idx="124">
                  <c:v>47604</c:v>
                </c:pt>
                <c:pt idx="125">
                  <c:v>47635</c:v>
                </c:pt>
                <c:pt idx="126">
                  <c:v>47665</c:v>
                </c:pt>
                <c:pt idx="127">
                  <c:v>47696</c:v>
                </c:pt>
                <c:pt idx="128">
                  <c:v>47727</c:v>
                </c:pt>
                <c:pt idx="129">
                  <c:v>47757</c:v>
                </c:pt>
                <c:pt idx="130">
                  <c:v>47788</c:v>
                </c:pt>
                <c:pt idx="131">
                  <c:v>47818</c:v>
                </c:pt>
                <c:pt idx="132">
                  <c:v>47849</c:v>
                </c:pt>
                <c:pt idx="133">
                  <c:v>47880</c:v>
                </c:pt>
                <c:pt idx="134">
                  <c:v>47908</c:v>
                </c:pt>
                <c:pt idx="135">
                  <c:v>47939</c:v>
                </c:pt>
                <c:pt idx="136">
                  <c:v>47969</c:v>
                </c:pt>
                <c:pt idx="137">
                  <c:v>48000</c:v>
                </c:pt>
                <c:pt idx="138">
                  <c:v>48030</c:v>
                </c:pt>
                <c:pt idx="139">
                  <c:v>48061</c:v>
                </c:pt>
                <c:pt idx="140">
                  <c:v>48092</c:v>
                </c:pt>
                <c:pt idx="141">
                  <c:v>48122</c:v>
                </c:pt>
                <c:pt idx="142">
                  <c:v>48153</c:v>
                </c:pt>
                <c:pt idx="143">
                  <c:v>48183</c:v>
                </c:pt>
              </c:numCache>
            </c:numRef>
          </c:cat>
          <c:val>
            <c:numRef>
              <c:f>'[1]Now vs. 70s'!$E$2:$E$145</c:f>
              <c:numCache>
                <c:formatCode>General</c:formatCode>
                <c:ptCount val="144"/>
                <c:pt idx="0">
                  <c:v>2.9629629629629672E-2</c:v>
                </c:pt>
                <c:pt idx="1">
                  <c:v>2.9556650246305383E-2</c:v>
                </c:pt>
                <c:pt idx="2">
                  <c:v>2.9484029484029284E-2</c:v>
                </c:pt>
                <c:pt idx="3">
                  <c:v>3.1862745098039325E-2</c:v>
                </c:pt>
                <c:pt idx="4">
                  <c:v>3.1784841075794823E-2</c:v>
                </c:pt>
                <c:pt idx="5">
                  <c:v>3.4146341463414664E-2</c:v>
                </c:pt>
                <c:pt idx="6">
                  <c:v>3.4063260340632562E-2</c:v>
                </c:pt>
                <c:pt idx="7">
                  <c:v>3.6407766990291357E-2</c:v>
                </c:pt>
                <c:pt idx="8">
                  <c:v>3.8647342995169032E-2</c:v>
                </c:pt>
                <c:pt idx="9">
                  <c:v>4.8309178743961345E-2</c:v>
                </c:pt>
                <c:pt idx="10">
                  <c:v>5.3012048192771166E-2</c:v>
                </c:pt>
                <c:pt idx="11">
                  <c:v>5.5288461538461453E-2</c:v>
                </c:pt>
                <c:pt idx="12">
                  <c:v>5.9952038369304628E-2</c:v>
                </c:pt>
                <c:pt idx="13">
                  <c:v>5.741626794258381E-2</c:v>
                </c:pt>
                <c:pt idx="14">
                  <c:v>7.398568019093088E-2</c:v>
                </c:pt>
                <c:pt idx="15">
                  <c:v>7.3634204275534465E-2</c:v>
                </c:pt>
                <c:pt idx="16">
                  <c:v>8.0568720379146974E-2</c:v>
                </c:pt>
                <c:pt idx="17">
                  <c:v>8.2547169811320709E-2</c:v>
                </c:pt>
                <c:pt idx="18">
                  <c:v>8.9411764705882302E-2</c:v>
                </c:pt>
                <c:pt idx="19">
                  <c:v>9.6018735362997543E-2</c:v>
                </c:pt>
                <c:pt idx="20">
                  <c:v>9.9999999999999867E-2</c:v>
                </c:pt>
                <c:pt idx="21">
                  <c:v>0.10138248847926268</c:v>
                </c:pt>
                <c:pt idx="22">
                  <c:v>0.10068649885583514</c:v>
                </c:pt>
                <c:pt idx="23">
                  <c:v>0.1070615034168565</c:v>
                </c:pt>
                <c:pt idx="24">
                  <c:v>0.10859728506787314</c:v>
                </c:pt>
                <c:pt idx="25">
                  <c:v>0.1153846153846152</c:v>
                </c:pt>
                <c:pt idx="26">
                  <c:v>0.10888888888888881</c:v>
                </c:pt>
                <c:pt idx="27">
                  <c:v>0.11946902654867242</c:v>
                </c:pt>
                <c:pt idx="28">
                  <c:v>0.11842105263157898</c:v>
                </c:pt>
                <c:pt idx="29">
                  <c:v>0.12200435729847503</c:v>
                </c:pt>
                <c:pt idx="30">
                  <c:v>0.12095032397408212</c:v>
                </c:pt>
                <c:pt idx="31">
                  <c:v>0.11752136752136755</c:v>
                </c:pt>
                <c:pt idx="32">
                  <c:v>0.11205073995771686</c:v>
                </c:pt>
                <c:pt idx="33">
                  <c:v>0.10460251046025104</c:v>
                </c:pt>
                <c:pt idx="34">
                  <c:v>0.10187110187110182</c:v>
                </c:pt>
                <c:pt idx="35">
                  <c:v>9.259259259259256E-2</c:v>
                </c:pt>
                <c:pt idx="36">
                  <c:v>9.1836734693877542E-2</c:v>
                </c:pt>
                <c:pt idx="37">
                  <c:v>9.5334685598377433E-2</c:v>
                </c:pt>
                <c:pt idx="38">
                  <c:v>8.6172344689378955E-2</c:v>
                </c:pt>
                <c:pt idx="39">
                  <c:v>7.9051383399209474E-2</c:v>
                </c:pt>
                <c:pt idx="40">
                  <c:v>7.6470588235294068E-2</c:v>
                </c:pt>
                <c:pt idx="41">
                  <c:v>7.3786407766990303E-2</c:v>
                </c:pt>
                <c:pt idx="42">
                  <c:v>7.1290944123314048E-2</c:v>
                </c:pt>
                <c:pt idx="43">
                  <c:v>6.6921606118546917E-2</c:v>
                </c:pt>
                <c:pt idx="44">
                  <c:v>6.2737642585551257E-2</c:v>
                </c:pt>
                <c:pt idx="45">
                  <c:v>6.0606060606060552E-2</c:v>
                </c:pt>
                <c:pt idx="46">
                  <c:v>5.8490566037735947E-2</c:v>
                </c:pt>
                <c:pt idx="47">
                  <c:v>6.2146892655367214E-2</c:v>
                </c:pt>
                <c:pt idx="48">
                  <c:v>5.9813084112149584E-2</c:v>
                </c:pt>
                <c:pt idx="49">
                  <c:v>5.555555555555558E-2</c:v>
                </c:pt>
                <c:pt idx="50">
                  <c:v>5.719557195571956E-2</c:v>
                </c:pt>
                <c:pt idx="51">
                  <c:v>5.4945054945054972E-2</c:v>
                </c:pt>
                <c:pt idx="52">
                  <c:v>5.464480874316946E-2</c:v>
                </c:pt>
                <c:pt idx="53">
                  <c:v>5.0632911392405111E-2</c:v>
                </c:pt>
                <c:pt idx="54">
                  <c:v>5.0359712230215736E-2</c:v>
                </c:pt>
                <c:pt idx="55">
                  <c:v>5.1971326164874654E-2</c:v>
                </c:pt>
                <c:pt idx="56">
                  <c:v>6.0822898032200312E-2</c:v>
                </c:pt>
                <c:pt idx="57">
                  <c:v>6.4285714285714279E-2</c:v>
                </c:pt>
                <c:pt idx="58">
                  <c:v>6.9518716577540163E-2</c:v>
                </c:pt>
                <c:pt idx="59">
                  <c:v>6.7375886524822848E-2</c:v>
                </c:pt>
                <c:pt idx="60">
                  <c:v>6.7019400352733571E-2</c:v>
                </c:pt>
                <c:pt idx="61">
                  <c:v>6.6666666666666652E-2</c:v>
                </c:pt>
                <c:pt idx="62">
                  <c:v>6.6317626527050644E-2</c:v>
                </c:pt>
                <c:pt idx="63">
                  <c:v>6.4236111111110938E-2</c:v>
                </c:pt>
                <c:pt idx="64">
                  <c:v>6.390328151986191E-2</c:v>
                </c:pt>
                <c:pt idx="65">
                  <c:v>6.7125645438898429E-2</c:v>
                </c:pt>
                <c:pt idx="66">
                  <c:v>6.6780821917808098E-2</c:v>
                </c:pt>
                <c:pt idx="67">
                  <c:v>6.8143100511073307E-2</c:v>
                </c:pt>
                <c:pt idx="68">
                  <c:v>6.2394603709949426E-2</c:v>
                </c:pt>
                <c:pt idx="69">
                  <c:v>6.3758389261744819E-2</c:v>
                </c:pt>
                <c:pt idx="70">
                  <c:v>6.4999999999999947E-2</c:v>
                </c:pt>
                <c:pt idx="71">
                  <c:v>7.1428571428571397E-2</c:v>
                </c:pt>
                <c:pt idx="72">
                  <c:v>7.4380165289256173E-2</c:v>
                </c:pt>
                <c:pt idx="73">
                  <c:v>7.7302631578947345E-2</c:v>
                </c:pt>
                <c:pt idx="74">
                  <c:v>7.8559738134206247E-2</c:v>
                </c:pt>
                <c:pt idx="75">
                  <c:v>8.4828711256117462E-2</c:v>
                </c:pt>
                <c:pt idx="76">
                  <c:v>8.9285714285714191E-2</c:v>
                </c:pt>
                <c:pt idx="77">
                  <c:v>8.870967741935476E-2</c:v>
                </c:pt>
                <c:pt idx="78">
                  <c:v>8.9887640449438422E-2</c:v>
                </c:pt>
                <c:pt idx="79">
                  <c:v>9.2503987240829311E-2</c:v>
                </c:pt>
                <c:pt idx="80">
                  <c:v>9.8412698412698507E-2</c:v>
                </c:pt>
                <c:pt idx="81">
                  <c:v>0.10252365930599372</c:v>
                </c:pt>
                <c:pt idx="82">
                  <c:v>0.10485133020344284</c:v>
                </c:pt>
                <c:pt idx="83">
                  <c:v>0.10697674418604652</c:v>
                </c:pt>
                <c:pt idx="84">
                  <c:v>0.11076923076923073</c:v>
                </c:pt>
                <c:pt idx="85">
                  <c:v>0.11450381679389321</c:v>
                </c:pt>
                <c:pt idx="86">
                  <c:v>0.11836115326251884</c:v>
                </c:pt>
                <c:pt idx="87">
                  <c:v>0.11879699248120312</c:v>
                </c:pt>
                <c:pt idx="88">
                  <c:v>0.12071535022354718</c:v>
                </c:pt>
                <c:pt idx="89">
                  <c:v>0.125925925925926</c:v>
                </c:pt>
                <c:pt idx="90">
                  <c:v>0.13254786450662737</c:v>
                </c:pt>
                <c:pt idx="91">
                  <c:v>0.13868613138686126</c:v>
                </c:pt>
                <c:pt idx="92">
                  <c:v>0.14161849710982644</c:v>
                </c:pt>
                <c:pt idx="93">
                  <c:v>0.14592274678111572</c:v>
                </c:pt>
                <c:pt idx="94">
                  <c:v>0.14589235127478761</c:v>
                </c:pt>
                <c:pt idx="95">
                  <c:v>0.14425770308123242</c:v>
                </c:pt>
                <c:pt idx="96">
                  <c:v>0.14265927977839321</c:v>
                </c:pt>
                <c:pt idx="97">
                  <c:v>0.1315068493150684</c:v>
                </c:pt>
                <c:pt idx="98">
                  <c:v>0.12890094979647215</c:v>
                </c:pt>
                <c:pt idx="99">
                  <c:v>0.12768817204301075</c:v>
                </c:pt>
                <c:pt idx="100">
                  <c:v>0.12632978723404253</c:v>
                </c:pt>
                <c:pt idx="101">
                  <c:v>0.12631578947368416</c:v>
                </c:pt>
                <c:pt idx="102">
                  <c:v>0.12353706111833551</c:v>
                </c:pt>
                <c:pt idx="103">
                  <c:v>7.8559738134206247E-2</c:v>
                </c:pt>
                <c:pt idx="104">
                  <c:v>8.4828711256117462E-2</c:v>
                </c:pt>
                <c:pt idx="105">
                  <c:v>8.9285714285714191E-2</c:v>
                </c:pt>
                <c:pt idx="106">
                  <c:v>8.870967741935476E-2</c:v>
                </c:pt>
                <c:pt idx="107">
                  <c:v>8.9887640449438422E-2</c:v>
                </c:pt>
                <c:pt idx="108">
                  <c:v>9.2503987240829311E-2</c:v>
                </c:pt>
                <c:pt idx="109">
                  <c:v>9.8412698412698507E-2</c:v>
                </c:pt>
                <c:pt idx="110">
                  <c:v>0.10252365930599372</c:v>
                </c:pt>
                <c:pt idx="111">
                  <c:v>0.10485133020344284</c:v>
                </c:pt>
                <c:pt idx="112">
                  <c:v>0.10697674418604652</c:v>
                </c:pt>
                <c:pt idx="113">
                  <c:v>0.11076923076923073</c:v>
                </c:pt>
                <c:pt idx="114">
                  <c:v>0.11450381679389321</c:v>
                </c:pt>
                <c:pt idx="115">
                  <c:v>0.11836115326251884</c:v>
                </c:pt>
                <c:pt idx="116">
                  <c:v>0.11879699248120312</c:v>
                </c:pt>
                <c:pt idx="117">
                  <c:v>0.12071535022354718</c:v>
                </c:pt>
                <c:pt idx="118">
                  <c:v>0.125925925925926</c:v>
                </c:pt>
                <c:pt idx="119">
                  <c:v>0.13254786450662737</c:v>
                </c:pt>
                <c:pt idx="120">
                  <c:v>0.13868613138686126</c:v>
                </c:pt>
                <c:pt idx="121">
                  <c:v>0.14161849710982644</c:v>
                </c:pt>
                <c:pt idx="122">
                  <c:v>0.14592274678111572</c:v>
                </c:pt>
                <c:pt idx="123">
                  <c:v>0.14589235127478761</c:v>
                </c:pt>
                <c:pt idx="124">
                  <c:v>0.14425770308123242</c:v>
                </c:pt>
                <c:pt idx="125">
                  <c:v>0.14265927977839321</c:v>
                </c:pt>
                <c:pt idx="126">
                  <c:v>0.1315068493150684</c:v>
                </c:pt>
                <c:pt idx="127">
                  <c:v>0.12890094979647215</c:v>
                </c:pt>
                <c:pt idx="128">
                  <c:v>0.12768817204301075</c:v>
                </c:pt>
                <c:pt idx="129">
                  <c:v>0.12632978723404253</c:v>
                </c:pt>
                <c:pt idx="130">
                  <c:v>0.12631578947368416</c:v>
                </c:pt>
                <c:pt idx="131">
                  <c:v>0.12353706111833551</c:v>
                </c:pt>
                <c:pt idx="132">
                  <c:v>0.11794871794871797</c:v>
                </c:pt>
                <c:pt idx="133">
                  <c:v>0.11392405063291133</c:v>
                </c:pt>
                <c:pt idx="134">
                  <c:v>0.10611735330836458</c:v>
                </c:pt>
                <c:pt idx="135">
                  <c:v>0.10135970333745359</c:v>
                </c:pt>
                <c:pt idx="136">
                  <c:v>9.7919216646266793E-2</c:v>
                </c:pt>
                <c:pt idx="137">
                  <c:v>9.6969696969696928E-2</c:v>
                </c:pt>
                <c:pt idx="138">
                  <c:v>0.10774818401937059</c:v>
                </c:pt>
                <c:pt idx="139">
                  <c:v>0.10817307692307687</c:v>
                </c:pt>
                <c:pt idx="140">
                  <c:v>0.1096543504171632</c:v>
                </c:pt>
                <c:pt idx="141">
                  <c:v>0.10271546635182993</c:v>
                </c:pt>
                <c:pt idx="142">
                  <c:v>9.5794392523364635E-2</c:v>
                </c:pt>
                <c:pt idx="143">
                  <c:v>8.9120370370370239E-2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9-4286-A798-8F20C9B2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8712"/>
        <c:axId val="354236416"/>
      </c:lineChart>
      <c:dateAx>
        <c:axId val="354238712"/>
        <c:scaling>
          <c:orientation val="minMax"/>
          <c:max val="47818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6416"/>
        <c:crosses val="autoZero"/>
        <c:auto val="1"/>
        <c:lblOffset val="100"/>
        <c:baseTimeUnit val="months"/>
      </c:dateAx>
      <c:valAx>
        <c:axId val="354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8957968795567186E-2"/>
          <c:y val="3.9843503937007849E-2"/>
          <c:w val="9.2245734908136479E-2"/>
          <c:h val="7.031299212598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72885680956546E-2"/>
          <c:y val="2.2916666666666665E-2"/>
          <c:w val="0.92419619422572175"/>
          <c:h val="0.87490977690288718"/>
        </c:manualLayout>
      </c:layout>
      <c:lineChart>
        <c:grouping val="standard"/>
        <c:varyColors val="0"/>
        <c:ser>
          <c:idx val="0"/>
          <c:order val="0"/>
          <c:tx>
            <c:v>Fed Funds Rate Now</c:v>
          </c:tx>
          <c:spPr>
            <a:ln w="254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'Now Vs. 70s'!$Z$2:$Z$145</c:f>
              <c:numCache>
                <c:formatCode>d\-mmm\-yy</c:formatCode>
                <c:ptCount val="14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  <c:pt idx="84">
                  <c:v>46388</c:v>
                </c:pt>
                <c:pt idx="85">
                  <c:v>46419</c:v>
                </c:pt>
                <c:pt idx="86">
                  <c:v>46447</c:v>
                </c:pt>
                <c:pt idx="87">
                  <c:v>46478</c:v>
                </c:pt>
                <c:pt idx="88">
                  <c:v>46508</c:v>
                </c:pt>
                <c:pt idx="89">
                  <c:v>46539</c:v>
                </c:pt>
                <c:pt idx="90">
                  <c:v>46569</c:v>
                </c:pt>
                <c:pt idx="91">
                  <c:v>46600</c:v>
                </c:pt>
                <c:pt idx="92">
                  <c:v>46631</c:v>
                </c:pt>
                <c:pt idx="93">
                  <c:v>46661</c:v>
                </c:pt>
                <c:pt idx="94">
                  <c:v>46692</c:v>
                </c:pt>
                <c:pt idx="95">
                  <c:v>46722</c:v>
                </c:pt>
                <c:pt idx="96">
                  <c:v>46753</c:v>
                </c:pt>
                <c:pt idx="97">
                  <c:v>46784</c:v>
                </c:pt>
                <c:pt idx="98">
                  <c:v>46813</c:v>
                </c:pt>
                <c:pt idx="99">
                  <c:v>46844</c:v>
                </c:pt>
                <c:pt idx="100">
                  <c:v>46874</c:v>
                </c:pt>
                <c:pt idx="101">
                  <c:v>46905</c:v>
                </c:pt>
                <c:pt idx="102">
                  <c:v>46935</c:v>
                </c:pt>
                <c:pt idx="103">
                  <c:v>46966</c:v>
                </c:pt>
                <c:pt idx="104">
                  <c:v>46997</c:v>
                </c:pt>
                <c:pt idx="105">
                  <c:v>47027</c:v>
                </c:pt>
                <c:pt idx="106">
                  <c:v>47058</c:v>
                </c:pt>
                <c:pt idx="107">
                  <c:v>47088</c:v>
                </c:pt>
                <c:pt idx="108">
                  <c:v>47119</c:v>
                </c:pt>
                <c:pt idx="109">
                  <c:v>47150</c:v>
                </c:pt>
                <c:pt idx="110">
                  <c:v>47178</c:v>
                </c:pt>
                <c:pt idx="111">
                  <c:v>47209</c:v>
                </c:pt>
                <c:pt idx="112">
                  <c:v>47239</c:v>
                </c:pt>
                <c:pt idx="113">
                  <c:v>47270</c:v>
                </c:pt>
                <c:pt idx="114">
                  <c:v>47300</c:v>
                </c:pt>
                <c:pt idx="115">
                  <c:v>47331</c:v>
                </c:pt>
                <c:pt idx="116">
                  <c:v>47362</c:v>
                </c:pt>
                <c:pt idx="117">
                  <c:v>47392</c:v>
                </c:pt>
                <c:pt idx="118">
                  <c:v>47423</c:v>
                </c:pt>
                <c:pt idx="119">
                  <c:v>47453</c:v>
                </c:pt>
                <c:pt idx="120">
                  <c:v>47484</c:v>
                </c:pt>
                <c:pt idx="121">
                  <c:v>47515</c:v>
                </c:pt>
                <c:pt idx="122">
                  <c:v>47543</c:v>
                </c:pt>
                <c:pt idx="123">
                  <c:v>47574</c:v>
                </c:pt>
                <c:pt idx="124">
                  <c:v>47604</c:v>
                </c:pt>
                <c:pt idx="125">
                  <c:v>47635</c:v>
                </c:pt>
                <c:pt idx="126">
                  <c:v>47665</c:v>
                </c:pt>
                <c:pt idx="127">
                  <c:v>47696</c:v>
                </c:pt>
                <c:pt idx="128">
                  <c:v>47727</c:v>
                </c:pt>
                <c:pt idx="129">
                  <c:v>47757</c:v>
                </c:pt>
                <c:pt idx="130">
                  <c:v>47788</c:v>
                </c:pt>
                <c:pt idx="131">
                  <c:v>47818</c:v>
                </c:pt>
                <c:pt idx="132">
                  <c:v>47849</c:v>
                </c:pt>
                <c:pt idx="133">
                  <c:v>47880</c:v>
                </c:pt>
                <c:pt idx="134">
                  <c:v>47908</c:v>
                </c:pt>
                <c:pt idx="135">
                  <c:v>47939</c:v>
                </c:pt>
                <c:pt idx="136">
                  <c:v>47969</c:v>
                </c:pt>
                <c:pt idx="137">
                  <c:v>48000</c:v>
                </c:pt>
                <c:pt idx="138">
                  <c:v>48030</c:v>
                </c:pt>
                <c:pt idx="139">
                  <c:v>48061</c:v>
                </c:pt>
                <c:pt idx="140">
                  <c:v>48092</c:v>
                </c:pt>
                <c:pt idx="141">
                  <c:v>48122</c:v>
                </c:pt>
                <c:pt idx="142">
                  <c:v>48153</c:v>
                </c:pt>
                <c:pt idx="143">
                  <c:v>48183</c:v>
                </c:pt>
              </c:numCache>
            </c:numRef>
          </c:cat>
          <c:val>
            <c:numRef>
              <c:f>'[1]Now vs. 70s'!$AA$2:$AA$145</c:f>
              <c:numCache>
                <c:formatCode>General</c:formatCode>
                <c:ptCount val="144"/>
                <c:pt idx="0">
                  <c:v>1.55</c:v>
                </c:pt>
                <c:pt idx="1">
                  <c:v>1.58</c:v>
                </c:pt>
                <c:pt idx="2">
                  <c:v>0.65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0.09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0.2</c:v>
                </c:pt>
                <c:pt idx="27">
                  <c:v>0.33</c:v>
                </c:pt>
                <c:pt idx="28">
                  <c:v>0.77</c:v>
                </c:pt>
                <c:pt idx="29">
                  <c:v>1.21</c:v>
                </c:pt>
                <c:pt idx="30">
                  <c:v>1.68</c:v>
                </c:pt>
                <c:pt idx="31">
                  <c:v>2.33</c:v>
                </c:pt>
                <c:pt idx="32">
                  <c:v>2.56</c:v>
                </c:pt>
                <c:pt idx="33">
                  <c:v>3.08</c:v>
                </c:pt>
                <c:pt idx="34">
                  <c:v>3.78</c:v>
                </c:pt>
                <c:pt idx="35">
                  <c:v>4.0999999999999996</c:v>
                </c:pt>
                <c:pt idx="36">
                  <c:v>4.33</c:v>
                </c:pt>
                <c:pt idx="37">
                  <c:v>4.57</c:v>
                </c:pt>
                <c:pt idx="38">
                  <c:v>4.6500000000000004</c:v>
                </c:pt>
                <c:pt idx="39">
                  <c:v>4.83</c:v>
                </c:pt>
                <c:pt idx="40">
                  <c:v>5.0599999999999996</c:v>
                </c:pt>
                <c:pt idx="41">
                  <c:v>5.08</c:v>
                </c:pt>
                <c:pt idx="42">
                  <c:v>5.12</c:v>
                </c:pt>
                <c:pt idx="43">
                  <c:v>5.33</c:v>
                </c:pt>
                <c:pt idx="44">
                  <c:v>5.33</c:v>
                </c:pt>
                <c:pt idx="45">
                  <c:v>5.33</c:v>
                </c:pt>
                <c:pt idx="46">
                  <c:v>5.33</c:v>
                </c:pt>
                <c:pt idx="47">
                  <c:v>5.33</c:v>
                </c:pt>
                <c:pt idx="48">
                  <c:v>5.33</c:v>
                </c:pt>
                <c:pt idx="49">
                  <c:v>5.33</c:v>
                </c:pt>
                <c:pt idx="50">
                  <c:v>5.33</c:v>
                </c:pt>
                <c:pt idx="51">
                  <c:v>5.33</c:v>
                </c:pt>
                <c:pt idx="52">
                  <c:v>5.33</c:v>
                </c:pt>
                <c:pt idx="53">
                  <c:v>5.33</c:v>
                </c:pt>
                <c:pt idx="54">
                  <c:v>5.33</c:v>
                </c:pt>
                <c:pt idx="55">
                  <c:v>5.33</c:v>
                </c:pt>
                <c:pt idx="56">
                  <c:v>5.13</c:v>
                </c:pt>
                <c:pt idx="57">
                  <c:v>4.83</c:v>
                </c:pt>
                <c:pt idx="58">
                  <c:v>4.6399999999999997</c:v>
                </c:pt>
                <c:pt idx="59">
                  <c:v>4.4800000000000004</c:v>
                </c:pt>
                <c:pt idx="60">
                  <c:v>4.33</c:v>
                </c:pt>
                <c:pt idx="61">
                  <c:v>4.33</c:v>
                </c:pt>
                <c:pt idx="62">
                  <c:v>4.33</c:v>
                </c:pt>
                <c:pt idx="63">
                  <c:v>4.33</c:v>
                </c:pt>
                <c:pt idx="64">
                  <c:v>4.33</c:v>
                </c:pt>
                <c:pt idx="65">
                  <c:v>4.33</c:v>
                </c:pt>
                <c:pt idx="66">
                  <c:v>4.33</c:v>
                </c:pt>
                <c:pt idx="67">
                  <c:v>4.22</c:v>
                </c:pt>
                <c:pt idx="68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0-4AA1-90A6-2CBAEDADC906}"/>
            </c:ext>
          </c:extLst>
        </c:ser>
        <c:ser>
          <c:idx val="1"/>
          <c:order val="1"/>
          <c:tx>
            <c:v>Fed Funds Rate 70s</c:v>
          </c:tx>
          <c:spPr>
            <a:ln w="25400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'Now Vs. 70s'!$Z$2:$Z$145</c:f>
              <c:numCache>
                <c:formatCode>d\-mmm\-yy</c:formatCode>
                <c:ptCount val="14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  <c:pt idx="84">
                  <c:v>46388</c:v>
                </c:pt>
                <c:pt idx="85">
                  <c:v>46419</c:v>
                </c:pt>
                <c:pt idx="86">
                  <c:v>46447</c:v>
                </c:pt>
                <c:pt idx="87">
                  <c:v>46478</c:v>
                </c:pt>
                <c:pt idx="88">
                  <c:v>46508</c:v>
                </c:pt>
                <c:pt idx="89">
                  <c:v>46539</c:v>
                </c:pt>
                <c:pt idx="90">
                  <c:v>46569</c:v>
                </c:pt>
                <c:pt idx="91">
                  <c:v>46600</c:v>
                </c:pt>
                <c:pt idx="92">
                  <c:v>46631</c:v>
                </c:pt>
                <c:pt idx="93">
                  <c:v>46661</c:v>
                </c:pt>
                <c:pt idx="94">
                  <c:v>46692</c:v>
                </c:pt>
                <c:pt idx="95">
                  <c:v>46722</c:v>
                </c:pt>
                <c:pt idx="96">
                  <c:v>46753</c:v>
                </c:pt>
                <c:pt idx="97">
                  <c:v>46784</c:v>
                </c:pt>
                <c:pt idx="98">
                  <c:v>46813</c:v>
                </c:pt>
                <c:pt idx="99">
                  <c:v>46844</c:v>
                </c:pt>
                <c:pt idx="100">
                  <c:v>46874</c:v>
                </c:pt>
                <c:pt idx="101">
                  <c:v>46905</c:v>
                </c:pt>
                <c:pt idx="102">
                  <c:v>46935</c:v>
                </c:pt>
                <c:pt idx="103">
                  <c:v>46966</c:v>
                </c:pt>
                <c:pt idx="104">
                  <c:v>46997</c:v>
                </c:pt>
                <c:pt idx="105">
                  <c:v>47027</c:v>
                </c:pt>
                <c:pt idx="106">
                  <c:v>47058</c:v>
                </c:pt>
                <c:pt idx="107">
                  <c:v>47088</c:v>
                </c:pt>
                <c:pt idx="108">
                  <c:v>47119</c:v>
                </c:pt>
                <c:pt idx="109">
                  <c:v>47150</c:v>
                </c:pt>
                <c:pt idx="110">
                  <c:v>47178</c:v>
                </c:pt>
                <c:pt idx="111">
                  <c:v>47209</c:v>
                </c:pt>
                <c:pt idx="112">
                  <c:v>47239</c:v>
                </c:pt>
                <c:pt idx="113">
                  <c:v>47270</c:v>
                </c:pt>
                <c:pt idx="114">
                  <c:v>47300</c:v>
                </c:pt>
                <c:pt idx="115">
                  <c:v>47331</c:v>
                </c:pt>
                <c:pt idx="116">
                  <c:v>47362</c:v>
                </c:pt>
                <c:pt idx="117">
                  <c:v>47392</c:v>
                </c:pt>
                <c:pt idx="118">
                  <c:v>47423</c:v>
                </c:pt>
                <c:pt idx="119">
                  <c:v>47453</c:v>
                </c:pt>
                <c:pt idx="120">
                  <c:v>47484</c:v>
                </c:pt>
                <c:pt idx="121">
                  <c:v>47515</c:v>
                </c:pt>
                <c:pt idx="122">
                  <c:v>47543</c:v>
                </c:pt>
                <c:pt idx="123">
                  <c:v>47574</c:v>
                </c:pt>
                <c:pt idx="124">
                  <c:v>47604</c:v>
                </c:pt>
                <c:pt idx="125">
                  <c:v>47635</c:v>
                </c:pt>
                <c:pt idx="126">
                  <c:v>47665</c:v>
                </c:pt>
                <c:pt idx="127">
                  <c:v>47696</c:v>
                </c:pt>
                <c:pt idx="128">
                  <c:v>47727</c:v>
                </c:pt>
                <c:pt idx="129">
                  <c:v>47757</c:v>
                </c:pt>
                <c:pt idx="130">
                  <c:v>47788</c:v>
                </c:pt>
                <c:pt idx="131">
                  <c:v>47818</c:v>
                </c:pt>
                <c:pt idx="132">
                  <c:v>47849</c:v>
                </c:pt>
                <c:pt idx="133">
                  <c:v>47880</c:v>
                </c:pt>
                <c:pt idx="134">
                  <c:v>47908</c:v>
                </c:pt>
                <c:pt idx="135">
                  <c:v>47939</c:v>
                </c:pt>
                <c:pt idx="136">
                  <c:v>47969</c:v>
                </c:pt>
                <c:pt idx="137">
                  <c:v>48000</c:v>
                </c:pt>
                <c:pt idx="138">
                  <c:v>48030</c:v>
                </c:pt>
                <c:pt idx="139">
                  <c:v>48061</c:v>
                </c:pt>
                <c:pt idx="140">
                  <c:v>48092</c:v>
                </c:pt>
                <c:pt idx="141">
                  <c:v>48122</c:v>
                </c:pt>
                <c:pt idx="142">
                  <c:v>48153</c:v>
                </c:pt>
                <c:pt idx="143">
                  <c:v>48183</c:v>
                </c:pt>
              </c:numCache>
            </c:numRef>
          </c:cat>
          <c:val>
            <c:numRef>
              <c:f>'[1]Now vs. 70s'!$AC$2:$AC$145</c:f>
              <c:numCache>
                <c:formatCode>General</c:formatCode>
                <c:ptCount val="144"/>
                <c:pt idx="0">
                  <c:v>8.98</c:v>
                </c:pt>
                <c:pt idx="1">
                  <c:v>8.98</c:v>
                </c:pt>
                <c:pt idx="2">
                  <c:v>7.76</c:v>
                </c:pt>
                <c:pt idx="3">
                  <c:v>8.1</c:v>
                </c:pt>
                <c:pt idx="4">
                  <c:v>7.95</c:v>
                </c:pt>
                <c:pt idx="5">
                  <c:v>7.61</c:v>
                </c:pt>
                <c:pt idx="6">
                  <c:v>7.21</c:v>
                </c:pt>
                <c:pt idx="7">
                  <c:v>6.62</c:v>
                </c:pt>
                <c:pt idx="8">
                  <c:v>6.29</c:v>
                </c:pt>
                <c:pt idx="9">
                  <c:v>6.2</c:v>
                </c:pt>
                <c:pt idx="10">
                  <c:v>5.6</c:v>
                </c:pt>
                <c:pt idx="11">
                  <c:v>4.9000000000000004</c:v>
                </c:pt>
                <c:pt idx="12">
                  <c:v>4.1399999999999997</c:v>
                </c:pt>
                <c:pt idx="13">
                  <c:v>3.72</c:v>
                </c:pt>
                <c:pt idx="14">
                  <c:v>3.71</c:v>
                </c:pt>
                <c:pt idx="15">
                  <c:v>4.16</c:v>
                </c:pt>
                <c:pt idx="16">
                  <c:v>4.63</c:v>
                </c:pt>
                <c:pt idx="17">
                  <c:v>4.91</c:v>
                </c:pt>
                <c:pt idx="18">
                  <c:v>5.31</c:v>
                </c:pt>
                <c:pt idx="19">
                  <c:v>5.57</c:v>
                </c:pt>
                <c:pt idx="20">
                  <c:v>5.55</c:v>
                </c:pt>
                <c:pt idx="21">
                  <c:v>5.2</c:v>
                </c:pt>
                <c:pt idx="22">
                  <c:v>4.91</c:v>
                </c:pt>
                <c:pt idx="23">
                  <c:v>4.1399999999999997</c:v>
                </c:pt>
                <c:pt idx="24">
                  <c:v>3.51</c:v>
                </c:pt>
                <c:pt idx="25">
                  <c:v>3.3</c:v>
                </c:pt>
                <c:pt idx="26">
                  <c:v>3.83</c:v>
                </c:pt>
                <c:pt idx="27">
                  <c:v>4.17</c:v>
                </c:pt>
                <c:pt idx="28">
                  <c:v>4.2699999999999996</c:v>
                </c:pt>
                <c:pt idx="29">
                  <c:v>4.46</c:v>
                </c:pt>
                <c:pt idx="30">
                  <c:v>4.55</c:v>
                </c:pt>
                <c:pt idx="31">
                  <c:v>4.8099999999999996</c:v>
                </c:pt>
                <c:pt idx="32">
                  <c:v>4.87</c:v>
                </c:pt>
                <c:pt idx="33">
                  <c:v>5.05</c:v>
                </c:pt>
                <c:pt idx="34">
                  <c:v>5.0599999999999996</c:v>
                </c:pt>
                <c:pt idx="35">
                  <c:v>5.33</c:v>
                </c:pt>
                <c:pt idx="36">
                  <c:v>5.94</c:v>
                </c:pt>
                <c:pt idx="37">
                  <c:v>6.58</c:v>
                </c:pt>
                <c:pt idx="38">
                  <c:v>7.09</c:v>
                </c:pt>
                <c:pt idx="39">
                  <c:v>7.12</c:v>
                </c:pt>
                <c:pt idx="40">
                  <c:v>7.84</c:v>
                </c:pt>
                <c:pt idx="41">
                  <c:v>8.49</c:v>
                </c:pt>
                <c:pt idx="42">
                  <c:v>10.4</c:v>
                </c:pt>
                <c:pt idx="43">
                  <c:v>10.5</c:v>
                </c:pt>
                <c:pt idx="44">
                  <c:v>10.78</c:v>
                </c:pt>
                <c:pt idx="45">
                  <c:v>10.01</c:v>
                </c:pt>
                <c:pt idx="46">
                  <c:v>10.029999999999999</c:v>
                </c:pt>
                <c:pt idx="47">
                  <c:v>9.9499999999999993</c:v>
                </c:pt>
                <c:pt idx="48">
                  <c:v>9.65</c:v>
                </c:pt>
                <c:pt idx="49">
                  <c:v>8.9700000000000006</c:v>
                </c:pt>
                <c:pt idx="50">
                  <c:v>9.35</c:v>
                </c:pt>
                <c:pt idx="51">
                  <c:v>10.51</c:v>
                </c:pt>
                <c:pt idx="52">
                  <c:v>11.31</c:v>
                </c:pt>
                <c:pt idx="53">
                  <c:v>11.93</c:v>
                </c:pt>
                <c:pt idx="54">
                  <c:v>12.92</c:v>
                </c:pt>
                <c:pt idx="55">
                  <c:v>12.01</c:v>
                </c:pt>
                <c:pt idx="56">
                  <c:v>11.34</c:v>
                </c:pt>
                <c:pt idx="57">
                  <c:v>10.06</c:v>
                </c:pt>
                <c:pt idx="58">
                  <c:v>9.4499999999999993</c:v>
                </c:pt>
                <c:pt idx="59">
                  <c:v>8.5299999999999994</c:v>
                </c:pt>
                <c:pt idx="60">
                  <c:v>7.13</c:v>
                </c:pt>
                <c:pt idx="61">
                  <c:v>6.24</c:v>
                </c:pt>
                <c:pt idx="62">
                  <c:v>5.54</c:v>
                </c:pt>
                <c:pt idx="63">
                  <c:v>5.49</c:v>
                </c:pt>
                <c:pt idx="64">
                  <c:v>5.22</c:v>
                </c:pt>
                <c:pt idx="65">
                  <c:v>5.55</c:v>
                </c:pt>
                <c:pt idx="66">
                  <c:v>6.1</c:v>
                </c:pt>
                <c:pt idx="67">
                  <c:v>6.14</c:v>
                </c:pt>
                <c:pt idx="68">
                  <c:v>6.24</c:v>
                </c:pt>
                <c:pt idx="69">
                  <c:v>5.82</c:v>
                </c:pt>
                <c:pt idx="70">
                  <c:v>5.22</c:v>
                </c:pt>
                <c:pt idx="71">
                  <c:v>5.2</c:v>
                </c:pt>
                <c:pt idx="72">
                  <c:v>4.87</c:v>
                </c:pt>
                <c:pt idx="73">
                  <c:v>4.7699999999999996</c:v>
                </c:pt>
                <c:pt idx="74">
                  <c:v>4.84</c:v>
                </c:pt>
                <c:pt idx="75">
                  <c:v>4.82</c:v>
                </c:pt>
                <c:pt idx="76">
                  <c:v>5.29</c:v>
                </c:pt>
                <c:pt idx="77">
                  <c:v>5.48</c:v>
                </c:pt>
                <c:pt idx="78">
                  <c:v>5.31</c:v>
                </c:pt>
                <c:pt idx="79">
                  <c:v>5.29</c:v>
                </c:pt>
                <c:pt idx="80">
                  <c:v>5.25</c:v>
                </c:pt>
                <c:pt idx="81">
                  <c:v>5.0199999999999996</c:v>
                </c:pt>
                <c:pt idx="82">
                  <c:v>4.95</c:v>
                </c:pt>
                <c:pt idx="83">
                  <c:v>4.6500000000000004</c:v>
                </c:pt>
                <c:pt idx="84">
                  <c:v>4.6100000000000003</c:v>
                </c:pt>
                <c:pt idx="85">
                  <c:v>4.68</c:v>
                </c:pt>
                <c:pt idx="86">
                  <c:v>4.6900000000000004</c:v>
                </c:pt>
                <c:pt idx="87">
                  <c:v>4.7300000000000004</c:v>
                </c:pt>
                <c:pt idx="88">
                  <c:v>5.35</c:v>
                </c:pt>
                <c:pt idx="89">
                  <c:v>5.39</c:v>
                </c:pt>
                <c:pt idx="90">
                  <c:v>5.42</c:v>
                </c:pt>
                <c:pt idx="91">
                  <c:v>5.9</c:v>
                </c:pt>
                <c:pt idx="92">
                  <c:v>6.14</c:v>
                </c:pt>
                <c:pt idx="93">
                  <c:v>6.47</c:v>
                </c:pt>
                <c:pt idx="94">
                  <c:v>6.51</c:v>
                </c:pt>
                <c:pt idx="95">
                  <c:v>6.56</c:v>
                </c:pt>
                <c:pt idx="96">
                  <c:v>6.7</c:v>
                </c:pt>
                <c:pt idx="97">
                  <c:v>6.78</c:v>
                </c:pt>
                <c:pt idx="98">
                  <c:v>6.79</c:v>
                </c:pt>
                <c:pt idx="99">
                  <c:v>6.89</c:v>
                </c:pt>
                <c:pt idx="100">
                  <c:v>7.36</c:v>
                </c:pt>
                <c:pt idx="101">
                  <c:v>7.6</c:v>
                </c:pt>
                <c:pt idx="102">
                  <c:v>7.81</c:v>
                </c:pt>
                <c:pt idx="103">
                  <c:v>8.0399999999999991</c:v>
                </c:pt>
                <c:pt idx="104">
                  <c:v>8.4499999999999993</c:v>
                </c:pt>
                <c:pt idx="105">
                  <c:v>8.9600000000000009</c:v>
                </c:pt>
                <c:pt idx="106">
                  <c:v>9.76</c:v>
                </c:pt>
                <c:pt idx="107">
                  <c:v>10.029999999999999</c:v>
                </c:pt>
                <c:pt idx="108">
                  <c:v>10.07</c:v>
                </c:pt>
                <c:pt idx="109">
                  <c:v>10.06</c:v>
                </c:pt>
                <c:pt idx="110">
                  <c:v>10.09</c:v>
                </c:pt>
                <c:pt idx="111">
                  <c:v>10.01</c:v>
                </c:pt>
                <c:pt idx="112">
                  <c:v>10.24</c:v>
                </c:pt>
                <c:pt idx="113">
                  <c:v>10.29</c:v>
                </c:pt>
                <c:pt idx="114">
                  <c:v>10.47</c:v>
                </c:pt>
                <c:pt idx="115">
                  <c:v>10.94</c:v>
                </c:pt>
                <c:pt idx="116">
                  <c:v>11.43</c:v>
                </c:pt>
                <c:pt idx="117">
                  <c:v>13.77</c:v>
                </c:pt>
                <c:pt idx="118">
                  <c:v>13.18</c:v>
                </c:pt>
                <c:pt idx="119">
                  <c:v>13.78</c:v>
                </c:pt>
                <c:pt idx="120">
                  <c:v>13.82</c:v>
                </c:pt>
                <c:pt idx="121">
                  <c:v>14.13</c:v>
                </c:pt>
                <c:pt idx="122">
                  <c:v>17.190000000000001</c:v>
                </c:pt>
                <c:pt idx="123">
                  <c:v>17.61</c:v>
                </c:pt>
                <c:pt idx="124">
                  <c:v>10.98</c:v>
                </c:pt>
                <c:pt idx="125">
                  <c:v>9.4700000000000006</c:v>
                </c:pt>
                <c:pt idx="126">
                  <c:v>9.0299999999999994</c:v>
                </c:pt>
                <c:pt idx="127">
                  <c:v>9.61</c:v>
                </c:pt>
                <c:pt idx="128">
                  <c:v>10.87</c:v>
                </c:pt>
                <c:pt idx="129">
                  <c:v>12.81</c:v>
                </c:pt>
                <c:pt idx="130">
                  <c:v>15.85</c:v>
                </c:pt>
                <c:pt idx="131">
                  <c:v>18.899999999999999</c:v>
                </c:pt>
                <c:pt idx="132">
                  <c:v>19.079999999999998</c:v>
                </c:pt>
                <c:pt idx="133">
                  <c:v>15.93</c:v>
                </c:pt>
                <c:pt idx="134">
                  <c:v>14.7</c:v>
                </c:pt>
                <c:pt idx="135">
                  <c:v>15.72</c:v>
                </c:pt>
                <c:pt idx="136">
                  <c:v>18.52</c:v>
                </c:pt>
                <c:pt idx="137">
                  <c:v>19.100000000000001</c:v>
                </c:pt>
                <c:pt idx="138">
                  <c:v>19.04</c:v>
                </c:pt>
                <c:pt idx="139">
                  <c:v>17.82</c:v>
                </c:pt>
                <c:pt idx="140">
                  <c:v>15.87</c:v>
                </c:pt>
                <c:pt idx="141">
                  <c:v>15.08</c:v>
                </c:pt>
                <c:pt idx="142">
                  <c:v>13.31</c:v>
                </c:pt>
                <c:pt idx="143">
                  <c:v>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0-4AA1-90A6-2CBAEDAD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8712"/>
        <c:axId val="354236416"/>
      </c:lineChart>
      <c:dateAx>
        <c:axId val="354238712"/>
        <c:scaling>
          <c:orientation val="minMax"/>
          <c:max val="47818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6416"/>
        <c:crosses val="autoZero"/>
        <c:auto val="1"/>
        <c:lblOffset val="100"/>
        <c:baseTimeUnit val="months"/>
      </c:dateAx>
      <c:valAx>
        <c:axId val="354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852599154272357E-2"/>
          <c:y val="3.9843503937007849E-2"/>
          <c:w val="0.12149925269757947"/>
          <c:h val="8.302641136647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36</xdr:row>
      <xdr:rowOff>28575</xdr:rowOff>
    </xdr:from>
    <xdr:to>
      <xdr:col>11</xdr:col>
      <xdr:colOff>1019175</xdr:colOff>
      <xdr:row>53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36</xdr:row>
      <xdr:rowOff>28575</xdr:rowOff>
    </xdr:from>
    <xdr:to>
      <xdr:col>18</xdr:col>
      <xdr:colOff>1009650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36</xdr:row>
      <xdr:rowOff>28575</xdr:rowOff>
    </xdr:from>
    <xdr:to>
      <xdr:col>11</xdr:col>
      <xdr:colOff>1019175</xdr:colOff>
      <xdr:row>53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38099</xdr:colOff>
      <xdr:row>36</xdr:row>
      <xdr:rowOff>28575</xdr:rowOff>
    </xdr:from>
    <xdr:to>
      <xdr:col>18</xdr:col>
      <xdr:colOff>1009650</xdr:colOff>
      <xdr:row>53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53</xdr:row>
      <xdr:rowOff>201704</xdr:rowOff>
    </xdr:from>
    <xdr:to>
      <xdr:col>11</xdr:col>
      <xdr:colOff>1030941</xdr:colOff>
      <xdr:row>72</xdr:row>
      <xdr:rowOff>156882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53</xdr:row>
      <xdr:rowOff>201704</xdr:rowOff>
    </xdr:from>
    <xdr:to>
      <xdr:col>18</xdr:col>
      <xdr:colOff>1019736</xdr:colOff>
      <xdr:row>72</xdr:row>
      <xdr:rowOff>123264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90</xdr:row>
      <xdr:rowOff>0</xdr:rowOff>
    </xdr:from>
    <xdr:to>
      <xdr:col>18</xdr:col>
      <xdr:colOff>1051112</xdr:colOff>
      <xdr:row>111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A25874-3D22-449A-BA12-BC22EB57A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FC06C-2E68-3B43-52B7-7AA44BF5F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24</xdr:col>
      <xdr:colOff>0</xdr:colOff>
      <xdr:row>61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FC28E-85D5-490D-8EDD-E85090FB5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aisy/Desktop/Inflation/1_Inflation%20_CPI_PPI_P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PI All Items"/>
      <sheetName val="CPI All Items Less F&amp;E"/>
      <sheetName val="PCE All Items"/>
      <sheetName val="PCE All Items Less F&amp;E"/>
      <sheetName val="PPI All Commodities"/>
      <sheetName val="FF vs CPI"/>
      <sheetName val="FF vs CORE PCE"/>
      <sheetName val="Now vs. 70s"/>
      <sheetName val="Sheet1"/>
    </sheetNames>
    <sheetDataSet>
      <sheetData sheetId="0"/>
      <sheetData sheetId="1">
        <row r="1">
          <cell r="C1" t="str">
            <v>CPI All Items MoM%</v>
          </cell>
          <cell r="D1" t="str">
            <v>CPI All Items YoY%</v>
          </cell>
        </row>
        <row r="3">
          <cell r="C3">
            <v>6.5176908752329066E-3</v>
          </cell>
        </row>
        <row r="4">
          <cell r="C4">
            <v>1.7576318223866849E-2</v>
          </cell>
        </row>
        <row r="5">
          <cell r="C5">
            <v>0</v>
          </cell>
        </row>
        <row r="6">
          <cell r="C6">
            <v>-2.2727272727273151E-3</v>
          </cell>
        </row>
        <row r="7">
          <cell r="C7">
            <v>5.9225512528473523E-3</v>
          </cell>
        </row>
        <row r="8">
          <cell r="C8">
            <v>6.7934782608696231E-3</v>
          </cell>
        </row>
        <row r="9">
          <cell r="C9">
            <v>7.6473234367970822E-3</v>
          </cell>
        </row>
        <row r="10">
          <cell r="C10">
            <v>1.9642857142857295E-2</v>
          </cell>
        </row>
        <row r="11">
          <cell r="C11">
            <v>3.0647985989491477E-3</v>
          </cell>
        </row>
        <row r="12">
          <cell r="C12">
            <v>6.5473592317764062E-3</v>
          </cell>
        </row>
        <row r="13">
          <cell r="C13">
            <v>1.5177797051170838E-2</v>
          </cell>
        </row>
        <row r="14">
          <cell r="C14">
            <v>1.1533532678342562E-2</v>
          </cell>
          <cell r="D14">
            <v>0.10242085661080069</v>
          </cell>
        </row>
        <row r="15">
          <cell r="C15">
            <v>-4.2229729729725829E-4</v>
          </cell>
          <cell r="D15">
            <v>9.4819611470860377E-2</v>
          </cell>
        </row>
        <row r="16">
          <cell r="C16">
            <v>-7.1820870299958983E-3</v>
          </cell>
          <cell r="D16">
            <v>6.8181818181818121E-2</v>
          </cell>
          <cell r="K16" t="str">
            <v>Probability</v>
          </cell>
          <cell r="R16" t="str">
            <v>Probability</v>
          </cell>
        </row>
        <row r="17">
          <cell r="C17">
            <v>1.3617021276595809E-2</v>
          </cell>
          <cell r="D17">
            <v>8.272727272727276E-2</v>
          </cell>
          <cell r="J17" t="str">
            <v>Less than -0.50%</v>
          </cell>
          <cell r="K17">
            <v>1.059322033898305E-2</v>
          </cell>
          <cell r="Q17" t="str">
            <v>Less than -2.00%</v>
          </cell>
          <cell r="R17">
            <v>5.3590568060021436E-3</v>
          </cell>
        </row>
        <row r="18">
          <cell r="C18">
            <v>7.9764903442485213E-3</v>
          </cell>
          <cell r="D18">
            <v>9.3849658314350881E-2</v>
          </cell>
          <cell r="J18" t="str">
            <v>-0.50% to -0.40%</v>
          </cell>
          <cell r="K18">
            <v>6.3559322033898309E-3</v>
          </cell>
          <cell r="Q18" t="str">
            <v>-2.00% to -1.00%</v>
          </cell>
          <cell r="R18">
            <v>1.0718113612004287E-2</v>
          </cell>
        </row>
        <row r="19">
          <cell r="C19">
            <v>5.8309037900874383E-3</v>
          </cell>
          <cell r="D19">
            <v>9.375E-2</v>
          </cell>
          <cell r="J19" t="str">
            <v>-0.40% to -0.30%</v>
          </cell>
          <cell r="K19">
            <v>8.4745762711864406E-3</v>
          </cell>
          <cell r="Q19" t="str">
            <v>-1.00% to 0.00%</v>
          </cell>
          <cell r="R19">
            <v>2.6795284030010719E-2</v>
          </cell>
        </row>
        <row r="20">
          <cell r="C20">
            <v>1.0351966873705987E-2</v>
          </cell>
          <cell r="D20">
            <v>9.7615834457939643E-2</v>
          </cell>
          <cell r="J20" t="str">
            <v>-0.30% to -0.20%</v>
          </cell>
          <cell r="K20">
            <v>1.6949152542372881E-2</v>
          </cell>
          <cell r="Q20" t="str">
            <v>0.00% to 1.00%</v>
          </cell>
          <cell r="R20">
            <v>6.8595927116827438E-2</v>
          </cell>
        </row>
        <row r="21">
          <cell r="C21">
            <v>1.2295081967212962E-3</v>
          </cell>
          <cell r="D21">
            <v>9.0624999999999956E-2</v>
          </cell>
          <cell r="J21" t="str">
            <v>-0.20% to -0.10%</v>
          </cell>
          <cell r="K21">
            <v>2.6483050847457626E-2</v>
          </cell>
          <cell r="Q21" t="str">
            <v>1.00% to 2.00%</v>
          </cell>
          <cell r="R21">
            <v>0.20793140407288319</v>
          </cell>
        </row>
        <row r="22">
          <cell r="C22">
            <v>-2.8653295128939771E-3</v>
          </cell>
          <cell r="D22">
            <v>6.654991243432562E-2</v>
          </cell>
          <cell r="J22" t="str">
            <v>-0.10% to 0.00%</v>
          </cell>
          <cell r="K22">
            <v>4.6610169491525424E-2</v>
          </cell>
          <cell r="Q22" t="str">
            <v>2.00% to 3.00%</v>
          </cell>
          <cell r="R22">
            <v>0.20900321543408359</v>
          </cell>
        </row>
        <row r="23">
          <cell r="C23">
            <v>-2.0525451559935126E-3</v>
          </cell>
          <cell r="D23">
            <v>6.1108686163247494E-2</v>
          </cell>
          <cell r="J23" t="str">
            <v>0.00% to 0.10%</v>
          </cell>
          <cell r="K23">
            <v>0.13241525423728814</v>
          </cell>
          <cell r="Q23" t="str">
            <v>3.00% to 4.00%</v>
          </cell>
          <cell r="R23">
            <v>0.17256162915326903</v>
          </cell>
        </row>
        <row r="24">
          <cell r="C24">
            <v>-6.1703002879472946E-3</v>
          </cell>
          <cell r="D24">
            <v>4.7701647875108444E-2</v>
          </cell>
          <cell r="J24" t="str">
            <v>0.10% to 0.20%</v>
          </cell>
          <cell r="K24">
            <v>0.15572033898305085</v>
          </cell>
          <cell r="Q24" t="str">
            <v>4.00% to 5.00%</v>
          </cell>
          <cell r="R24">
            <v>8.6816720257234734E-2</v>
          </cell>
        </row>
        <row r="25">
          <cell r="C25">
            <v>-4.5529801324503127E-3</v>
          </cell>
          <cell r="D25">
            <v>2.7338744126441661E-2</v>
          </cell>
          <cell r="J25" t="str">
            <v>0.20% to 0.30%</v>
          </cell>
          <cell r="K25">
            <v>0.19915254237288135</v>
          </cell>
          <cell r="Q25" t="str">
            <v>5.00% to 6.00%</v>
          </cell>
          <cell r="R25">
            <v>5.5734190782422297E-2</v>
          </cell>
        </row>
        <row r="26">
          <cell r="C26">
            <v>-1.6632016632016633E-3</v>
          </cell>
          <cell r="D26">
            <v>1.3935810810810967E-2</v>
          </cell>
          <cell r="J26" t="str">
            <v>0.30% to 0.40%</v>
          </cell>
          <cell r="K26">
            <v>0.11122881355932203</v>
          </cell>
          <cell r="Q26" t="str">
            <v>6.00% to 7.00%</v>
          </cell>
          <cell r="R26">
            <v>4.7159699892818867E-2</v>
          </cell>
        </row>
        <row r="27">
          <cell r="C27">
            <v>-4.1649312786339321E-3</v>
          </cell>
          <cell r="D27">
            <v>1.0139416983523386E-2</v>
          </cell>
          <cell r="J27" t="str">
            <v>0.40% to 0.50%</v>
          </cell>
          <cell r="K27">
            <v>8.3686440677966101E-2</v>
          </cell>
          <cell r="Q27" t="str">
            <v>7.00% to 8.00%</v>
          </cell>
          <cell r="R27">
            <v>2.0364415862808145E-2</v>
          </cell>
        </row>
        <row r="28">
          <cell r="C28">
            <v>0</v>
          </cell>
          <cell r="D28">
            <v>1.744680851063829E-2</v>
          </cell>
          <cell r="J28" t="str">
            <v>0.50% to 0.60%</v>
          </cell>
          <cell r="K28">
            <v>7.4152542372881353E-2</v>
          </cell>
          <cell r="Q28" t="str">
            <v>8.00% to 9.00%</v>
          </cell>
          <cell r="R28">
            <v>2.0364415862808145E-2</v>
          </cell>
        </row>
        <row r="29">
          <cell r="C29">
            <v>4.1823504809701539E-4</v>
          </cell>
          <cell r="D29">
            <v>4.198152812762368E-3</v>
          </cell>
          <cell r="J29" t="str">
            <v>0.60% to 0.70%</v>
          </cell>
          <cell r="K29">
            <v>3.4957627118644065E-2</v>
          </cell>
          <cell r="Q29" t="str">
            <v>9.00% to 10.00%</v>
          </cell>
          <cell r="R29">
            <v>2.0364415862808145E-2</v>
          </cell>
        </row>
        <row r="30">
          <cell r="C30">
            <v>-4.180602006689238E-4</v>
          </cell>
          <cell r="D30">
            <v>-4.1649312786339321E-3</v>
          </cell>
          <cell r="J30" t="str">
            <v>0.70% to 0.80%</v>
          </cell>
          <cell r="K30">
            <v>2.2245762711864406E-2</v>
          </cell>
          <cell r="Q30" t="str">
            <v>10.00% to 11.00%</v>
          </cell>
          <cell r="R30">
            <v>1.8220793140407289E-2</v>
          </cell>
        </row>
        <row r="31">
          <cell r="C31">
            <v>4.1823504809701539E-4</v>
          </cell>
          <cell r="D31">
            <v>-9.523809523809379E-3</v>
          </cell>
          <cell r="J31" t="str">
            <v>0.80% to 0.90%</v>
          </cell>
          <cell r="K31">
            <v>1.1652542372881356E-2</v>
          </cell>
          <cell r="Q31" t="str">
            <v>11.00% to 12.00%</v>
          </cell>
          <cell r="R31">
            <v>1.1789924973204717E-2</v>
          </cell>
        </row>
        <row r="32">
          <cell r="C32">
            <v>-9.1973244147157684E-3</v>
          </cell>
          <cell r="D32">
            <v>-2.8688524590163911E-2</v>
          </cell>
          <cell r="J32" t="str">
            <v>0.90% to 1.00%</v>
          </cell>
          <cell r="K32">
            <v>2.1186440677966101E-2</v>
          </cell>
          <cell r="Q32" t="str">
            <v>12.00% to 13.00%</v>
          </cell>
          <cell r="R32">
            <v>9.6463022508038593E-3</v>
          </cell>
        </row>
        <row r="33">
          <cell r="C33">
            <v>0</v>
          </cell>
          <cell r="D33">
            <v>-2.9881293491608729E-2</v>
          </cell>
          <cell r="J33" t="str">
            <v>1.00% to 1.10%</v>
          </cell>
          <cell r="K33">
            <v>1.4830508474576272E-2</v>
          </cell>
          <cell r="Q33" t="str">
            <v>13.00% to 14.00%</v>
          </cell>
          <cell r="R33">
            <v>3.2154340836012861E-3</v>
          </cell>
        </row>
        <row r="34">
          <cell r="C34">
            <v>2.1097046413502962E-3</v>
          </cell>
          <cell r="D34">
            <v>-2.504105090311981E-2</v>
          </cell>
          <cell r="J34" t="str">
            <v>1.10% to 1.20%</v>
          </cell>
          <cell r="K34">
            <v>7.4152542372881358E-3</v>
          </cell>
          <cell r="Q34" t="str">
            <v>14.00% to 15.00%</v>
          </cell>
          <cell r="R34">
            <v>5.3590568060021436E-3</v>
          </cell>
        </row>
        <row r="35">
          <cell r="C35">
            <v>-3.3684210526314651E-3</v>
          </cell>
          <cell r="D35">
            <v>-2.6326614561908546E-2</v>
          </cell>
          <cell r="J35" t="str">
            <v>1.20% to 1.30%</v>
          </cell>
          <cell r="K35">
            <v>3.1779661016949155E-3</v>
          </cell>
          <cell r="Q35" t="str">
            <v>15.00% to 16.00%</v>
          </cell>
          <cell r="R35">
            <v>0</v>
          </cell>
        </row>
        <row r="36">
          <cell r="C36">
            <v>1.2674271229402567E-3</v>
          </cell>
          <cell r="D36">
            <v>-1.9039735099337762E-2</v>
          </cell>
          <cell r="J36" t="str">
            <v>Greater than 1.30%</v>
          </cell>
          <cell r="K36">
            <v>1.2711864406779662E-2</v>
          </cell>
          <cell r="Q36" t="str">
            <v>Greater than 16.00%</v>
          </cell>
          <cell r="R36">
            <v>0</v>
          </cell>
        </row>
        <row r="37">
          <cell r="C37">
            <v>-3.7974683544304E-3</v>
          </cell>
          <cell r="D37">
            <v>-1.8295218295218296E-2</v>
          </cell>
        </row>
        <row r="38">
          <cell r="C38">
            <v>-4.2354934349850826E-3</v>
          </cell>
          <cell r="D38">
            <v>-2.0824656393169549E-2</v>
          </cell>
        </row>
        <row r="39">
          <cell r="C39">
            <v>4.2535091450446316E-3</v>
          </cell>
          <cell r="D39">
            <v>-1.2547051442910906E-2</v>
          </cell>
        </row>
        <row r="40">
          <cell r="C40">
            <v>1.2706480304955914E-3</v>
          </cell>
          <cell r="D40">
            <v>-1.129234629861986E-2</v>
          </cell>
        </row>
        <row r="41">
          <cell r="C41">
            <v>4.2301184433157779E-4</v>
          </cell>
          <cell r="D41">
            <v>-1.1287625418060276E-2</v>
          </cell>
        </row>
        <row r="42">
          <cell r="C42">
            <v>5.0739957716703366E-3</v>
          </cell>
          <cell r="D42">
            <v>-5.8552906733584376E-3</v>
          </cell>
        </row>
        <row r="43">
          <cell r="C43">
            <v>4.6276819520403301E-3</v>
          </cell>
          <cell r="D43">
            <v>-1.6722408026756952E-3</v>
          </cell>
        </row>
        <row r="44">
          <cell r="C44">
            <v>7.9564489112229353E-3</v>
          </cell>
          <cell r="D44">
            <v>1.561181434599157E-2</v>
          </cell>
        </row>
        <row r="45">
          <cell r="C45">
            <v>5.4009140008308698E-3</v>
          </cell>
          <cell r="D45">
            <v>2.1097046413502074E-2</v>
          </cell>
        </row>
        <row r="46">
          <cell r="C46">
            <v>5.7851239669421961E-3</v>
          </cell>
          <cell r="D46">
            <v>2.4842105263157999E-2</v>
          </cell>
        </row>
        <row r="47">
          <cell r="C47">
            <v>6.5735414954806171E-3</v>
          </cell>
          <cell r="D47">
            <v>3.5065483734685099E-2</v>
          </cell>
        </row>
        <row r="48">
          <cell r="C48">
            <v>4.0816326530612734E-3</v>
          </cell>
          <cell r="D48">
            <v>3.7974683544303778E-2</v>
          </cell>
        </row>
        <row r="49">
          <cell r="C49">
            <v>1.5447154471544655E-2</v>
          </cell>
          <cell r="D49">
            <v>5.8026260059296897E-2</v>
          </cell>
        </row>
        <row r="50">
          <cell r="C50">
            <v>1.601281024819845E-2</v>
          </cell>
          <cell r="D50">
            <v>7.9540621012335055E-2</v>
          </cell>
        </row>
        <row r="51">
          <cell r="C51">
            <v>1.7730496453900679E-2</v>
          </cell>
          <cell r="D51">
            <v>9.4027954256670876E-2</v>
          </cell>
        </row>
        <row r="52">
          <cell r="C52">
            <v>1.9357336430507743E-3</v>
          </cell>
          <cell r="D52">
            <v>9.4754653130287636E-2</v>
          </cell>
        </row>
        <row r="53">
          <cell r="C53">
            <v>1.5455950540959051E-3</v>
          </cell>
          <cell r="D53">
            <v>9.5983086680761165E-2</v>
          </cell>
        </row>
        <row r="54">
          <cell r="C54">
            <v>2.700617283950546E-3</v>
          </cell>
          <cell r="D54">
            <v>9.3395035759360479E-2</v>
          </cell>
        </row>
        <row r="55">
          <cell r="C55">
            <v>-2.3085802231627151E-3</v>
          </cell>
          <cell r="D55">
            <v>8.5845896147403788E-2</v>
          </cell>
        </row>
        <row r="56">
          <cell r="C56">
            <v>-7.7130736598529648E-4</v>
          </cell>
          <cell r="D56">
            <v>7.6443705857914379E-2</v>
          </cell>
        </row>
        <row r="57">
          <cell r="C57">
            <v>-1.9297568506368989E-3</v>
          </cell>
          <cell r="D57">
            <v>6.8595041322313977E-2</v>
          </cell>
        </row>
        <row r="58">
          <cell r="C58">
            <v>6.573859242072766E-3</v>
          </cell>
          <cell r="D58">
            <v>6.9433032046014809E-2</v>
          </cell>
        </row>
        <row r="59">
          <cell r="C59">
            <v>4.9942374183633564E-3</v>
          </cell>
          <cell r="D59">
            <v>6.7755102040816251E-2</v>
          </cell>
        </row>
        <row r="60">
          <cell r="C60">
            <v>6.1162079510703737E-3</v>
          </cell>
          <cell r="D60">
            <v>6.9918699186991784E-2</v>
          </cell>
        </row>
        <row r="61">
          <cell r="C61">
            <v>5.6990881458967024E-3</v>
          </cell>
          <cell r="D61">
            <v>5.9647718174539621E-2</v>
          </cell>
        </row>
        <row r="62">
          <cell r="C62">
            <v>-7.5557234605216905E-4</v>
          </cell>
          <cell r="D62">
            <v>4.2159180457052914E-2</v>
          </cell>
        </row>
        <row r="63">
          <cell r="C63">
            <v>-1.5122873345935206E-3</v>
          </cell>
          <cell r="D63">
            <v>2.2454510259388272E-2</v>
          </cell>
        </row>
        <row r="64">
          <cell r="C64">
            <v>-7.572889057174681E-4</v>
          </cell>
          <cell r="D64">
            <v>1.9706336939721902E-2</v>
          </cell>
        </row>
        <row r="65">
          <cell r="C65">
            <v>2.6525198938991412E-3</v>
          </cell>
          <cell r="D65">
            <v>2.0833333333333259E-2</v>
          </cell>
        </row>
        <row r="66">
          <cell r="C66">
            <v>3.7792894935750887E-4</v>
          </cell>
          <cell r="D66">
            <v>1.8468641785302164E-2</v>
          </cell>
        </row>
        <row r="67">
          <cell r="C67">
            <v>2.2667170381565072E-3</v>
          </cell>
          <cell r="D67">
            <v>2.3139220979560449E-2</v>
          </cell>
        </row>
        <row r="68">
          <cell r="C68">
            <v>5.6539766302299288E-3</v>
          </cell>
          <cell r="D68">
            <v>2.9718255499807E-2</v>
          </cell>
        </row>
        <row r="69">
          <cell r="C69">
            <v>3.7481259370331088E-4</v>
          </cell>
          <cell r="D69">
            <v>3.2095901005413818E-2</v>
          </cell>
        </row>
        <row r="70">
          <cell r="C70">
            <v>-2.2480329711502822E-3</v>
          </cell>
          <cell r="D70">
            <v>2.3050326546292688E-2</v>
          </cell>
        </row>
        <row r="71">
          <cell r="C71">
            <v>2.2530980097634767E-3</v>
          </cell>
          <cell r="D71">
            <v>2.0259938837920544E-2</v>
          </cell>
        </row>
        <row r="72">
          <cell r="C72">
            <v>0</v>
          </cell>
          <cell r="D72">
            <v>1.4057750759878473E-2</v>
          </cell>
        </row>
        <row r="73">
          <cell r="C73">
            <v>7.4934432371676074E-4</v>
          </cell>
          <cell r="D73">
            <v>9.0668681526255845E-3</v>
          </cell>
        </row>
        <row r="74">
          <cell r="C74">
            <v>-2.6207412953950238E-3</v>
          </cell>
          <cell r="D74">
            <v>7.1833648393195837E-3</v>
          </cell>
        </row>
        <row r="75">
          <cell r="C75">
            <v>-1.8768768768768762E-3</v>
          </cell>
          <cell r="D75">
            <v>6.815600151457879E-3</v>
          </cell>
        </row>
        <row r="76">
          <cell r="C76">
            <v>1.5043249341857301E-3</v>
          </cell>
          <cell r="D76">
            <v>9.0943539219401348E-3</v>
          </cell>
        </row>
        <row r="77">
          <cell r="C77">
            <v>2.2530980097634767E-3</v>
          </cell>
          <cell r="D77">
            <v>8.6923658352229261E-3</v>
          </cell>
        </row>
        <row r="78">
          <cell r="C78">
            <v>3.7467216185826935E-4</v>
          </cell>
          <cell r="D78">
            <v>8.6890819795995E-3</v>
          </cell>
        </row>
        <row r="79">
          <cell r="C79">
            <v>2.6217228464420206E-3</v>
          </cell>
          <cell r="D79">
            <v>9.0463626083678861E-3</v>
          </cell>
        </row>
        <row r="80">
          <cell r="C80">
            <v>7.4710496824792472E-4</v>
          </cell>
          <cell r="D80">
            <v>4.1229385307346433E-3</v>
          </cell>
        </row>
        <row r="81">
          <cell r="C81">
            <v>2.2396416573349232E-3</v>
          </cell>
          <cell r="D81">
            <v>5.9947545897340859E-3</v>
          </cell>
        </row>
        <row r="82">
          <cell r="C82">
            <v>1.4897579143389184E-3</v>
          </cell>
          <cell r="D82">
            <v>9.7634247089748438E-3</v>
          </cell>
        </row>
        <row r="83">
          <cell r="C83">
            <v>2.2313127556712331E-3</v>
          </cell>
          <cell r="D83">
            <v>9.7414762083176676E-3</v>
          </cell>
        </row>
        <row r="84">
          <cell r="C84">
            <v>-3.7105751391465214E-3</v>
          </cell>
          <cell r="D84">
            <v>5.9947545897340859E-3</v>
          </cell>
        </row>
        <row r="85">
          <cell r="C85">
            <v>7.4487895716934815E-4</v>
          </cell>
          <cell r="D85">
            <v>5.9902658180457369E-3</v>
          </cell>
        </row>
        <row r="86">
          <cell r="C86">
            <v>2.6051358392258361E-3</v>
          </cell>
          <cell r="D86">
            <v>1.1261261261261257E-2</v>
          </cell>
        </row>
        <row r="87">
          <cell r="C87">
            <v>1.8559762435039762E-3</v>
          </cell>
          <cell r="D87">
            <v>1.5043249341857745E-2</v>
          </cell>
        </row>
        <row r="88">
          <cell r="C88">
            <v>-2.2230455724341347E-3</v>
          </cell>
          <cell r="D88">
            <v>1.1265490048817162E-2</v>
          </cell>
        </row>
        <row r="89">
          <cell r="C89">
            <v>-2.5993316004455647E-3</v>
          </cell>
          <cell r="D89">
            <v>6.3694267515923553E-3</v>
          </cell>
        </row>
        <row r="90">
          <cell r="C90">
            <v>2.6061057334325621E-3</v>
          </cell>
          <cell r="D90">
            <v>8.6142322097377821E-3</v>
          </cell>
        </row>
        <row r="91">
          <cell r="C91">
            <v>3.7133308577796953E-4</v>
          </cell>
          <cell r="D91">
            <v>6.3503922301084703E-3</v>
          </cell>
        </row>
        <row r="92">
          <cell r="C92">
            <v>-2.9695619896066283E-3</v>
          </cell>
          <cell r="D92">
            <v>2.6129152668905586E-3</v>
          </cell>
        </row>
        <row r="93">
          <cell r="C93">
            <v>-3.7230081906169943E-4</v>
          </cell>
          <cell r="D93">
            <v>0</v>
          </cell>
        </row>
        <row r="94">
          <cell r="C94">
            <v>-1.4897579143390294E-3</v>
          </cell>
          <cell r="D94">
            <v>-2.9750836742283848E-3</v>
          </cell>
        </row>
        <row r="95">
          <cell r="C95">
            <v>-3.3569563595673424E-3</v>
          </cell>
          <cell r="D95">
            <v>-8.5343228200370769E-3</v>
          </cell>
        </row>
        <row r="96">
          <cell r="C96">
            <v>2.2455089820359042E-3</v>
          </cell>
          <cell r="D96">
            <v>-2.6070763500931626E-3</v>
          </cell>
        </row>
        <row r="97">
          <cell r="C97">
            <v>-3.7341299477222645E-4</v>
          </cell>
          <cell r="D97">
            <v>-3.7216226274656705E-3</v>
          </cell>
        </row>
        <row r="98">
          <cell r="C98">
            <v>0</v>
          </cell>
          <cell r="D98">
            <v>-6.3103192279139186E-3</v>
          </cell>
        </row>
        <row r="99">
          <cell r="C99">
            <v>1.8677624206200338E-3</v>
          </cell>
          <cell r="D99">
            <v>-6.298629121896937E-3</v>
          </cell>
        </row>
        <row r="100">
          <cell r="C100">
            <v>-1.1185682326622093E-3</v>
          </cell>
          <cell r="D100">
            <v>-5.1986632008912403E-3</v>
          </cell>
        </row>
        <row r="101">
          <cell r="C101">
            <v>0</v>
          </cell>
          <cell r="D101">
            <v>-2.6061057334326732E-3</v>
          </cell>
        </row>
        <row r="102">
          <cell r="C102">
            <v>-7.4654721911160404E-4</v>
          </cell>
          <cell r="D102">
            <v>-5.9413293724470684E-3</v>
          </cell>
        </row>
        <row r="103">
          <cell r="C103">
            <v>-2.2413149047441072E-3</v>
          </cell>
          <cell r="D103">
            <v>-8.5374907201187789E-3</v>
          </cell>
        </row>
        <row r="104">
          <cell r="C104">
            <v>1.8719580681392234E-3</v>
          </cell>
          <cell r="D104">
            <v>-3.7230081906179935E-3</v>
          </cell>
        </row>
        <row r="105">
          <cell r="C105">
            <v>-1.494768310911887E-3</v>
          </cell>
          <cell r="D105">
            <v>-4.8417132216015402E-3</v>
          </cell>
        </row>
        <row r="106">
          <cell r="C106">
            <v>4.8652694610780145E-3</v>
          </cell>
          <cell r="D106">
            <v>1.4919806042521522E-3</v>
          </cell>
        </row>
        <row r="107">
          <cell r="C107">
            <v>-1.1173184357542443E-3</v>
          </cell>
          <cell r="D107">
            <v>3.7425149700598404E-3</v>
          </cell>
        </row>
        <row r="108">
          <cell r="C108">
            <v>2.2371364653244186E-3</v>
          </cell>
          <cell r="D108">
            <v>3.7341299477220424E-3</v>
          </cell>
        </row>
        <row r="109">
          <cell r="C109">
            <v>-3.7202380952372494E-4</v>
          </cell>
          <cell r="D109">
            <v>3.7355248412402897E-3</v>
          </cell>
        </row>
        <row r="110">
          <cell r="C110">
            <v>-1.4886490509863348E-3</v>
          </cell>
          <cell r="D110">
            <v>2.2413149047439962E-3</v>
          </cell>
        </row>
        <row r="111">
          <cell r="C111">
            <v>1.1181513231457441E-3</v>
          </cell>
          <cell r="D111">
            <v>1.491424310216205E-3</v>
          </cell>
        </row>
        <row r="112">
          <cell r="C112">
            <v>1.1169024571855424E-3</v>
          </cell>
          <cell r="D112">
            <v>3.7327360955581312E-3</v>
          </cell>
        </row>
        <row r="113">
          <cell r="C113">
            <v>1.4875418371140814E-3</v>
          </cell>
          <cell r="D113">
            <v>5.2258305337813393E-3</v>
          </cell>
        </row>
        <row r="114">
          <cell r="C114">
            <v>3.7133308577794732E-3</v>
          </cell>
          <cell r="D114">
            <v>9.7123645872245756E-3</v>
          </cell>
        </row>
        <row r="115">
          <cell r="C115">
            <v>4.4395116537179202E-3</v>
          </cell>
          <cell r="D115">
            <v>1.647323099962561E-2</v>
          </cell>
        </row>
        <row r="116">
          <cell r="C116">
            <v>5.1565377532227785E-3</v>
          </cell>
          <cell r="D116">
            <v>1.9805680119581393E-2</v>
          </cell>
        </row>
        <row r="117">
          <cell r="C117">
            <v>7.3286918285075942E-4</v>
          </cell>
          <cell r="D117">
            <v>2.208083832335328E-2</v>
          </cell>
        </row>
        <row r="118">
          <cell r="C118">
            <v>1.4646649578908821E-3</v>
          </cell>
          <cell r="D118">
            <v>1.862197392923659E-2</v>
          </cell>
        </row>
        <row r="119">
          <cell r="C119">
            <v>5.8500914076782262E-3</v>
          </cell>
          <cell r="D119">
            <v>2.5727069351230369E-2</v>
          </cell>
        </row>
        <row r="120">
          <cell r="C120">
            <v>0</v>
          </cell>
          <cell r="D120">
            <v>2.34375E-2</v>
          </cell>
        </row>
        <row r="121">
          <cell r="C121">
            <v>4.362050163576825E-3</v>
          </cell>
          <cell r="D121">
            <v>2.8284331968738252E-2</v>
          </cell>
        </row>
        <row r="122">
          <cell r="C122">
            <v>1.4477017734346731E-3</v>
          </cell>
          <cell r="D122">
            <v>3.1308237048080612E-2</v>
          </cell>
        </row>
        <row r="123">
          <cell r="C123">
            <v>4.6982291290205147E-3</v>
          </cell>
          <cell r="D123">
            <v>3.4996276991809516E-2</v>
          </cell>
        </row>
        <row r="124">
          <cell r="C124">
            <v>2.1582733812948174E-3</v>
          </cell>
          <cell r="D124">
            <v>3.6072889550018639E-2</v>
          </cell>
        </row>
        <row r="125">
          <cell r="C125">
            <v>2.5125628140703071E-3</v>
          </cell>
          <cell r="D125">
            <v>3.7133308577794288E-2</v>
          </cell>
        </row>
        <row r="126">
          <cell r="C126">
            <v>2.5062656641603454E-3</v>
          </cell>
          <cell r="D126">
            <v>3.588605253422128E-2</v>
          </cell>
        </row>
        <row r="127">
          <cell r="C127">
            <v>3.9285714285715034E-3</v>
          </cell>
          <cell r="D127">
            <v>3.5359116022099402E-2</v>
          </cell>
        </row>
        <row r="128">
          <cell r="C128">
            <v>2.8459622909997595E-3</v>
          </cell>
          <cell r="D128">
            <v>3.2979113228288837E-2</v>
          </cell>
        </row>
        <row r="129">
          <cell r="C129">
            <v>3.1926214969848488E-3</v>
          </cell>
          <cell r="D129">
            <v>3.5518125228853892E-2</v>
          </cell>
        </row>
        <row r="130">
          <cell r="C130">
            <v>1.4144271570013522E-3</v>
          </cell>
          <cell r="D130">
            <v>3.5466179159049371E-2</v>
          </cell>
        </row>
        <row r="131">
          <cell r="C131">
            <v>0</v>
          </cell>
          <cell r="D131">
            <v>2.9443838604143791E-2</v>
          </cell>
        </row>
        <row r="132">
          <cell r="C132">
            <v>3.1779661016948513E-3</v>
          </cell>
          <cell r="D132">
            <v>3.2715376226826631E-2</v>
          </cell>
        </row>
        <row r="133">
          <cell r="C133">
            <v>2.1119324181626542E-3</v>
          </cell>
          <cell r="D133">
            <v>3.0401737242128135E-2</v>
          </cell>
        </row>
        <row r="134">
          <cell r="C134">
            <v>5.9711977520198189E-3</v>
          </cell>
          <cell r="D134">
            <v>3.5056017347307566E-2</v>
          </cell>
        </row>
        <row r="135">
          <cell r="C135">
            <v>2.0949720670391248E-3</v>
          </cell>
          <cell r="D135">
            <v>3.2374100719424481E-2</v>
          </cell>
        </row>
        <row r="136">
          <cell r="C136">
            <v>5.9233449477351652E-3</v>
          </cell>
          <cell r="D136">
            <v>3.6252692031586653E-2</v>
          </cell>
        </row>
        <row r="137">
          <cell r="C137">
            <v>2.4246622791825878E-3</v>
          </cell>
          <cell r="D137">
            <v>3.6161833154314316E-2</v>
          </cell>
        </row>
        <row r="138">
          <cell r="C138">
            <v>0</v>
          </cell>
          <cell r="D138">
            <v>3.3571428571428585E-2</v>
          </cell>
        </row>
        <row r="139">
          <cell r="C139">
            <v>-1.0366275051831852E-3</v>
          </cell>
          <cell r="D139">
            <v>2.8459622909996485E-2</v>
          </cell>
        </row>
        <row r="140">
          <cell r="C140">
            <v>-6.9180214458663958E-4</v>
          </cell>
          <cell r="D140">
            <v>2.483150053210359E-2</v>
          </cell>
        </row>
        <row r="141">
          <cell r="C141">
            <v>1.7307026652821911E-3</v>
          </cell>
          <cell r="D141">
            <v>2.3338048090523422E-2</v>
          </cell>
        </row>
        <row r="142">
          <cell r="C142">
            <v>-1.0366275051831852E-3</v>
          </cell>
          <cell r="D142">
            <v>2.0833333333333259E-2</v>
          </cell>
        </row>
        <row r="143">
          <cell r="C143">
            <v>0</v>
          </cell>
          <cell r="D143">
            <v>2.0833333333333259E-2</v>
          </cell>
        </row>
        <row r="144">
          <cell r="C144">
            <v>1.3836042891732792E-3</v>
          </cell>
          <cell r="D144">
            <v>1.9007391763463444E-2</v>
          </cell>
        </row>
        <row r="145">
          <cell r="C145">
            <v>6.9084628670124104E-4</v>
          </cell>
          <cell r="D145">
            <v>1.7562346329469625E-2</v>
          </cell>
        </row>
        <row r="146">
          <cell r="C146">
            <v>1.3807386952020551E-3</v>
          </cell>
          <cell r="D146">
            <v>1.2918994413407825E-2</v>
          </cell>
        </row>
        <row r="147">
          <cell r="C147">
            <v>-3.4470872113068207E-4</v>
          </cell>
          <cell r="D147">
            <v>1.0452961672473782E-2</v>
          </cell>
        </row>
        <row r="148">
          <cell r="C148">
            <v>-1.034482758620725E-3</v>
          </cell>
          <cell r="D148">
            <v>3.463803255975062E-3</v>
          </cell>
        </row>
        <row r="149">
          <cell r="C149">
            <v>3.4518467380051376E-4</v>
          </cell>
          <cell r="D149">
            <v>1.3821700069107656E-3</v>
          </cell>
        </row>
        <row r="150">
          <cell r="C150">
            <v>2.0703933747412417E-3</v>
          </cell>
          <cell r="D150">
            <v>3.4554250172771361E-3</v>
          </cell>
        </row>
        <row r="151">
          <cell r="C151">
            <v>2.4104683195591559E-3</v>
          </cell>
          <cell r="D151">
            <v>6.9180214458663958E-3</v>
          </cell>
        </row>
        <row r="152">
          <cell r="C152">
            <v>1.3740982480248132E-3</v>
          </cell>
          <cell r="D152">
            <v>8.9996538594667719E-3</v>
          </cell>
        </row>
        <row r="153">
          <cell r="C153">
            <v>1.0291595197255976E-3</v>
          </cell>
          <cell r="D153">
            <v>8.2930200414650379E-3</v>
          </cell>
        </row>
        <row r="154">
          <cell r="C154">
            <v>2.3989033584648212E-3</v>
          </cell>
          <cell r="D154">
            <v>1.1760636457972984E-2</v>
          </cell>
        </row>
        <row r="155">
          <cell r="C155">
            <v>3.4188034188034067E-3</v>
          </cell>
          <cell r="D155">
            <v>1.5219647180906293E-2</v>
          </cell>
        </row>
        <row r="156">
          <cell r="C156">
            <v>0</v>
          </cell>
          <cell r="D156">
            <v>1.3816925734024155E-2</v>
          </cell>
        </row>
        <row r="157">
          <cell r="C157">
            <v>2.0442930153321548E-3</v>
          </cell>
          <cell r="D157">
            <v>1.5188125647221273E-2</v>
          </cell>
        </row>
        <row r="158">
          <cell r="C158">
            <v>-1.3600816048963127E-3</v>
          </cell>
          <cell r="D158">
            <v>1.2409513960703222E-2</v>
          </cell>
        </row>
        <row r="159">
          <cell r="C159">
            <v>1.3619339462036528E-3</v>
          </cell>
          <cell r="D159">
            <v>1.4137931034482687E-2</v>
          </cell>
        </row>
        <row r="160">
          <cell r="C160">
            <v>0</v>
          </cell>
          <cell r="D160">
            <v>1.5188125647221273E-2</v>
          </cell>
        </row>
        <row r="161">
          <cell r="C161">
            <v>4.4202652159128775E-3</v>
          </cell>
          <cell r="D161">
            <v>1.9323671497584405E-2</v>
          </cell>
        </row>
        <row r="162">
          <cell r="C162">
            <v>1.0155721056195333E-3</v>
          </cell>
          <cell r="D162">
            <v>1.8250688705234275E-2</v>
          </cell>
        </row>
        <row r="163">
          <cell r="C163">
            <v>1.352722353736846E-3</v>
          </cell>
          <cell r="D163">
            <v>1.7176228100309165E-2</v>
          </cell>
        </row>
        <row r="164">
          <cell r="C164">
            <v>-2.0263424518742745E-3</v>
          </cell>
          <cell r="D164">
            <v>1.3722126929674117E-2</v>
          </cell>
        </row>
        <row r="165">
          <cell r="C165">
            <v>2.0304568527917954E-3</v>
          </cell>
          <cell r="D165">
            <v>1.473612063056895E-2</v>
          </cell>
        </row>
        <row r="166">
          <cell r="C166">
            <v>0</v>
          </cell>
          <cell r="D166">
            <v>1.2307692307692353E-2</v>
          </cell>
        </row>
        <row r="167">
          <cell r="C167">
            <v>4.7281323877068626E-3</v>
          </cell>
          <cell r="D167">
            <v>1.3628620102214661E-2</v>
          </cell>
        </row>
        <row r="168">
          <cell r="C168">
            <v>1.0084033613446675E-3</v>
          </cell>
          <cell r="D168">
            <v>1.4650766609880739E-2</v>
          </cell>
        </row>
        <row r="169">
          <cell r="C169">
            <v>1.007387508394908E-3</v>
          </cell>
          <cell r="D169">
            <v>1.3600816048962905E-2</v>
          </cell>
        </row>
        <row r="170">
          <cell r="C170">
            <v>1.0063737001007045E-3</v>
          </cell>
          <cell r="D170">
            <v>1.6002723867892366E-2</v>
          </cell>
        </row>
        <row r="171">
          <cell r="C171">
            <v>0</v>
          </cell>
          <cell r="D171">
            <v>1.4620877252635056E-2</v>
          </cell>
        </row>
        <row r="172">
          <cell r="C172">
            <v>0</v>
          </cell>
          <cell r="D172">
            <v>1.4620877252635056E-2</v>
          </cell>
        </row>
        <row r="173">
          <cell r="C173">
            <v>-1.0053619302949901E-3</v>
          </cell>
          <cell r="D173">
            <v>9.1401489505755773E-3</v>
          </cell>
        </row>
        <row r="174">
          <cell r="C174">
            <v>1.0063737001007045E-3</v>
          </cell>
          <cell r="D174">
            <v>9.1308758877239882E-3</v>
          </cell>
        </row>
        <row r="175">
          <cell r="C175">
            <v>0</v>
          </cell>
          <cell r="D175">
            <v>7.7676460655184965E-3</v>
          </cell>
        </row>
        <row r="176">
          <cell r="C176">
            <v>2.6809651474530849E-3</v>
          </cell>
          <cell r="D176">
            <v>1.2521150592216701E-2</v>
          </cell>
        </row>
        <row r="177">
          <cell r="C177">
            <v>6.6844919786102075E-4</v>
          </cell>
          <cell r="D177">
            <v>1.1144883485309176E-2</v>
          </cell>
        </row>
        <row r="178">
          <cell r="C178">
            <v>1.3360053440214514E-3</v>
          </cell>
          <cell r="D178">
            <v>1.2495778453225359E-2</v>
          </cell>
        </row>
        <row r="179">
          <cell r="C179">
            <v>0</v>
          </cell>
          <cell r="D179">
            <v>7.7310924369748957E-3</v>
          </cell>
        </row>
        <row r="180">
          <cell r="C180">
            <v>0</v>
          </cell>
          <cell r="D180">
            <v>6.7159167226327199E-3</v>
          </cell>
        </row>
        <row r="181">
          <cell r="C181">
            <v>1.0006671114075605E-3</v>
          </cell>
          <cell r="D181">
            <v>6.7091580006710672E-3</v>
          </cell>
        </row>
        <row r="182">
          <cell r="C182">
            <v>9.9966677774077084E-4</v>
          </cell>
          <cell r="D182">
            <v>6.7024128686326012E-3</v>
          </cell>
        </row>
        <row r="183">
          <cell r="C183">
            <v>2.3302263648468102E-3</v>
          </cell>
          <cell r="D183">
            <v>9.0482573726542448E-3</v>
          </cell>
        </row>
        <row r="184">
          <cell r="C184">
            <v>1.9926934573231136E-3</v>
          </cell>
          <cell r="D184">
            <v>1.1058981233244003E-2</v>
          </cell>
        </row>
        <row r="185">
          <cell r="C185">
            <v>1.3258203513424327E-3</v>
          </cell>
          <cell r="D185">
            <v>1.3418316001341912E-2</v>
          </cell>
        </row>
        <row r="186">
          <cell r="C186">
            <v>9.930486593843213E-4</v>
          </cell>
          <cell r="D186">
            <v>1.3404825737265424E-2</v>
          </cell>
        </row>
        <row r="187">
          <cell r="C187">
            <v>-9.9206349206337752E-4</v>
          </cell>
          <cell r="D187">
            <v>1.2399463806970434E-2</v>
          </cell>
        </row>
        <row r="188">
          <cell r="C188">
            <v>3.3101621979469975E-4</v>
          </cell>
          <cell r="D188">
            <v>1.0026737967914423E-2</v>
          </cell>
        </row>
        <row r="189">
          <cell r="C189">
            <v>1.9854401058903015E-3</v>
          </cell>
          <cell r="D189">
            <v>1.1356045424181671E-2</v>
          </cell>
        </row>
        <row r="190">
          <cell r="C190">
            <v>4.6235138705417178E-3</v>
          </cell>
          <cell r="D190">
            <v>1.4676450967311627E-2</v>
          </cell>
        </row>
        <row r="191">
          <cell r="C191">
            <v>-1.3149243918475495E-3</v>
          </cell>
          <cell r="D191">
            <v>1.3342228152101399E-2</v>
          </cell>
        </row>
        <row r="192">
          <cell r="C192">
            <v>0</v>
          </cell>
          <cell r="D192">
            <v>1.3342228152101399E-2</v>
          </cell>
        </row>
        <row r="193">
          <cell r="C193">
            <v>0</v>
          </cell>
          <cell r="D193">
            <v>1.2329223592135952E-2</v>
          </cell>
        </row>
        <row r="194">
          <cell r="C194">
            <v>1.9749835418039208E-3</v>
          </cell>
          <cell r="D194">
            <v>1.3315579227696439E-2</v>
          </cell>
        </row>
        <row r="195">
          <cell r="C195">
            <v>1.3140604467805073E-3</v>
          </cell>
          <cell r="D195">
            <v>1.2288276320159497E-2</v>
          </cell>
        </row>
        <row r="196">
          <cell r="C196">
            <v>9.8425196850393526E-4</v>
          </cell>
          <cell r="D196">
            <v>1.1269472986410234E-2</v>
          </cell>
        </row>
        <row r="197">
          <cell r="C197">
            <v>-9.8328416912496497E-4</v>
          </cell>
          <cell r="D197">
            <v>8.9374379344586696E-3</v>
          </cell>
        </row>
        <row r="198">
          <cell r="C198">
            <v>9.8425196850393526E-4</v>
          </cell>
          <cell r="D198">
            <v>8.9285714285716189E-3</v>
          </cell>
        </row>
        <row r="199">
          <cell r="C199">
            <v>3.2776138970829205E-3</v>
          </cell>
          <cell r="D199">
            <v>1.3240648791790655E-2</v>
          </cell>
        </row>
        <row r="200">
          <cell r="C200">
            <v>2.6135249918328718E-3</v>
          </cell>
          <cell r="D200">
            <v>1.5552614162806178E-2</v>
          </cell>
        </row>
        <row r="201">
          <cell r="C201">
            <v>1.9550342130987275E-3</v>
          </cell>
          <cell r="D201">
            <v>1.5521796565389767E-2</v>
          </cell>
        </row>
        <row r="202">
          <cell r="C202">
            <v>-9.7560975609756184E-4</v>
          </cell>
          <cell r="D202">
            <v>9.8619329388558441E-3</v>
          </cell>
        </row>
        <row r="203">
          <cell r="C203">
            <v>9.765625E-4</v>
          </cell>
          <cell r="D203">
            <v>1.2179065174456882E-2</v>
          </cell>
        </row>
        <row r="204">
          <cell r="C204">
            <v>9.7560975609756184E-4</v>
          </cell>
          <cell r="D204">
            <v>1.3166556945358954E-2</v>
          </cell>
        </row>
        <row r="205">
          <cell r="C205">
            <v>3.2488628979856493E-3</v>
          </cell>
          <cell r="D205">
            <v>1.6458196181698526E-2</v>
          </cell>
        </row>
        <row r="206">
          <cell r="C206">
            <v>1.9430051813471572E-3</v>
          </cell>
          <cell r="D206">
            <v>1.6425755584756896E-2</v>
          </cell>
        </row>
        <row r="207">
          <cell r="C207">
            <v>-9.6961861667743676E-4</v>
          </cell>
          <cell r="D207">
            <v>1.4107611548556331E-2</v>
          </cell>
        </row>
        <row r="208">
          <cell r="C208">
            <v>9.7055968942094673E-4</v>
          </cell>
          <cell r="D208">
            <v>1.4093739757456536E-2</v>
          </cell>
        </row>
        <row r="209">
          <cell r="C209">
            <v>3.2320620555914559E-4</v>
          </cell>
          <cell r="D209">
            <v>1.5419947506561726E-2</v>
          </cell>
        </row>
        <row r="210">
          <cell r="C210">
            <v>9.6930533117944861E-4</v>
          </cell>
          <cell r="D210">
            <v>1.5404785316289749E-2</v>
          </cell>
        </row>
        <row r="211">
          <cell r="C211">
            <v>9.6836668818589544E-4</v>
          </cell>
          <cell r="D211">
            <v>1.3067624959163693E-2</v>
          </cell>
        </row>
        <row r="212">
          <cell r="C212">
            <v>3.2247662044504466E-4</v>
          </cell>
          <cell r="D212">
            <v>1.0752688172043001E-2</v>
          </cell>
        </row>
        <row r="213">
          <cell r="C213">
            <v>9.6711798839455021E-4</v>
          </cell>
          <cell r="D213">
            <v>9.7560975609756184E-3</v>
          </cell>
        </row>
        <row r="214">
          <cell r="C214">
            <v>9.6618357487909812E-4</v>
          </cell>
          <cell r="D214">
            <v>1.171875E-2</v>
          </cell>
        </row>
        <row r="215">
          <cell r="C215">
            <v>1.2870012870014325E-3</v>
          </cell>
          <cell r="D215">
            <v>1.2032520325203189E-2</v>
          </cell>
        </row>
        <row r="216">
          <cell r="C216">
            <v>2.8920308483291191E-3</v>
          </cell>
          <cell r="D216">
            <v>1.3970110461338558E-2</v>
          </cell>
        </row>
        <row r="217">
          <cell r="C217">
            <v>1.281640499839698E-3</v>
          </cell>
          <cell r="D217">
            <v>1.1981865284974136E-2</v>
          </cell>
        </row>
        <row r="218">
          <cell r="C218">
            <v>9.6000000000007191E-4</v>
          </cell>
          <cell r="D218">
            <v>1.098901098901095E-2</v>
          </cell>
        </row>
        <row r="219">
          <cell r="C219">
            <v>0</v>
          </cell>
          <cell r="D219">
            <v>1.1970236169524417E-2</v>
          </cell>
        </row>
        <row r="220">
          <cell r="C220">
            <v>9.5907928388738739E-4</v>
          </cell>
          <cell r="D220">
            <v>1.1958629605688387E-2</v>
          </cell>
        </row>
        <row r="221">
          <cell r="C221">
            <v>2.235707441711865E-3</v>
          </cell>
          <cell r="D221">
            <v>1.3893376413570246E-2</v>
          </cell>
        </row>
        <row r="222">
          <cell r="C222">
            <v>3.1867431485022024E-3</v>
          </cell>
          <cell r="D222">
            <v>1.6139444803098701E-2</v>
          </cell>
        </row>
        <row r="223">
          <cell r="C223">
            <v>4.1296060991105055E-3</v>
          </cell>
          <cell r="D223">
            <v>1.9348597226700903E-2</v>
          </cell>
        </row>
        <row r="224">
          <cell r="C224">
            <v>-9.4906675102823801E-4</v>
          </cell>
          <cell r="D224">
            <v>1.8052869116698789E-2</v>
          </cell>
        </row>
        <row r="225">
          <cell r="C225">
            <v>-9.4996833438876216E-4</v>
          </cell>
          <cell r="D225">
            <v>1.6103059581320522E-2</v>
          </cell>
        </row>
        <row r="226">
          <cell r="C226">
            <v>2.2187004754359307E-3</v>
          </cell>
          <cell r="D226">
            <v>1.7374517374517451E-2</v>
          </cell>
        </row>
        <row r="227">
          <cell r="C227">
            <v>9.4876660341558505E-4</v>
          </cell>
          <cell r="D227">
            <v>1.7030848329048665E-2</v>
          </cell>
        </row>
        <row r="228">
          <cell r="C228">
            <v>3.1595576619274368E-3</v>
          </cell>
          <cell r="D228">
            <v>1.7302146747837144E-2</v>
          </cell>
        </row>
        <row r="229">
          <cell r="C229">
            <v>3.1496062992126816E-3</v>
          </cell>
          <cell r="D229">
            <v>1.9200000000000106E-2</v>
          </cell>
        </row>
        <row r="230">
          <cell r="C230">
            <v>9.4191522762954172E-4</v>
          </cell>
          <cell r="D230">
            <v>1.9181585677749302E-2</v>
          </cell>
        </row>
        <row r="231">
          <cell r="C231">
            <v>6.273525721455453E-3</v>
          </cell>
          <cell r="D231">
            <v>2.5575447570332477E-2</v>
          </cell>
        </row>
        <row r="232">
          <cell r="C232">
            <v>3.1172069825435855E-3</v>
          </cell>
          <cell r="D232">
            <v>2.7786649632705274E-2</v>
          </cell>
        </row>
        <row r="233">
          <cell r="C233">
            <v>3.1075201988812751E-3</v>
          </cell>
          <cell r="D233">
            <v>2.8680688336520044E-2</v>
          </cell>
        </row>
        <row r="234">
          <cell r="C234">
            <v>2.1685254027261625E-3</v>
          </cell>
          <cell r="D234">
            <v>2.7636594663278391E-2</v>
          </cell>
        </row>
        <row r="235">
          <cell r="C235">
            <v>9.2735703245749868E-4</v>
          </cell>
          <cell r="D235">
            <v>2.4359379943056148E-2</v>
          </cell>
        </row>
        <row r="236">
          <cell r="C236">
            <v>2.1618282890674134E-3</v>
          </cell>
          <cell r="D236">
            <v>2.7549081697276989E-2</v>
          </cell>
        </row>
        <row r="237">
          <cell r="C237">
            <v>6.1633281972264253E-3</v>
          </cell>
          <cell r="D237">
            <v>3.4865293185419866E-2</v>
          </cell>
        </row>
        <row r="238">
          <cell r="C238">
            <v>3.0627871362940429E-3</v>
          </cell>
          <cell r="D238">
            <v>3.5736875395319334E-2</v>
          </cell>
        </row>
        <row r="239">
          <cell r="C239">
            <v>3.0534351145039551E-3</v>
          </cell>
          <cell r="D239">
            <v>3.7914691943128132E-2</v>
          </cell>
        </row>
        <row r="240">
          <cell r="C240">
            <v>9.1324200913245335E-4</v>
          </cell>
          <cell r="D240">
            <v>3.5590551181102548E-2</v>
          </cell>
        </row>
        <row r="241">
          <cell r="C241">
            <v>1.2165450121655041E-3</v>
          </cell>
          <cell r="D241">
            <v>3.3594976452119285E-2</v>
          </cell>
        </row>
        <row r="242">
          <cell r="C242">
            <v>-6.0753341433783525E-4</v>
          </cell>
          <cell r="D242">
            <v>3.1994981179422899E-2</v>
          </cell>
        </row>
        <row r="243">
          <cell r="C243">
            <v>3.0395136778116338E-3</v>
          </cell>
          <cell r="D243">
            <v>2.8678304239401653E-2</v>
          </cell>
        </row>
        <row r="244">
          <cell r="C244">
            <v>0</v>
          </cell>
          <cell r="D244">
            <v>2.5481665630826544E-2</v>
          </cell>
        </row>
        <row r="245">
          <cell r="C245">
            <v>3.0303030303031608E-3</v>
          </cell>
          <cell r="D245">
            <v>2.5402726146220633E-2</v>
          </cell>
        </row>
        <row r="246">
          <cell r="C246">
            <v>0</v>
          </cell>
          <cell r="D246">
            <v>2.3183925811437467E-2</v>
          </cell>
        </row>
        <row r="247">
          <cell r="C247">
            <v>6.0422960725075026E-3</v>
          </cell>
          <cell r="D247">
            <v>2.8412600370598895E-2</v>
          </cell>
        </row>
        <row r="248">
          <cell r="C248">
            <v>3.0030030030030463E-3</v>
          </cell>
          <cell r="D248">
            <v>2.9275808936825687E-2</v>
          </cell>
        </row>
        <row r="249">
          <cell r="C249">
            <v>2.9940119760478723E-3</v>
          </cell>
          <cell r="D249">
            <v>2.6033690658499253E-2</v>
          </cell>
        </row>
        <row r="250">
          <cell r="C250">
            <v>2.9850746268658135E-3</v>
          </cell>
          <cell r="D250">
            <v>2.5954198473282508E-2</v>
          </cell>
        </row>
        <row r="251">
          <cell r="C251">
            <v>2.9761904761904656E-3</v>
          </cell>
          <cell r="D251">
            <v>2.5875190258751957E-2</v>
          </cell>
        </row>
        <row r="252">
          <cell r="C252">
            <v>5.9347181008901906E-3</v>
          </cell>
          <cell r="D252">
            <v>3.1021897810218801E-2</v>
          </cell>
        </row>
        <row r="253">
          <cell r="C253">
            <v>2.9498525073747839E-3</v>
          </cell>
          <cell r="D253">
            <v>3.2806804374240439E-2</v>
          </cell>
        </row>
        <row r="254">
          <cell r="C254">
            <v>2.9411764705882248E-3</v>
          </cell>
          <cell r="D254">
            <v>3.6474164133738718E-2</v>
          </cell>
        </row>
        <row r="255">
          <cell r="C255">
            <v>2.9325513196480912E-3</v>
          </cell>
          <cell r="D255">
            <v>3.6363636363636376E-2</v>
          </cell>
        </row>
        <row r="256">
          <cell r="C256">
            <v>2.9239766081869956E-3</v>
          </cell>
          <cell r="D256">
            <v>3.9393939393939315E-2</v>
          </cell>
        </row>
        <row r="257">
          <cell r="C257">
            <v>2.9154518950438302E-3</v>
          </cell>
          <cell r="D257">
            <v>3.92749244712991E-2</v>
          </cell>
        </row>
        <row r="258">
          <cell r="C258">
            <v>2.9069767441860517E-3</v>
          </cell>
          <cell r="D258">
            <v>4.229607250755274E-2</v>
          </cell>
        </row>
        <row r="259">
          <cell r="C259">
            <v>5.7971014492754769E-3</v>
          </cell>
          <cell r="D259">
            <v>4.2042042042042205E-2</v>
          </cell>
        </row>
        <row r="260">
          <cell r="C260">
            <v>5.7636887608067955E-3</v>
          </cell>
          <cell r="D260">
            <v>4.4910179640718528E-2</v>
          </cell>
        </row>
        <row r="261">
          <cell r="C261">
            <v>2.8653295128939771E-3</v>
          </cell>
          <cell r="D261">
            <v>4.4776119402984982E-2</v>
          </cell>
        </row>
        <row r="262">
          <cell r="C262">
            <v>2.8571428571428914E-3</v>
          </cell>
          <cell r="D262">
            <v>4.4642857142857206E-2</v>
          </cell>
        </row>
        <row r="263">
          <cell r="C263">
            <v>5.6980056980056037E-3</v>
          </cell>
          <cell r="D263">
            <v>4.7477744807121525E-2</v>
          </cell>
        </row>
        <row r="264">
          <cell r="C264">
            <v>2.8328611898016387E-3</v>
          </cell>
          <cell r="D264">
            <v>4.4247787610619538E-2</v>
          </cell>
        </row>
        <row r="265">
          <cell r="C265">
            <v>5.6497175141243527E-3</v>
          </cell>
          <cell r="D265">
            <v>4.705882352941182E-2</v>
          </cell>
        </row>
        <row r="266">
          <cell r="C266">
            <v>2.8089887640450062E-3</v>
          </cell>
          <cell r="D266">
            <v>4.692082111436946E-2</v>
          </cell>
        </row>
        <row r="267">
          <cell r="C267">
            <v>2.8011204481790397E-3</v>
          </cell>
          <cell r="D267">
            <v>4.6783625730993927E-2</v>
          </cell>
        </row>
        <row r="268">
          <cell r="C268">
            <v>8.379888268156499E-3</v>
          </cell>
          <cell r="D268">
            <v>5.2478134110787389E-2</v>
          </cell>
        </row>
        <row r="269">
          <cell r="C269">
            <v>5.5401662049860967E-3</v>
          </cell>
          <cell r="D269">
            <v>5.523255813953476E-2</v>
          </cell>
        </row>
        <row r="270">
          <cell r="C270">
            <v>2.7548209366392573E-3</v>
          </cell>
          <cell r="D270">
            <v>5.507246376811592E-2</v>
          </cell>
        </row>
        <row r="271">
          <cell r="C271">
            <v>5.494505494505475E-3</v>
          </cell>
          <cell r="D271">
            <v>5.4755043227665556E-2</v>
          </cell>
        </row>
        <row r="272">
          <cell r="C272">
            <v>5.4644808743167239E-3</v>
          </cell>
          <cell r="D272">
            <v>5.4441260744985565E-2</v>
          </cell>
        </row>
        <row r="273">
          <cell r="C273">
            <v>2.7173913043478937E-3</v>
          </cell>
          <cell r="D273">
            <v>5.428571428571427E-2</v>
          </cell>
        </row>
        <row r="274">
          <cell r="C274">
            <v>5.4200542005420349E-3</v>
          </cell>
          <cell r="D274">
            <v>5.6980056980056926E-2</v>
          </cell>
        </row>
        <row r="275">
          <cell r="C275">
            <v>5.3908355795146967E-3</v>
          </cell>
          <cell r="D275">
            <v>5.6657223796034106E-2</v>
          </cell>
        </row>
        <row r="276">
          <cell r="C276">
            <v>5.3619302949061698E-3</v>
          </cell>
          <cell r="D276">
            <v>5.9322033898305149E-2</v>
          </cell>
        </row>
        <row r="277">
          <cell r="C277">
            <v>5.3333333333334121E-3</v>
          </cell>
          <cell r="D277">
            <v>5.8988764044943798E-2</v>
          </cell>
        </row>
        <row r="278">
          <cell r="C278">
            <v>5.3050397877982824E-3</v>
          </cell>
          <cell r="D278">
            <v>6.1624649859943759E-2</v>
          </cell>
        </row>
        <row r="279">
          <cell r="C279">
            <v>5.2770448548813409E-3</v>
          </cell>
          <cell r="D279">
            <v>6.4245810055866048E-2</v>
          </cell>
        </row>
        <row r="280">
          <cell r="C280">
            <v>5.249343832020914E-3</v>
          </cell>
          <cell r="D280">
            <v>6.0941828254847508E-2</v>
          </cell>
        </row>
        <row r="281">
          <cell r="C281">
            <v>5.2219321148825326E-3</v>
          </cell>
          <cell r="D281">
            <v>6.0606060606060774E-2</v>
          </cell>
        </row>
        <row r="282">
          <cell r="C282">
            <v>2.5974025974027093E-3</v>
          </cell>
          <cell r="D282">
            <v>6.0439560439560447E-2</v>
          </cell>
        </row>
        <row r="283">
          <cell r="C283">
            <v>5.1813471502588637E-3</v>
          </cell>
          <cell r="D283">
            <v>6.0109289617486183E-2</v>
          </cell>
        </row>
        <row r="284">
          <cell r="C284">
            <v>2.5773195876288568E-3</v>
          </cell>
          <cell r="D284">
            <v>5.7065217391304435E-2</v>
          </cell>
        </row>
        <row r="285">
          <cell r="C285">
            <v>2.5706940874037354E-3</v>
          </cell>
          <cell r="D285">
            <v>5.6910569105691033E-2</v>
          </cell>
        </row>
        <row r="286">
          <cell r="C286">
            <v>5.12820512820511E-3</v>
          </cell>
          <cell r="D286">
            <v>5.6603773584905648E-2</v>
          </cell>
        </row>
        <row r="287">
          <cell r="C287">
            <v>5.1020408163264808E-3</v>
          </cell>
          <cell r="D287">
            <v>5.6300268096514783E-2</v>
          </cell>
        </row>
        <row r="288">
          <cell r="C288">
            <v>5.0761421319798217E-3</v>
          </cell>
          <cell r="D288">
            <v>5.600000000000005E-2</v>
          </cell>
        </row>
        <row r="289">
          <cell r="C289">
            <v>5.050505050504972E-3</v>
          </cell>
          <cell r="D289">
            <v>5.5702917771883076E-2</v>
          </cell>
        </row>
        <row r="290">
          <cell r="C290">
            <v>2.5125628140703071E-3</v>
          </cell>
          <cell r="D290">
            <v>5.2770448548812743E-2</v>
          </cell>
        </row>
        <row r="291">
          <cell r="C291">
            <v>0</v>
          </cell>
          <cell r="D291">
            <v>4.7244094488188892E-2</v>
          </cell>
        </row>
        <row r="292">
          <cell r="C292">
            <v>2.5062656641603454E-3</v>
          </cell>
          <cell r="D292">
            <v>4.4386422976501416E-2</v>
          </cell>
        </row>
        <row r="293">
          <cell r="C293">
            <v>2.4999999999999467E-3</v>
          </cell>
          <cell r="D293">
            <v>4.1558441558441572E-2</v>
          </cell>
        </row>
        <row r="294">
          <cell r="C294">
            <v>4.9875311720697368E-3</v>
          </cell>
          <cell r="D294">
            <v>4.4041450777202007E-2</v>
          </cell>
        </row>
        <row r="295">
          <cell r="C295">
            <v>4.9627791563275903E-3</v>
          </cell>
          <cell r="D295">
            <v>4.3814432989690788E-2</v>
          </cell>
        </row>
        <row r="296">
          <cell r="C296">
            <v>2.4691358024691024E-3</v>
          </cell>
          <cell r="D296">
            <v>4.3701799485861281E-2</v>
          </cell>
        </row>
        <row r="297">
          <cell r="C297">
            <v>2.4630541871921707E-3</v>
          </cell>
          <cell r="D297">
            <v>4.3589743589743657E-2</v>
          </cell>
        </row>
        <row r="298">
          <cell r="C298">
            <v>2.4570024570023108E-3</v>
          </cell>
          <cell r="D298">
            <v>4.0816326530612068E-2</v>
          </cell>
        </row>
        <row r="299">
          <cell r="C299">
            <v>2.450980392156854E-3</v>
          </cell>
          <cell r="D299">
            <v>3.8071065989847774E-2</v>
          </cell>
        </row>
        <row r="300">
          <cell r="C300">
            <v>2.4449877750611915E-3</v>
          </cell>
          <cell r="D300">
            <v>3.5353535353535248E-2</v>
          </cell>
        </row>
        <row r="301">
          <cell r="C301">
            <v>2.4390243902439046E-3</v>
          </cell>
          <cell r="D301">
            <v>3.2663316582914659E-2</v>
          </cell>
        </row>
        <row r="302">
          <cell r="C302">
            <v>2.4330900243310083E-3</v>
          </cell>
          <cell r="D302">
            <v>3.2581453634085378E-2</v>
          </cell>
        </row>
        <row r="303">
          <cell r="C303">
            <v>4.8543689320388328E-3</v>
          </cell>
          <cell r="D303">
            <v>3.7593984962406068E-2</v>
          </cell>
        </row>
        <row r="304">
          <cell r="C304">
            <v>0</v>
          </cell>
          <cell r="D304">
            <v>3.499999999999992E-2</v>
          </cell>
        </row>
        <row r="305">
          <cell r="C305">
            <v>2.4154589371980784E-3</v>
          </cell>
          <cell r="D305">
            <v>3.4912718204488824E-2</v>
          </cell>
        </row>
        <row r="306">
          <cell r="C306">
            <v>2.4096385542169418E-3</v>
          </cell>
          <cell r="D306">
            <v>3.2258064516129226E-2</v>
          </cell>
        </row>
        <row r="307">
          <cell r="C307">
            <v>2.4038461538462563E-3</v>
          </cell>
          <cell r="D307">
            <v>2.9629629629629672E-2</v>
          </cell>
        </row>
        <row r="308">
          <cell r="C308">
            <v>2.3980815347719453E-3</v>
          </cell>
          <cell r="D308">
            <v>2.9556650246305383E-2</v>
          </cell>
        </row>
        <row r="309">
          <cell r="C309">
            <v>2.3923444976077235E-3</v>
          </cell>
          <cell r="D309">
            <v>2.9484029484029284E-2</v>
          </cell>
        </row>
        <row r="310">
          <cell r="C310">
            <v>4.7732696897375693E-3</v>
          </cell>
          <cell r="D310">
            <v>3.1862745098039325E-2</v>
          </cell>
        </row>
        <row r="311">
          <cell r="C311">
            <v>2.3752969121140222E-3</v>
          </cell>
          <cell r="D311">
            <v>3.1784841075794823E-2</v>
          </cell>
        </row>
        <row r="312">
          <cell r="C312">
            <v>4.7393364928909332E-3</v>
          </cell>
          <cell r="D312">
            <v>3.4146341463414664E-2</v>
          </cell>
        </row>
        <row r="313">
          <cell r="C313">
            <v>2.3584905660378741E-3</v>
          </cell>
          <cell r="D313">
            <v>3.4063260340632562E-2</v>
          </cell>
        </row>
        <row r="314">
          <cell r="C314">
            <v>4.7058823529413374E-3</v>
          </cell>
          <cell r="D314">
            <v>3.6407766990291357E-2</v>
          </cell>
        </row>
        <row r="315">
          <cell r="C315">
            <v>7.0257611241217877E-3</v>
          </cell>
          <cell r="D315">
            <v>3.8647342995169032E-2</v>
          </cell>
        </row>
        <row r="316">
          <cell r="C316">
            <v>9.302325581395321E-3</v>
          </cell>
          <cell r="D316">
            <v>4.8309178743961345E-2</v>
          </cell>
        </row>
        <row r="317">
          <cell r="C317">
            <v>6.9124423963133896E-3</v>
          </cell>
          <cell r="D317">
            <v>5.3012048192771166E-2</v>
          </cell>
        </row>
        <row r="318">
          <cell r="C318">
            <v>4.5766590389015871E-3</v>
          </cell>
          <cell r="D318">
            <v>5.5288461538461453E-2</v>
          </cell>
        </row>
        <row r="319">
          <cell r="C319">
            <v>6.8337129840547739E-3</v>
          </cell>
          <cell r="D319">
            <v>5.9952038369304628E-2</v>
          </cell>
        </row>
        <row r="320">
          <cell r="C320">
            <v>0</v>
          </cell>
          <cell r="D320">
            <v>5.741626794258381E-2</v>
          </cell>
        </row>
        <row r="321">
          <cell r="C321">
            <v>1.8099547511312153E-2</v>
          </cell>
          <cell r="D321">
            <v>7.398568019093088E-2</v>
          </cell>
        </row>
        <row r="322">
          <cell r="C322">
            <v>4.4444444444444731E-3</v>
          </cell>
          <cell r="D322">
            <v>7.3634204275534465E-2</v>
          </cell>
        </row>
        <row r="323">
          <cell r="C323">
            <v>8.8495575221239076E-3</v>
          </cell>
          <cell r="D323">
            <v>8.0568720379146974E-2</v>
          </cell>
        </row>
        <row r="324">
          <cell r="C324">
            <v>6.5789473684210176E-3</v>
          </cell>
          <cell r="D324">
            <v>8.2547169811320709E-2</v>
          </cell>
        </row>
        <row r="325">
          <cell r="C325">
            <v>8.7145969498909626E-3</v>
          </cell>
          <cell r="D325">
            <v>8.9411764705882302E-2</v>
          </cell>
        </row>
        <row r="326">
          <cell r="C326">
            <v>1.0799136069114423E-2</v>
          </cell>
          <cell r="D326">
            <v>9.6018735362997543E-2</v>
          </cell>
        </row>
        <row r="327">
          <cell r="C327">
            <v>1.0683760683760646E-2</v>
          </cell>
          <cell r="D327">
            <v>9.9999999999999867E-2</v>
          </cell>
        </row>
        <row r="328">
          <cell r="C328">
            <v>1.0570824524312794E-2</v>
          </cell>
          <cell r="D328">
            <v>0.10138248847926268</v>
          </cell>
        </row>
        <row r="329">
          <cell r="C329">
            <v>6.2761506276152179E-3</v>
          </cell>
          <cell r="D329">
            <v>0.10068649885583514</v>
          </cell>
        </row>
        <row r="330">
          <cell r="C330">
            <v>1.039501039501034E-2</v>
          </cell>
          <cell r="D330">
            <v>0.1070615034168565</v>
          </cell>
        </row>
        <row r="331">
          <cell r="C331">
            <v>8.2304526748970819E-3</v>
          </cell>
          <cell r="D331">
            <v>0.10859728506787314</v>
          </cell>
        </row>
        <row r="332">
          <cell r="C332">
            <v>6.1224489795916881E-3</v>
          </cell>
          <cell r="D332">
            <v>0.1153846153846152</v>
          </cell>
        </row>
        <row r="333">
          <cell r="C333">
            <v>1.2170385395537497E-2</v>
          </cell>
          <cell r="D333">
            <v>0.10888888888888881</v>
          </cell>
        </row>
        <row r="334">
          <cell r="C334">
            <v>1.4028056112224574E-2</v>
          </cell>
          <cell r="D334">
            <v>0.11946902654867242</v>
          </cell>
        </row>
        <row r="335">
          <cell r="C335">
            <v>7.905138339920903E-3</v>
          </cell>
          <cell r="D335">
            <v>0.11842105263157898</v>
          </cell>
        </row>
        <row r="336">
          <cell r="C336">
            <v>9.8039215686274161E-3</v>
          </cell>
          <cell r="D336">
            <v>0.12200435729847503</v>
          </cell>
        </row>
        <row r="337">
          <cell r="C337">
            <v>7.7669902912620437E-3</v>
          </cell>
          <cell r="D337">
            <v>0.12095032397408212</v>
          </cell>
        </row>
        <row r="338">
          <cell r="C338">
            <v>7.7071290944124016E-3</v>
          </cell>
          <cell r="D338">
            <v>0.11752136752136755</v>
          </cell>
        </row>
        <row r="339">
          <cell r="C339">
            <v>5.7361376673041864E-3</v>
          </cell>
          <cell r="D339">
            <v>0.11205073995771686</v>
          </cell>
        </row>
        <row r="340">
          <cell r="C340">
            <v>3.8022813688212143E-3</v>
          </cell>
          <cell r="D340">
            <v>0.10460251046025104</v>
          </cell>
        </row>
        <row r="341">
          <cell r="C341">
            <v>3.7878787878788955E-3</v>
          </cell>
          <cell r="D341">
            <v>0.10187110187110182</v>
          </cell>
        </row>
        <row r="342">
          <cell r="C342">
            <v>1.8867924528302993E-3</v>
          </cell>
          <cell r="D342">
            <v>9.259259259259256E-2</v>
          </cell>
        </row>
        <row r="343">
          <cell r="C343">
            <v>7.532956685499137E-3</v>
          </cell>
          <cell r="D343">
            <v>9.1836734693877542E-2</v>
          </cell>
        </row>
        <row r="344">
          <cell r="C344">
            <v>9.3457943925232545E-3</v>
          </cell>
          <cell r="D344">
            <v>9.5334685598377433E-2</v>
          </cell>
        </row>
        <row r="345">
          <cell r="C345">
            <v>3.7037037037037646E-3</v>
          </cell>
          <cell r="D345">
            <v>8.6172344689378955E-2</v>
          </cell>
        </row>
        <row r="346">
          <cell r="C346">
            <v>7.3800738007379074E-3</v>
          </cell>
          <cell r="D346">
            <v>7.9051383399209474E-2</v>
          </cell>
        </row>
        <row r="347">
          <cell r="C347">
            <v>5.494505494505475E-3</v>
          </cell>
          <cell r="D347">
            <v>7.6470588235294068E-2</v>
          </cell>
        </row>
        <row r="348">
          <cell r="C348">
            <v>7.2859744990891873E-3</v>
          </cell>
          <cell r="D348">
            <v>7.3786407766990303E-2</v>
          </cell>
        </row>
        <row r="349">
          <cell r="C349">
            <v>5.4249547920435237E-3</v>
          </cell>
          <cell r="D349">
            <v>7.1290944123314048E-2</v>
          </cell>
        </row>
        <row r="350">
          <cell r="C350">
            <v>3.597122302158251E-3</v>
          </cell>
          <cell r="D350">
            <v>6.6921606118546917E-2</v>
          </cell>
        </row>
        <row r="351">
          <cell r="C351">
            <v>1.7921146953405742E-3</v>
          </cell>
          <cell r="D351">
            <v>6.2737642585551257E-2</v>
          </cell>
        </row>
        <row r="352">
          <cell r="C352">
            <v>1.7889087656530744E-3</v>
          </cell>
          <cell r="D352">
            <v>6.0606060606060552E-2</v>
          </cell>
        </row>
        <row r="353">
          <cell r="C353">
            <v>1.7857142857142794E-3</v>
          </cell>
          <cell r="D353">
            <v>5.8490566037735947E-2</v>
          </cell>
        </row>
        <row r="354">
          <cell r="C354">
            <v>5.3475935828877219E-3</v>
          </cell>
          <cell r="D354">
            <v>6.2146892655367214E-2</v>
          </cell>
        </row>
        <row r="355">
          <cell r="C355">
            <v>5.3191489361703592E-3</v>
          </cell>
          <cell r="D355">
            <v>5.9813084112149584E-2</v>
          </cell>
        </row>
        <row r="356">
          <cell r="C356">
            <v>5.2910052910053462E-3</v>
          </cell>
          <cell r="D356">
            <v>5.555555555555558E-2</v>
          </cell>
        </row>
        <row r="357">
          <cell r="C357">
            <v>5.2631578947368585E-3</v>
          </cell>
          <cell r="D357">
            <v>5.719557195571956E-2</v>
          </cell>
        </row>
        <row r="358">
          <cell r="C358">
            <v>5.2356020942410098E-3</v>
          </cell>
          <cell r="D358">
            <v>5.4945054945054972E-2</v>
          </cell>
        </row>
        <row r="359">
          <cell r="C359">
            <v>5.2083333333332593E-3</v>
          </cell>
          <cell r="D359">
            <v>5.464480874316946E-2</v>
          </cell>
        </row>
        <row r="360">
          <cell r="C360">
            <v>3.4542314335059832E-3</v>
          </cell>
          <cell r="D360">
            <v>5.0632911392405111E-2</v>
          </cell>
        </row>
        <row r="361">
          <cell r="C361">
            <v>5.1635111876076056E-3</v>
          </cell>
          <cell r="D361">
            <v>5.0359712230215736E-2</v>
          </cell>
        </row>
        <row r="362">
          <cell r="C362">
            <v>5.1369863013699391E-3</v>
          </cell>
          <cell r="D362">
            <v>5.1971326164874654E-2</v>
          </cell>
        </row>
        <row r="363">
          <cell r="C363">
            <v>1.0221465076660996E-2</v>
          </cell>
          <cell r="D363">
            <v>6.0822898032200312E-2</v>
          </cell>
        </row>
        <row r="364">
          <cell r="C364">
            <v>5.0590219224284638E-3</v>
          </cell>
          <cell r="D364">
            <v>6.4285714285714279E-2</v>
          </cell>
        </row>
        <row r="365">
          <cell r="C365">
            <v>6.7114093959730337E-3</v>
          </cell>
          <cell r="D365">
            <v>6.9518716577540163E-2</v>
          </cell>
        </row>
        <row r="366">
          <cell r="C366">
            <v>3.3333333333334103E-3</v>
          </cell>
          <cell r="D366">
            <v>6.7375886524822848E-2</v>
          </cell>
        </row>
        <row r="367">
          <cell r="C367">
            <v>4.983388704318914E-3</v>
          </cell>
          <cell r="D367">
            <v>6.7019400352733571E-2</v>
          </cell>
        </row>
        <row r="368">
          <cell r="C368">
            <v>4.9586776859502635E-3</v>
          </cell>
          <cell r="D368">
            <v>6.6666666666666652E-2</v>
          </cell>
        </row>
        <row r="369">
          <cell r="C369">
            <v>4.9342105263159297E-3</v>
          </cell>
          <cell r="D369">
            <v>6.6317626527050644E-2</v>
          </cell>
        </row>
        <row r="370">
          <cell r="C370">
            <v>3.2733224222585289E-3</v>
          </cell>
          <cell r="D370">
            <v>6.4236111111110938E-2</v>
          </cell>
        </row>
        <row r="371">
          <cell r="C371">
            <v>4.8939641109300158E-3</v>
          </cell>
          <cell r="D371">
            <v>6.390328151986191E-2</v>
          </cell>
        </row>
        <row r="372">
          <cell r="C372">
            <v>6.4935064935065512E-3</v>
          </cell>
          <cell r="D372">
            <v>6.7125645438898429E-2</v>
          </cell>
        </row>
        <row r="373">
          <cell r="C373">
            <v>4.8387096774193949E-3</v>
          </cell>
          <cell r="D373">
            <v>6.6780821917808098E-2</v>
          </cell>
        </row>
        <row r="374">
          <cell r="C374">
            <v>6.4205457463886173E-3</v>
          </cell>
          <cell r="D374">
            <v>6.8143100511073307E-2</v>
          </cell>
        </row>
        <row r="375">
          <cell r="C375">
            <v>4.7846889952152249E-3</v>
          </cell>
          <cell r="D375">
            <v>6.2394603709949426E-2</v>
          </cell>
        </row>
        <row r="376">
          <cell r="C376">
            <v>6.3492063492063266E-3</v>
          </cell>
          <cell r="D376">
            <v>6.3758389261744819E-2</v>
          </cell>
        </row>
        <row r="377">
          <cell r="C377">
            <v>7.8864353312302349E-3</v>
          </cell>
          <cell r="D377">
            <v>6.4999999999999947E-2</v>
          </cell>
        </row>
        <row r="378">
          <cell r="C378">
            <v>9.3896713615022609E-3</v>
          </cell>
          <cell r="D378">
            <v>7.1428571428571397E-2</v>
          </cell>
        </row>
        <row r="379">
          <cell r="C379">
            <v>7.7519379844961378E-3</v>
          </cell>
          <cell r="D379">
            <v>7.4380165289256173E-2</v>
          </cell>
        </row>
        <row r="380">
          <cell r="C380">
            <v>7.692307692307665E-3</v>
          </cell>
          <cell r="D380">
            <v>7.7302631578947345E-2</v>
          </cell>
        </row>
        <row r="381">
          <cell r="C381">
            <v>6.1068702290076882E-3</v>
          </cell>
          <cell r="D381">
            <v>7.8559738134206247E-2</v>
          </cell>
        </row>
        <row r="382">
          <cell r="C382">
            <v>9.1047040971168336E-3</v>
          </cell>
          <cell r="D382">
            <v>8.4828711256117462E-2</v>
          </cell>
        </row>
        <row r="383">
          <cell r="C383">
            <v>9.0225563909773765E-3</v>
          </cell>
          <cell r="D383">
            <v>8.9285714285714191E-2</v>
          </cell>
        </row>
        <row r="384">
          <cell r="C384">
            <v>5.9612518628913147E-3</v>
          </cell>
          <cell r="D384">
            <v>8.870967741935476E-2</v>
          </cell>
        </row>
        <row r="385">
          <cell r="C385">
            <v>5.9259259259261121E-3</v>
          </cell>
          <cell r="D385">
            <v>8.9887640449438422E-2</v>
          </cell>
        </row>
        <row r="386">
          <cell r="C386">
            <v>8.8365243004417948E-3</v>
          </cell>
          <cell r="D386">
            <v>9.2503987240829311E-2</v>
          </cell>
        </row>
        <row r="387">
          <cell r="C387">
            <v>1.0218978102189746E-2</v>
          </cell>
          <cell r="D387">
            <v>9.8412698412698507E-2</v>
          </cell>
        </row>
        <row r="388">
          <cell r="C388">
            <v>1.0115606936416333E-2</v>
          </cell>
          <cell r="D388">
            <v>0.10252365930599372</v>
          </cell>
        </row>
        <row r="389">
          <cell r="C389">
            <v>1.0014306151645114E-2</v>
          </cell>
          <cell r="D389">
            <v>0.10485133020344284</v>
          </cell>
        </row>
        <row r="390">
          <cell r="C390">
            <v>1.1331444759206999E-2</v>
          </cell>
          <cell r="D390">
            <v>0.10697674418604652</v>
          </cell>
        </row>
        <row r="391">
          <cell r="C391">
            <v>1.1204481792717047E-2</v>
          </cell>
          <cell r="D391">
            <v>0.11076923076923073</v>
          </cell>
        </row>
        <row r="392">
          <cell r="C392">
            <v>1.1080332409972193E-2</v>
          </cell>
          <cell r="D392">
            <v>0.11450381679389321</v>
          </cell>
        </row>
        <row r="393">
          <cell r="C393">
            <v>9.5890410958905381E-3</v>
          </cell>
          <cell r="D393">
            <v>0.11836115326251884</v>
          </cell>
        </row>
        <row r="394">
          <cell r="C394">
            <v>9.4979647218453866E-3</v>
          </cell>
          <cell r="D394">
            <v>0.11879699248120312</v>
          </cell>
        </row>
        <row r="395">
          <cell r="C395">
            <v>1.0752688172043001E-2</v>
          </cell>
          <cell r="D395">
            <v>0.12071535022354718</v>
          </cell>
        </row>
        <row r="396">
          <cell r="C396">
            <v>1.0638297872340496E-2</v>
          </cell>
          <cell r="D396">
            <v>0.125925925925926</v>
          </cell>
        </row>
        <row r="397">
          <cell r="C397">
            <v>1.1842105263157876E-2</v>
          </cell>
          <cell r="D397">
            <v>0.13254786450662737</v>
          </cell>
        </row>
        <row r="398">
          <cell r="C398">
            <v>1.4304291287386084E-2</v>
          </cell>
          <cell r="D398">
            <v>0.13868613138686126</v>
          </cell>
        </row>
        <row r="399">
          <cell r="C399">
            <v>1.2820512820512775E-2</v>
          </cell>
          <cell r="D399">
            <v>0.14161849710982644</v>
          </cell>
        </row>
        <row r="400">
          <cell r="C400">
            <v>1.3924050632911245E-2</v>
          </cell>
          <cell r="D400">
            <v>0.14592274678111572</v>
          </cell>
        </row>
        <row r="401">
          <cell r="C401">
            <v>9.98751560549338E-3</v>
          </cell>
          <cell r="D401">
            <v>0.14589235127478761</v>
          </cell>
        </row>
        <row r="402">
          <cell r="C402">
            <v>9.8887515451173691E-3</v>
          </cell>
          <cell r="D402">
            <v>0.14425770308123242</v>
          </cell>
        </row>
        <row r="403">
          <cell r="C403">
            <v>9.7919216646267238E-3</v>
          </cell>
          <cell r="D403">
            <v>0.14265927977839321</v>
          </cell>
        </row>
        <row r="404">
          <cell r="C404">
            <v>1.2121212121212199E-3</v>
          </cell>
          <cell r="D404">
            <v>0.1315068493150684</v>
          </cell>
        </row>
        <row r="405">
          <cell r="C405">
            <v>7.2639225181598821E-3</v>
          </cell>
          <cell r="D405">
            <v>0.12890094979647215</v>
          </cell>
        </row>
        <row r="406">
          <cell r="C406">
            <v>8.4134615384616751E-3</v>
          </cell>
          <cell r="D406">
            <v>0.12768817204301075</v>
          </cell>
        </row>
        <row r="407">
          <cell r="C407">
            <v>9.5351609058402786E-3</v>
          </cell>
          <cell r="D407">
            <v>0.12632978723404253</v>
          </cell>
        </row>
        <row r="408">
          <cell r="C408">
            <v>1.0625737898465104E-2</v>
          </cell>
          <cell r="D408">
            <v>0.12631578947368416</v>
          </cell>
        </row>
        <row r="409">
          <cell r="C409">
            <v>9.3457943925234765E-3</v>
          </cell>
          <cell r="D409">
            <v>0.12353706111833551</v>
          </cell>
        </row>
        <row r="410">
          <cell r="C410">
            <v>9.2592592592593004E-3</v>
          </cell>
          <cell r="D410">
            <v>0.11794871794871797</v>
          </cell>
        </row>
        <row r="411">
          <cell r="C411">
            <v>9.1743119266054496E-3</v>
          </cell>
          <cell r="D411">
            <v>0.11392405063291133</v>
          </cell>
        </row>
        <row r="412">
          <cell r="C412">
            <v>6.8181818181818343E-3</v>
          </cell>
          <cell r="D412">
            <v>0.10611735330836458</v>
          </cell>
        </row>
        <row r="413">
          <cell r="C413">
            <v>5.6433408577878375E-3</v>
          </cell>
          <cell r="D413">
            <v>0.10135970333745359</v>
          </cell>
        </row>
        <row r="414">
          <cell r="C414">
            <v>6.7340067340069254E-3</v>
          </cell>
          <cell r="D414">
            <v>9.7919216646266793E-2</v>
          </cell>
        </row>
        <row r="415">
          <cell r="C415">
            <v>8.9186176142697082E-3</v>
          </cell>
          <cell r="D415">
            <v>9.6969696969696928E-2</v>
          </cell>
        </row>
        <row r="416">
          <cell r="C416">
            <v>1.1049723756906049E-2</v>
          </cell>
          <cell r="D416">
            <v>0.10774818401937059</v>
          </cell>
        </row>
        <row r="417">
          <cell r="C417">
            <v>7.6502732240437687E-3</v>
          </cell>
          <cell r="D417">
            <v>0.10817307692307687</v>
          </cell>
        </row>
        <row r="418">
          <cell r="C418">
            <v>9.761388286333883E-3</v>
          </cell>
          <cell r="D418">
            <v>0.1096543504171632</v>
          </cell>
        </row>
        <row r="419">
          <cell r="C419">
            <v>3.2223415682064438E-3</v>
          </cell>
          <cell r="D419">
            <v>0.10271546635182993</v>
          </cell>
        </row>
        <row r="420">
          <cell r="C420">
            <v>4.2826552462524869E-3</v>
          </cell>
          <cell r="D420">
            <v>9.5794392523364635E-2</v>
          </cell>
        </row>
        <row r="421">
          <cell r="C421">
            <v>3.1982942430703876E-3</v>
          </cell>
          <cell r="D421">
            <v>8.9120370370370239E-2</v>
          </cell>
        </row>
        <row r="422">
          <cell r="C422">
            <v>3.1880977683316214E-3</v>
          </cell>
          <cell r="D422">
            <v>8.256880733944949E-2</v>
          </cell>
        </row>
        <row r="423">
          <cell r="C423">
            <v>3.1779661016948513E-3</v>
          </cell>
          <cell r="D423">
            <v>7.6136363636363669E-2</v>
          </cell>
        </row>
        <row r="424">
          <cell r="C424">
            <v>0</v>
          </cell>
          <cell r="D424">
            <v>6.8848758465011484E-2</v>
          </cell>
        </row>
        <row r="425">
          <cell r="C425">
            <v>3.1678986272438703E-3</v>
          </cell>
          <cell r="D425">
            <v>6.6217732884399583E-2</v>
          </cell>
        </row>
        <row r="426">
          <cell r="C426">
            <v>9.4736842105263008E-3</v>
          </cell>
          <cell r="D426">
            <v>6.911928651059096E-2</v>
          </cell>
        </row>
        <row r="427">
          <cell r="C427">
            <v>1.1470281543274119E-2</v>
          </cell>
          <cell r="D427">
            <v>7.182320441988943E-2</v>
          </cell>
        </row>
        <row r="428">
          <cell r="C428">
            <v>5.1546391752577136E-3</v>
          </cell>
          <cell r="D428">
            <v>6.5573770491803351E-2</v>
          </cell>
        </row>
        <row r="429">
          <cell r="C429">
            <v>2.0512820512821328E-3</v>
          </cell>
          <cell r="D429">
            <v>5.9652928416485951E-2</v>
          </cell>
        </row>
        <row r="430">
          <cell r="C430">
            <v>0</v>
          </cell>
          <cell r="D430">
            <v>4.9409237379162363E-2</v>
          </cell>
        </row>
        <row r="431">
          <cell r="C431">
            <v>4.0941658137154668E-3</v>
          </cell>
          <cell r="D431">
            <v>5.0321199143468887E-2</v>
          </cell>
        </row>
        <row r="432">
          <cell r="C432">
            <v>-1.0193679918449883E-3</v>
          </cell>
          <cell r="D432">
            <v>4.4776119402985204E-2</v>
          </cell>
        </row>
        <row r="433">
          <cell r="C433">
            <v>-3.0612244897958441E-3</v>
          </cell>
          <cell r="D433">
            <v>3.8257173219978791E-2</v>
          </cell>
        </row>
        <row r="434">
          <cell r="C434">
            <v>2.0470829068577334E-3</v>
          </cell>
          <cell r="D434">
            <v>3.7076271186440746E-2</v>
          </cell>
        </row>
        <row r="435">
          <cell r="C435">
            <v>1.0214504596526286E-3</v>
          </cell>
          <cell r="D435">
            <v>3.4846884899683239E-2</v>
          </cell>
        </row>
        <row r="436">
          <cell r="C436">
            <v>1.0204081632652073E-3</v>
          </cell>
          <cell r="D436">
            <v>3.5902851108764455E-2</v>
          </cell>
        </row>
        <row r="437">
          <cell r="C437">
            <v>7.135575942915473E-3</v>
          </cell>
          <cell r="D437">
            <v>4.0000000000000036E-2</v>
          </cell>
        </row>
        <row r="438">
          <cell r="C438">
            <v>4.0485829959515662E-3</v>
          </cell>
          <cell r="D438">
            <v>3.4410844629822801E-2</v>
          </cell>
        </row>
        <row r="439">
          <cell r="C439">
            <v>2.0161290322580072E-3</v>
          </cell>
          <cell r="D439">
            <v>2.4742268041237248E-2</v>
          </cell>
        </row>
        <row r="440">
          <cell r="C440">
            <v>4.0241448692150961E-3</v>
          </cell>
          <cell r="D440">
            <v>2.3589743589743639E-2</v>
          </cell>
        </row>
        <row r="441">
          <cell r="C441">
            <v>3.0060120240480437E-3</v>
          </cell>
          <cell r="D441">
            <v>2.4564994882292579E-2</v>
          </cell>
        </row>
        <row r="442">
          <cell r="C442">
            <v>2.9970029970030065E-3</v>
          </cell>
          <cell r="D442">
            <v>2.763561924257929E-2</v>
          </cell>
        </row>
        <row r="443">
          <cell r="C443">
            <v>3.9840637450199168E-3</v>
          </cell>
          <cell r="D443">
            <v>2.7522935779816571E-2</v>
          </cell>
        </row>
        <row r="444">
          <cell r="C444">
            <v>2.9761904761904656E-3</v>
          </cell>
          <cell r="D444">
            <v>3.1632653061224536E-2</v>
          </cell>
        </row>
        <row r="445">
          <cell r="C445">
            <v>2.9673590504453173E-3</v>
          </cell>
          <cell r="D445">
            <v>3.7871033776867957E-2</v>
          </cell>
        </row>
        <row r="446">
          <cell r="C446">
            <v>6.9033530571991353E-3</v>
          </cell>
          <cell r="D446">
            <v>4.290091930541351E-2</v>
          </cell>
        </row>
        <row r="447">
          <cell r="C447">
            <v>4.8971596474045587E-3</v>
          </cell>
          <cell r="D447">
            <v>4.6938775510203978E-2</v>
          </cell>
        </row>
        <row r="448">
          <cell r="C448">
            <v>2.9239766081872176E-3</v>
          </cell>
          <cell r="D448">
            <v>4.8929663608562768E-2</v>
          </cell>
        </row>
        <row r="449">
          <cell r="C449">
            <v>3.8872691933915515E-3</v>
          </cell>
          <cell r="D449">
            <v>4.5546558704453455E-2</v>
          </cell>
        </row>
        <row r="450">
          <cell r="C450">
            <v>1.9361084220717029E-3</v>
          </cell>
          <cell r="D450">
            <v>4.3346774193548265E-2</v>
          </cell>
        </row>
        <row r="451">
          <cell r="C451">
            <v>1.9323671497584183E-3</v>
          </cell>
          <cell r="D451">
            <v>4.3259557344064392E-2</v>
          </cell>
        </row>
        <row r="452">
          <cell r="C452">
            <v>3.8572806171648377E-3</v>
          </cell>
          <cell r="D452">
            <v>4.3086172344689366E-2</v>
          </cell>
        </row>
        <row r="453">
          <cell r="C453">
            <v>2.8818443804035088E-3</v>
          </cell>
          <cell r="D453">
            <v>4.2957042957043168E-2</v>
          </cell>
        </row>
        <row r="454">
          <cell r="C454">
            <v>2.8735632183907178E-3</v>
          </cell>
          <cell r="D454">
            <v>4.2828685258964105E-2</v>
          </cell>
        </row>
        <row r="455">
          <cell r="C455">
            <v>3.8204393505252288E-3</v>
          </cell>
          <cell r="D455">
            <v>4.2658730158730229E-2</v>
          </cell>
        </row>
        <row r="456">
          <cell r="C456">
            <v>1.9029495718363432E-3</v>
          </cell>
          <cell r="D456">
            <v>4.1543026706231556E-2</v>
          </cell>
        </row>
        <row r="457">
          <cell r="C457">
            <v>1.8993352326686086E-3</v>
          </cell>
          <cell r="D457">
            <v>4.0433925049309538E-2</v>
          </cell>
        </row>
        <row r="458">
          <cell r="C458">
            <v>1.8957345971564177E-3</v>
          </cell>
          <cell r="D458">
            <v>3.52595494613126E-2</v>
          </cell>
        </row>
        <row r="459">
          <cell r="C459">
            <v>5.6764427625353164E-3</v>
          </cell>
          <cell r="D459">
            <v>3.6062378167641462E-2</v>
          </cell>
        </row>
        <row r="460">
          <cell r="C460">
            <v>4.7036688617121403E-3</v>
          </cell>
          <cell r="D460">
            <v>3.790087463556846E-2</v>
          </cell>
        </row>
        <row r="461">
          <cell r="C461">
            <v>1.8726591760300781E-3</v>
          </cell>
          <cell r="D461">
            <v>3.5818005808325282E-2</v>
          </cell>
        </row>
        <row r="462">
          <cell r="C462">
            <v>1.8691588785046953E-3</v>
          </cell>
          <cell r="D462">
            <v>3.5748792270531515E-2</v>
          </cell>
        </row>
        <row r="463">
          <cell r="C463">
            <v>2.7985074626866169E-3</v>
          </cell>
          <cell r="D463">
            <v>3.6644165863066513E-2</v>
          </cell>
        </row>
        <row r="464">
          <cell r="C464">
            <v>1.8604651162790198E-3</v>
          </cell>
          <cell r="D464">
            <v>3.4582132564841661E-2</v>
          </cell>
        </row>
        <row r="465">
          <cell r="C465">
            <v>1.8570102135562205E-3</v>
          </cell>
          <cell r="D465">
            <v>3.3524904214559337E-2</v>
          </cell>
        </row>
        <row r="466">
          <cell r="C466">
            <v>1.853568118628246E-3</v>
          </cell>
          <cell r="D466">
            <v>3.2473734479465E-2</v>
          </cell>
        </row>
        <row r="467">
          <cell r="C467">
            <v>3.7002775208141436E-3</v>
          </cell>
          <cell r="D467">
            <v>3.2350142721217834E-2</v>
          </cell>
        </row>
        <row r="468">
          <cell r="C468">
            <v>4.6082949308756671E-3</v>
          </cell>
          <cell r="D468">
            <v>3.5137701804368593E-2</v>
          </cell>
        </row>
        <row r="469">
          <cell r="C469">
            <v>4.5871559633028358E-3</v>
          </cell>
          <cell r="D469">
            <v>3.7914691943127909E-2</v>
          </cell>
        </row>
        <row r="470">
          <cell r="C470">
            <v>3.6529680365298134E-3</v>
          </cell>
          <cell r="D470">
            <v>3.9735099337748325E-2</v>
          </cell>
        </row>
        <row r="471">
          <cell r="C471">
            <v>-1.8198362147406888E-3</v>
          </cell>
          <cell r="D471">
            <v>3.1984948259642598E-2</v>
          </cell>
        </row>
        <row r="472">
          <cell r="C472">
            <v>-5.4694621695533518E-3</v>
          </cell>
          <cell r="D472">
            <v>2.1535580524344455E-2</v>
          </cell>
        </row>
        <row r="473">
          <cell r="C473">
            <v>-3.6663611365719273E-3</v>
          </cell>
          <cell r="D473">
            <v>1.5887850467289688E-2</v>
          </cell>
        </row>
        <row r="474">
          <cell r="C474">
            <v>2.7598896044158661E-3</v>
          </cell>
          <cell r="D474">
            <v>1.6791044776119479E-2</v>
          </cell>
        </row>
        <row r="475">
          <cell r="C475">
            <v>3.6697247706423131E-3</v>
          </cell>
          <cell r="D475">
            <v>1.7674418604651132E-2</v>
          </cell>
        </row>
        <row r="476">
          <cell r="C476">
            <v>9.1407678244959101E-4</v>
          </cell>
          <cell r="D476">
            <v>1.6713091922005541E-2</v>
          </cell>
        </row>
        <row r="477">
          <cell r="C477">
            <v>9.1324200913245335E-4</v>
          </cell>
          <cell r="D477">
            <v>1.5755329008340979E-2</v>
          </cell>
        </row>
        <row r="478">
          <cell r="C478">
            <v>3.6496350364965124E-3</v>
          </cell>
          <cell r="D478">
            <v>1.7576318223866849E-2</v>
          </cell>
        </row>
        <row r="479">
          <cell r="C479">
            <v>1.8181818181819409E-3</v>
          </cell>
          <cell r="D479">
            <v>1.5668202764977046E-2</v>
          </cell>
        </row>
        <row r="480">
          <cell r="C480">
            <v>1.8148820326679971E-3</v>
          </cell>
          <cell r="D480">
            <v>1.2844036697247763E-2</v>
          </cell>
        </row>
        <row r="481">
          <cell r="C481">
            <v>3.6231884057971175E-3</v>
          </cell>
          <cell r="D481">
            <v>1.1872146118721449E-2</v>
          </cell>
        </row>
        <row r="482">
          <cell r="C482">
            <v>5.4151624548737232E-3</v>
          </cell>
          <cell r="D482">
            <v>1.364877161055511E-2</v>
          </cell>
        </row>
        <row r="483">
          <cell r="C483">
            <v>3.5906642728904536E-3</v>
          </cell>
          <cell r="D483">
            <v>1.9143117593436676E-2</v>
          </cell>
        </row>
        <row r="484">
          <cell r="C484">
            <v>3.5778175313059268E-3</v>
          </cell>
          <cell r="D484">
            <v>2.8414298808432603E-2</v>
          </cell>
        </row>
        <row r="485">
          <cell r="C485">
            <v>4.4563279857396942E-3</v>
          </cell>
          <cell r="D485">
            <v>3.6798528058877622E-2</v>
          </cell>
        </row>
        <row r="486">
          <cell r="C486">
            <v>2.6619343389528982E-3</v>
          </cell>
          <cell r="D486">
            <v>3.669724770642202E-2</v>
          </cell>
        </row>
        <row r="487">
          <cell r="C487">
            <v>4.4247787610618428E-3</v>
          </cell>
          <cell r="D487">
            <v>3.7477148080438782E-2</v>
          </cell>
        </row>
        <row r="488">
          <cell r="C488">
            <v>2.6431718061674658E-3</v>
          </cell>
          <cell r="D488">
            <v>3.926940639269394E-2</v>
          </cell>
        </row>
        <row r="489">
          <cell r="C489">
            <v>4.3936731107205862E-3</v>
          </cell>
          <cell r="D489">
            <v>4.2883211678832245E-2</v>
          </cell>
        </row>
        <row r="490">
          <cell r="C490">
            <v>3.4995625546807574E-3</v>
          </cell>
          <cell r="D490">
            <v>4.2727272727272725E-2</v>
          </cell>
        </row>
        <row r="491">
          <cell r="C491">
            <v>2.6155187445509043E-3</v>
          </cell>
          <cell r="D491">
            <v>4.3557168784029043E-2</v>
          </cell>
        </row>
        <row r="492">
          <cell r="C492">
            <v>3.4782608695653749E-3</v>
          </cell>
          <cell r="D492">
            <v>4.5289855072463858E-2</v>
          </cell>
        </row>
        <row r="493">
          <cell r="C493">
            <v>1.7331022530329143E-3</v>
          </cell>
          <cell r="D493">
            <v>4.3321299638989119E-2</v>
          </cell>
        </row>
        <row r="494">
          <cell r="C494">
            <v>3.4602076124568004E-3</v>
          </cell>
          <cell r="D494">
            <v>4.1292639138240439E-2</v>
          </cell>
        </row>
        <row r="495">
          <cell r="C495">
            <v>1.7241379310344307E-3</v>
          </cell>
          <cell r="D495">
            <v>3.9355992844364973E-2</v>
          </cell>
        </row>
        <row r="496">
          <cell r="C496">
            <v>2.5817555938036918E-3</v>
          </cell>
          <cell r="D496">
            <v>3.8324420677361859E-2</v>
          </cell>
        </row>
        <row r="497">
          <cell r="C497">
            <v>6.0085836909871126E-3</v>
          </cell>
          <cell r="D497">
            <v>3.9929015084294583E-2</v>
          </cell>
        </row>
        <row r="498">
          <cell r="C498">
            <v>2.5597269624573205E-3</v>
          </cell>
          <cell r="D498">
            <v>3.9823008849557473E-2</v>
          </cell>
        </row>
        <row r="499">
          <cell r="C499">
            <v>4.2553191489360653E-3</v>
          </cell>
          <cell r="D499">
            <v>3.9647577092511099E-2</v>
          </cell>
        </row>
        <row r="500">
          <cell r="C500">
            <v>4.237288135593209E-3</v>
          </cell>
          <cell r="D500">
            <v>4.1300527240773377E-2</v>
          </cell>
        </row>
        <row r="501">
          <cell r="C501">
            <v>4.2194092827003704E-3</v>
          </cell>
          <cell r="D501">
            <v>4.1119860017497789E-2</v>
          </cell>
        </row>
        <row r="502">
          <cell r="C502">
            <v>4.2016806722688926E-3</v>
          </cell>
          <cell r="D502">
            <v>4.1848299912816023E-2</v>
          </cell>
        </row>
        <row r="503">
          <cell r="C503">
            <v>3.3472803347280866E-3</v>
          </cell>
          <cell r="D503">
            <v>4.2608695652174067E-2</v>
          </cell>
        </row>
        <row r="504">
          <cell r="C504">
            <v>3.3361134278564464E-3</v>
          </cell>
          <cell r="D504">
            <v>4.2461005199306623E-2</v>
          </cell>
        </row>
        <row r="505">
          <cell r="C505">
            <v>3.3250207813799726E-3</v>
          </cell>
          <cell r="D505">
            <v>4.4117647058823595E-2</v>
          </cell>
        </row>
        <row r="506">
          <cell r="C506">
            <v>4.1425020712511085E-3</v>
          </cell>
          <cell r="D506">
            <v>4.482758620689653E-2</v>
          </cell>
        </row>
        <row r="507">
          <cell r="C507">
            <v>3.3003300330032292E-3</v>
          </cell>
          <cell r="D507">
            <v>4.6471600688468007E-2</v>
          </cell>
        </row>
        <row r="508">
          <cell r="C508">
            <v>4.9342105263159297E-3</v>
          </cell>
          <cell r="D508">
            <v>4.8927038626609409E-2</v>
          </cell>
        </row>
        <row r="509">
          <cell r="C509">
            <v>7.3649754500817455E-3</v>
          </cell>
          <cell r="D509">
            <v>5.0341296928327672E-2</v>
          </cell>
        </row>
        <row r="510">
          <cell r="C510">
            <v>4.8740861088547582E-3</v>
          </cell>
          <cell r="D510">
            <v>5.2765957446808454E-2</v>
          </cell>
        </row>
        <row r="511">
          <cell r="C511">
            <v>3.2336297493935628E-3</v>
          </cell>
          <cell r="D511">
            <v>5.1694915254237195E-2</v>
          </cell>
        </row>
        <row r="512">
          <cell r="C512">
            <v>3.2232070910556132E-3</v>
          </cell>
          <cell r="D512">
            <v>5.0632911392405111E-2</v>
          </cell>
        </row>
        <row r="513">
          <cell r="C513">
            <v>0</v>
          </cell>
          <cell r="D513">
            <v>4.6218487394958041E-2</v>
          </cell>
        </row>
        <row r="514">
          <cell r="C514">
            <v>2.4096385542169418E-3</v>
          </cell>
          <cell r="D514">
            <v>4.435146443514637E-2</v>
          </cell>
        </row>
        <row r="515">
          <cell r="C515">
            <v>4.8076923076922906E-3</v>
          </cell>
          <cell r="D515">
            <v>4.587155963302747E-2</v>
          </cell>
        </row>
        <row r="516">
          <cell r="C516">
            <v>3.9872408293459838E-3</v>
          </cell>
          <cell r="D516">
            <v>4.6550290939318506E-2</v>
          </cell>
        </row>
        <row r="517">
          <cell r="C517">
            <v>3.1771247021445959E-3</v>
          </cell>
          <cell r="D517">
            <v>4.6396023198011616E-2</v>
          </cell>
        </row>
        <row r="518">
          <cell r="C518">
            <v>9.5011876484560887E-3</v>
          </cell>
          <cell r="D518">
            <v>5.1980198019802026E-2</v>
          </cell>
        </row>
        <row r="519">
          <cell r="C519">
            <v>3.9215686274509665E-3</v>
          </cell>
          <cell r="D519">
            <v>5.2631578947368363E-2</v>
          </cell>
        </row>
        <row r="520">
          <cell r="C520">
            <v>4.6874999999999556E-3</v>
          </cell>
          <cell r="D520">
            <v>5.237315875613735E-2</v>
          </cell>
        </row>
        <row r="521">
          <cell r="C521">
            <v>2.332814930015692E-3</v>
          </cell>
          <cell r="D521">
            <v>4.7116165718927849E-2</v>
          </cell>
        </row>
        <row r="522">
          <cell r="C522">
            <v>1.5515903801395226E-3</v>
          </cell>
          <cell r="D522">
            <v>4.3654001616814764E-2</v>
          </cell>
        </row>
        <row r="523">
          <cell r="C523">
            <v>6.1967467079784289E-3</v>
          </cell>
          <cell r="D523">
            <v>4.6736502820306391E-2</v>
          </cell>
        </row>
        <row r="524">
          <cell r="C524">
            <v>4.6189376443417363E-3</v>
          </cell>
          <cell r="D524">
            <v>4.8192771084337283E-2</v>
          </cell>
        </row>
        <row r="525">
          <cell r="C525">
            <v>8.4291187739462536E-3</v>
          </cell>
          <cell r="D525">
            <v>5.7028112449799107E-2</v>
          </cell>
        </row>
        <row r="526">
          <cell r="C526">
            <v>6.8389057750759541E-3</v>
          </cell>
          <cell r="D526">
            <v>6.1698717948718063E-2</v>
          </cell>
        </row>
        <row r="527">
          <cell r="C527">
            <v>6.792452830188811E-3</v>
          </cell>
          <cell r="D527">
            <v>6.3795853269537517E-2</v>
          </cell>
        </row>
        <row r="528">
          <cell r="C528">
            <v>2.2488755622187551E-3</v>
          </cell>
          <cell r="D528">
            <v>6.1953931691818731E-2</v>
          </cell>
        </row>
        <row r="529">
          <cell r="C529">
            <v>3.7397157816005944E-3</v>
          </cell>
          <cell r="D529">
            <v>6.2549485352335621E-2</v>
          </cell>
        </row>
        <row r="530">
          <cell r="C530">
            <v>3.7257824143070994E-3</v>
          </cell>
          <cell r="D530">
            <v>5.647058823529405E-2</v>
          </cell>
        </row>
        <row r="531">
          <cell r="C531">
            <v>7.423904974017681E-4</v>
          </cell>
          <cell r="D531">
            <v>5.3125000000000089E-2</v>
          </cell>
        </row>
        <row r="532">
          <cell r="C532">
            <v>0</v>
          </cell>
          <cell r="D532">
            <v>4.8211508553654969E-2</v>
          </cell>
        </row>
        <row r="533">
          <cell r="C533">
            <v>2.225519287833766E-3</v>
          </cell>
          <cell r="D533">
            <v>4.8099301784328752E-2</v>
          </cell>
        </row>
        <row r="534">
          <cell r="C534">
            <v>3.7009622501851247E-3</v>
          </cell>
          <cell r="D534">
            <v>5.0348567002323819E-2</v>
          </cell>
        </row>
        <row r="535">
          <cell r="C535">
            <v>2.9498525073747839E-3</v>
          </cell>
          <cell r="D535">
            <v>4.6959199384141614E-2</v>
          </cell>
        </row>
        <row r="536">
          <cell r="C536">
            <v>1.4705882352941124E-3</v>
          </cell>
          <cell r="D536">
            <v>4.3678160919540243E-2</v>
          </cell>
        </row>
        <row r="537">
          <cell r="C537">
            <v>2.936857562408246E-3</v>
          </cell>
          <cell r="D537">
            <v>3.7993920972644313E-2</v>
          </cell>
        </row>
        <row r="538">
          <cell r="C538">
            <v>2.9282576866764831E-3</v>
          </cell>
          <cell r="D538">
            <v>3.3962264150943389E-2</v>
          </cell>
        </row>
        <row r="539">
          <cell r="C539">
            <v>1.4598540145984717E-3</v>
          </cell>
          <cell r="D539">
            <v>2.8485757121439192E-2</v>
          </cell>
        </row>
        <row r="540">
          <cell r="C540">
            <v>4.3731778425657453E-3</v>
          </cell>
          <cell r="D540">
            <v>3.0665669409125185E-2</v>
          </cell>
        </row>
        <row r="541">
          <cell r="C541">
            <v>2.9027576197386828E-3</v>
          </cell>
          <cell r="D541">
            <v>2.9806259314456129E-2</v>
          </cell>
        </row>
        <row r="542">
          <cell r="C542">
            <v>7.2358900144742222E-4</v>
          </cell>
          <cell r="D542">
            <v>2.6726057906458989E-2</v>
          </cell>
        </row>
        <row r="543">
          <cell r="C543">
            <v>2.1691973969630851E-3</v>
          </cell>
          <cell r="D543">
            <v>2.8189910979228294E-2</v>
          </cell>
        </row>
        <row r="544">
          <cell r="C544">
            <v>3.6075036075036149E-3</v>
          </cell>
          <cell r="D544">
            <v>3.1899109792284719E-2</v>
          </cell>
        </row>
        <row r="545">
          <cell r="C545">
            <v>2.1567217828901697E-3</v>
          </cell>
          <cell r="D545">
            <v>3.1828275351591495E-2</v>
          </cell>
        </row>
        <row r="546">
          <cell r="C546">
            <v>2.1520803443326741E-3</v>
          </cell>
          <cell r="D546">
            <v>3.0235988200590036E-2</v>
          </cell>
        </row>
        <row r="547">
          <cell r="C547">
            <v>2.8632784538296097E-3</v>
          </cell>
          <cell r="D547">
            <v>3.0147058823529305E-2</v>
          </cell>
        </row>
        <row r="548">
          <cell r="C548">
            <v>2.855103497501732E-3</v>
          </cell>
          <cell r="D548">
            <v>3.1571218795888534E-2</v>
          </cell>
        </row>
        <row r="549">
          <cell r="C549">
            <v>2.135231316725994E-3</v>
          </cell>
          <cell r="D549">
            <v>3.0746705710102518E-2</v>
          </cell>
        </row>
        <row r="550">
          <cell r="C550">
            <v>2.1306818181816567E-3</v>
          </cell>
          <cell r="D550">
            <v>2.9927007299270114E-2</v>
          </cell>
        </row>
        <row r="551">
          <cell r="C551">
            <v>4.2523033309709302E-3</v>
          </cell>
          <cell r="D551">
            <v>3.2798833819241979E-2</v>
          </cell>
        </row>
        <row r="552">
          <cell r="C552">
            <v>2.8228652081863093E-3</v>
          </cell>
          <cell r="D552">
            <v>3.1204644412191396E-2</v>
          </cell>
        </row>
        <row r="553">
          <cell r="C553">
            <v>1.4074595355384467E-3</v>
          </cell>
          <cell r="D553">
            <v>2.9667149059334541E-2</v>
          </cell>
        </row>
        <row r="554">
          <cell r="C554">
            <v>3.5137034434293835E-3</v>
          </cell>
          <cell r="D554">
            <v>3.2537960954446943E-2</v>
          </cell>
        </row>
        <row r="555">
          <cell r="C555">
            <v>2.1008403361342243E-3</v>
          </cell>
          <cell r="D555">
            <v>3.2467532467532534E-2</v>
          </cell>
        </row>
        <row r="556">
          <cell r="C556">
            <v>1.3976240391335715E-3</v>
          </cell>
          <cell r="D556">
            <v>3.0194104960460155E-2</v>
          </cell>
        </row>
        <row r="557">
          <cell r="C557">
            <v>3.4891835310537633E-3</v>
          </cell>
          <cell r="D557">
            <v>3.1563845050215145E-2</v>
          </cell>
        </row>
        <row r="558">
          <cell r="C558">
            <v>2.7816411682890507E-3</v>
          </cell>
          <cell r="D558">
            <v>3.2211882605583497E-2</v>
          </cell>
        </row>
        <row r="559">
          <cell r="C559">
            <v>6.9348127600576959E-4</v>
          </cell>
          <cell r="D559">
            <v>2.9978586723768963E-2</v>
          </cell>
        </row>
        <row r="560">
          <cell r="C560">
            <v>1.386001386001201E-3</v>
          </cell>
          <cell r="D560">
            <v>2.8469750889679624E-2</v>
          </cell>
        </row>
        <row r="561">
          <cell r="C561">
            <v>2.0761245674740803E-3</v>
          </cell>
          <cell r="D561">
            <v>2.8409090909090828E-2</v>
          </cell>
        </row>
        <row r="562">
          <cell r="C562">
            <v>1.3812154696131174E-3</v>
          </cell>
          <cell r="D562">
            <v>2.7639971651311157E-2</v>
          </cell>
        </row>
        <row r="563">
          <cell r="C563">
            <v>4.1379310344826781E-3</v>
          </cell>
          <cell r="D563">
            <v>2.7522935779816571E-2</v>
          </cell>
        </row>
        <row r="564">
          <cell r="C564">
            <v>2.7472527472527375E-3</v>
          </cell>
          <cell r="D564">
            <v>2.7445460942997935E-2</v>
          </cell>
        </row>
        <row r="565">
          <cell r="C565">
            <v>2.05479452054802E-3</v>
          </cell>
          <cell r="D565">
            <v>2.8109627547435068E-2</v>
          </cell>
        </row>
        <row r="566">
          <cell r="C566">
            <v>0</v>
          </cell>
          <cell r="D566">
            <v>2.450980392156854E-2</v>
          </cell>
        </row>
        <row r="567">
          <cell r="C567">
            <v>2.7341079972658111E-3</v>
          </cell>
          <cell r="D567">
            <v>2.515723270440251E-2</v>
          </cell>
        </row>
        <row r="568">
          <cell r="C568">
            <v>2.7266530334015826E-3</v>
          </cell>
          <cell r="D568">
            <v>2.6517794836008246E-2</v>
          </cell>
        </row>
        <row r="569">
          <cell r="C569">
            <v>6.7980965329694776E-4</v>
          </cell>
          <cell r="D569">
            <v>2.3643949930458819E-2</v>
          </cell>
        </row>
        <row r="570">
          <cell r="C570">
            <v>2.0380434782609758E-3</v>
          </cell>
          <cell r="D570">
            <v>2.2884882108183069E-2</v>
          </cell>
        </row>
        <row r="571">
          <cell r="C571">
            <v>2.7118644067796183E-3</v>
          </cell>
          <cell r="D571">
            <v>2.4948024948024949E-2</v>
          </cell>
        </row>
        <row r="572">
          <cell r="C572">
            <v>3.3806626098715764E-3</v>
          </cell>
          <cell r="D572">
            <v>2.6989619377162599E-2</v>
          </cell>
        </row>
        <row r="573">
          <cell r="C573">
            <v>4.0431266846361336E-3</v>
          </cell>
          <cell r="D573">
            <v>2.9005524861878351E-2</v>
          </cell>
        </row>
        <row r="574">
          <cell r="C574">
            <v>2.0134228187920211E-3</v>
          </cell>
          <cell r="D574">
            <v>2.9655172413793229E-2</v>
          </cell>
        </row>
        <row r="575">
          <cell r="C575">
            <v>6.6979236436703893E-4</v>
          </cell>
          <cell r="D575">
            <v>2.6098901098901228E-2</v>
          </cell>
        </row>
        <row r="576">
          <cell r="C576">
            <v>2.6773761713521083E-3</v>
          </cell>
          <cell r="D576">
            <v>2.6027397260274032E-2</v>
          </cell>
        </row>
        <row r="577">
          <cell r="C577">
            <v>2.0026702269690944E-3</v>
          </cell>
          <cell r="D577">
            <v>2.5974025974025761E-2</v>
          </cell>
        </row>
        <row r="578">
          <cell r="C578">
            <v>2.6648900732844094E-3</v>
          </cell>
          <cell r="D578">
            <v>2.8708133971291794E-2</v>
          </cell>
        </row>
        <row r="579">
          <cell r="C579">
            <v>2.6578073089700283E-3</v>
          </cell>
          <cell r="D579">
            <v>2.8629856850715951E-2</v>
          </cell>
        </row>
        <row r="580">
          <cell r="C580">
            <v>1.9880715705764551E-3</v>
          </cell>
          <cell r="D580">
            <v>2.7872195785180187E-2</v>
          </cell>
        </row>
        <row r="581">
          <cell r="C581">
            <v>3.9682539682541762E-3</v>
          </cell>
          <cell r="D581">
            <v>3.1250000000000222E-2</v>
          </cell>
        </row>
        <row r="582">
          <cell r="C582">
            <v>1.9762845849802257E-3</v>
          </cell>
          <cell r="D582">
            <v>3.1186440677966054E-2</v>
          </cell>
        </row>
        <row r="583">
          <cell r="C583">
            <v>1.9723865877712132E-3</v>
          </cell>
          <cell r="D583">
            <v>3.0425963488843744E-2</v>
          </cell>
        </row>
        <row r="584">
          <cell r="C584">
            <v>1.312335958005173E-3</v>
          </cell>
          <cell r="D584">
            <v>2.8301886792452713E-2</v>
          </cell>
        </row>
        <row r="585">
          <cell r="C585">
            <v>1.9659239842726439E-3</v>
          </cell>
          <cell r="D585">
            <v>2.6174496644295386E-2</v>
          </cell>
        </row>
        <row r="586">
          <cell r="C586">
            <v>1.3080444735120711E-3</v>
          </cell>
          <cell r="D586">
            <v>2.5452109845947701E-2</v>
          </cell>
        </row>
        <row r="587">
          <cell r="C587">
            <v>2.6126714565644082E-3</v>
          </cell>
          <cell r="D587">
            <v>2.7443105756358666E-2</v>
          </cell>
        </row>
        <row r="588">
          <cell r="C588">
            <v>1.3029315960910726E-3</v>
          </cell>
          <cell r="D588">
            <v>2.6034712950600669E-2</v>
          </cell>
        </row>
        <row r="589">
          <cell r="C589">
            <v>1.3012361743658385E-3</v>
          </cell>
          <cell r="D589">
            <v>2.5316455696202667E-2</v>
          </cell>
        </row>
        <row r="590">
          <cell r="C590">
            <v>5.1981806367771277E-3</v>
          </cell>
          <cell r="D590">
            <v>2.7906976744185963E-2</v>
          </cell>
        </row>
        <row r="591">
          <cell r="C591">
            <v>1.9392372333548735E-3</v>
          </cell>
          <cell r="D591">
            <v>2.7170311464546071E-2</v>
          </cell>
        </row>
        <row r="592">
          <cell r="C592">
            <v>3.225806451612856E-3</v>
          </cell>
          <cell r="D592">
            <v>2.8439153439153486E-2</v>
          </cell>
        </row>
        <row r="593">
          <cell r="C593">
            <v>3.8585209003214604E-3</v>
          </cell>
          <cell r="D593">
            <v>2.832674571805005E-2</v>
          </cell>
        </row>
        <row r="594">
          <cell r="C594">
            <v>1.9218449711724261E-3</v>
          </cell>
          <cell r="D594">
            <v>2.8270874424720649E-2</v>
          </cell>
        </row>
        <row r="595">
          <cell r="C595">
            <v>1.9181585677747748E-3</v>
          </cell>
          <cell r="D595">
            <v>2.8215223097112663E-2</v>
          </cell>
        </row>
        <row r="596">
          <cell r="C596">
            <v>1.9144862795150708E-3</v>
          </cell>
          <cell r="D596">
            <v>2.8833551769331667E-2</v>
          </cell>
        </row>
        <row r="597">
          <cell r="C597">
            <v>1.2738853503184711E-3</v>
          </cell>
          <cell r="D597">
            <v>2.8122956180510084E-2</v>
          </cell>
        </row>
        <row r="598">
          <cell r="C598">
            <v>3.1806615776082126E-3</v>
          </cell>
          <cell r="D598">
            <v>3.0045721750489918E-2</v>
          </cell>
        </row>
        <row r="599">
          <cell r="C599">
            <v>3.1705770450221049E-3</v>
          </cell>
          <cell r="D599">
            <v>3.0618892508143203E-2</v>
          </cell>
        </row>
        <row r="600">
          <cell r="C600">
            <v>3.160556257901348E-3</v>
          </cell>
          <cell r="D600">
            <v>3.2530904359141077E-2</v>
          </cell>
        </row>
        <row r="601">
          <cell r="C601">
            <v>2.520478890989386E-3</v>
          </cell>
          <cell r="D601">
            <v>3.378817413905133E-2</v>
          </cell>
        </row>
        <row r="602">
          <cell r="C602">
            <v>1.8856065367693908E-3</v>
          </cell>
          <cell r="D602">
            <v>3.0381383322559907E-2</v>
          </cell>
        </row>
        <row r="603">
          <cell r="C603">
            <v>1.8820577164364583E-3</v>
          </cell>
          <cell r="D603">
            <v>3.0322580645161246E-2</v>
          </cell>
        </row>
        <row r="604">
          <cell r="C604">
            <v>6.2617407639331546E-4</v>
          </cell>
          <cell r="D604">
            <v>2.7652733118971096E-2</v>
          </cell>
        </row>
        <row r="605">
          <cell r="C605">
            <v>6.2578222778464365E-4</v>
          </cell>
          <cell r="D605">
            <v>2.4343369634849621E-2</v>
          </cell>
        </row>
        <row r="606">
          <cell r="C606">
            <v>0</v>
          </cell>
          <cell r="D606">
            <v>2.2378516624040889E-2</v>
          </cell>
        </row>
        <row r="607">
          <cell r="C607">
            <v>1.8761726078797558E-3</v>
          </cell>
          <cell r="D607">
            <v>2.2335673261008271E-2</v>
          </cell>
        </row>
        <row r="608">
          <cell r="C608">
            <v>1.2484394506866447E-3</v>
          </cell>
          <cell r="D608">
            <v>2.1656050955414008E-2</v>
          </cell>
        </row>
        <row r="609">
          <cell r="C609">
            <v>2.4937655860348684E-3</v>
          </cell>
          <cell r="D609">
            <v>2.2900763358778775E-2</v>
          </cell>
        </row>
        <row r="610">
          <cell r="C610">
            <v>2.4875621890545485E-3</v>
          </cell>
          <cell r="D610">
            <v>2.2194039315155401E-2</v>
          </cell>
        </row>
        <row r="611">
          <cell r="C611">
            <v>1.8610421836229296E-3</v>
          </cell>
          <cell r="D611">
            <v>2.0859671302149163E-2</v>
          </cell>
        </row>
        <row r="612">
          <cell r="C612">
            <v>1.2383900928791824E-3</v>
          </cell>
          <cell r="D612">
            <v>1.8903591682419618E-2</v>
          </cell>
        </row>
        <row r="613">
          <cell r="C613">
            <v>6.1842918985788309E-4</v>
          </cell>
          <cell r="D613">
            <v>1.6970458830924073E-2</v>
          </cell>
        </row>
        <row r="614">
          <cell r="C614">
            <v>1.2360939431395046E-3</v>
          </cell>
          <cell r="D614">
            <v>1.6311166875784044E-2</v>
          </cell>
        </row>
        <row r="615">
          <cell r="C615">
            <v>0</v>
          </cell>
          <cell r="D615">
            <v>1.4402003757044479E-2</v>
          </cell>
        </row>
        <row r="616">
          <cell r="C616">
            <v>0</v>
          </cell>
          <cell r="D616">
            <v>1.3767209011263937E-2</v>
          </cell>
        </row>
        <row r="617">
          <cell r="C617">
            <v>1.2345679012344402E-3</v>
          </cell>
          <cell r="D617">
            <v>1.4383989993745905E-2</v>
          </cell>
        </row>
        <row r="618">
          <cell r="C618">
            <v>2.4660912453762229E-3</v>
          </cell>
          <cell r="D618">
            <v>1.6885553470919357E-2</v>
          </cell>
        </row>
        <row r="619">
          <cell r="C619">
            <v>1.2300123001232066E-3</v>
          </cell>
          <cell r="D619">
            <v>1.6229712858926382E-2</v>
          </cell>
        </row>
        <row r="620">
          <cell r="C620">
            <v>2.4570024570023108E-3</v>
          </cell>
          <cell r="D620">
            <v>1.7456359102244301E-2</v>
          </cell>
        </row>
        <row r="621">
          <cell r="C621">
            <v>1.225490196078427E-3</v>
          </cell>
          <cell r="D621">
            <v>1.6169154228855787E-2</v>
          </cell>
        </row>
        <row r="622">
          <cell r="C622">
            <v>6.1199510403908697E-4</v>
          </cell>
          <cell r="D622">
            <v>1.4267990074441794E-2</v>
          </cell>
        </row>
        <row r="623">
          <cell r="C623">
            <v>2.4464831804280607E-3</v>
          </cell>
          <cell r="D623">
            <v>1.4860681114551078E-2</v>
          </cell>
        </row>
        <row r="624">
          <cell r="C624">
            <v>1.2202562538132788E-3</v>
          </cell>
          <cell r="D624">
            <v>1.4842300556586308E-2</v>
          </cell>
        </row>
        <row r="625">
          <cell r="C625">
            <v>1.8281535648996261E-3</v>
          </cell>
          <cell r="D625">
            <v>1.606922126081578E-2</v>
          </cell>
        </row>
        <row r="626">
          <cell r="C626">
            <v>1.8248175182480342E-3</v>
          </cell>
          <cell r="D626">
            <v>1.6666666666666607E-2</v>
          </cell>
        </row>
        <row r="627">
          <cell r="C627">
            <v>0</v>
          </cell>
          <cell r="D627">
            <v>1.6666666666666607E-2</v>
          </cell>
        </row>
        <row r="628">
          <cell r="C628">
            <v>6.0716454159082112E-4</v>
          </cell>
          <cell r="D628">
            <v>1.7283950617283939E-2</v>
          </cell>
        </row>
        <row r="629">
          <cell r="C629">
            <v>6.6747572815533118E-3</v>
          </cell>
          <cell r="D629">
            <v>2.2811344019728841E-2</v>
          </cell>
        </row>
        <row r="630">
          <cell r="C630">
            <v>6.027727546713546E-4</v>
          </cell>
          <cell r="D630">
            <v>2.091020910209096E-2</v>
          </cell>
        </row>
        <row r="631">
          <cell r="C631">
            <v>0</v>
          </cell>
          <cell r="D631">
            <v>1.9656019656019597E-2</v>
          </cell>
        </row>
        <row r="632">
          <cell r="C632">
            <v>4.2168674698794817E-3</v>
          </cell>
          <cell r="D632">
            <v>2.1446078431372584E-2</v>
          </cell>
        </row>
        <row r="633">
          <cell r="C633">
            <v>2.3995200959807672E-3</v>
          </cell>
          <cell r="D633">
            <v>2.2643818849449104E-2</v>
          </cell>
        </row>
        <row r="634">
          <cell r="C634">
            <v>4.1891083183722699E-3</v>
          </cell>
          <cell r="D634">
            <v>2.629969418960254E-2</v>
          </cell>
        </row>
        <row r="635">
          <cell r="C635">
            <v>1.7878426698449967E-3</v>
          </cell>
          <cell r="D635">
            <v>2.56253813300793E-2</v>
          </cell>
        </row>
        <row r="636">
          <cell r="C636">
            <v>1.7846519928614857E-3</v>
          </cell>
          <cell r="D636">
            <v>2.6203534430225606E-2</v>
          </cell>
        </row>
        <row r="637">
          <cell r="C637">
            <v>2.3752969121140222E-3</v>
          </cell>
          <cell r="D637">
            <v>2.6763990267639981E-2</v>
          </cell>
        </row>
        <row r="638">
          <cell r="C638">
            <v>2.962085308056972E-3</v>
          </cell>
          <cell r="D638">
            <v>2.7929568913175551E-2</v>
          </cell>
        </row>
        <row r="639">
          <cell r="C639">
            <v>4.1346721795627595E-3</v>
          </cell>
          <cell r="D639">
            <v>3.2179720704310855E-2</v>
          </cell>
        </row>
        <row r="640">
          <cell r="C640">
            <v>5.8823529411764497E-3</v>
          </cell>
          <cell r="D640">
            <v>3.762135922330101E-2</v>
          </cell>
        </row>
        <row r="641">
          <cell r="C641">
            <v>-5.847953216373547E-4</v>
          </cell>
          <cell r="D641">
            <v>3.0138637733574392E-2</v>
          </cell>
        </row>
        <row r="642">
          <cell r="C642">
            <v>1.7554125219425565E-3</v>
          </cell>
          <cell r="D642">
            <v>3.1325301204819134E-2</v>
          </cell>
        </row>
        <row r="643">
          <cell r="C643">
            <v>5.8411214953271173E-3</v>
          </cell>
          <cell r="D643">
            <v>3.7349397590361377E-2</v>
          </cell>
        </row>
        <row r="644">
          <cell r="C644">
            <v>2.9036004645761615E-3</v>
          </cell>
          <cell r="D644">
            <v>3.5992801439711952E-2</v>
          </cell>
        </row>
        <row r="645">
          <cell r="C645">
            <v>0</v>
          </cell>
          <cell r="D645">
            <v>3.3512866546977715E-2</v>
          </cell>
        </row>
        <row r="646">
          <cell r="C646">
            <v>5.2113491603937856E-3</v>
          </cell>
          <cell r="D646">
            <v>3.4564958283670899E-2</v>
          </cell>
        </row>
        <row r="647">
          <cell r="C647">
            <v>1.7281105990785139E-3</v>
          </cell>
          <cell r="D647">
            <v>3.4503271861986873E-2</v>
          </cell>
        </row>
        <row r="648">
          <cell r="C648">
            <v>1.7251293847038163E-3</v>
          </cell>
          <cell r="D648">
            <v>3.444180522565321E-2</v>
          </cell>
        </row>
        <row r="649">
          <cell r="C649">
            <v>2.2962112514350874E-3</v>
          </cell>
          <cell r="D649">
            <v>3.4360189573459543E-2</v>
          </cell>
        </row>
        <row r="650">
          <cell r="C650">
            <v>5.7273768613974596E-3</v>
          </cell>
          <cell r="D650">
            <v>3.7212049616065945E-2</v>
          </cell>
        </row>
        <row r="651">
          <cell r="C651">
            <v>2.277904328018332E-3</v>
          </cell>
          <cell r="D651">
            <v>3.529411764705892E-2</v>
          </cell>
        </row>
        <row r="652">
          <cell r="C652">
            <v>5.6818181818174551E-4</v>
          </cell>
          <cell r="D652">
            <v>2.9824561403508643E-2</v>
          </cell>
        </row>
        <row r="653">
          <cell r="C653">
            <v>1.7035775127769437E-3</v>
          </cell>
          <cell r="D653">
            <v>3.2182562902282053E-2</v>
          </cell>
        </row>
        <row r="654">
          <cell r="C654">
            <v>5.1020408163264808E-3</v>
          </cell>
          <cell r="D654">
            <v>3.5630841121495394E-2</v>
          </cell>
        </row>
        <row r="655">
          <cell r="C655">
            <v>2.2560631697685629E-3</v>
          </cell>
          <cell r="D655">
            <v>3.1939605110336888E-2</v>
          </cell>
        </row>
        <row r="656">
          <cell r="C656">
            <v>-1.6882386043892694E-3</v>
          </cell>
          <cell r="D656">
            <v>2.7214823393167498E-2</v>
          </cell>
        </row>
        <row r="657">
          <cell r="C657">
            <v>0</v>
          </cell>
          <cell r="D657">
            <v>2.7214823393167498E-2</v>
          </cell>
        </row>
        <row r="658">
          <cell r="C658">
            <v>3.9458850056368622E-3</v>
          </cell>
          <cell r="D658">
            <v>2.5921658986175045E-2</v>
          </cell>
        </row>
        <row r="659">
          <cell r="C659">
            <v>-2.8074115665356336E-3</v>
          </cell>
          <cell r="D659">
            <v>2.1276595744680771E-2</v>
          </cell>
        </row>
        <row r="660">
          <cell r="C660">
            <v>-5.6306306306308507E-4</v>
          </cell>
          <cell r="D660">
            <v>1.8943742824339971E-2</v>
          </cell>
        </row>
        <row r="661">
          <cell r="C661">
            <v>-5.6338028169011789E-4</v>
          </cell>
          <cell r="D661">
            <v>1.6036655211913109E-2</v>
          </cell>
        </row>
        <row r="662">
          <cell r="C662">
            <v>1.6910935738443378E-3</v>
          </cell>
          <cell r="D662">
            <v>1.1958997722095743E-2</v>
          </cell>
        </row>
        <row r="663">
          <cell r="C663">
            <v>1.6882386043894915E-3</v>
          </cell>
          <cell r="D663">
            <v>1.1363636363636465E-2</v>
          </cell>
        </row>
        <row r="664">
          <cell r="C664">
            <v>2.8089887640450062E-3</v>
          </cell>
          <cell r="D664">
            <v>1.3628620102214661E-2</v>
          </cell>
        </row>
        <row r="665">
          <cell r="C665">
            <v>4.4817927170868188E-3</v>
          </cell>
          <cell r="D665">
            <v>1.6439909297052191E-2</v>
          </cell>
        </row>
        <row r="666">
          <cell r="C666">
            <v>1.115448968209698E-3</v>
          </cell>
          <cell r="D666">
            <v>1.2408347433727984E-2</v>
          </cell>
        </row>
        <row r="667">
          <cell r="C667">
            <v>5.5710306406675514E-4</v>
          </cell>
          <cell r="D667">
            <v>1.0692177827799743E-2</v>
          </cell>
        </row>
        <row r="668">
          <cell r="C668">
            <v>2.2271714922048602E-3</v>
          </cell>
          <cell r="D668">
            <v>1.465614430665152E-2</v>
          </cell>
        </row>
        <row r="669">
          <cell r="C669">
            <v>2.7777777777777679E-3</v>
          </cell>
          <cell r="D669">
            <v>1.7474633596392231E-2</v>
          </cell>
        </row>
        <row r="670">
          <cell r="C670">
            <v>1.6620498614958734E-3</v>
          </cell>
          <cell r="D670">
            <v>1.516002245929271E-2</v>
          </cell>
        </row>
        <row r="671">
          <cell r="C671">
            <v>2.2123893805308104E-3</v>
          </cell>
          <cell r="D671">
            <v>2.0270270270270174E-2</v>
          </cell>
        </row>
        <row r="672">
          <cell r="C672">
            <v>1.6556291390728006E-3</v>
          </cell>
          <cell r="D672">
            <v>2.2535211267605604E-2</v>
          </cell>
        </row>
        <row r="673">
          <cell r="C673">
            <v>1.6528925619836432E-3</v>
          </cell>
          <cell r="D673">
            <v>2.4802705749718212E-2</v>
          </cell>
        </row>
        <row r="674">
          <cell r="C674">
            <v>4.4004400440043057E-3</v>
          </cell>
          <cell r="D674">
            <v>2.7574563871693991E-2</v>
          </cell>
        </row>
        <row r="675">
          <cell r="C675">
            <v>5.4764512595837367E-3</v>
          </cell>
          <cell r="D675">
            <v>3.1460674157303359E-2</v>
          </cell>
        </row>
        <row r="676">
          <cell r="C676">
            <v>1.6339869281045694E-3</v>
          </cell>
          <cell r="D676">
            <v>3.0252100840336249E-2</v>
          </cell>
        </row>
        <row r="677">
          <cell r="C677">
            <v>-3.8064165307233333E-3</v>
          </cell>
          <cell r="D677">
            <v>2.175125488008911E-2</v>
          </cell>
        </row>
        <row r="678">
          <cell r="C678">
            <v>-1.6375545851528006E-3</v>
          </cell>
          <cell r="D678">
            <v>1.8941504178273005E-2</v>
          </cell>
        </row>
        <row r="679">
          <cell r="C679">
            <v>1.0934937124111865E-3</v>
          </cell>
          <cell r="D679">
            <v>1.9487750556792971E-2</v>
          </cell>
        </row>
        <row r="680">
          <cell r="C680">
            <v>3.2768978700163931E-3</v>
          </cell>
          <cell r="D680">
            <v>2.0555555555555438E-2</v>
          </cell>
        </row>
        <row r="681">
          <cell r="C681">
            <v>4.354926510615087E-3</v>
          </cell>
          <cell r="D681">
            <v>2.2160664819944609E-2</v>
          </cell>
        </row>
        <row r="682">
          <cell r="C682">
            <v>3.2520325203251321E-3</v>
          </cell>
          <cell r="D682">
            <v>2.3783185840707821E-2</v>
          </cell>
        </row>
        <row r="683">
          <cell r="C683">
            <v>-1.0804970286331095E-3</v>
          </cell>
          <cell r="D683">
            <v>2.0419426048565281E-2</v>
          </cell>
        </row>
        <row r="684">
          <cell r="C684">
            <v>5.4083288263928608E-4</v>
          </cell>
          <cell r="D684">
            <v>1.9283746556473913E-2</v>
          </cell>
        </row>
        <row r="685">
          <cell r="C685">
            <v>2.7027027027026751E-3</v>
          </cell>
          <cell r="D685">
            <v>2.0352035203520247E-2</v>
          </cell>
        </row>
        <row r="686">
          <cell r="C686">
            <v>4.3126684636118906E-3</v>
          </cell>
          <cell r="D686">
            <v>2.0262869660460092E-2</v>
          </cell>
        </row>
        <row r="687">
          <cell r="C687">
            <v>2.1470746108425143E-3</v>
          </cell>
          <cell r="D687">
            <v>1.6884531590413809E-2</v>
          </cell>
        </row>
        <row r="688">
          <cell r="C688">
            <v>2.1424745581146709E-3</v>
          </cell>
          <cell r="D688">
            <v>1.7400761283306032E-2</v>
          </cell>
        </row>
        <row r="689">
          <cell r="C689">
            <v>1.6034206306787535E-3</v>
          </cell>
          <cell r="D689">
            <v>2.2925764192139875E-2</v>
          </cell>
        </row>
        <row r="690">
          <cell r="C690">
            <v>4.2689434364993062E-3</v>
          </cell>
          <cell r="D690">
            <v>2.8977583378895444E-2</v>
          </cell>
        </row>
        <row r="691">
          <cell r="C691">
            <v>3.7194473963868546E-3</v>
          </cell>
          <cell r="D691">
            <v>3.1676679410158393E-2</v>
          </cell>
        </row>
        <row r="692">
          <cell r="C692">
            <v>1.0587612493382359E-3</v>
          </cell>
          <cell r="D692">
            <v>2.9395753946652281E-2</v>
          </cell>
        </row>
        <row r="693">
          <cell r="C693">
            <v>5.2882072977267214E-4</v>
          </cell>
          <cell r="D693">
            <v>2.5474254742547275E-2</v>
          </cell>
        </row>
        <row r="694">
          <cell r="C694">
            <v>3.1712473572940159E-3</v>
          </cell>
          <cell r="D694">
            <v>2.5391680172879516E-2</v>
          </cell>
        </row>
        <row r="695">
          <cell r="C695">
            <v>5.2687038988408208E-3</v>
          </cell>
          <cell r="D695">
            <v>3.1909140075716547E-2</v>
          </cell>
        </row>
        <row r="696">
          <cell r="C696">
            <v>4.7169811320753041E-3</v>
          </cell>
          <cell r="D696">
            <v>3.6216216216216068E-2</v>
          </cell>
        </row>
        <row r="697">
          <cell r="C697">
            <v>0</v>
          </cell>
          <cell r="D697">
            <v>3.3423180592991875E-2</v>
          </cell>
        </row>
        <row r="698">
          <cell r="C698">
            <v>-5.2164840897228615E-4</v>
          </cell>
          <cell r="D698">
            <v>2.8448738593666034E-2</v>
          </cell>
        </row>
        <row r="699">
          <cell r="C699">
            <v>4.1753653444676075E-3</v>
          </cell>
          <cell r="D699">
            <v>3.0530262453133394E-2</v>
          </cell>
        </row>
        <row r="700">
          <cell r="C700">
            <v>3.6382536382535413E-3</v>
          </cell>
          <cell r="D700">
            <v>3.2068412613575736E-2</v>
          </cell>
        </row>
        <row r="701">
          <cell r="C701">
            <v>3.1071983428274663E-3</v>
          </cell>
          <cell r="D701">
            <v>3.3617929562433257E-2</v>
          </cell>
        </row>
        <row r="702">
          <cell r="C702">
            <v>-5.162622612286949E-4</v>
          </cell>
          <cell r="D702">
            <v>2.8692879914984148E-2</v>
          </cell>
        </row>
        <row r="703">
          <cell r="C703">
            <v>5.1652892561970809E-4</v>
          </cell>
          <cell r="D703">
            <v>2.541026998411855E-2</v>
          </cell>
        </row>
        <row r="704">
          <cell r="C704">
            <v>6.1951471347445608E-3</v>
          </cell>
          <cell r="D704">
            <v>3.0671602326811209E-2</v>
          </cell>
        </row>
        <row r="705">
          <cell r="C705">
            <v>6.1570035915854415E-3</v>
          </cell>
          <cell r="D705">
            <v>3.6469344608879517E-2</v>
          </cell>
        </row>
        <row r="706">
          <cell r="C706">
            <v>1.3768485466598701E-2</v>
          </cell>
          <cell r="D706">
            <v>4.7418335089568053E-2</v>
          </cell>
        </row>
        <row r="707">
          <cell r="C707">
            <v>1.5090543259557165E-3</v>
          </cell>
          <cell r="D707">
            <v>4.3501048218029359E-2</v>
          </cell>
        </row>
        <row r="708">
          <cell r="C708">
            <v>-5.0226017076845375E-3</v>
          </cell>
          <cell r="D708">
            <v>3.3385498174230532E-2</v>
          </cell>
        </row>
        <row r="709">
          <cell r="C709">
            <v>0</v>
          </cell>
          <cell r="D709">
            <v>3.3385498174230532E-2</v>
          </cell>
        </row>
        <row r="710">
          <cell r="C710">
            <v>6.0575466935892663E-3</v>
          </cell>
          <cell r="D710">
            <v>4.0187891440501167E-2</v>
          </cell>
        </row>
        <row r="711">
          <cell r="C711">
            <v>5.0175614651282174E-4</v>
          </cell>
          <cell r="D711">
            <v>3.6382536382536301E-2</v>
          </cell>
        </row>
        <row r="712">
          <cell r="C712">
            <v>1.5045135406217547E-3</v>
          </cell>
          <cell r="D712">
            <v>3.4179181771103018E-2</v>
          </cell>
        </row>
        <row r="713">
          <cell r="C713">
            <v>5.0075112669003552E-3</v>
          </cell>
          <cell r="D713">
            <v>3.6138358286009309E-2</v>
          </cell>
        </row>
        <row r="714">
          <cell r="C714">
            <v>2.989536621823774E-3</v>
          </cell>
          <cell r="D714">
            <v>3.9772727272727293E-2</v>
          </cell>
        </row>
        <row r="715">
          <cell r="C715">
            <v>2.4838549428713996E-3</v>
          </cell>
          <cell r="D715">
            <v>4.1817243159525175E-2</v>
          </cell>
        </row>
        <row r="716">
          <cell r="C716">
            <v>5.4509415262635752E-3</v>
          </cell>
          <cell r="D716">
            <v>4.1046690610569536E-2</v>
          </cell>
        </row>
        <row r="717">
          <cell r="C717">
            <v>4.4356826022671214E-3</v>
          </cell>
          <cell r="D717">
            <v>3.9265680775114831E-2</v>
          </cell>
        </row>
        <row r="718">
          <cell r="C718">
            <v>-4.9067713444553851E-3</v>
          </cell>
          <cell r="D718">
            <v>2.0120724346076369E-2</v>
          </cell>
        </row>
        <row r="719">
          <cell r="C719">
            <v>-4.4378698224852853E-3</v>
          </cell>
          <cell r="D719">
            <v>1.4063284781516971E-2</v>
          </cell>
        </row>
        <row r="720">
          <cell r="C720">
            <v>4.9529470034670453E-4</v>
          </cell>
          <cell r="D720">
            <v>1.9687026754164672E-2</v>
          </cell>
        </row>
        <row r="721">
          <cell r="C721">
            <v>5.4455445544554504E-3</v>
          </cell>
          <cell r="D721">
            <v>2.5239777889954462E-2</v>
          </cell>
        </row>
        <row r="722">
          <cell r="C722">
            <v>1.659281142294633E-3</v>
          </cell>
          <cell r="D722">
            <v>2.0757651781234232E-2</v>
          </cell>
        </row>
        <row r="723">
          <cell r="C723">
            <v>3.8783505458692691E-3</v>
          </cell>
          <cell r="D723">
            <v>2.4202607823470279E-2</v>
          </cell>
        </row>
        <row r="724">
          <cell r="C724">
            <v>5.2001214340975377E-3</v>
          </cell>
          <cell r="D724">
            <v>2.7981972959439272E-2</v>
          </cell>
        </row>
        <row r="725">
          <cell r="C725">
            <v>3.0006624839249429E-3</v>
          </cell>
          <cell r="D725">
            <v>2.5929247633283525E-2</v>
          </cell>
        </row>
        <row r="726">
          <cell r="C726">
            <v>4.1329940166290324E-3</v>
          </cell>
          <cell r="D726">
            <v>2.7098857426726131E-2</v>
          </cell>
        </row>
        <row r="727">
          <cell r="C727">
            <v>2.3167517109623503E-3</v>
          </cell>
          <cell r="D727">
            <v>2.692765113974227E-2</v>
          </cell>
        </row>
        <row r="728">
          <cell r="C728">
            <v>1.7805958481715844E-3</v>
          </cell>
          <cell r="D728">
            <v>2.3178905864958077E-2</v>
          </cell>
        </row>
        <row r="729">
          <cell r="C729">
            <v>3.0828070885302594E-4</v>
          </cell>
          <cell r="D729">
            <v>1.8974484789008761E-2</v>
          </cell>
        </row>
        <row r="730">
          <cell r="C730">
            <v>4.2375533907650365E-3</v>
          </cell>
          <cell r="D730">
            <v>2.8338264299802685E-2</v>
          </cell>
        </row>
        <row r="731">
          <cell r="C731">
            <v>3.0832378312801723E-3</v>
          </cell>
          <cell r="D731">
            <v>3.610698365527476E-2</v>
          </cell>
        </row>
        <row r="732">
          <cell r="C732">
            <v>7.858884267890387E-3</v>
          </cell>
          <cell r="D732">
            <v>4.373267326732666E-2</v>
          </cell>
        </row>
        <row r="733">
          <cell r="C733">
            <v>2.8980145517325528E-3</v>
          </cell>
          <cell r="D733">
            <v>4.1088133924175319E-2</v>
          </cell>
        </row>
        <row r="734">
          <cell r="C734">
            <v>3.4477050769703421E-3</v>
          </cell>
          <cell r="D734">
            <v>4.294695655165981E-2</v>
          </cell>
        </row>
        <row r="735">
          <cell r="C735">
            <v>2.4178268779397882E-3</v>
          </cell>
          <cell r="D735">
            <v>4.1429592706119678E-2</v>
          </cell>
        </row>
        <row r="736">
          <cell r="C736">
            <v>3.578027806118822E-3</v>
          </cell>
          <cell r="D736">
            <v>3.9749035501344343E-2</v>
          </cell>
        </row>
        <row r="737">
          <cell r="C737">
            <v>2.3143810202015391E-3</v>
          </cell>
          <cell r="D737">
            <v>3.9037609759888126E-2</v>
          </cell>
        </row>
        <row r="738">
          <cell r="C738">
            <v>5.9174916566171465E-3</v>
          </cell>
          <cell r="D738">
            <v>4.088413823123993E-2</v>
          </cell>
        </row>
        <row r="739">
          <cell r="C739">
            <v>1.04782350098509E-2</v>
          </cell>
          <cell r="D739">
            <v>4.9359661059478643E-2</v>
          </cell>
        </row>
        <row r="740">
          <cell r="C740">
            <v>7.1414447515210089E-3</v>
          </cell>
          <cell r="D740">
            <v>5.4975120783418374E-2</v>
          </cell>
        </row>
        <row r="741">
          <cell r="C741">
            <v>-1.4884757278006422E-3</v>
          </cell>
          <cell r="D741">
            <v>5.3080171620912386E-2</v>
          </cell>
        </row>
        <row r="742">
          <cell r="C742">
            <v>8.550916822900323E-4</v>
          </cell>
          <cell r="D742">
            <v>4.9533198751360752E-2</v>
          </cell>
        </row>
        <row r="743">
          <cell r="C743">
            <v>-8.5984365648286154E-3</v>
          </cell>
          <cell r="D743">
            <v>3.7310578899565128E-2</v>
          </cell>
        </row>
        <row r="744">
          <cell r="C744">
            <v>-1.7705477084725474E-2</v>
          </cell>
          <cell r="D744">
            <v>1.0999174706166848E-2</v>
          </cell>
        </row>
        <row r="745">
          <cell r="C745">
            <v>-8.2335223994032258E-3</v>
          </cell>
          <cell r="D745">
            <v>-2.2228002553859039E-4</v>
          </cell>
        </row>
        <row r="746">
          <cell r="C746">
            <v>2.5307713412614508E-3</v>
          </cell>
          <cell r="D746">
            <v>-1.1358601902212717E-3</v>
          </cell>
        </row>
        <row r="747">
          <cell r="C747">
            <v>3.6426606521873239E-3</v>
          </cell>
          <cell r="D747">
            <v>8.4631406715107715E-5</v>
          </cell>
        </row>
        <row r="748">
          <cell r="C748">
            <v>-9.8728285653848502E-4</v>
          </cell>
          <cell r="D748">
            <v>-4.4647876766238381E-3</v>
          </cell>
        </row>
        <row r="749">
          <cell r="C749">
            <v>1.0070825195886979E-3</v>
          </cell>
          <cell r="D749">
            <v>-5.7632442437670628E-3</v>
          </cell>
        </row>
        <row r="750">
          <cell r="C750">
            <v>1.4714939189219844E-3</v>
          </cell>
          <cell r="D750">
            <v>-1.0157614958551719E-2</v>
          </cell>
        </row>
        <row r="751">
          <cell r="C751">
            <v>8.2996122466223454E-3</v>
          </cell>
          <cell r="D751">
            <v>-1.2291746182109153E-2</v>
          </cell>
        </row>
        <row r="752">
          <cell r="C752">
            <v>-2.9796545463012247E-4</v>
          </cell>
          <cell r="D752">
            <v>-1.9587610037622771E-2</v>
          </cell>
        </row>
        <row r="753">
          <cell r="C753">
            <v>3.3484533777929926E-3</v>
          </cell>
          <cell r="D753">
            <v>-1.4838355663267633E-2</v>
          </cell>
        </row>
        <row r="754">
          <cell r="C754">
            <v>1.9308872334005134E-3</v>
          </cell>
          <cell r="D754">
            <v>-1.3779428628864721E-2</v>
          </cell>
        </row>
        <row r="755">
          <cell r="C755">
            <v>3.001931798703783E-3</v>
          </cell>
          <cell r="D755">
            <v>-2.2396829420033848E-3</v>
          </cell>
        </row>
        <row r="756">
          <cell r="C756">
            <v>3.3485905897676638E-3</v>
          </cell>
          <cell r="D756">
            <v>1.9145871744709275E-2</v>
          </cell>
        </row>
        <row r="757">
          <cell r="C757">
            <v>5.2017639964274665E-4</v>
          </cell>
          <cell r="D757">
            <v>2.8141231232083674E-2</v>
          </cell>
        </row>
        <row r="758">
          <cell r="C758">
            <v>6.4873221162464745E-4</v>
          </cell>
          <cell r="D758">
            <v>2.6211113889767157E-2</v>
          </cell>
        </row>
        <row r="759">
          <cell r="C759">
            <v>-9.5177664974621656E-4</v>
          </cell>
          <cell r="D759">
            <v>2.151336357866529E-2</v>
          </cell>
        </row>
        <row r="760">
          <cell r="C760">
            <v>3.3136813619227823E-4</v>
          </cell>
          <cell r="D760">
            <v>2.2861714393279886E-2</v>
          </cell>
        </row>
        <row r="761">
          <cell r="C761">
            <v>2.3004053314190642E-4</v>
          </cell>
          <cell r="D761">
            <v>2.2067707525304403E-2</v>
          </cell>
        </row>
        <row r="762">
          <cell r="C762">
            <v>-5.1977203626440982E-4</v>
          </cell>
          <cell r="D762">
            <v>2.0035489292185682E-2</v>
          </cell>
        </row>
        <row r="763">
          <cell r="C763">
            <v>-4.1879515854381655E-4</v>
          </cell>
          <cell r="D763">
            <v>1.1215605940686268E-2</v>
          </cell>
        </row>
        <row r="764">
          <cell r="C764">
            <v>1.8692535416828804E-3</v>
          </cell>
          <cell r="D764">
            <v>1.3407784804821077E-2</v>
          </cell>
        </row>
        <row r="765">
          <cell r="C765">
            <v>1.4613634796996067E-3</v>
          </cell>
          <cell r="D765">
            <v>1.1501775395112546E-2</v>
          </cell>
        </row>
        <row r="766">
          <cell r="C766">
            <v>1.6152494229613179E-3</v>
          </cell>
          <cell r="D766">
            <v>1.1183122472331775E-2</v>
          </cell>
        </row>
        <row r="767">
          <cell r="C767">
            <v>3.4818462948116302E-3</v>
          </cell>
          <cell r="D767">
            <v>1.1666951489314625E-2</v>
          </cell>
        </row>
        <row r="768">
          <cell r="C768">
            <v>2.5338416234848005E-3</v>
          </cell>
          <cell r="D768">
            <v>1.084544776600338E-2</v>
          </cell>
        </row>
        <row r="769">
          <cell r="C769">
            <v>4.0165763468282822E-3</v>
          </cell>
          <cell r="D769">
            <v>1.4377930222179369E-2</v>
          </cell>
        </row>
        <row r="770">
          <cell r="C770">
            <v>3.2430422003701942E-3</v>
          </cell>
          <cell r="D770">
            <v>1.7007834915029774E-2</v>
          </cell>
        </row>
        <row r="771">
          <cell r="C771">
            <v>3.2144746300641902E-3</v>
          </cell>
          <cell r="D771">
            <v>2.1248981733331451E-2</v>
          </cell>
        </row>
        <row r="772">
          <cell r="C772">
            <v>5.1735482068338001E-3</v>
          </cell>
          <cell r="D772">
            <v>2.6192415103541089E-2</v>
          </cell>
        </row>
        <row r="773">
          <cell r="C773">
            <v>4.6940989750992035E-3</v>
          </cell>
          <cell r="D773">
            <v>3.0772344447868694E-2</v>
          </cell>
        </row>
        <row r="774">
          <cell r="C774">
            <v>3.1817147345076791E-3</v>
          </cell>
          <cell r="D774">
            <v>3.4589718808964998E-2</v>
          </cell>
        </row>
        <row r="775">
          <cell r="C775">
            <v>0</v>
          </cell>
          <cell r="D775">
            <v>3.5023181506360412E-2</v>
          </cell>
        </row>
        <row r="776">
          <cell r="C776">
            <v>2.6200368317570444E-3</v>
          </cell>
          <cell r="D776">
            <v>3.5798809769996165E-2</v>
          </cell>
        </row>
        <row r="777">
          <cell r="C777">
            <v>3.1544621664187922E-3</v>
          </cell>
          <cell r="D777">
            <v>3.7549960307080799E-2</v>
          </cell>
        </row>
        <row r="778">
          <cell r="C778">
            <v>2.1715478580843772E-3</v>
          </cell>
          <cell r="D778">
            <v>3.8126216928186851E-2</v>
          </cell>
        </row>
        <row r="779">
          <cell r="C779">
            <v>6.7520752701932807E-4</v>
          </cell>
          <cell r="D779">
            <v>3.5222681306640524E-2</v>
          </cell>
        </row>
        <row r="780">
          <cell r="C780">
            <v>1.8478500551268873E-3</v>
          </cell>
          <cell r="D780">
            <v>3.4514322145817289E-2</v>
          </cell>
        </row>
        <row r="781">
          <cell r="C781">
            <v>2.3770849015480877E-4</v>
          </cell>
          <cell r="D781">
            <v>3.0620668384193861E-2</v>
          </cell>
        </row>
        <row r="782">
          <cell r="C782">
            <v>2.7241960540966836E-3</v>
          </cell>
          <cell r="D782">
            <v>3.0087663379855023E-2</v>
          </cell>
        </row>
        <row r="783">
          <cell r="C783">
            <v>2.1374461249461518E-3</v>
          </cell>
          <cell r="D783">
            <v>2.8981784423473878E-2</v>
          </cell>
        </row>
        <row r="784">
          <cell r="C784">
            <v>2.0934703870292282E-3</v>
          </cell>
          <cell r="D784">
            <v>2.5828752813320977E-2</v>
          </cell>
        </row>
        <row r="785">
          <cell r="C785">
            <v>1.6607883500068255E-3</v>
          </cell>
          <cell r="D785">
            <v>2.2731633741348567E-2</v>
          </cell>
        </row>
        <row r="786">
          <cell r="C786">
            <v>-2.0681801323810811E-3</v>
          </cell>
          <cell r="D786">
            <v>1.7379429374660749E-2</v>
          </cell>
        </row>
        <row r="787">
          <cell r="C787">
            <v>-8.2636317131068449E-4</v>
          </cell>
          <cell r="D787">
            <v>1.6538704482976341E-2</v>
          </cell>
        </row>
        <row r="788">
          <cell r="C788">
            <v>2.8880992806001871E-4</v>
          </cell>
          <cell r="D788">
            <v>1.4175114798464783E-2</v>
          </cell>
        </row>
        <row r="789">
          <cell r="C789">
            <v>5.8095279758518803E-3</v>
          </cell>
          <cell r="D789">
            <v>1.6859349154821235E-2</v>
          </cell>
        </row>
        <row r="790">
          <cell r="C790">
            <v>4.7712662775423187E-3</v>
          </cell>
          <cell r="D790">
            <v>1.9497168982819613E-2</v>
          </cell>
        </row>
        <row r="791">
          <cell r="C791">
            <v>2.6967945804385884E-3</v>
          </cell>
          <cell r="D791">
            <v>2.1556780595369363E-2</v>
          </cell>
        </row>
        <row r="792">
          <cell r="C792">
            <v>-1.6793444944266378E-3</v>
          </cell>
          <cell r="D792">
            <v>1.7960197033926262E-2</v>
          </cell>
        </row>
        <row r="793">
          <cell r="C793">
            <v>-1.2108160467716456E-4</v>
          </cell>
          <cell r="D793">
            <v>1.7595049796895523E-2</v>
          </cell>
        </row>
        <row r="794">
          <cell r="C794">
            <v>1.9807889421807889E-3</v>
          </cell>
          <cell r="D794">
            <v>1.6840617620982989E-2</v>
          </cell>
        </row>
        <row r="795">
          <cell r="C795">
            <v>5.4299267521009664E-3</v>
          </cell>
          <cell r="D795">
            <v>2.0181404902574807E-2</v>
          </cell>
        </row>
        <row r="796">
          <cell r="C796">
            <v>-2.8119191025899326E-3</v>
          </cell>
          <cell r="D796">
            <v>1.5187472411246183E-2</v>
          </cell>
        </row>
        <row r="797">
          <cell r="C797">
            <v>-2.0879792665812191E-3</v>
          </cell>
          <cell r="D797">
            <v>1.1388080475768669E-2</v>
          </cell>
        </row>
        <row r="798">
          <cell r="C798">
            <v>4.1415548950163306E-4</v>
          </cell>
          <cell r="D798">
            <v>1.3903888279197085E-2</v>
          </cell>
        </row>
        <row r="799">
          <cell r="C799">
            <v>2.3804082055085551E-3</v>
          </cell>
          <cell r="D799">
            <v>1.7157935271568725E-2</v>
          </cell>
        </row>
        <row r="800">
          <cell r="C800">
            <v>1.9574523005443378E-3</v>
          </cell>
          <cell r="D800">
            <v>1.8854718054158059E-2</v>
          </cell>
        </row>
        <row r="801">
          <cell r="C801">
            <v>2.3872906826962748E-3</v>
          </cell>
          <cell r="D801">
            <v>1.538809488600279E-2</v>
          </cell>
        </row>
        <row r="802">
          <cell r="C802">
            <v>3.7694469193350066E-4</v>
          </cell>
          <cell r="D802">
            <v>1.0947341081747997E-2</v>
          </cell>
        </row>
        <row r="803">
          <cell r="C803">
            <v>5.3523104853914205E-4</v>
          </cell>
          <cell r="D803">
            <v>8.7679914349114707E-3</v>
          </cell>
        </row>
        <row r="804">
          <cell r="C804">
            <v>1.8444894273523804E-3</v>
          </cell>
          <cell r="D804">
            <v>1.2328701961954458E-2</v>
          </cell>
        </row>
        <row r="805">
          <cell r="C805">
            <v>2.6441691584793148E-3</v>
          </cell>
          <cell r="D805">
            <v>1.5128383667573297E-2</v>
          </cell>
        </row>
        <row r="806">
          <cell r="C806">
            <v>2.4241752904536895E-3</v>
          </cell>
          <cell r="D806">
            <v>1.557758795574915E-2</v>
          </cell>
        </row>
        <row r="807">
          <cell r="C807">
            <v>1.1007786202441583E-3</v>
          </cell>
          <cell r="D807">
            <v>1.1204746347724948E-2</v>
          </cell>
        </row>
        <row r="808">
          <cell r="C808">
            <v>2.0420553010651599E-3</v>
          </cell>
          <cell r="D808">
            <v>1.6126949139408042E-2</v>
          </cell>
        </row>
        <row r="809">
          <cell r="C809">
            <v>1.8641856050976013E-3</v>
          </cell>
          <cell r="D809">
            <v>2.0151253036061689E-2</v>
          </cell>
        </row>
        <row r="810">
          <cell r="C810">
            <v>1.9030059035471947E-3</v>
          </cell>
          <cell r="D810">
            <v>2.1669476870798121E-2</v>
          </cell>
        </row>
        <row r="811">
          <cell r="C811">
            <v>1.321132206079767E-3</v>
          </cell>
          <cell r="D811">
            <v>2.0589816945944195E-2</v>
          </cell>
        </row>
        <row r="812">
          <cell r="C812">
            <v>1.1254852864928111E-3</v>
          </cell>
          <cell r="D812">
            <v>1.9742378703305974E-2</v>
          </cell>
        </row>
        <row r="813">
          <cell r="C813">
            <v>-1.6000134737970129E-4</v>
          </cell>
          <cell r="D813">
            <v>1.7150983482969062E-2</v>
          </cell>
        </row>
        <row r="814">
          <cell r="C814">
            <v>7.1591004800808378E-5</v>
          </cell>
          <cell r="D814">
            <v>1.6840509711232077E-2</v>
          </cell>
        </row>
        <row r="815">
          <cell r="C815">
            <v>-1.9791390324119806E-4</v>
          </cell>
          <cell r="D815">
            <v>1.6095417021513292E-2</v>
          </cell>
        </row>
        <row r="816">
          <cell r="C816">
            <v>-1.8826601524659647E-3</v>
          </cell>
          <cell r="D816">
            <v>1.231524989320798E-2</v>
          </cell>
        </row>
        <row r="817">
          <cell r="C817">
            <v>-3.0846094445592387E-3</v>
          </cell>
          <cell r="D817">
            <v>6.5312139196231911E-3</v>
          </cell>
        </row>
        <row r="818">
          <cell r="C818">
            <v>-6.3703164417655556E-3</v>
          </cell>
          <cell r="D818">
            <v>-2.2993097820542818E-3</v>
          </cell>
        </row>
        <row r="819">
          <cell r="C819">
            <v>2.5346436802173855E-3</v>
          </cell>
          <cell r="D819">
            <v>-8.7031462935205361E-4</v>
          </cell>
        </row>
        <row r="820">
          <cell r="C820">
            <v>2.6939517808124425E-3</v>
          </cell>
          <cell r="D820">
            <v>-2.2031284423873476E-4</v>
          </cell>
        </row>
        <row r="821">
          <cell r="C821">
            <v>1.0424788961589382E-3</v>
          </cell>
          <cell r="D821">
            <v>-1.0403098939391064E-3</v>
          </cell>
        </row>
        <row r="822">
          <cell r="C822">
            <v>3.2977453412468272E-3</v>
          </cell>
          <cell r="D822">
            <v>3.5033218244295838E-4</v>
          </cell>
        </row>
        <row r="823">
          <cell r="C823">
            <v>2.7679208104607333E-3</v>
          </cell>
          <cell r="D823">
            <v>1.7957180975505249E-3</v>
          </cell>
        </row>
        <row r="824">
          <cell r="C824">
            <v>1.5863197801873063E-3</v>
          </cell>
          <cell r="D824">
            <v>2.2568611104094582E-3</v>
          </cell>
        </row>
        <row r="825">
          <cell r="C825">
            <v>-4.2010805179071298E-6</v>
          </cell>
          <cell r="D825">
            <v>2.413037985344868E-3</v>
          </cell>
        </row>
        <row r="826">
          <cell r="C826">
            <v>-2.2475875193775918E-3</v>
          </cell>
          <cell r="D826">
            <v>8.8429616341700878E-5</v>
          </cell>
        </row>
        <row r="827">
          <cell r="C827">
            <v>9.8948201669069036E-4</v>
          </cell>
          <cell r="D827">
            <v>1.2761656067050708E-3</v>
          </cell>
        </row>
        <row r="828">
          <cell r="C828">
            <v>1.1946174910508756E-3</v>
          </cell>
          <cell r="D828">
            <v>4.3631821691851869E-3</v>
          </cell>
        </row>
        <row r="829">
          <cell r="C829">
            <v>-1.0755534268560574E-3</v>
          </cell>
          <cell r="D829">
            <v>6.3872475153647912E-3</v>
          </cell>
        </row>
        <row r="830">
          <cell r="C830">
            <v>-4.5844356307389589E-4</v>
          </cell>
          <cell r="D830">
            <v>1.2375025026943876E-2</v>
          </cell>
        </row>
        <row r="831">
          <cell r="C831">
            <v>-1.3296753235823022E-3</v>
          </cell>
          <cell r="D831">
            <v>8.4727757901266187E-3</v>
          </cell>
        </row>
        <row r="832">
          <cell r="C832">
            <v>3.1347962382444194E-3</v>
          </cell>
          <cell r="D832">
            <v>8.9161609655219465E-3</v>
          </cell>
        </row>
        <row r="833">
          <cell r="C833">
            <v>3.8306451612901693E-3</v>
          </cell>
          <cell r="D833">
            <v>1.1726257503534843E-2</v>
          </cell>
        </row>
        <row r="834">
          <cell r="C834">
            <v>2.3640958693178504E-3</v>
          </cell>
          <cell r="D834">
            <v>1.0784764621246223E-2</v>
          </cell>
        </row>
        <row r="835">
          <cell r="C835">
            <v>2.7759572878272021E-3</v>
          </cell>
          <cell r="D835">
            <v>1.0792865347959424E-2</v>
          </cell>
        </row>
        <row r="836">
          <cell r="C836">
            <v>-5.0370074347894089E-4</v>
          </cell>
          <cell r="D836">
            <v>8.6836334305182561E-3</v>
          </cell>
        </row>
        <row r="837">
          <cell r="C837">
            <v>1.8492217858316895E-3</v>
          </cell>
          <cell r="D837">
            <v>1.0553158595656864E-2</v>
          </cell>
        </row>
        <row r="838">
          <cell r="C838">
            <v>2.6232097944252075E-3</v>
          </cell>
          <cell r="D838">
            <v>1.5486446201652182E-2</v>
          </cell>
        </row>
        <row r="839">
          <cell r="C839">
            <v>2.3426874979268764E-3</v>
          </cell>
          <cell r="D839">
            <v>1.685924966243646E-2</v>
          </cell>
        </row>
        <row r="840">
          <cell r="C840">
            <v>1.1789477167711837E-3</v>
          </cell>
          <cell r="D840">
            <v>1.6843334719788938E-2</v>
          </cell>
        </row>
        <row r="841">
          <cell r="C841">
            <v>2.5245221587761879E-3</v>
          </cell>
          <cell r="D841">
            <v>2.0507989115119862E-2</v>
          </cell>
        </row>
        <row r="842">
          <cell r="C842">
            <v>4.0430766948156283E-3</v>
          </cell>
          <cell r="D842">
            <v>2.5103933482571117E-2</v>
          </cell>
        </row>
        <row r="843">
          <cell r="C843">
            <v>1.5926573570097524E-3</v>
          </cell>
          <cell r="D843">
            <v>2.8103616813294208E-2</v>
          </cell>
        </row>
        <row r="844">
          <cell r="C844">
            <v>-4.6720162618951733E-4</v>
          </cell>
          <cell r="D844">
            <v>2.44119623655914E-2</v>
          </cell>
        </row>
        <row r="845">
          <cell r="C845">
            <v>1.2341528217407749E-3</v>
          </cell>
          <cell r="D845">
            <v>2.176223471915395E-2</v>
          </cell>
        </row>
        <row r="846">
          <cell r="C846">
            <v>-7.7397796005629349E-4</v>
          </cell>
          <cell r="D846">
            <v>1.8563431667619756E-2</v>
          </cell>
        </row>
        <row r="847">
          <cell r="C847">
            <v>6.5162866182522095E-4</v>
          </cell>
          <cell r="D847">
            <v>1.6405658099591269E-2</v>
          </cell>
        </row>
        <row r="848">
          <cell r="C848">
            <v>3.2764997153544861E-4</v>
          </cell>
          <cell r="D848">
            <v>1.7251073506566073E-2</v>
          </cell>
        </row>
        <row r="849">
          <cell r="C849">
            <v>3.8486261632881824E-3</v>
          </cell>
          <cell r="D849">
            <v>1.9281215572969801E-2</v>
          </cell>
        </row>
        <row r="850">
          <cell r="C850">
            <v>5.106389920997767E-3</v>
          </cell>
          <cell r="D850">
            <v>2.1805652303711787E-2</v>
          </cell>
        </row>
        <row r="851">
          <cell r="C851">
            <v>7.7505224501384085E-4</v>
          </cell>
          <cell r="D851">
            <v>2.020757753132485E-2</v>
          </cell>
        </row>
        <row r="852">
          <cell r="C852">
            <v>2.6680074282516841E-3</v>
          </cell>
          <cell r="D852">
            <v>2.172493864295566E-2</v>
          </cell>
        </row>
        <row r="853">
          <cell r="C853">
            <v>2.1068892447551058E-3</v>
          </cell>
          <cell r="D853">
            <v>2.1299307195522532E-2</v>
          </cell>
        </row>
        <row r="854">
          <cell r="C854">
            <v>4.2533443635115464E-3</v>
          </cell>
          <cell r="D854">
            <v>2.151318868063945E-2</v>
          </cell>
        </row>
        <row r="855">
          <cell r="C855">
            <v>2.6922876006090224E-3</v>
          </cell>
          <cell r="D855">
            <v>2.263468931091861E-2</v>
          </cell>
        </row>
        <row r="856">
          <cell r="C856">
            <v>1.9236241078202099E-4</v>
          </cell>
          <cell r="D856">
            <v>2.3309497646499366E-2</v>
          </cell>
        </row>
        <row r="857">
          <cell r="C857">
            <v>2.6044066560619861E-3</v>
          </cell>
          <cell r="D857">
            <v>2.4709963021052994E-2</v>
          </cell>
        </row>
        <row r="858">
          <cell r="C858">
            <v>2.2579497815982119E-3</v>
          </cell>
          <cell r="D858">
            <v>2.7819216078424969E-2</v>
          </cell>
        </row>
        <row r="859">
          <cell r="C859">
            <v>9.0114517209483047E-4</v>
          </cell>
          <cell r="D859">
            <v>2.8075506935940187E-2</v>
          </cell>
        </row>
        <row r="860">
          <cell r="C860">
            <v>7.8082049892835848E-4</v>
          </cell>
          <cell r="D860">
            <v>2.8541247855619289E-2</v>
          </cell>
        </row>
        <row r="861">
          <cell r="C861">
            <v>1.7873207703393845E-3</v>
          </cell>
          <cell r="D861">
            <v>2.6429238568742575E-2</v>
          </cell>
        </row>
        <row r="862">
          <cell r="C862">
            <v>2.0622817021174189E-3</v>
          </cell>
          <cell r="D862">
            <v>2.3320551058088279E-2</v>
          </cell>
        </row>
        <row r="863">
          <cell r="C863">
            <v>2.3395801444987541E-3</v>
          </cell>
          <cell r="D863">
            <v>2.492032470218053E-2</v>
          </cell>
        </row>
        <row r="864">
          <cell r="C864">
            <v>-7.0419191999115949E-4</v>
          </cell>
          <cell r="D864">
            <v>2.1473285776677731E-2</v>
          </cell>
        </row>
        <row r="865">
          <cell r="C865">
            <v>6.8489354458134422E-4</v>
          </cell>
          <cell r="D865">
            <v>2.0023809043401064E-2</v>
          </cell>
        </row>
        <row r="866">
          <cell r="C866">
            <v>-8.1497980353439914E-4</v>
          </cell>
          <cell r="D866">
            <v>1.4875893578291333E-2</v>
          </cell>
        </row>
        <row r="867">
          <cell r="C867">
            <v>3.001255142321968E-3</v>
          </cell>
          <cell r="D867">
            <v>1.5188615351321877E-2</v>
          </cell>
        </row>
        <row r="868">
          <cell r="C868">
            <v>3.7817929172307974E-3</v>
          </cell>
          <cell r="D868">
            <v>1.8831863513063984E-2</v>
          </cell>
        </row>
        <row r="869">
          <cell r="C869">
            <v>3.7596794047436433E-3</v>
          </cell>
          <cell r="D869">
            <v>2.0005834702090608E-2</v>
          </cell>
        </row>
        <row r="870">
          <cell r="C870">
            <v>2.4683328566443841E-4</v>
          </cell>
          <cell r="D870">
            <v>1.7959105553606136E-2</v>
          </cell>
        </row>
        <row r="871">
          <cell r="C871">
            <v>-3.2511281022806759E-4</v>
          </cell>
          <cell r="D871">
            <v>1.671194894390049E-2</v>
          </cell>
        </row>
        <row r="872">
          <cell r="C872">
            <v>2.3078761661827762E-3</v>
          </cell>
          <cell r="D872">
            <v>1.826331335037068E-2</v>
          </cell>
        </row>
        <row r="873">
          <cell r="C873">
            <v>9.1477001743545117E-4</v>
          </cell>
          <cell r="D873">
            <v>1.7376412106666406E-2</v>
          </cell>
        </row>
        <row r="874">
          <cell r="C874">
            <v>1.5388460997671771E-3</v>
          </cell>
          <cell r="D874">
            <v>1.6844977040391562E-2</v>
          </cell>
        </row>
        <row r="875">
          <cell r="C875">
            <v>2.8272822992627678E-3</v>
          </cell>
          <cell r="D875">
            <v>1.7339736996186295E-2</v>
          </cell>
        </row>
        <row r="876">
          <cell r="C876">
            <v>2.8154226050438602E-3</v>
          </cell>
          <cell r="D876">
            <v>2.0922903948629168E-2</v>
          </cell>
        </row>
        <row r="877">
          <cell r="C877">
            <v>2.9122185210892493E-3</v>
          </cell>
          <cell r="D877">
            <v>2.3195274699624457E-2</v>
          </cell>
        </row>
        <row r="878">
          <cell r="C878">
            <v>1.9216641534238743E-3</v>
          </cell>
          <cell r="D878">
            <v>2.599767976845202E-2</v>
          </cell>
        </row>
        <row r="879">
          <cell r="C879">
            <v>4.7467072130658039E-4</v>
          </cell>
          <cell r="D879">
            <v>2.3413166797595197E-2</v>
          </cell>
        </row>
        <row r="880">
          <cell r="C880">
            <v>-4.5284474445514977E-3</v>
          </cell>
          <cell r="D880">
            <v>1.4940399642909163E-2</v>
          </cell>
        </row>
        <row r="881">
          <cell r="C881">
            <v>-7.9201475534340648E-3</v>
          </cell>
          <cell r="D881">
            <v>3.1304729404111331E-3</v>
          </cell>
        </row>
        <row r="882">
          <cell r="C882">
            <v>-8.9832520934873816E-4</v>
          </cell>
          <cell r="D882">
            <v>1.982013035848551E-3</v>
          </cell>
        </row>
        <row r="883">
          <cell r="C883">
            <v>4.847499237691677E-3</v>
          </cell>
          <cell r="D883">
            <v>7.1665628318304808E-3</v>
          </cell>
        </row>
        <row r="884">
          <cell r="C884">
            <v>5.0964433827935807E-3</v>
          </cell>
          <cell r="D884">
            <v>9.9686476258979972E-3</v>
          </cell>
        </row>
        <row r="885">
          <cell r="C885">
            <v>3.7313432835821558E-3</v>
          </cell>
          <cell r="D885">
            <v>1.2810698495523853E-2</v>
          </cell>
        </row>
        <row r="886">
          <cell r="C886">
            <v>2.626139536318739E-3</v>
          </cell>
          <cell r="D886">
            <v>1.3910228912373812E-2</v>
          </cell>
        </row>
        <row r="887">
          <cell r="C887">
            <v>1.238475828567287E-3</v>
          </cell>
          <cell r="D887">
            <v>1.2303863428671624E-2</v>
          </cell>
        </row>
        <row r="888">
          <cell r="C888">
            <v>2.274132890799363E-3</v>
          </cell>
          <cell r="D888">
            <v>1.1757452138405844E-2</v>
          </cell>
        </row>
        <row r="889">
          <cell r="C889">
            <v>4.346309661148906E-3</v>
          </cell>
          <cell r="D889">
            <v>1.3204191315779434E-2</v>
          </cell>
        </row>
        <row r="890">
          <cell r="C890">
            <v>2.26678623900467E-3</v>
          </cell>
          <cell r="D890">
            <v>1.3553199782346148E-2</v>
          </cell>
        </row>
        <row r="891">
          <cell r="C891">
            <v>3.556212139095738E-3</v>
          </cell>
          <cell r="D891">
            <v>1.6675024108003811E-2</v>
          </cell>
        </row>
        <row r="892">
          <cell r="C892">
            <v>4.8335755179780282E-3</v>
          </cell>
          <cell r="D892">
            <v>2.6236457477642139E-2</v>
          </cell>
        </row>
        <row r="893">
          <cell r="C893">
            <v>6.7133099487628467E-3</v>
          </cell>
          <cell r="D893">
            <v>4.1373734533183493E-2</v>
          </cell>
        </row>
        <row r="894">
          <cell r="C894">
            <v>6.6722925457103344E-3</v>
          </cell>
          <cell r="D894">
            <v>4.9264665639830785E-2</v>
          </cell>
        </row>
        <row r="895">
          <cell r="C895">
            <v>8.5915262067628451E-3</v>
          </cell>
          <cell r="D895">
            <v>5.317418943207719E-2</v>
          </cell>
        </row>
        <row r="896">
          <cell r="C896">
            <v>4.6359572974770114E-3</v>
          </cell>
          <cell r="D896">
            <v>5.2691676472409688E-2</v>
          </cell>
        </row>
        <row r="897">
          <cell r="C897">
            <v>2.8937547110843287E-3</v>
          </cell>
          <cell r="D897">
            <v>5.1813231732712461E-2</v>
          </cell>
        </row>
        <row r="898">
          <cell r="C898">
            <v>4.3629377603098263E-3</v>
          </cell>
          <cell r="D898">
            <v>5.363523425270289E-2</v>
          </cell>
        </row>
        <row r="899">
          <cell r="C899">
            <v>9.4399544429113469E-3</v>
          </cell>
          <cell r="D899">
            <v>6.2265912207714491E-2</v>
          </cell>
        </row>
        <row r="900">
          <cell r="C900">
            <v>8.3029566626164897E-3</v>
          </cell>
          <cell r="D900">
            <v>6.8655595202961939E-2</v>
          </cell>
        </row>
        <row r="901">
          <cell r="C901">
            <v>7.1084268212204815E-3</v>
          </cell>
          <cell r="D901">
            <v>7.1594573451124743E-2</v>
          </cell>
        </row>
        <row r="902">
          <cell r="C902">
            <v>6.1822040839583092E-3</v>
          </cell>
          <cell r="D902">
            <v>7.578082463000535E-2</v>
          </cell>
        </row>
        <row r="903">
          <cell r="C903">
            <v>7.0184255792058448E-3</v>
          </cell>
          <cell r="D903">
            <v>7.9492208989539792E-2</v>
          </cell>
        </row>
        <row r="904">
          <cell r="C904">
            <v>1.0340040418240992E-2</v>
          </cell>
          <cell r="D904">
            <v>8.5407801485385848E-2</v>
          </cell>
        </row>
        <row r="905">
          <cell r="C905">
            <v>3.8787060775671289E-3</v>
          </cell>
          <cell r="D905">
            <v>8.2351617440225011E-2</v>
          </cell>
        </row>
        <row r="906">
          <cell r="C906">
            <v>9.4150016286531635E-3</v>
          </cell>
          <cell r="D906">
            <v>8.5300517130892262E-2</v>
          </cell>
        </row>
        <row r="907">
          <cell r="C907">
            <v>1.2952327333770608E-2</v>
          </cell>
          <cell r="D907">
            <v>8.9992981419231066E-2</v>
          </cell>
        </row>
        <row r="908">
          <cell r="C908">
            <v>-4.4734844376970173E-4</v>
          </cell>
          <cell r="D908">
            <v>8.4477782067545526E-2</v>
          </cell>
        </row>
        <row r="909">
          <cell r="C909">
            <v>7.5269546348399885E-4</v>
          </cell>
          <cell r="D909">
            <v>8.2162550595412664E-2</v>
          </cell>
        </row>
        <row r="910">
          <cell r="C910">
            <v>4.2654542251374661E-3</v>
          </cell>
          <cell r="D910">
            <v>8.2057515824517591E-2</v>
          </cell>
        </row>
        <row r="911">
          <cell r="C911">
            <v>5.2560378650634565E-3</v>
          </cell>
          <cell r="D911">
            <v>7.7572614708094623E-2</v>
          </cell>
        </row>
        <row r="912">
          <cell r="C912">
            <v>2.4464811278648302E-3</v>
          </cell>
          <cell r="D912">
            <v>7.1313803689782906E-2</v>
          </cell>
        </row>
        <row r="913">
          <cell r="C913">
            <v>3.3477509808887973E-4</v>
          </cell>
          <cell r="D913">
            <v>6.4108316773858087E-2</v>
          </cell>
        </row>
        <row r="914">
          <cell r="C914">
            <v>5.5152472490698212E-3</v>
          </cell>
          <cell r="D914">
            <v>6.3402963099291609E-2</v>
          </cell>
        </row>
        <row r="915">
          <cell r="C915">
            <v>3.3948398434380245E-3</v>
          </cell>
          <cell r="D915">
            <v>5.9576487127668942E-2</v>
          </cell>
        </row>
        <row r="916">
          <cell r="C916">
            <v>5.5394127559060813E-4</v>
          </cell>
          <cell r="D916">
            <v>4.9313486417571273E-2</v>
          </cell>
        </row>
        <row r="917">
          <cell r="C917">
            <v>4.0279403135494718E-3</v>
          </cell>
          <cell r="D917">
            <v>4.9469474880623254E-2</v>
          </cell>
        </row>
        <row r="918">
          <cell r="C918">
            <v>1.5122598709624846E-3</v>
          </cell>
          <cell r="D918">
            <v>4.1253145393564727E-2</v>
          </cell>
        </row>
        <row r="919">
          <cell r="C919">
            <v>2.5814661936727212E-3</v>
          </cell>
          <cell r="D919">
            <v>3.0592533347792994E-2</v>
          </cell>
        </row>
        <row r="920">
          <cell r="C920">
            <v>1.6968158395787025E-3</v>
          </cell>
          <cell r="D920">
            <v>3.2803282023462499E-2</v>
          </cell>
        </row>
        <row r="921">
          <cell r="C921">
            <v>4.9997537875678955E-3</v>
          </cell>
          <cell r="D921">
            <v>3.7186358677607556E-2</v>
          </cell>
        </row>
        <row r="922">
          <cell r="C922">
            <v>4.037394900339164E-3</v>
          </cell>
          <cell r="D922">
            <v>3.6950823322234427E-2</v>
          </cell>
        </row>
        <row r="923">
          <cell r="C923">
            <v>9.0768900427495858E-4</v>
          </cell>
          <cell r="D923">
            <v>3.2465375076767167E-2</v>
          </cell>
        </row>
        <row r="924">
          <cell r="C924">
            <v>1.4106802143973862E-3</v>
          </cell>
          <cell r="D924">
            <v>3.139855644977696E-2</v>
          </cell>
        </row>
        <row r="925">
          <cell r="C925">
            <v>2.1033019893732519E-3</v>
          </cell>
          <cell r="D925">
            <v>3.322200208829762E-2</v>
          </cell>
        </row>
        <row r="926">
          <cell r="C926">
            <v>3.4301261599751776E-3</v>
          </cell>
          <cell r="D926">
            <v>3.1079425939238847E-2</v>
          </cell>
        </row>
        <row r="927">
          <cell r="C927">
            <v>3.9639244142881669E-3</v>
          </cell>
          <cell r="D927">
            <v>3.1664212076583098E-2</v>
          </cell>
        </row>
        <row r="928">
          <cell r="C928">
            <v>3.4884992058441533E-3</v>
          </cell>
          <cell r="D928">
            <v>3.4690014354717524E-2</v>
          </cell>
        </row>
        <row r="929">
          <cell r="C929">
            <v>2.9124627131080771E-3</v>
          </cell>
          <cell r="D929">
            <v>3.3540471111874304E-2</v>
          </cell>
        </row>
        <row r="930">
          <cell r="C930">
            <v>3.9614588391634342E-4</v>
          </cell>
          <cell r="D930">
            <v>3.238866396761142E-2</v>
          </cell>
        </row>
        <row r="931">
          <cell r="C931">
            <v>-2.8741138149102063E-5</v>
          </cell>
          <cell r="D931">
            <v>2.9700853998204435E-2</v>
          </cell>
        </row>
        <row r="932">
          <cell r="C932">
            <v>1.389194937581939E-3</v>
          </cell>
          <cell r="D932">
            <v>2.9384633061405374E-2</v>
          </cell>
        </row>
        <row r="933">
          <cell r="C933">
            <v>1.8018535172819039E-3</v>
          </cell>
          <cell r="D933">
            <v>2.6109140322338353E-2</v>
          </cell>
        </row>
        <row r="934">
          <cell r="C934">
            <v>2.2920373984103293E-3</v>
          </cell>
          <cell r="D934">
            <v>2.4325414641446441E-2</v>
          </cell>
        </row>
        <row r="935">
          <cell r="C935">
            <v>2.264563237849071E-3</v>
          </cell>
          <cell r="D935">
            <v>2.5714034967967203E-2</v>
          </cell>
        </row>
        <row r="936">
          <cell r="C936">
            <v>2.8045024147240749E-3</v>
          </cell>
          <cell r="D936">
            <v>2.7141684004842848E-2</v>
          </cell>
        </row>
        <row r="937">
          <cell r="C937">
            <v>3.6467171645351293E-3</v>
          </cell>
          <cell r="D937">
            <v>2.872366268806581E-2</v>
          </cell>
        </row>
        <row r="938">
          <cell r="C938">
            <v>4.6693513600313263E-3</v>
          </cell>
          <cell r="D938">
            <v>2.9994125128311122E-2</v>
          </cell>
        </row>
        <row r="939">
          <cell r="C939">
            <v>2.159292479143371E-3</v>
          </cell>
          <cell r="D939">
            <v>2.8142703731568686E-2</v>
          </cell>
        </row>
        <row r="940">
          <cell r="C940">
            <v>-5.0035180986618411E-4</v>
          </cell>
          <cell r="D940">
            <v>2.4055852640280317E-2</v>
          </cell>
        </row>
        <row r="941">
          <cell r="C941">
            <v>2.2089075919466961E-3</v>
          </cell>
          <cell r="D941">
            <v>2.3337465177498906E-2</v>
          </cell>
        </row>
        <row r="942">
          <cell r="C942">
            <v>8.0856390932826372E-4</v>
          </cell>
          <cell r="D942">
            <v>2.3759340869898393E-2</v>
          </cell>
        </row>
        <row r="943">
          <cell r="C943">
            <v>2.869798490236386E-3</v>
          </cell>
          <cell r="D943">
            <v>2.6726833178446263E-2</v>
          </cell>
        </row>
        <row r="944">
          <cell r="C944">
            <v>1.9657853810264303E-3</v>
          </cell>
          <cell r="D944">
            <v>2.7318012794754543E-2</v>
          </cell>
        </row>
        <row r="945">
          <cell r="C945">
            <v>3.8245191412216162E-3</v>
          </cell>
          <cell r="D945">
            <v>2.9392196249335534E-2</v>
          </cell>
        </row>
        <row r="946">
          <cell r="C946">
            <v>3.1048601575933699E-3</v>
          </cell>
          <cell r="D946">
            <v>3.0226996261723871E-2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>
            <v>43831</v>
          </cell>
          <cell r="B2">
            <v>2.4604903552897461E-2</v>
          </cell>
          <cell r="E2">
            <v>2.9629629629629672E-2</v>
          </cell>
          <cell r="Z2">
            <v>43831</v>
          </cell>
          <cell r="AA2">
            <v>1.55</v>
          </cell>
          <cell r="AC2">
            <v>8.98</v>
          </cell>
        </row>
        <row r="3">
          <cell r="A3">
            <v>43862</v>
          </cell>
          <cell r="B3">
            <v>2.3197108262389632E-2</v>
          </cell>
          <cell r="E3">
            <v>2.9556650246305383E-2</v>
          </cell>
          <cell r="Z3">
            <v>43862</v>
          </cell>
          <cell r="AA3">
            <v>1.58</v>
          </cell>
          <cell r="AC3">
            <v>8.98</v>
          </cell>
        </row>
        <row r="4">
          <cell r="A4">
            <v>43891</v>
          </cell>
          <cell r="B4">
            <v>1.5306383296693093E-2</v>
          </cell>
          <cell r="E4">
            <v>2.9484029484029284E-2</v>
          </cell>
          <cell r="Z4">
            <v>43891</v>
          </cell>
          <cell r="AA4">
            <v>0.65</v>
          </cell>
          <cell r="AC4">
            <v>7.76</v>
          </cell>
        </row>
        <row r="5">
          <cell r="A5">
            <v>43922</v>
          </cell>
          <cell r="B5">
            <v>3.6486481190454167E-3</v>
          </cell>
          <cell r="E5">
            <v>3.1862745098039325E-2</v>
          </cell>
          <cell r="Z5">
            <v>43922</v>
          </cell>
          <cell r="AA5">
            <v>0.05</v>
          </cell>
          <cell r="AC5">
            <v>8.1</v>
          </cell>
        </row>
        <row r="6">
          <cell r="A6">
            <v>43952</v>
          </cell>
          <cell r="B6">
            <v>2.4243611083911709E-3</v>
          </cell>
          <cell r="E6">
            <v>3.1784841075794823E-2</v>
          </cell>
          <cell r="Z6">
            <v>43952</v>
          </cell>
          <cell r="AA6">
            <v>0.05</v>
          </cell>
          <cell r="AC6">
            <v>7.95</v>
          </cell>
        </row>
        <row r="7">
          <cell r="A7">
            <v>43983</v>
          </cell>
          <cell r="B7">
            <v>7.2681419637297129E-3</v>
          </cell>
          <cell r="E7">
            <v>3.4146341463414664E-2</v>
          </cell>
          <cell r="Z7">
            <v>43983</v>
          </cell>
          <cell r="AA7">
            <v>0.08</v>
          </cell>
          <cell r="AC7">
            <v>7.61</v>
          </cell>
        </row>
        <row r="8">
          <cell r="A8">
            <v>44013</v>
          </cell>
          <cell r="B8">
            <v>1.0328253223915507E-2</v>
          </cell>
          <cell r="E8">
            <v>3.4063260340632562E-2</v>
          </cell>
          <cell r="Z8">
            <v>44013</v>
          </cell>
          <cell r="AA8">
            <v>0.09</v>
          </cell>
          <cell r="AC8">
            <v>7.21</v>
          </cell>
        </row>
        <row r="9">
          <cell r="A9">
            <v>44044</v>
          </cell>
          <cell r="B9">
            <v>1.3275873510318892E-2</v>
          </cell>
          <cell r="E9">
            <v>3.6407766990291357E-2</v>
          </cell>
          <cell r="Z9">
            <v>44044</v>
          </cell>
          <cell r="AA9">
            <v>0.1</v>
          </cell>
          <cell r="AC9">
            <v>6.62</v>
          </cell>
        </row>
        <row r="10">
          <cell r="A10">
            <v>44075</v>
          </cell>
          <cell r="B10">
            <v>1.4006453724921597E-2</v>
          </cell>
          <cell r="E10">
            <v>3.8647342995169032E-2</v>
          </cell>
          <cell r="Z10">
            <v>44075</v>
          </cell>
          <cell r="AA10">
            <v>0.09</v>
          </cell>
          <cell r="AC10">
            <v>6.29</v>
          </cell>
        </row>
        <row r="11">
          <cell r="A11">
            <v>44105</v>
          </cell>
          <cell r="B11">
            <v>1.1841977419793537E-2</v>
          </cell>
          <cell r="E11">
            <v>4.8309178743961345E-2</v>
          </cell>
          <cell r="Z11">
            <v>44105</v>
          </cell>
          <cell r="AA11">
            <v>0.09</v>
          </cell>
          <cell r="AC11">
            <v>6.2</v>
          </cell>
        </row>
        <row r="12">
          <cell r="A12">
            <v>44136</v>
          </cell>
          <cell r="B12">
            <v>1.1377566062035438E-2</v>
          </cell>
          <cell r="E12">
            <v>5.3012048192771166E-2</v>
          </cell>
          <cell r="Z12">
            <v>44136</v>
          </cell>
          <cell r="AA12">
            <v>0.09</v>
          </cell>
          <cell r="AC12">
            <v>5.6</v>
          </cell>
        </row>
        <row r="13">
          <cell r="A13">
            <v>44166</v>
          </cell>
          <cell r="B13">
            <v>1.2781544394667721E-2</v>
          </cell>
          <cell r="E13">
            <v>5.5288461538461453E-2</v>
          </cell>
          <cell r="Z13">
            <v>44166</v>
          </cell>
          <cell r="AA13">
            <v>0.09</v>
          </cell>
          <cell r="AC13">
            <v>4.9000000000000004</v>
          </cell>
        </row>
        <row r="14">
          <cell r="A14">
            <v>44197</v>
          </cell>
          <cell r="B14">
            <v>1.3599709295582851E-2</v>
          </cell>
          <cell r="E14">
            <v>5.9952038369304628E-2</v>
          </cell>
          <cell r="Z14">
            <v>44197</v>
          </cell>
          <cell r="AA14">
            <v>0.09</v>
          </cell>
          <cell r="AC14">
            <v>4.1399999999999997</v>
          </cell>
        </row>
        <row r="15">
          <cell r="A15">
            <v>44228</v>
          </cell>
          <cell r="B15">
            <v>1.6752442984166338E-2</v>
          </cell>
          <cell r="E15">
            <v>5.741626794258381E-2</v>
          </cell>
          <cell r="Z15">
            <v>44228</v>
          </cell>
          <cell r="AA15">
            <v>0.08</v>
          </cell>
          <cell r="AC15">
            <v>3.72</v>
          </cell>
        </row>
        <row r="16">
          <cell r="A16">
            <v>44256</v>
          </cell>
          <cell r="B16">
            <v>2.6583773943021027E-2</v>
          </cell>
          <cell r="E16">
            <v>7.398568019093088E-2</v>
          </cell>
          <cell r="Z16">
            <v>44256</v>
          </cell>
          <cell r="AA16">
            <v>7.0000000000000007E-2</v>
          </cell>
          <cell r="AC16">
            <v>3.71</v>
          </cell>
        </row>
        <row r="17">
          <cell r="A17">
            <v>44287</v>
          </cell>
          <cell r="B17">
            <v>4.1519910657805248E-2</v>
          </cell>
          <cell r="E17">
            <v>7.3634204275534465E-2</v>
          </cell>
          <cell r="Z17">
            <v>44287</v>
          </cell>
          <cell r="AA17">
            <v>7.0000000000000007E-2</v>
          </cell>
          <cell r="AC17">
            <v>4.16</v>
          </cell>
        </row>
        <row r="18">
          <cell r="A18">
            <v>44317</v>
          </cell>
          <cell r="B18">
            <v>4.9444409714625159E-2</v>
          </cell>
          <cell r="E18">
            <v>8.0568720379146974E-2</v>
          </cell>
          <cell r="Z18">
            <v>44317</v>
          </cell>
          <cell r="AA18">
            <v>0.06</v>
          </cell>
          <cell r="AC18">
            <v>4.63</v>
          </cell>
        </row>
        <row r="19">
          <cell r="A19">
            <v>44348</v>
          </cell>
          <cell r="B19">
            <v>5.3410155627349631E-2</v>
          </cell>
          <cell r="E19">
            <v>8.2547169811320709E-2</v>
          </cell>
          <cell r="Z19">
            <v>44348</v>
          </cell>
          <cell r="AA19">
            <v>0.08</v>
          </cell>
          <cell r="AC19">
            <v>4.91</v>
          </cell>
        </row>
        <row r="20">
          <cell r="A20">
            <v>44378</v>
          </cell>
          <cell r="B20">
            <v>5.2761049419245643E-2</v>
          </cell>
          <cell r="E20">
            <v>8.9411764705882302E-2</v>
          </cell>
          <cell r="Z20">
            <v>44378</v>
          </cell>
          <cell r="AA20">
            <v>0.1</v>
          </cell>
          <cell r="AC20">
            <v>5.31</v>
          </cell>
        </row>
        <row r="21">
          <cell r="A21">
            <v>44409</v>
          </cell>
          <cell r="B21">
            <v>5.2053316896525148E-2</v>
          </cell>
          <cell r="E21">
            <v>9.6018735362997543E-2</v>
          </cell>
          <cell r="Z21">
            <v>44409</v>
          </cell>
          <cell r="AA21">
            <v>0.09</v>
          </cell>
          <cell r="AC21">
            <v>5.57</v>
          </cell>
        </row>
        <row r="22">
          <cell r="A22">
            <v>44440</v>
          </cell>
          <cell r="B22">
            <v>5.3899073753795212E-2</v>
          </cell>
          <cell r="E22">
            <v>9.9999999999999867E-2</v>
          </cell>
          <cell r="Z22">
            <v>44440</v>
          </cell>
          <cell r="AA22">
            <v>0.08</v>
          </cell>
          <cell r="AC22">
            <v>5.55</v>
          </cell>
        </row>
        <row r="23">
          <cell r="A23">
            <v>44470</v>
          </cell>
          <cell r="B23">
            <v>6.2369407571288171E-2</v>
          </cell>
          <cell r="E23">
            <v>0.10138248847926268</v>
          </cell>
          <cell r="Z23">
            <v>44470</v>
          </cell>
          <cell r="AA23">
            <v>0.08</v>
          </cell>
          <cell r="AC23">
            <v>5.2</v>
          </cell>
        </row>
        <row r="24">
          <cell r="A24">
            <v>44501</v>
          </cell>
          <cell r="B24">
            <v>6.8283720912392987E-2</v>
          </cell>
          <cell r="E24">
            <v>0.10068649885583514</v>
          </cell>
          <cell r="Z24">
            <v>44501</v>
          </cell>
          <cell r="AA24">
            <v>0.08</v>
          </cell>
          <cell r="AC24">
            <v>4.91</v>
          </cell>
        </row>
        <row r="25">
          <cell r="A25">
            <v>44531</v>
          </cell>
          <cell r="B25">
            <v>7.0965423376305514E-2</v>
          </cell>
          <cell r="E25">
            <v>0.1070615034168565</v>
          </cell>
          <cell r="Z25">
            <v>44531</v>
          </cell>
          <cell r="AA25">
            <v>0.08</v>
          </cell>
          <cell r="AC25">
            <v>4.1399999999999997</v>
          </cell>
        </row>
        <row r="26">
          <cell r="A26">
            <v>44562</v>
          </cell>
          <cell r="B26">
            <v>7.595278888254331E-2</v>
          </cell>
          <cell r="E26">
            <v>0.10859728506787314</v>
          </cell>
          <cell r="Z26">
            <v>44562</v>
          </cell>
          <cell r="AA26">
            <v>0.08</v>
          </cell>
          <cell r="AC26">
            <v>3.51</v>
          </cell>
        </row>
        <row r="27">
          <cell r="A27">
            <v>44593</v>
          </cell>
          <cell r="B27">
            <v>7.954847176810631E-2</v>
          </cell>
          <cell r="E27">
            <v>0.1153846153846152</v>
          </cell>
          <cell r="Z27">
            <v>44593</v>
          </cell>
          <cell r="AA27">
            <v>0.08</v>
          </cell>
          <cell r="AC27">
            <v>3.3</v>
          </cell>
        </row>
        <row r="28">
          <cell r="A28">
            <v>44621</v>
          </cell>
          <cell r="B28">
            <v>8.5152162588613578E-2</v>
          </cell>
          <cell r="E28">
            <v>0.10888888888888881</v>
          </cell>
          <cell r="Z28">
            <v>44621</v>
          </cell>
          <cell r="AA28">
            <v>0.2</v>
          </cell>
          <cell r="AC28">
            <v>3.83</v>
          </cell>
        </row>
        <row r="29">
          <cell r="A29">
            <v>44652</v>
          </cell>
          <cell r="B29">
            <v>8.2277721528480896E-2</v>
          </cell>
          <cell r="E29">
            <v>0.11946902654867242</v>
          </cell>
          <cell r="Z29">
            <v>44652</v>
          </cell>
          <cell r="AA29">
            <v>0.33</v>
          </cell>
          <cell r="AC29">
            <v>4.17</v>
          </cell>
        </row>
        <row r="30">
          <cell r="A30">
            <v>44682</v>
          </cell>
          <cell r="B30">
            <v>8.5023319575032286E-2</v>
          </cell>
          <cell r="E30">
            <v>0.11842105263157898</v>
          </cell>
          <cell r="Z30">
            <v>44682</v>
          </cell>
          <cell r="AA30">
            <v>0.77</v>
          </cell>
          <cell r="AC30">
            <v>4.2699999999999996</v>
          </cell>
        </row>
        <row r="31">
          <cell r="A31">
            <v>44713</v>
          </cell>
          <cell r="B31">
            <v>8.9329868901052878E-2</v>
          </cell>
          <cell r="E31">
            <v>0.12200435729847503</v>
          </cell>
          <cell r="Z31">
            <v>44713</v>
          </cell>
          <cell r="AA31">
            <v>1.21</v>
          </cell>
          <cell r="AC31">
            <v>4.46</v>
          </cell>
        </row>
        <row r="32">
          <cell r="A32">
            <v>44743</v>
          </cell>
          <cell r="B32">
            <v>8.4131820255810119E-2</v>
          </cell>
          <cell r="E32">
            <v>0.12095032397408212</v>
          </cell>
          <cell r="Z32">
            <v>44743</v>
          </cell>
          <cell r="AA32">
            <v>1.68</v>
          </cell>
          <cell r="AC32">
            <v>4.55</v>
          </cell>
        </row>
        <row r="33">
          <cell r="A33">
            <v>44774</v>
          </cell>
          <cell r="B33">
            <v>8.2273610144024678E-2</v>
          </cell>
          <cell r="E33">
            <v>0.11752136752136755</v>
          </cell>
          <cell r="Z33">
            <v>44774</v>
          </cell>
          <cell r="AA33">
            <v>2.33</v>
          </cell>
          <cell r="AC33">
            <v>4.8099999999999996</v>
          </cell>
        </row>
        <row r="34">
          <cell r="A34">
            <v>44805</v>
          </cell>
          <cell r="B34">
            <v>8.2148539565299661E-2</v>
          </cell>
          <cell r="E34">
            <v>0.11205073995771686</v>
          </cell>
          <cell r="Z34">
            <v>44805</v>
          </cell>
          <cell r="AA34">
            <v>2.56</v>
          </cell>
          <cell r="AC34">
            <v>4.87</v>
          </cell>
        </row>
        <row r="35">
          <cell r="A35">
            <v>44835</v>
          </cell>
          <cell r="B35">
            <v>7.7624926768937064E-2</v>
          </cell>
          <cell r="E35">
            <v>0.10460251046025104</v>
          </cell>
          <cell r="Z35">
            <v>44835</v>
          </cell>
          <cell r="AA35">
            <v>3.08</v>
          </cell>
          <cell r="AC35">
            <v>5.05</v>
          </cell>
        </row>
        <row r="36">
          <cell r="A36">
            <v>44866</v>
          </cell>
          <cell r="B36">
            <v>7.135348084575055E-2</v>
          </cell>
          <cell r="E36">
            <v>0.10187110187110182</v>
          </cell>
          <cell r="Z36">
            <v>44866</v>
          </cell>
          <cell r="AA36">
            <v>3.78</v>
          </cell>
          <cell r="AC36">
            <v>5.0599999999999996</v>
          </cell>
        </row>
        <row r="37">
          <cell r="A37">
            <v>44896</v>
          </cell>
          <cell r="B37">
            <v>6.444940492084017E-2</v>
          </cell>
          <cell r="E37">
            <v>9.259259259259256E-2</v>
          </cell>
          <cell r="Z37">
            <v>44896</v>
          </cell>
          <cell r="AA37">
            <v>4.0999999999999996</v>
          </cell>
          <cell r="AC37">
            <v>5.33</v>
          </cell>
        </row>
        <row r="38">
          <cell r="A38">
            <v>44927</v>
          </cell>
          <cell r="B38">
            <v>6.3471562178210261E-2</v>
          </cell>
          <cell r="E38">
            <v>9.1836734693877542E-2</v>
          </cell>
          <cell r="Z38">
            <v>44927</v>
          </cell>
          <cell r="AA38">
            <v>4.33</v>
          </cell>
          <cell r="AC38">
            <v>5.94</v>
          </cell>
        </row>
        <row r="39">
          <cell r="A39">
            <v>44958</v>
          </cell>
          <cell r="B39">
            <v>5.9864375812515469E-2</v>
          </cell>
          <cell r="E39">
            <v>9.5334685598377433E-2</v>
          </cell>
          <cell r="Z39">
            <v>44958</v>
          </cell>
          <cell r="AA39">
            <v>4.57</v>
          </cell>
          <cell r="AC39">
            <v>6.58</v>
          </cell>
        </row>
        <row r="40">
          <cell r="A40">
            <v>44986</v>
          </cell>
          <cell r="B40">
            <v>4.9869204652974952E-2</v>
          </cell>
          <cell r="E40">
            <v>8.6172344689378955E-2</v>
          </cell>
          <cell r="Z40">
            <v>44986</v>
          </cell>
          <cell r="AA40">
            <v>4.6500000000000004</v>
          </cell>
          <cell r="AC40">
            <v>7.09</v>
          </cell>
        </row>
        <row r="41">
          <cell r="A41">
            <v>45017</v>
          </cell>
          <cell r="B41">
            <v>4.9571915138369782E-2</v>
          </cell>
          <cell r="E41">
            <v>7.9051383399209474E-2</v>
          </cell>
          <cell r="Z41">
            <v>45017</v>
          </cell>
          <cell r="AA41">
            <v>4.83</v>
          </cell>
          <cell r="AC41">
            <v>7.12</v>
          </cell>
        </row>
        <row r="42">
          <cell r="A42">
            <v>45047</v>
          </cell>
          <cell r="B42">
            <v>4.1288435392834222E-2</v>
          </cell>
          <cell r="E42">
            <v>7.6470588235294068E-2</v>
          </cell>
          <cell r="Z42">
            <v>45047</v>
          </cell>
          <cell r="AA42">
            <v>5.0599999999999996</v>
          </cell>
          <cell r="AC42">
            <v>7.84</v>
          </cell>
        </row>
        <row r="43">
          <cell r="A43">
            <v>45078</v>
          </cell>
          <cell r="B43">
            <v>3.09E-2</v>
          </cell>
          <cell r="E43">
            <v>7.3786407766990303E-2</v>
          </cell>
          <cell r="Z43">
            <v>45078</v>
          </cell>
          <cell r="AA43">
            <v>5.08</v>
          </cell>
          <cell r="AC43">
            <v>8.49</v>
          </cell>
        </row>
        <row r="44">
          <cell r="A44">
            <v>45108</v>
          </cell>
          <cell r="B44">
            <v>3.299075444289068E-2</v>
          </cell>
          <cell r="E44">
            <v>7.1290944123314048E-2</v>
          </cell>
          <cell r="Z44">
            <v>45108</v>
          </cell>
          <cell r="AA44">
            <v>5.12</v>
          </cell>
          <cell r="AC44">
            <v>10.4</v>
          </cell>
        </row>
        <row r="45">
          <cell r="A45">
            <v>45139</v>
          </cell>
          <cell r="B45">
            <v>3.7075037247731313E-2</v>
          </cell>
          <cell r="E45">
            <v>6.6921606118546917E-2</v>
          </cell>
          <cell r="Z45">
            <v>45139</v>
          </cell>
          <cell r="AA45">
            <v>5.33</v>
          </cell>
          <cell r="AC45">
            <v>10.5</v>
          </cell>
        </row>
        <row r="46">
          <cell r="A46">
            <v>45170</v>
          </cell>
          <cell r="B46">
            <v>3.6899025086076342E-2</v>
          </cell>
          <cell r="E46">
            <v>6.2737642585551257E-2</v>
          </cell>
          <cell r="Z46">
            <v>45170</v>
          </cell>
          <cell r="AA46">
            <v>5.33</v>
          </cell>
          <cell r="AC46">
            <v>10.78</v>
          </cell>
        </row>
        <row r="47">
          <cell r="A47">
            <v>45200</v>
          </cell>
          <cell r="B47">
            <v>3.232355773909612E-2</v>
          </cell>
          <cell r="E47">
            <v>6.0606060606060552E-2</v>
          </cell>
          <cell r="Z47">
            <v>45200</v>
          </cell>
          <cell r="AA47">
            <v>5.33</v>
          </cell>
          <cell r="AC47">
            <v>10.01</v>
          </cell>
        </row>
        <row r="48">
          <cell r="A48">
            <v>45231</v>
          </cell>
          <cell r="B48">
            <v>3.1209184254415545E-2</v>
          </cell>
          <cell r="E48">
            <v>5.8490566037735947E-2</v>
          </cell>
          <cell r="Z48">
            <v>45231</v>
          </cell>
          <cell r="AA48">
            <v>5.33</v>
          </cell>
          <cell r="AC48">
            <v>10.029999999999999</v>
          </cell>
        </row>
        <row r="49">
          <cell r="A49">
            <v>45261</v>
          </cell>
          <cell r="B49">
            <v>3.2977691561590694E-2</v>
          </cell>
          <cell r="E49">
            <v>6.2146892655367214E-2</v>
          </cell>
          <cell r="Z49">
            <v>45261</v>
          </cell>
          <cell r="AA49">
            <v>5.33</v>
          </cell>
          <cell r="AC49">
            <v>9.9499999999999993</v>
          </cell>
        </row>
        <row r="50">
          <cell r="A50">
            <v>45292</v>
          </cell>
          <cell r="B50">
            <v>3.1059809026621865E-2</v>
          </cell>
          <cell r="E50">
            <v>5.9813084112149584E-2</v>
          </cell>
          <cell r="Z50">
            <v>45292</v>
          </cell>
          <cell r="AA50">
            <v>5.33</v>
          </cell>
          <cell r="AC50">
            <v>9.65</v>
          </cell>
        </row>
        <row r="51">
          <cell r="A51">
            <v>45323</v>
          </cell>
          <cell r="B51">
            <v>3.1657429794798686E-2</v>
          </cell>
          <cell r="E51">
            <v>5.555555555555558E-2</v>
          </cell>
          <cell r="Z51">
            <v>45323</v>
          </cell>
          <cell r="AA51">
            <v>5.33</v>
          </cell>
          <cell r="AC51">
            <v>8.9700000000000006</v>
          </cell>
        </row>
        <row r="52">
          <cell r="A52">
            <v>45352</v>
          </cell>
          <cell r="B52">
            <v>3.4751312370751242E-2</v>
          </cell>
          <cell r="E52">
            <v>5.719557195571956E-2</v>
          </cell>
          <cell r="Z52">
            <v>45352</v>
          </cell>
          <cell r="AA52">
            <v>5.33</v>
          </cell>
          <cell r="AC52">
            <v>9.35</v>
          </cell>
        </row>
        <row r="53">
          <cell r="A53">
            <v>45383</v>
          </cell>
          <cell r="B53">
            <v>3.3577311967053047E-2</v>
          </cell>
          <cell r="E53">
            <v>5.4945054945054972E-2</v>
          </cell>
          <cell r="Z53">
            <v>45383</v>
          </cell>
          <cell r="AA53">
            <v>5.33</v>
          </cell>
          <cell r="AC53">
            <v>10.51</v>
          </cell>
        </row>
        <row r="54">
          <cell r="A54">
            <v>45413</v>
          </cell>
          <cell r="B54">
            <v>3.2502101428971697E-2</v>
          </cell>
          <cell r="E54">
            <v>5.464480874316946E-2</v>
          </cell>
          <cell r="Z54">
            <v>45413</v>
          </cell>
          <cell r="AA54">
            <v>5.33</v>
          </cell>
          <cell r="AC54">
            <v>11.31</v>
          </cell>
        </row>
        <row r="55">
          <cell r="A55">
            <v>45444</v>
          </cell>
          <cell r="B55">
            <v>2.975628529981611E-2</v>
          </cell>
          <cell r="E55">
            <v>5.0632911392405111E-2</v>
          </cell>
          <cell r="Z55">
            <v>45444</v>
          </cell>
          <cell r="AA55">
            <v>5.33</v>
          </cell>
          <cell r="AC55">
            <v>11.93</v>
          </cell>
        </row>
        <row r="56">
          <cell r="A56">
            <v>45474</v>
          </cell>
          <cell r="B56">
            <v>2.9235657917197289E-2</v>
          </cell>
          <cell r="E56">
            <v>5.0359712230215736E-2</v>
          </cell>
          <cell r="Z56">
            <v>45474</v>
          </cell>
          <cell r="AA56">
            <v>5.33</v>
          </cell>
          <cell r="AC56">
            <v>12.92</v>
          </cell>
        </row>
        <row r="57">
          <cell r="A57">
            <v>45505</v>
          </cell>
          <cell r="B57">
            <v>2.5912269299480206E-2</v>
          </cell>
          <cell r="E57">
            <v>5.1971326164874654E-2</v>
          </cell>
          <cell r="Z57">
            <v>45505</v>
          </cell>
          <cell r="AA57">
            <v>5.33</v>
          </cell>
          <cell r="AC57">
            <v>12.01</v>
          </cell>
        </row>
        <row r="58">
          <cell r="A58">
            <v>45536</v>
          </cell>
          <cell r="B58">
            <v>2.4075134727031156E-2</v>
          </cell>
          <cell r="E58">
            <v>6.0822898032200312E-2</v>
          </cell>
          <cell r="Z58">
            <v>45536</v>
          </cell>
          <cell r="AA58">
            <v>5.13</v>
          </cell>
          <cell r="AC58">
            <v>11.34</v>
          </cell>
        </row>
        <row r="59">
          <cell r="A59">
            <v>45566</v>
          </cell>
          <cell r="B59">
            <v>2.5763256387161038E-2</v>
          </cell>
          <cell r="E59">
            <v>6.4285714285714279E-2</v>
          </cell>
          <cell r="Z59">
            <v>45566</v>
          </cell>
          <cell r="AA59">
            <v>4.83</v>
          </cell>
          <cell r="AC59">
            <v>10.06</v>
          </cell>
        </row>
        <row r="60">
          <cell r="A60">
            <v>45597</v>
          </cell>
          <cell r="B60">
            <v>2.732579279536651E-2</v>
          </cell>
          <cell r="E60">
            <v>6.9518716577540163E-2</v>
          </cell>
          <cell r="Z60">
            <v>45597</v>
          </cell>
          <cell r="AA60">
            <v>4.6399999999999997</v>
          </cell>
          <cell r="AC60">
            <v>9.4499999999999993</v>
          </cell>
        </row>
        <row r="61">
          <cell r="A61">
            <v>45627</v>
          </cell>
          <cell r="B61">
            <v>2.8965932720523835E-2</v>
          </cell>
          <cell r="E61">
            <v>6.7375886524822848E-2</v>
          </cell>
          <cell r="Z61">
            <v>45627</v>
          </cell>
          <cell r="AA61">
            <v>4.4800000000000004</v>
          </cell>
          <cell r="AC61">
            <v>8.5299999999999994</v>
          </cell>
        </row>
        <row r="62">
          <cell r="A62">
            <v>45658</v>
          </cell>
          <cell r="B62">
            <v>2.9994125128311122E-2</v>
          </cell>
          <cell r="E62">
            <v>6.7019400352733571E-2</v>
          </cell>
          <cell r="Z62">
            <v>45658</v>
          </cell>
          <cell r="AA62">
            <v>4.33</v>
          </cell>
          <cell r="AC62">
            <v>7.13</v>
          </cell>
        </row>
        <row r="63">
          <cell r="A63">
            <v>45689</v>
          </cell>
          <cell r="B63">
            <v>2.8142703731568686E-2</v>
          </cell>
          <cell r="E63">
            <v>6.6666666666666652E-2</v>
          </cell>
          <cell r="Z63">
            <v>45689</v>
          </cell>
          <cell r="AA63">
            <v>4.33</v>
          </cell>
          <cell r="AC63">
            <v>6.24</v>
          </cell>
        </row>
        <row r="64">
          <cell r="A64">
            <v>45717</v>
          </cell>
          <cell r="B64">
            <v>2.4055852640280317E-2</v>
          </cell>
          <cell r="E64">
            <v>6.6317626527050644E-2</v>
          </cell>
          <cell r="Z64">
            <v>45717</v>
          </cell>
          <cell r="AA64">
            <v>4.33</v>
          </cell>
          <cell r="AC64">
            <v>5.54</v>
          </cell>
        </row>
        <row r="65">
          <cell r="A65">
            <v>45748</v>
          </cell>
          <cell r="B65">
            <v>2.3337465177498906E-2</v>
          </cell>
          <cell r="E65">
            <v>6.4236111111110938E-2</v>
          </cell>
          <cell r="Z65">
            <v>45748</v>
          </cell>
          <cell r="AA65">
            <v>4.33</v>
          </cell>
          <cell r="AC65">
            <v>5.49</v>
          </cell>
        </row>
        <row r="66">
          <cell r="A66">
            <v>45778</v>
          </cell>
          <cell r="B66">
            <v>2.3759340869898393E-2</v>
          </cell>
          <cell r="E66">
            <v>6.390328151986191E-2</v>
          </cell>
          <cell r="Z66">
            <v>45778</v>
          </cell>
          <cell r="AA66">
            <v>4.33</v>
          </cell>
          <cell r="AC66">
            <v>5.22</v>
          </cell>
        </row>
        <row r="67">
          <cell r="A67">
            <v>45809</v>
          </cell>
          <cell r="B67">
            <v>2.6726833178446263E-2</v>
          </cell>
          <cell r="E67">
            <v>6.7125645438898429E-2</v>
          </cell>
          <cell r="Z67">
            <v>45809</v>
          </cell>
          <cell r="AA67">
            <v>4.33</v>
          </cell>
          <cell r="AC67">
            <v>5.55</v>
          </cell>
        </row>
        <row r="68">
          <cell r="A68">
            <v>45839</v>
          </cell>
          <cell r="B68">
            <v>2.7318012794754543E-2</v>
          </cell>
          <cell r="E68">
            <v>6.6780821917808098E-2</v>
          </cell>
          <cell r="Z68">
            <v>45839</v>
          </cell>
          <cell r="AA68">
            <v>4.33</v>
          </cell>
          <cell r="AC68">
            <v>6.1</v>
          </cell>
        </row>
        <row r="69">
          <cell r="A69">
            <v>45870</v>
          </cell>
          <cell r="B69">
            <v>2.9392196249335534E-2</v>
          </cell>
          <cell r="E69">
            <v>6.8143100511073307E-2</v>
          </cell>
          <cell r="Z69">
            <v>45870</v>
          </cell>
          <cell r="AA69">
            <v>4.22</v>
          </cell>
          <cell r="AC69">
            <v>6.14</v>
          </cell>
        </row>
        <row r="70">
          <cell r="A70">
            <v>45901</v>
          </cell>
          <cell r="B70">
            <v>3.0226996261723871E-2</v>
          </cell>
          <cell r="E70">
            <v>6.2394603709949426E-2</v>
          </cell>
          <cell r="Z70">
            <v>45901</v>
          </cell>
          <cell r="AA70">
            <v>4.22</v>
          </cell>
          <cell r="AC70">
            <v>6.24</v>
          </cell>
        </row>
        <row r="71">
          <cell r="A71">
            <v>45931</v>
          </cell>
          <cell r="E71">
            <v>6.3758389261744819E-2</v>
          </cell>
          <cell r="Z71">
            <v>45931</v>
          </cell>
          <cell r="AC71">
            <v>5.82</v>
          </cell>
        </row>
        <row r="72">
          <cell r="A72">
            <v>45962</v>
          </cell>
          <cell r="E72">
            <v>6.4999999999999947E-2</v>
          </cell>
          <cell r="Z72">
            <v>45962</v>
          </cell>
          <cell r="AC72">
            <v>5.22</v>
          </cell>
        </row>
        <row r="73">
          <cell r="A73">
            <v>45992</v>
          </cell>
          <cell r="E73">
            <v>7.1428571428571397E-2</v>
          </cell>
          <cell r="Z73">
            <v>45992</v>
          </cell>
          <cell r="AC73">
            <v>5.2</v>
          </cell>
        </row>
        <row r="74">
          <cell r="A74">
            <v>46023</v>
          </cell>
          <cell r="E74">
            <v>7.4380165289256173E-2</v>
          </cell>
          <cell r="Z74">
            <v>46023</v>
          </cell>
          <cell r="AC74">
            <v>4.87</v>
          </cell>
        </row>
        <row r="75">
          <cell r="A75">
            <v>46054</v>
          </cell>
          <cell r="E75">
            <v>7.7302631578947345E-2</v>
          </cell>
          <cell r="Z75">
            <v>46054</v>
          </cell>
          <cell r="AC75">
            <v>4.7699999999999996</v>
          </cell>
        </row>
        <row r="76">
          <cell r="A76">
            <v>46082</v>
          </cell>
          <cell r="E76">
            <v>7.8559738134206247E-2</v>
          </cell>
          <cell r="Z76">
            <v>46082</v>
          </cell>
          <cell r="AC76">
            <v>4.84</v>
          </cell>
        </row>
        <row r="77">
          <cell r="A77">
            <v>46113</v>
          </cell>
          <cell r="E77">
            <v>8.4828711256117462E-2</v>
          </cell>
          <cell r="Z77">
            <v>46113</v>
          </cell>
          <cell r="AC77">
            <v>4.82</v>
          </cell>
        </row>
        <row r="78">
          <cell r="A78">
            <v>46143</v>
          </cell>
          <cell r="E78">
            <v>8.9285714285714191E-2</v>
          </cell>
          <cell r="Z78">
            <v>46143</v>
          </cell>
          <cell r="AC78">
            <v>5.29</v>
          </cell>
        </row>
        <row r="79">
          <cell r="A79">
            <v>46174</v>
          </cell>
          <cell r="E79">
            <v>8.870967741935476E-2</v>
          </cell>
          <cell r="Z79">
            <v>46174</v>
          </cell>
          <cell r="AC79">
            <v>5.48</v>
          </cell>
        </row>
        <row r="80">
          <cell r="A80">
            <v>46204</v>
          </cell>
          <cell r="E80">
            <v>8.9887640449438422E-2</v>
          </cell>
          <cell r="Z80">
            <v>46204</v>
          </cell>
          <cell r="AC80">
            <v>5.31</v>
          </cell>
        </row>
        <row r="81">
          <cell r="A81">
            <v>46235</v>
          </cell>
          <cell r="E81">
            <v>9.2503987240829311E-2</v>
          </cell>
          <cell r="Z81">
            <v>46235</v>
          </cell>
          <cell r="AC81">
            <v>5.29</v>
          </cell>
        </row>
        <row r="82">
          <cell r="A82">
            <v>46266</v>
          </cell>
          <cell r="E82">
            <v>9.8412698412698507E-2</v>
          </cell>
          <cell r="Z82">
            <v>46266</v>
          </cell>
          <cell r="AC82">
            <v>5.25</v>
          </cell>
        </row>
        <row r="83">
          <cell r="A83">
            <v>46296</v>
          </cell>
          <cell r="E83">
            <v>0.10252365930599372</v>
          </cell>
          <cell r="Z83">
            <v>46296</v>
          </cell>
          <cell r="AC83">
            <v>5.0199999999999996</v>
          </cell>
        </row>
        <row r="84">
          <cell r="A84">
            <v>46327</v>
          </cell>
          <cell r="E84">
            <v>0.10485133020344284</v>
          </cell>
          <cell r="Z84">
            <v>46327</v>
          </cell>
          <cell r="AC84">
            <v>4.95</v>
          </cell>
        </row>
        <row r="85">
          <cell r="A85">
            <v>46357</v>
          </cell>
          <cell r="E85">
            <v>0.10697674418604652</v>
          </cell>
          <cell r="Z85">
            <v>46357</v>
          </cell>
          <cell r="AC85">
            <v>4.6500000000000004</v>
          </cell>
        </row>
        <row r="86">
          <cell r="A86">
            <v>46388</v>
          </cell>
          <cell r="E86">
            <v>0.11076923076923073</v>
          </cell>
          <cell r="Z86">
            <v>46388</v>
          </cell>
          <cell r="AC86">
            <v>4.6100000000000003</v>
          </cell>
        </row>
        <row r="87">
          <cell r="A87">
            <v>46419</v>
          </cell>
          <cell r="E87">
            <v>0.11450381679389321</v>
          </cell>
          <cell r="Z87">
            <v>46419</v>
          </cell>
          <cell r="AC87">
            <v>4.68</v>
          </cell>
        </row>
        <row r="88">
          <cell r="A88">
            <v>46447</v>
          </cell>
          <cell r="E88">
            <v>0.11836115326251884</v>
          </cell>
          <cell r="Z88">
            <v>46447</v>
          </cell>
          <cell r="AC88">
            <v>4.6900000000000004</v>
          </cell>
        </row>
        <row r="89">
          <cell r="A89">
            <v>46478</v>
          </cell>
          <cell r="E89">
            <v>0.11879699248120312</v>
          </cell>
          <cell r="Z89">
            <v>46478</v>
          </cell>
          <cell r="AC89">
            <v>4.7300000000000004</v>
          </cell>
        </row>
        <row r="90">
          <cell r="A90">
            <v>46508</v>
          </cell>
          <cell r="E90">
            <v>0.12071535022354718</v>
          </cell>
          <cell r="Z90">
            <v>46508</v>
          </cell>
          <cell r="AC90">
            <v>5.35</v>
          </cell>
        </row>
        <row r="91">
          <cell r="A91">
            <v>46539</v>
          </cell>
          <cell r="E91">
            <v>0.125925925925926</v>
          </cell>
          <cell r="Z91">
            <v>46539</v>
          </cell>
          <cell r="AC91">
            <v>5.39</v>
          </cell>
        </row>
        <row r="92">
          <cell r="A92">
            <v>46569</v>
          </cell>
          <cell r="E92">
            <v>0.13254786450662737</v>
          </cell>
          <cell r="Z92">
            <v>46569</v>
          </cell>
          <cell r="AC92">
            <v>5.42</v>
          </cell>
        </row>
        <row r="93">
          <cell r="A93">
            <v>46600</v>
          </cell>
          <cell r="E93">
            <v>0.13868613138686126</v>
          </cell>
          <cell r="Z93">
            <v>46600</v>
          </cell>
          <cell r="AC93">
            <v>5.9</v>
          </cell>
        </row>
        <row r="94">
          <cell r="A94">
            <v>46631</v>
          </cell>
          <cell r="E94">
            <v>0.14161849710982644</v>
          </cell>
          <cell r="Z94">
            <v>46631</v>
          </cell>
          <cell r="AC94">
            <v>6.14</v>
          </cell>
        </row>
        <row r="95">
          <cell r="A95">
            <v>46661</v>
          </cell>
          <cell r="E95">
            <v>0.14592274678111572</v>
          </cell>
          <cell r="Z95">
            <v>46661</v>
          </cell>
          <cell r="AC95">
            <v>6.47</v>
          </cell>
        </row>
        <row r="96">
          <cell r="A96">
            <v>46692</v>
          </cell>
          <cell r="E96">
            <v>0.14589235127478761</v>
          </cell>
          <cell r="Z96">
            <v>46692</v>
          </cell>
          <cell r="AC96">
            <v>6.51</v>
          </cell>
        </row>
        <row r="97">
          <cell r="A97">
            <v>46722</v>
          </cell>
          <cell r="E97">
            <v>0.14425770308123242</v>
          </cell>
          <cell r="Z97">
            <v>46722</v>
          </cell>
          <cell r="AC97">
            <v>6.56</v>
          </cell>
        </row>
        <row r="98">
          <cell r="A98">
            <v>46753</v>
          </cell>
          <cell r="E98">
            <v>0.14265927977839321</v>
          </cell>
          <cell r="Z98">
            <v>46753</v>
          </cell>
          <cell r="AC98">
            <v>6.7</v>
          </cell>
        </row>
        <row r="99">
          <cell r="A99">
            <v>46784</v>
          </cell>
          <cell r="E99">
            <v>0.1315068493150684</v>
          </cell>
          <cell r="Z99">
            <v>46784</v>
          </cell>
          <cell r="AC99">
            <v>6.78</v>
          </cell>
        </row>
        <row r="100">
          <cell r="A100">
            <v>46813</v>
          </cell>
          <cell r="E100">
            <v>0.12890094979647215</v>
          </cell>
          <cell r="Z100">
            <v>46813</v>
          </cell>
          <cell r="AC100">
            <v>6.79</v>
          </cell>
        </row>
        <row r="101">
          <cell r="A101">
            <v>46844</v>
          </cell>
          <cell r="E101">
            <v>0.12768817204301075</v>
          </cell>
          <cell r="Z101">
            <v>46844</v>
          </cell>
          <cell r="AC101">
            <v>6.89</v>
          </cell>
        </row>
        <row r="102">
          <cell r="A102">
            <v>46874</v>
          </cell>
          <cell r="E102">
            <v>0.12632978723404253</v>
          </cell>
          <cell r="Z102">
            <v>46874</v>
          </cell>
          <cell r="AC102">
            <v>7.36</v>
          </cell>
        </row>
        <row r="103">
          <cell r="A103">
            <v>46905</v>
          </cell>
          <cell r="E103">
            <v>0.12631578947368416</v>
          </cell>
          <cell r="Z103">
            <v>46905</v>
          </cell>
          <cell r="AC103">
            <v>7.6</v>
          </cell>
        </row>
        <row r="104">
          <cell r="A104">
            <v>46935</v>
          </cell>
          <cell r="E104">
            <v>0.12353706111833551</v>
          </cell>
          <cell r="Z104">
            <v>46935</v>
          </cell>
          <cell r="AC104">
            <v>7.81</v>
          </cell>
        </row>
        <row r="105">
          <cell r="A105">
            <v>46966</v>
          </cell>
          <cell r="E105">
            <v>7.8559738134206247E-2</v>
          </cell>
          <cell r="Z105">
            <v>46966</v>
          </cell>
          <cell r="AC105">
            <v>8.0399999999999991</v>
          </cell>
        </row>
        <row r="106">
          <cell r="A106">
            <v>46997</v>
          </cell>
          <cell r="E106">
            <v>8.4828711256117462E-2</v>
          </cell>
          <cell r="Z106">
            <v>46997</v>
          </cell>
          <cell r="AC106">
            <v>8.4499999999999993</v>
          </cell>
        </row>
        <row r="107">
          <cell r="A107">
            <v>47027</v>
          </cell>
          <cell r="E107">
            <v>8.9285714285714191E-2</v>
          </cell>
          <cell r="Z107">
            <v>47027</v>
          </cell>
          <cell r="AC107">
            <v>8.9600000000000009</v>
          </cell>
        </row>
        <row r="108">
          <cell r="A108">
            <v>47058</v>
          </cell>
          <cell r="E108">
            <v>8.870967741935476E-2</v>
          </cell>
          <cell r="Z108">
            <v>47058</v>
          </cell>
          <cell r="AC108">
            <v>9.76</v>
          </cell>
        </row>
        <row r="109">
          <cell r="A109">
            <v>47088</v>
          </cell>
          <cell r="E109">
            <v>8.9887640449438422E-2</v>
          </cell>
          <cell r="Z109">
            <v>47088</v>
          </cell>
          <cell r="AC109">
            <v>10.029999999999999</v>
          </cell>
        </row>
        <row r="110">
          <cell r="A110">
            <v>47119</v>
          </cell>
          <cell r="E110">
            <v>9.2503987240829311E-2</v>
          </cell>
          <cell r="Z110">
            <v>47119</v>
          </cell>
          <cell r="AC110">
            <v>10.07</v>
          </cell>
        </row>
        <row r="111">
          <cell r="A111">
            <v>47150</v>
          </cell>
          <cell r="E111">
            <v>9.8412698412698507E-2</v>
          </cell>
          <cell r="Z111">
            <v>47150</v>
          </cell>
          <cell r="AC111">
            <v>10.06</v>
          </cell>
        </row>
        <row r="112">
          <cell r="A112">
            <v>47178</v>
          </cell>
          <cell r="E112">
            <v>0.10252365930599372</v>
          </cell>
          <cell r="Z112">
            <v>47178</v>
          </cell>
          <cell r="AC112">
            <v>10.09</v>
          </cell>
        </row>
        <row r="113">
          <cell r="A113">
            <v>47209</v>
          </cell>
          <cell r="E113">
            <v>0.10485133020344284</v>
          </cell>
          <cell r="Z113">
            <v>47209</v>
          </cell>
          <cell r="AC113">
            <v>10.01</v>
          </cell>
        </row>
        <row r="114">
          <cell r="A114">
            <v>47239</v>
          </cell>
          <cell r="E114">
            <v>0.10697674418604652</v>
          </cell>
          <cell r="Z114">
            <v>47239</v>
          </cell>
          <cell r="AC114">
            <v>10.24</v>
          </cell>
        </row>
        <row r="115">
          <cell r="A115">
            <v>47270</v>
          </cell>
          <cell r="E115">
            <v>0.11076923076923073</v>
          </cell>
          <cell r="Z115">
            <v>47270</v>
          </cell>
          <cell r="AC115">
            <v>10.29</v>
          </cell>
        </row>
        <row r="116">
          <cell r="A116">
            <v>47300</v>
          </cell>
          <cell r="E116">
            <v>0.11450381679389321</v>
          </cell>
          <cell r="Z116">
            <v>47300</v>
          </cell>
          <cell r="AC116">
            <v>10.47</v>
          </cell>
        </row>
        <row r="117">
          <cell r="A117">
            <v>47331</v>
          </cell>
          <cell r="E117">
            <v>0.11836115326251884</v>
          </cell>
          <cell r="Z117">
            <v>47331</v>
          </cell>
          <cell r="AC117">
            <v>10.94</v>
          </cell>
        </row>
        <row r="118">
          <cell r="A118">
            <v>47362</v>
          </cell>
          <cell r="E118">
            <v>0.11879699248120312</v>
          </cell>
          <cell r="Z118">
            <v>47362</v>
          </cell>
          <cell r="AC118">
            <v>11.43</v>
          </cell>
        </row>
        <row r="119">
          <cell r="A119">
            <v>47392</v>
          </cell>
          <cell r="E119">
            <v>0.12071535022354718</v>
          </cell>
          <cell r="Z119">
            <v>47392</v>
          </cell>
          <cell r="AC119">
            <v>13.77</v>
          </cell>
        </row>
        <row r="120">
          <cell r="A120">
            <v>47423</v>
          </cell>
          <cell r="E120">
            <v>0.125925925925926</v>
          </cell>
          <cell r="Z120">
            <v>47423</v>
          </cell>
          <cell r="AC120">
            <v>13.18</v>
          </cell>
        </row>
        <row r="121">
          <cell r="A121">
            <v>47453</v>
          </cell>
          <cell r="E121">
            <v>0.13254786450662737</v>
          </cell>
          <cell r="Z121">
            <v>47453</v>
          </cell>
          <cell r="AC121">
            <v>13.78</v>
          </cell>
        </row>
        <row r="122">
          <cell r="A122">
            <v>47484</v>
          </cell>
          <cell r="E122">
            <v>0.13868613138686126</v>
          </cell>
          <cell r="Z122">
            <v>47484</v>
          </cell>
          <cell r="AC122">
            <v>13.82</v>
          </cell>
        </row>
        <row r="123">
          <cell r="A123">
            <v>47515</v>
          </cell>
          <cell r="E123">
            <v>0.14161849710982644</v>
          </cell>
          <cell r="Z123">
            <v>47515</v>
          </cell>
          <cell r="AC123">
            <v>14.13</v>
          </cell>
        </row>
        <row r="124">
          <cell r="A124">
            <v>47543</v>
          </cell>
          <cell r="E124">
            <v>0.14592274678111572</v>
          </cell>
          <cell r="Z124">
            <v>47543</v>
          </cell>
          <cell r="AC124">
            <v>17.190000000000001</v>
          </cell>
        </row>
        <row r="125">
          <cell r="A125">
            <v>47574</v>
          </cell>
          <cell r="E125">
            <v>0.14589235127478761</v>
          </cell>
          <cell r="Z125">
            <v>47574</v>
          </cell>
          <cell r="AC125">
            <v>17.61</v>
          </cell>
        </row>
        <row r="126">
          <cell r="A126">
            <v>47604</v>
          </cell>
          <cell r="E126">
            <v>0.14425770308123242</v>
          </cell>
          <cell r="Z126">
            <v>47604</v>
          </cell>
          <cell r="AC126">
            <v>10.98</v>
          </cell>
        </row>
        <row r="127">
          <cell r="A127">
            <v>47635</v>
          </cell>
          <cell r="E127">
            <v>0.14265927977839321</v>
          </cell>
          <cell r="Z127">
            <v>47635</v>
          </cell>
          <cell r="AC127">
            <v>9.4700000000000006</v>
          </cell>
        </row>
        <row r="128">
          <cell r="A128">
            <v>47665</v>
          </cell>
          <cell r="E128">
            <v>0.1315068493150684</v>
          </cell>
          <cell r="Z128">
            <v>47665</v>
          </cell>
          <cell r="AC128">
            <v>9.0299999999999994</v>
          </cell>
        </row>
        <row r="129">
          <cell r="A129">
            <v>47696</v>
          </cell>
          <cell r="E129">
            <v>0.12890094979647215</v>
          </cell>
          <cell r="Z129">
            <v>47696</v>
          </cell>
          <cell r="AC129">
            <v>9.61</v>
          </cell>
        </row>
        <row r="130">
          <cell r="A130">
            <v>47727</v>
          </cell>
          <cell r="E130">
            <v>0.12768817204301075</v>
          </cell>
          <cell r="Z130">
            <v>47727</v>
          </cell>
          <cell r="AC130">
            <v>10.87</v>
          </cell>
        </row>
        <row r="131">
          <cell r="A131">
            <v>47757</v>
          </cell>
          <cell r="E131">
            <v>0.12632978723404253</v>
          </cell>
          <cell r="Z131">
            <v>47757</v>
          </cell>
          <cell r="AC131">
            <v>12.81</v>
          </cell>
        </row>
        <row r="132">
          <cell r="A132">
            <v>47788</v>
          </cell>
          <cell r="E132">
            <v>0.12631578947368416</v>
          </cell>
          <cell r="Z132">
            <v>47788</v>
          </cell>
          <cell r="AC132">
            <v>15.85</v>
          </cell>
        </row>
        <row r="133">
          <cell r="A133">
            <v>47818</v>
          </cell>
          <cell r="E133">
            <v>0.12353706111833551</v>
          </cell>
          <cell r="Z133">
            <v>47818</v>
          </cell>
          <cell r="AC133">
            <v>18.899999999999999</v>
          </cell>
        </row>
        <row r="134">
          <cell r="E134">
            <v>0.11794871794871797</v>
          </cell>
          <cell r="Z134">
            <v>47849</v>
          </cell>
          <cell r="AC134">
            <v>19.079999999999998</v>
          </cell>
        </row>
        <row r="135">
          <cell r="E135">
            <v>0.11392405063291133</v>
          </cell>
          <cell r="Z135">
            <v>47880</v>
          </cell>
          <cell r="AC135">
            <v>15.93</v>
          </cell>
        </row>
        <row r="136">
          <cell r="E136">
            <v>0.10611735330836458</v>
          </cell>
          <cell r="Z136">
            <v>47908</v>
          </cell>
          <cell r="AC136">
            <v>14.7</v>
          </cell>
        </row>
        <row r="137">
          <cell r="E137">
            <v>0.10135970333745359</v>
          </cell>
          <cell r="Z137">
            <v>47939</v>
          </cell>
          <cell r="AC137">
            <v>15.72</v>
          </cell>
        </row>
        <row r="138">
          <cell r="E138">
            <v>9.7919216646266793E-2</v>
          </cell>
          <cell r="Z138">
            <v>47969</v>
          </cell>
          <cell r="AC138">
            <v>18.52</v>
          </cell>
        </row>
        <row r="139">
          <cell r="E139">
            <v>9.6969696969696928E-2</v>
          </cell>
          <cell r="Z139">
            <v>48000</v>
          </cell>
          <cell r="AC139">
            <v>19.100000000000001</v>
          </cell>
        </row>
        <row r="140">
          <cell r="E140">
            <v>0.10774818401937059</v>
          </cell>
          <cell r="Z140">
            <v>48030</v>
          </cell>
          <cell r="AC140">
            <v>19.04</v>
          </cell>
        </row>
        <row r="141">
          <cell r="E141">
            <v>0.10817307692307687</v>
          </cell>
          <cell r="Z141">
            <v>48061</v>
          </cell>
          <cell r="AC141">
            <v>17.82</v>
          </cell>
        </row>
        <row r="142">
          <cell r="E142">
            <v>0.1096543504171632</v>
          </cell>
          <cell r="Z142">
            <v>48092</v>
          </cell>
          <cell r="AC142">
            <v>15.87</v>
          </cell>
        </row>
        <row r="143">
          <cell r="E143">
            <v>0.10271546635182993</v>
          </cell>
          <cell r="Z143">
            <v>48122</v>
          </cell>
          <cell r="AC143">
            <v>15.08</v>
          </cell>
        </row>
        <row r="144">
          <cell r="E144">
            <v>9.5794392523364635E-2</v>
          </cell>
          <cell r="Z144">
            <v>48153</v>
          </cell>
          <cell r="AC144">
            <v>13.31</v>
          </cell>
        </row>
        <row r="145">
          <cell r="E145">
            <v>8.9120370370370239E-2</v>
          </cell>
          <cell r="Z145">
            <v>48183</v>
          </cell>
          <cell r="AC145">
            <v>12.37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6"/>
  <sheetViews>
    <sheetView topLeftCell="A88" zoomScale="85" zoomScaleNormal="85" workbookViewId="0">
      <selection activeCell="E924" sqref="E924"/>
    </sheetView>
  </sheetViews>
  <sheetFormatPr defaultRowHeight="15" x14ac:dyDescent="0.25"/>
  <cols>
    <col min="1" max="1" width="11.28515625" style="1" customWidth="1"/>
    <col min="2" max="2" width="23.85546875" customWidth="1"/>
    <col min="3" max="3" width="12.5703125" style="5" customWidth="1"/>
    <col min="4" max="4" width="12.42578125" style="5" customWidth="1"/>
    <col min="7" max="7" width="18.140625" bestFit="1" customWidth="1"/>
    <col min="8" max="8" width="11.140625" bestFit="1" customWidth="1"/>
    <col min="9" max="9" width="16" customWidth="1"/>
    <col min="10" max="10" width="20.28515625" customWidth="1"/>
    <col min="11" max="11" width="16.42578125" customWidth="1"/>
    <col min="12" max="12" width="15.85546875" customWidth="1"/>
    <col min="13" max="13" width="2.5703125" customWidth="1"/>
    <col min="14" max="14" width="18.5703125" customWidth="1"/>
    <col min="15" max="15" width="14.42578125" customWidth="1"/>
    <col min="16" max="16" width="15.85546875" customWidth="1"/>
    <col min="17" max="17" width="19.5703125" customWidth="1"/>
    <col min="18" max="18" width="16.5703125" customWidth="1"/>
    <col min="19" max="19" width="15.7109375" customWidth="1"/>
  </cols>
  <sheetData>
    <row r="1" spans="1:19" ht="45.75" thickBot="1" x14ac:dyDescent="0.3">
      <c r="B1" s="2" t="s">
        <v>0</v>
      </c>
      <c r="C1" s="3" t="s">
        <v>1</v>
      </c>
      <c r="D1" s="3" t="s">
        <v>2</v>
      </c>
      <c r="G1" s="56" t="s">
        <v>3</v>
      </c>
      <c r="H1" s="57"/>
      <c r="I1" s="57"/>
      <c r="J1" s="57"/>
      <c r="K1" s="57"/>
      <c r="L1" s="58"/>
      <c r="M1" s="4"/>
      <c r="N1" s="59" t="s">
        <v>4</v>
      </c>
      <c r="O1" s="60"/>
      <c r="P1" s="60"/>
      <c r="Q1" s="60"/>
      <c r="R1" s="60"/>
      <c r="S1" s="61"/>
    </row>
    <row r="2" spans="1:19" x14ac:dyDescent="0.25">
      <c r="A2" s="1">
        <v>17168</v>
      </c>
      <c r="B2">
        <v>21.48</v>
      </c>
      <c r="G2" s="6" t="s">
        <v>5</v>
      </c>
      <c r="H2" s="7"/>
      <c r="I2" s="8" t="s">
        <v>6</v>
      </c>
      <c r="J2" s="9">
        <v>1</v>
      </c>
      <c r="K2" s="9">
        <v>2</v>
      </c>
      <c r="L2" s="7">
        <v>3</v>
      </c>
      <c r="M2" s="10"/>
      <c r="N2" s="6" t="s">
        <v>5</v>
      </c>
      <c r="O2" s="7"/>
      <c r="P2" s="8" t="s">
        <v>6</v>
      </c>
      <c r="Q2" s="9">
        <v>1</v>
      </c>
      <c r="R2" s="9">
        <v>2</v>
      </c>
      <c r="S2" s="7">
        <v>3</v>
      </c>
    </row>
    <row r="3" spans="1:19" x14ac:dyDescent="0.25">
      <c r="A3" s="1">
        <v>17199</v>
      </c>
      <c r="B3">
        <v>21.62</v>
      </c>
      <c r="C3" s="5">
        <f>B3/B2-1</f>
        <v>6.5176908752329066E-3</v>
      </c>
      <c r="G3" s="11" t="s">
        <v>7</v>
      </c>
      <c r="H3" s="12">
        <f>AVERAGE(C:C)</f>
        <v>2.8857284192030028E-3</v>
      </c>
      <c r="I3" s="13" t="s">
        <v>8</v>
      </c>
      <c r="J3" s="14">
        <f>$H$3+(J$2*$H$7)</f>
        <v>6.2970476062180793E-3</v>
      </c>
      <c r="K3" s="14">
        <f>$H$3+(K$2*$H$7)</f>
        <v>9.7083667932331558E-3</v>
      </c>
      <c r="L3" s="15">
        <f>$H$3+(L$2*$H$7)</f>
        <v>1.3119685980248231E-2</v>
      </c>
      <c r="M3" s="10"/>
      <c r="N3" s="11" t="s">
        <v>7</v>
      </c>
      <c r="O3" s="12">
        <f>AVERAGE(D:D)</f>
        <v>3.5229832289444429E-2</v>
      </c>
      <c r="P3" s="13" t="s">
        <v>8</v>
      </c>
      <c r="Q3" s="14">
        <f>$O$3+(Q$2*$O$7)</f>
        <v>6.3979169774127945E-2</v>
      </c>
      <c r="R3" s="14">
        <f>$O$3+(R$2*$O$7)</f>
        <v>9.272850725881146E-2</v>
      </c>
      <c r="S3" s="15">
        <f>$O$3+(S$2*$O$7)</f>
        <v>0.12147784474349498</v>
      </c>
    </row>
    <row r="4" spans="1:19" x14ac:dyDescent="0.25">
      <c r="A4" s="1">
        <v>17227</v>
      </c>
      <c r="B4">
        <v>22</v>
      </c>
      <c r="C4" s="5">
        <f t="shared" ref="C4:C67" si="0">B4/B3-1</f>
        <v>1.7576318223866849E-2</v>
      </c>
      <c r="G4" s="11" t="s">
        <v>9</v>
      </c>
      <c r="H4" s="12">
        <f>_xlfn.STDEV.S(C:C)/SQRT(COUNT(C:C))</f>
        <v>1.1102898249137055E-4</v>
      </c>
      <c r="I4" s="11" t="s">
        <v>10</v>
      </c>
      <c r="J4" s="14">
        <f>$H$3-(J$2*$H$7)</f>
        <v>-5.2559076781207329E-4</v>
      </c>
      <c r="K4" s="14">
        <f>$H$3-(K$2*$H$7)</f>
        <v>-3.9369099548271494E-3</v>
      </c>
      <c r="L4" s="15">
        <f>$H$3-(L$2*$H$7)</f>
        <v>-7.348229141842225E-3</v>
      </c>
      <c r="M4" s="10"/>
      <c r="N4" s="11" t="s">
        <v>9</v>
      </c>
      <c r="O4" s="12">
        <f>_xlfn.STDEV.S(D:D)/SQRT(COUNT(D:D))</f>
        <v>9.4121105415028632E-4</v>
      </c>
      <c r="P4" s="11" t="s">
        <v>10</v>
      </c>
      <c r="Q4" s="14">
        <f>$O$3-(Q$2*$O$7)</f>
        <v>6.480494804760914E-3</v>
      </c>
      <c r="R4" s="14">
        <f>$O$3-(R$2*$O$7)</f>
        <v>-2.2268842679922601E-2</v>
      </c>
      <c r="S4" s="15">
        <f>$O$3-(S$2*$O$7)</f>
        <v>-5.1018180164606117E-2</v>
      </c>
    </row>
    <row r="5" spans="1:19" x14ac:dyDescent="0.25">
      <c r="A5" s="1">
        <v>17258</v>
      </c>
      <c r="B5">
        <v>22</v>
      </c>
      <c r="C5" s="5">
        <f t="shared" si="0"/>
        <v>0</v>
      </c>
      <c r="G5" s="11" t="s">
        <v>11</v>
      </c>
      <c r="H5" s="12">
        <f>MEDIAN(C:C)</f>
        <v>2.476495372670251E-3</v>
      </c>
      <c r="I5" s="11" t="s">
        <v>12</v>
      </c>
      <c r="J5" s="16">
        <f>COUNTIFS($C:$C,"&gt;="&amp;J4,$C:$C,"&lt;="&amp;J3)</f>
        <v>749</v>
      </c>
      <c r="K5" s="16">
        <f t="shared" ref="K5:L5" si="1">COUNTIFS($C:$C,"&gt;="&amp;K4,$C:$C,"&lt;="&amp;K3)</f>
        <v>887</v>
      </c>
      <c r="L5" s="17">
        <f t="shared" si="1"/>
        <v>927</v>
      </c>
      <c r="M5" s="10"/>
      <c r="N5" s="11" t="s">
        <v>11</v>
      </c>
      <c r="O5" s="12">
        <f>MEDIAN(D:D)</f>
        <v>2.8629856850715951E-2</v>
      </c>
      <c r="P5" s="11" t="s">
        <v>12</v>
      </c>
      <c r="Q5" s="16">
        <f>COUNTIFS($D:$D,"&gt;="&amp;Q4,$D:$D,"&lt;="&amp;Q3)</f>
        <v>735</v>
      </c>
      <c r="R5" s="16">
        <f>COUNTIFS($D:$D,"&gt;="&amp;R4,$D:$D,"&lt;="&amp;R3)</f>
        <v>869</v>
      </c>
      <c r="S5" s="17">
        <f>COUNTIFS($D:$D,"&gt;="&amp;S4,$D:$D,"&lt;="&amp;S3)</f>
        <v>918</v>
      </c>
    </row>
    <row r="6" spans="1:19" x14ac:dyDescent="0.25">
      <c r="A6" s="1">
        <v>17288</v>
      </c>
      <c r="B6">
        <v>21.95</v>
      </c>
      <c r="C6" s="5">
        <f t="shared" si="0"/>
        <v>-2.2727272727273151E-3</v>
      </c>
      <c r="G6" s="11" t="s">
        <v>13</v>
      </c>
      <c r="H6" s="12">
        <f>MODE(C:C)</f>
        <v>0</v>
      </c>
      <c r="I6" s="11" t="s">
        <v>14</v>
      </c>
      <c r="J6" s="14">
        <f>J5/$H$15</f>
        <v>0.79343220338983056</v>
      </c>
      <c r="K6" s="14">
        <f>K5/$H$15</f>
        <v>0.9396186440677966</v>
      </c>
      <c r="L6" s="15">
        <f>L5/$H$15</f>
        <v>0.98199152542372881</v>
      </c>
      <c r="M6" s="10"/>
      <c r="N6" s="11" t="s">
        <v>13</v>
      </c>
      <c r="O6" s="12">
        <f>MODE(D:D)</f>
        <v>2.0833333333333259E-2</v>
      </c>
      <c r="P6" s="11" t="s">
        <v>14</v>
      </c>
      <c r="Q6" s="14">
        <f>Q5/$H$15</f>
        <v>0.77860169491525422</v>
      </c>
      <c r="R6" s="14">
        <f>R5/$H$15</f>
        <v>0.92055084745762716</v>
      </c>
      <c r="S6" s="15">
        <f>S5/$H$15</f>
        <v>0.97245762711864403</v>
      </c>
    </row>
    <row r="7" spans="1:19" ht="15.75" thickBot="1" x14ac:dyDescent="0.3">
      <c r="A7" s="1">
        <v>17319</v>
      </c>
      <c r="B7">
        <v>22.08</v>
      </c>
      <c r="C7" s="5">
        <f t="shared" si="0"/>
        <v>5.9225512528473523E-3</v>
      </c>
      <c r="G7" s="11" t="s">
        <v>15</v>
      </c>
      <c r="H7" s="12">
        <f>_xlfn.STDEV.S(C:C)</f>
        <v>3.4113191870150761E-3</v>
      </c>
      <c r="I7" s="18" t="s">
        <v>16</v>
      </c>
      <c r="J7" s="19">
        <v>0.68269999999999997</v>
      </c>
      <c r="K7" s="19">
        <v>0.95450000000000002</v>
      </c>
      <c r="L7" s="20">
        <v>0.99729999999999996</v>
      </c>
      <c r="M7" s="10"/>
      <c r="N7" s="11" t="s">
        <v>15</v>
      </c>
      <c r="O7" s="12">
        <f>_xlfn.STDEV.S(D:D)</f>
        <v>2.8749337484683515E-2</v>
      </c>
      <c r="P7" s="18" t="s">
        <v>16</v>
      </c>
      <c r="Q7" s="19">
        <v>0.68269999999999997</v>
      </c>
      <c r="R7" s="19">
        <v>0.95450000000000002</v>
      </c>
      <c r="S7" s="20">
        <v>0.99729999999999996</v>
      </c>
    </row>
    <row r="8" spans="1:19" x14ac:dyDescent="0.25">
      <c r="A8" s="1">
        <v>17349</v>
      </c>
      <c r="B8">
        <v>22.23</v>
      </c>
      <c r="C8" s="5">
        <f t="shared" si="0"/>
        <v>6.7934782608696231E-3</v>
      </c>
      <c r="G8" s="11" t="s">
        <v>17</v>
      </c>
      <c r="H8" s="21">
        <f>_xlfn.VAR.S(C:C)</f>
        <v>1.16370985956972E-5</v>
      </c>
      <c r="I8" s="22"/>
      <c r="J8" s="23" t="s">
        <v>18</v>
      </c>
      <c r="K8" s="23" t="s">
        <v>19</v>
      </c>
      <c r="L8" s="24" t="s">
        <v>20</v>
      </c>
      <c r="M8" s="10"/>
      <c r="N8" s="11" t="s">
        <v>17</v>
      </c>
      <c r="O8" s="12">
        <f>_xlfn.VAR.S(D:D)</f>
        <v>8.2652440580822863E-4</v>
      </c>
      <c r="P8" s="22"/>
      <c r="Q8" s="23" t="s">
        <v>18</v>
      </c>
      <c r="R8" s="23" t="s">
        <v>19</v>
      </c>
      <c r="S8" s="24" t="s">
        <v>20</v>
      </c>
    </row>
    <row r="9" spans="1:19" x14ac:dyDescent="0.25">
      <c r="A9" s="1">
        <v>17380</v>
      </c>
      <c r="B9">
        <v>22.4</v>
      </c>
      <c r="C9" s="5">
        <f t="shared" si="0"/>
        <v>7.6473234367970822E-3</v>
      </c>
      <c r="G9" s="11" t="s">
        <v>21</v>
      </c>
      <c r="H9" s="25">
        <f>KURT(C:C)</f>
        <v>4.1126643385694006</v>
      </c>
      <c r="I9" s="11" t="s">
        <v>22</v>
      </c>
      <c r="J9" s="14">
        <f>AVERAGEIF(C:C,"&gt;0")</f>
        <v>3.7278540274372786E-3</v>
      </c>
      <c r="K9" s="14">
        <f>AVERAGEIF(C:C,"&lt;0")</f>
        <v>-2.1631969730052159E-3</v>
      </c>
      <c r="L9" s="15">
        <v>0</v>
      </c>
      <c r="M9" s="10"/>
      <c r="N9" s="11" t="s">
        <v>21</v>
      </c>
      <c r="O9" s="26">
        <f>KURT(D:D)</f>
        <v>2.055623803210382</v>
      </c>
      <c r="P9" s="11" t="s">
        <v>22</v>
      </c>
      <c r="Q9" s="14">
        <f>AVERAGEIF(D:D,"&gt;0")</f>
        <v>3.7269148135407125E-2</v>
      </c>
      <c r="R9" s="14">
        <f>AVERAGEIF(D:D,"&lt;0")</f>
        <v>-9.3661652682873464E-3</v>
      </c>
      <c r="S9" s="15">
        <v>0</v>
      </c>
    </row>
    <row r="10" spans="1:19" x14ac:dyDescent="0.25">
      <c r="A10" s="1">
        <v>17411</v>
      </c>
      <c r="B10">
        <v>22.84</v>
      </c>
      <c r="C10" s="5">
        <f t="shared" si="0"/>
        <v>1.9642857142857295E-2</v>
      </c>
      <c r="G10" s="11" t="s">
        <v>23</v>
      </c>
      <c r="H10" s="25">
        <f>SKEW(C:C)</f>
        <v>0.59632980005131742</v>
      </c>
      <c r="I10" s="11" t="s">
        <v>24</v>
      </c>
      <c r="J10" s="16">
        <f>COUNTIF(C:C,"&gt;0")</f>
        <v>794</v>
      </c>
      <c r="K10" s="16">
        <f>COUNTIF(C:C,"&lt;0")</f>
        <v>109</v>
      </c>
      <c r="L10" s="17">
        <f>COUNTIF(C:C,0)</f>
        <v>41</v>
      </c>
      <c r="M10" s="10"/>
      <c r="N10" s="11" t="s">
        <v>23</v>
      </c>
      <c r="O10" s="26">
        <f>SKEW(D:D)</f>
        <v>1.3308475098630348</v>
      </c>
      <c r="P10" s="11" t="s">
        <v>24</v>
      </c>
      <c r="Q10" s="16">
        <f>COUNTIF(D:D,"&gt;0")</f>
        <v>892</v>
      </c>
      <c r="R10" s="16">
        <f>COUNTIF(D:D,"&lt;0")</f>
        <v>40</v>
      </c>
      <c r="S10" s="17">
        <f>COUNTIF(J:J,0)</f>
        <v>0</v>
      </c>
    </row>
    <row r="11" spans="1:19" x14ac:dyDescent="0.25">
      <c r="A11" s="1">
        <v>17441</v>
      </c>
      <c r="B11">
        <v>22.91</v>
      </c>
      <c r="C11" s="5">
        <f t="shared" si="0"/>
        <v>3.0647985989491477E-3</v>
      </c>
      <c r="G11" s="11" t="s">
        <v>25</v>
      </c>
      <c r="H11" s="21">
        <f>H13-H12</f>
        <v>3.7348334227582769E-2</v>
      </c>
      <c r="I11" s="11" t="s">
        <v>26</v>
      </c>
      <c r="J11" s="14">
        <f>J10/$H$15</f>
        <v>0.84110169491525422</v>
      </c>
      <c r="K11" s="14">
        <f>K10/$H$15</f>
        <v>0.11546610169491525</v>
      </c>
      <c r="L11" s="15">
        <f>L10/$H$15</f>
        <v>4.3432203389830511E-2</v>
      </c>
      <c r="M11" s="10"/>
      <c r="N11" s="11" t="s">
        <v>25</v>
      </c>
      <c r="O11" s="12">
        <f>O13-O12</f>
        <v>0.17580404027272445</v>
      </c>
      <c r="P11" s="11" t="s">
        <v>26</v>
      </c>
      <c r="Q11" s="14">
        <f>Q10/$H$15</f>
        <v>0.94491525423728817</v>
      </c>
      <c r="R11" s="14">
        <f>R10/$H$15</f>
        <v>4.2372881355932202E-2</v>
      </c>
      <c r="S11" s="15">
        <f>S10/$H$15</f>
        <v>0</v>
      </c>
    </row>
    <row r="12" spans="1:19" x14ac:dyDescent="0.25">
      <c r="A12" s="1">
        <v>17472</v>
      </c>
      <c r="B12">
        <v>23.06</v>
      </c>
      <c r="C12" s="5">
        <f t="shared" si="0"/>
        <v>6.5473592317764062E-3</v>
      </c>
      <c r="G12" s="11" t="s">
        <v>27</v>
      </c>
      <c r="H12" s="21">
        <f>MIN(C:C)</f>
        <v>-1.7705477084725474E-2</v>
      </c>
      <c r="I12" s="11" t="s">
        <v>28</v>
      </c>
      <c r="J12" s="14">
        <f>J11*J9</f>
        <v>3.1355043408741517E-3</v>
      </c>
      <c r="K12" s="14">
        <f>K11*K9</f>
        <v>-2.4977592167115312E-4</v>
      </c>
      <c r="L12" s="15">
        <f>L11*L9</f>
        <v>0</v>
      </c>
      <c r="M12" s="10"/>
      <c r="N12" s="11" t="s">
        <v>27</v>
      </c>
      <c r="O12" s="12">
        <f>MIN(D:D)</f>
        <v>-2.9881293491608729E-2</v>
      </c>
      <c r="P12" s="11" t="s">
        <v>28</v>
      </c>
      <c r="Q12" s="14">
        <f>Q11*Q9</f>
        <v>3.5216186585575376E-2</v>
      </c>
      <c r="R12" s="14">
        <f>R11*R9</f>
        <v>-3.9687140967319264E-4</v>
      </c>
      <c r="S12" s="15">
        <f>S11*S9</f>
        <v>0</v>
      </c>
    </row>
    <row r="13" spans="1:19" x14ac:dyDescent="0.25">
      <c r="A13" s="1">
        <v>17502</v>
      </c>
      <c r="B13">
        <v>23.41</v>
      </c>
      <c r="C13" s="5">
        <f t="shared" si="0"/>
        <v>1.5177797051170838E-2</v>
      </c>
      <c r="G13" s="11" t="s">
        <v>29</v>
      </c>
      <c r="H13" s="21">
        <f>MAX(C:C)</f>
        <v>1.9642857142857295E-2</v>
      </c>
      <c r="I13" s="27"/>
      <c r="J13" s="16"/>
      <c r="K13" s="16"/>
      <c r="L13" s="17"/>
      <c r="M13" s="10"/>
      <c r="N13" s="11" t="s">
        <v>29</v>
      </c>
      <c r="O13" s="12">
        <f>MAX(D:D)</f>
        <v>0.14592274678111572</v>
      </c>
      <c r="P13" s="27"/>
      <c r="Q13" s="16"/>
      <c r="R13" s="16"/>
      <c r="S13" s="17"/>
    </row>
    <row r="14" spans="1:19" x14ac:dyDescent="0.25">
      <c r="A14" s="1">
        <v>17533</v>
      </c>
      <c r="B14">
        <v>23.68</v>
      </c>
      <c r="C14" s="5">
        <f t="shared" si="0"/>
        <v>1.1533532678342562E-2</v>
      </c>
      <c r="D14" s="5">
        <f>B14/B2-1</f>
        <v>0.10242085661080069</v>
      </c>
      <c r="G14" s="11" t="s">
        <v>30</v>
      </c>
      <c r="H14" s="25">
        <f>SUM(C:C)</f>
        <v>2.7241276277276345</v>
      </c>
      <c r="I14" s="27"/>
      <c r="J14" s="16"/>
      <c r="K14" s="16"/>
      <c r="L14" s="17"/>
      <c r="M14" s="10"/>
      <c r="N14" s="11" t="s">
        <v>30</v>
      </c>
      <c r="O14" s="26">
        <f>SUM(D:D)</f>
        <v>32.869433526051651</v>
      </c>
      <c r="P14" s="27"/>
      <c r="Q14" s="16"/>
      <c r="R14" s="16"/>
      <c r="S14" s="17"/>
    </row>
    <row r="15" spans="1:19" ht="15.75" thickBot="1" x14ac:dyDescent="0.3">
      <c r="A15" s="1">
        <v>17564</v>
      </c>
      <c r="B15">
        <v>23.67</v>
      </c>
      <c r="C15" s="5">
        <f t="shared" si="0"/>
        <v>-4.2229729729725829E-4</v>
      </c>
      <c r="D15" s="5">
        <f t="shared" ref="D15:D78" si="2">B15/B3-1</f>
        <v>9.4819611470860377E-2</v>
      </c>
      <c r="G15" s="11" t="s">
        <v>24</v>
      </c>
      <c r="H15" s="16">
        <f>COUNT(C:C)</f>
        <v>944</v>
      </c>
      <c r="I15" s="27"/>
      <c r="J15" s="16"/>
      <c r="K15" s="16"/>
      <c r="L15" s="17"/>
      <c r="M15" s="10"/>
      <c r="N15" s="11" t="s">
        <v>24</v>
      </c>
      <c r="O15" s="17">
        <f>COUNT(D:D)</f>
        <v>933</v>
      </c>
      <c r="P15" s="27"/>
      <c r="Q15" s="16"/>
      <c r="R15" s="16"/>
      <c r="S15" s="17"/>
    </row>
    <row r="16" spans="1:19" x14ac:dyDescent="0.25">
      <c r="A16" s="1">
        <v>17593</v>
      </c>
      <c r="B16">
        <v>23.5</v>
      </c>
      <c r="C16" s="5">
        <f t="shared" si="0"/>
        <v>-7.1820870299958983E-3</v>
      </c>
      <c r="D16" s="5">
        <f t="shared" si="2"/>
        <v>6.8181818181818121E-2</v>
      </c>
      <c r="G16" s="28" t="s">
        <v>31</v>
      </c>
      <c r="H16" s="9" t="s">
        <v>32</v>
      </c>
      <c r="I16" s="9" t="s">
        <v>24</v>
      </c>
      <c r="J16" s="9" t="s">
        <v>25</v>
      </c>
      <c r="K16" s="9" t="s">
        <v>33</v>
      </c>
      <c r="L16" s="7" t="s">
        <v>34</v>
      </c>
      <c r="M16" s="10"/>
      <c r="N16" s="29" t="s">
        <v>31</v>
      </c>
      <c r="O16" s="9" t="s">
        <v>32</v>
      </c>
      <c r="P16" s="30" t="s">
        <v>24</v>
      </c>
      <c r="Q16" s="30" t="s">
        <v>25</v>
      </c>
      <c r="R16" s="30" t="s">
        <v>33</v>
      </c>
      <c r="S16" s="31" t="s">
        <v>34</v>
      </c>
    </row>
    <row r="17" spans="1:19" x14ac:dyDescent="0.25">
      <c r="A17" s="1">
        <v>17624</v>
      </c>
      <c r="B17">
        <v>23.82</v>
      </c>
      <c r="C17" s="5">
        <f t="shared" si="0"/>
        <v>1.3617021276595809E-2</v>
      </c>
      <c r="D17" s="5">
        <f t="shared" si="2"/>
        <v>8.272727272727276E-2</v>
      </c>
      <c r="G17" s="32">
        <v>-5.0000000000000001E-3</v>
      </c>
      <c r="H17" s="33">
        <v>-5.0000000000000001E-3</v>
      </c>
      <c r="I17" s="33">
        <f>COUNTIF(C:C,"&lt;"&amp;G17)</f>
        <v>10</v>
      </c>
      <c r="J17" s="34" t="str">
        <f>"Less than "&amp;TEXT(G17,"0.00%")</f>
        <v>Less than -0.50%</v>
      </c>
      <c r="K17" s="35">
        <f t="shared" ref="K17:K36" si="3">I17/$H$15</f>
        <v>1.059322033898305E-2</v>
      </c>
      <c r="L17" s="36">
        <f>K17</f>
        <v>1.059322033898305E-2</v>
      </c>
      <c r="M17" s="10"/>
      <c r="N17" s="32">
        <v>-0.02</v>
      </c>
      <c r="O17" s="33">
        <v>-0.02</v>
      </c>
      <c r="P17" s="33">
        <f>COUNTIF(D:D,"&lt;"&amp;N17)</f>
        <v>5</v>
      </c>
      <c r="Q17" s="34" t="str">
        <f>"Less than "&amp;TEXT(N17,"0.00%")</f>
        <v>Less than -2.00%</v>
      </c>
      <c r="R17" s="35">
        <f t="shared" ref="R17:R36" si="4">P17/$O$15</f>
        <v>5.3590568060021436E-3</v>
      </c>
      <c r="S17" s="36">
        <f>R17</f>
        <v>5.3590568060021436E-3</v>
      </c>
    </row>
    <row r="18" spans="1:19" x14ac:dyDescent="0.25">
      <c r="A18" s="1">
        <v>17654</v>
      </c>
      <c r="B18">
        <v>24.01</v>
      </c>
      <c r="C18" s="5">
        <f t="shared" si="0"/>
        <v>7.9764903442485213E-3</v>
      </c>
      <c r="D18" s="5">
        <f t="shared" si="2"/>
        <v>9.3849658314350881E-2</v>
      </c>
      <c r="G18" s="32">
        <v>-4.0000000000000001E-3</v>
      </c>
      <c r="H18" s="33">
        <v>-4.0000000000000001E-3</v>
      </c>
      <c r="I18" s="33">
        <f t="shared" ref="I18:I35" si="5">COUNTIFS(C:C,"&gt;="&amp;G17,C:C,"&lt;"&amp;G18)</f>
        <v>6</v>
      </c>
      <c r="J18" s="37" t="str">
        <f>TEXT(G17,"0.00%")&amp;" to "&amp;TEXT(G18,"0.00%")</f>
        <v>-0.50% to -0.40%</v>
      </c>
      <c r="K18" s="35">
        <f t="shared" si="3"/>
        <v>6.3559322033898309E-3</v>
      </c>
      <c r="L18" s="36">
        <f>L17+K18</f>
        <v>1.6949152542372881E-2</v>
      </c>
      <c r="M18" s="10"/>
      <c r="N18" s="32">
        <v>-0.01</v>
      </c>
      <c r="O18" s="33">
        <v>-0.01</v>
      </c>
      <c r="P18" s="33">
        <f t="shared" ref="P18:P35" si="6">COUNTIFS(D:D,"&gt;="&amp;N17,D:D,"&lt;"&amp;N18)</f>
        <v>10</v>
      </c>
      <c r="Q18" s="37" t="str">
        <f>TEXT(N17,"0.00%")&amp;" to "&amp;TEXT(N18,"0.00%")</f>
        <v>-2.00% to -1.00%</v>
      </c>
      <c r="R18" s="35">
        <f t="shared" si="4"/>
        <v>1.0718113612004287E-2</v>
      </c>
      <c r="S18" s="36">
        <f>S17+R18</f>
        <v>1.607717041800643E-2</v>
      </c>
    </row>
    <row r="19" spans="1:19" x14ac:dyDescent="0.25">
      <c r="A19" s="1">
        <v>17685</v>
      </c>
      <c r="B19">
        <v>24.15</v>
      </c>
      <c r="C19" s="5">
        <f t="shared" si="0"/>
        <v>5.8309037900874383E-3</v>
      </c>
      <c r="D19" s="5">
        <f t="shared" si="2"/>
        <v>9.375E-2</v>
      </c>
      <c r="G19" s="32">
        <v>-3.0000000000000001E-3</v>
      </c>
      <c r="H19" s="33">
        <v>-3.0000000000000001E-3</v>
      </c>
      <c r="I19" s="33">
        <f t="shared" si="5"/>
        <v>8</v>
      </c>
      <c r="J19" s="37" t="str">
        <f t="shared" ref="J19:J35" si="7">TEXT(G18,"0.00%")&amp;" to "&amp;TEXT(G19,"0.00%")</f>
        <v>-0.40% to -0.30%</v>
      </c>
      <c r="K19" s="35">
        <f t="shared" si="3"/>
        <v>8.4745762711864406E-3</v>
      </c>
      <c r="L19" s="36">
        <f t="shared" ref="L19:L36" si="8">L18+K19</f>
        <v>2.5423728813559324E-2</v>
      </c>
      <c r="M19" s="10"/>
      <c r="N19" s="32">
        <v>0</v>
      </c>
      <c r="O19" s="33">
        <v>0</v>
      </c>
      <c r="P19" s="33">
        <f t="shared" si="6"/>
        <v>25</v>
      </c>
      <c r="Q19" s="37" t="str">
        <f t="shared" ref="Q19:Q35" si="9">TEXT(N18,"0.00%")&amp;" to "&amp;TEXT(N19,"0.00%")</f>
        <v>-1.00% to 0.00%</v>
      </c>
      <c r="R19" s="35">
        <f t="shared" si="4"/>
        <v>2.6795284030010719E-2</v>
      </c>
      <c r="S19" s="36">
        <f t="shared" ref="S19:S36" si="10">S18+R19</f>
        <v>4.2872454448017148E-2</v>
      </c>
    </row>
    <row r="20" spans="1:19" x14ac:dyDescent="0.25">
      <c r="A20" s="1">
        <v>17715</v>
      </c>
      <c r="B20">
        <v>24.4</v>
      </c>
      <c r="C20" s="5">
        <f t="shared" si="0"/>
        <v>1.0351966873705987E-2</v>
      </c>
      <c r="D20" s="5">
        <f t="shared" si="2"/>
        <v>9.7615834457939643E-2</v>
      </c>
      <c r="G20" s="32">
        <v>-2E-3</v>
      </c>
      <c r="H20" s="33">
        <v>-2E-3</v>
      </c>
      <c r="I20" s="33">
        <f t="shared" si="5"/>
        <v>16</v>
      </c>
      <c r="J20" s="37" t="str">
        <f t="shared" si="7"/>
        <v>-0.30% to -0.20%</v>
      </c>
      <c r="K20" s="35">
        <f t="shared" si="3"/>
        <v>1.6949152542372881E-2</v>
      </c>
      <c r="L20" s="36">
        <f t="shared" si="8"/>
        <v>4.2372881355932202E-2</v>
      </c>
      <c r="M20" s="10"/>
      <c r="N20" s="32">
        <v>0.01</v>
      </c>
      <c r="O20" s="33">
        <v>0.01</v>
      </c>
      <c r="P20" s="33">
        <f t="shared" si="6"/>
        <v>64</v>
      </c>
      <c r="Q20" s="37" t="str">
        <f t="shared" si="9"/>
        <v>0.00% to 1.00%</v>
      </c>
      <c r="R20" s="35">
        <f t="shared" si="4"/>
        <v>6.8595927116827438E-2</v>
      </c>
      <c r="S20" s="36">
        <f t="shared" si="10"/>
        <v>0.11146838156484459</v>
      </c>
    </row>
    <row r="21" spans="1:19" x14ac:dyDescent="0.25">
      <c r="A21" s="1">
        <v>17746</v>
      </c>
      <c r="B21">
        <v>24.43</v>
      </c>
      <c r="C21" s="5">
        <f t="shared" si="0"/>
        <v>1.2295081967212962E-3</v>
      </c>
      <c r="D21" s="5">
        <f t="shared" si="2"/>
        <v>9.0624999999999956E-2</v>
      </c>
      <c r="G21" s="32">
        <v>-1E-3</v>
      </c>
      <c r="H21" s="33">
        <v>-1E-3</v>
      </c>
      <c r="I21" s="33">
        <f t="shared" si="5"/>
        <v>25</v>
      </c>
      <c r="J21" s="37" t="str">
        <f t="shared" si="7"/>
        <v>-0.20% to -0.10%</v>
      </c>
      <c r="K21" s="35">
        <f t="shared" si="3"/>
        <v>2.6483050847457626E-2</v>
      </c>
      <c r="L21" s="36">
        <f t="shared" si="8"/>
        <v>6.8855932203389827E-2</v>
      </c>
      <c r="M21" s="10"/>
      <c r="N21" s="32">
        <v>0.02</v>
      </c>
      <c r="O21" s="33">
        <v>0.02</v>
      </c>
      <c r="P21" s="33">
        <f t="shared" si="6"/>
        <v>194</v>
      </c>
      <c r="Q21" s="37" t="str">
        <f t="shared" si="9"/>
        <v>1.00% to 2.00%</v>
      </c>
      <c r="R21" s="35">
        <f t="shared" si="4"/>
        <v>0.20793140407288319</v>
      </c>
      <c r="S21" s="36">
        <f t="shared" si="10"/>
        <v>0.31939978563772775</v>
      </c>
    </row>
    <row r="22" spans="1:19" x14ac:dyDescent="0.25">
      <c r="A22" s="1">
        <v>17777</v>
      </c>
      <c r="B22">
        <v>24.36</v>
      </c>
      <c r="C22" s="5">
        <f t="shared" si="0"/>
        <v>-2.8653295128939771E-3</v>
      </c>
      <c r="D22" s="5">
        <f t="shared" si="2"/>
        <v>6.654991243432562E-2</v>
      </c>
      <c r="G22" s="32">
        <v>0</v>
      </c>
      <c r="H22" s="33">
        <v>0</v>
      </c>
      <c r="I22" s="33">
        <f t="shared" si="5"/>
        <v>44</v>
      </c>
      <c r="J22" s="37" t="str">
        <f t="shared" si="7"/>
        <v>-0.10% to 0.00%</v>
      </c>
      <c r="K22" s="35">
        <f t="shared" si="3"/>
        <v>4.6610169491525424E-2</v>
      </c>
      <c r="L22" s="36">
        <f t="shared" si="8"/>
        <v>0.11546610169491525</v>
      </c>
      <c r="M22" s="10"/>
      <c r="N22" s="32">
        <v>0.03</v>
      </c>
      <c r="O22" s="33">
        <v>0.03</v>
      </c>
      <c r="P22" s="33">
        <f t="shared" si="6"/>
        <v>195</v>
      </c>
      <c r="Q22" s="37" t="str">
        <f t="shared" si="9"/>
        <v>2.00% to 3.00%</v>
      </c>
      <c r="R22" s="35">
        <f t="shared" si="4"/>
        <v>0.20900321543408359</v>
      </c>
      <c r="S22" s="36">
        <f t="shared" si="10"/>
        <v>0.52840300107181137</v>
      </c>
    </row>
    <row r="23" spans="1:19" x14ac:dyDescent="0.25">
      <c r="A23" s="1">
        <v>17807</v>
      </c>
      <c r="B23">
        <v>24.31</v>
      </c>
      <c r="C23" s="5">
        <f t="shared" si="0"/>
        <v>-2.0525451559935126E-3</v>
      </c>
      <c r="D23" s="5">
        <f t="shared" si="2"/>
        <v>6.1108686163247494E-2</v>
      </c>
      <c r="G23" s="32">
        <v>1E-3</v>
      </c>
      <c r="H23" s="33">
        <v>1E-3</v>
      </c>
      <c r="I23" s="33">
        <f t="shared" si="5"/>
        <v>125</v>
      </c>
      <c r="J23" s="37" t="str">
        <f t="shared" si="7"/>
        <v>0.00% to 0.10%</v>
      </c>
      <c r="K23" s="35">
        <f t="shared" si="3"/>
        <v>0.13241525423728814</v>
      </c>
      <c r="L23" s="36">
        <f t="shared" si="8"/>
        <v>0.2478813559322034</v>
      </c>
      <c r="M23" s="10"/>
      <c r="N23" s="32">
        <v>0.04</v>
      </c>
      <c r="O23" s="33">
        <v>0.04</v>
      </c>
      <c r="P23" s="33">
        <f t="shared" si="6"/>
        <v>161</v>
      </c>
      <c r="Q23" s="37" t="str">
        <f t="shared" si="9"/>
        <v>3.00% to 4.00%</v>
      </c>
      <c r="R23" s="35">
        <f t="shared" si="4"/>
        <v>0.17256162915326903</v>
      </c>
      <c r="S23" s="36">
        <f t="shared" si="10"/>
        <v>0.70096463022508038</v>
      </c>
    </row>
    <row r="24" spans="1:19" x14ac:dyDescent="0.25">
      <c r="A24" s="1">
        <v>17838</v>
      </c>
      <c r="B24">
        <v>24.16</v>
      </c>
      <c r="C24" s="5">
        <f t="shared" si="0"/>
        <v>-6.1703002879472946E-3</v>
      </c>
      <c r="D24" s="5">
        <f t="shared" si="2"/>
        <v>4.7701647875108444E-2</v>
      </c>
      <c r="G24" s="32">
        <v>2E-3</v>
      </c>
      <c r="H24" s="33">
        <v>2E-3</v>
      </c>
      <c r="I24" s="33">
        <f t="shared" si="5"/>
        <v>147</v>
      </c>
      <c r="J24" s="37" t="str">
        <f t="shared" si="7"/>
        <v>0.10% to 0.20%</v>
      </c>
      <c r="K24" s="35">
        <f t="shared" si="3"/>
        <v>0.15572033898305085</v>
      </c>
      <c r="L24" s="36">
        <f t="shared" si="8"/>
        <v>0.40360169491525422</v>
      </c>
      <c r="M24" s="10"/>
      <c r="N24" s="32">
        <v>0.05</v>
      </c>
      <c r="O24" s="33">
        <v>0.05</v>
      </c>
      <c r="P24" s="33">
        <f t="shared" si="6"/>
        <v>81</v>
      </c>
      <c r="Q24" s="37" t="str">
        <f t="shared" si="9"/>
        <v>4.00% to 5.00%</v>
      </c>
      <c r="R24" s="35">
        <f t="shared" si="4"/>
        <v>8.6816720257234734E-2</v>
      </c>
      <c r="S24" s="36">
        <f t="shared" si="10"/>
        <v>0.78778135048231512</v>
      </c>
    </row>
    <row r="25" spans="1:19" x14ac:dyDescent="0.25">
      <c r="A25" s="1">
        <v>17868</v>
      </c>
      <c r="B25">
        <v>24.05</v>
      </c>
      <c r="C25" s="5">
        <f t="shared" si="0"/>
        <v>-4.5529801324503127E-3</v>
      </c>
      <c r="D25" s="5">
        <f t="shared" si="2"/>
        <v>2.7338744126441661E-2</v>
      </c>
      <c r="G25" s="32">
        <v>3.0000000000000001E-3</v>
      </c>
      <c r="H25" s="33">
        <v>3.0000000000000001E-3</v>
      </c>
      <c r="I25" s="33">
        <f t="shared" si="5"/>
        <v>188</v>
      </c>
      <c r="J25" s="37" t="str">
        <f t="shared" si="7"/>
        <v>0.20% to 0.30%</v>
      </c>
      <c r="K25" s="35">
        <f t="shared" si="3"/>
        <v>0.19915254237288135</v>
      </c>
      <c r="L25" s="36">
        <f t="shared" si="8"/>
        <v>0.6027542372881356</v>
      </c>
      <c r="M25" s="10"/>
      <c r="N25" s="32">
        <v>0.06</v>
      </c>
      <c r="O25" s="33">
        <v>0.06</v>
      </c>
      <c r="P25" s="33">
        <f t="shared" si="6"/>
        <v>52</v>
      </c>
      <c r="Q25" s="37" t="str">
        <f t="shared" si="9"/>
        <v>5.00% to 6.00%</v>
      </c>
      <c r="R25" s="35">
        <f t="shared" si="4"/>
        <v>5.5734190782422297E-2</v>
      </c>
      <c r="S25" s="36">
        <f t="shared" si="10"/>
        <v>0.84351554126473738</v>
      </c>
    </row>
    <row r="26" spans="1:19" x14ac:dyDescent="0.25">
      <c r="A26" s="1">
        <v>17899</v>
      </c>
      <c r="B26">
        <v>24.01</v>
      </c>
      <c r="C26" s="5">
        <f t="shared" si="0"/>
        <v>-1.6632016632016633E-3</v>
      </c>
      <c r="D26" s="5">
        <f t="shared" si="2"/>
        <v>1.3935810810810967E-2</v>
      </c>
      <c r="G26" s="32">
        <v>4.0000000000000001E-3</v>
      </c>
      <c r="H26" s="33">
        <v>4.0000000000000001E-3</v>
      </c>
      <c r="I26" s="33">
        <f t="shared" si="5"/>
        <v>105</v>
      </c>
      <c r="J26" s="37" t="str">
        <f t="shared" si="7"/>
        <v>0.30% to 0.40%</v>
      </c>
      <c r="K26" s="35">
        <f t="shared" si="3"/>
        <v>0.11122881355932203</v>
      </c>
      <c r="L26" s="36">
        <f t="shared" si="8"/>
        <v>0.71398305084745761</v>
      </c>
      <c r="M26" s="10"/>
      <c r="N26" s="32">
        <v>7.0000000000000007E-2</v>
      </c>
      <c r="O26" s="33">
        <v>7.0000000000000007E-2</v>
      </c>
      <c r="P26" s="33">
        <f t="shared" si="6"/>
        <v>44</v>
      </c>
      <c r="Q26" s="37" t="str">
        <f t="shared" si="9"/>
        <v>6.00% to 7.00%</v>
      </c>
      <c r="R26" s="35">
        <f t="shared" si="4"/>
        <v>4.7159699892818867E-2</v>
      </c>
      <c r="S26" s="36">
        <f t="shared" si="10"/>
        <v>0.89067524115755625</v>
      </c>
    </row>
    <row r="27" spans="1:19" x14ac:dyDescent="0.25">
      <c r="A27" s="1">
        <v>17930</v>
      </c>
      <c r="B27">
        <v>23.91</v>
      </c>
      <c r="C27" s="5">
        <f t="shared" si="0"/>
        <v>-4.1649312786339321E-3</v>
      </c>
      <c r="D27" s="5">
        <f t="shared" si="2"/>
        <v>1.0139416983523386E-2</v>
      </c>
      <c r="G27" s="32">
        <v>5.0000000000000001E-3</v>
      </c>
      <c r="H27" s="33">
        <v>5.0000000000000001E-3</v>
      </c>
      <c r="I27" s="33">
        <f t="shared" si="5"/>
        <v>79</v>
      </c>
      <c r="J27" s="37" t="str">
        <f t="shared" si="7"/>
        <v>0.40% to 0.50%</v>
      </c>
      <c r="K27" s="35">
        <f t="shared" si="3"/>
        <v>8.3686440677966101E-2</v>
      </c>
      <c r="L27" s="36">
        <f t="shared" si="8"/>
        <v>0.79766949152542366</v>
      </c>
      <c r="M27" s="10"/>
      <c r="N27" s="32">
        <v>0.08</v>
      </c>
      <c r="O27" s="33">
        <v>0.08</v>
      </c>
      <c r="P27" s="33">
        <f t="shared" si="6"/>
        <v>19</v>
      </c>
      <c r="Q27" s="37" t="str">
        <f t="shared" si="9"/>
        <v>7.00% to 8.00%</v>
      </c>
      <c r="R27" s="35">
        <f t="shared" si="4"/>
        <v>2.0364415862808145E-2</v>
      </c>
      <c r="S27" s="36">
        <f t="shared" si="10"/>
        <v>0.91103965702036438</v>
      </c>
    </row>
    <row r="28" spans="1:19" x14ac:dyDescent="0.25">
      <c r="A28" s="1">
        <v>17958</v>
      </c>
      <c r="B28">
        <v>23.91</v>
      </c>
      <c r="C28" s="5">
        <f t="shared" si="0"/>
        <v>0</v>
      </c>
      <c r="D28" s="5">
        <f t="shared" si="2"/>
        <v>1.744680851063829E-2</v>
      </c>
      <c r="G28" s="32">
        <v>6.0000000000000001E-3</v>
      </c>
      <c r="H28" s="33">
        <v>6.0000000000000001E-3</v>
      </c>
      <c r="I28" s="33">
        <f t="shared" si="5"/>
        <v>70</v>
      </c>
      <c r="J28" s="37" t="str">
        <f t="shared" si="7"/>
        <v>0.50% to 0.60%</v>
      </c>
      <c r="K28" s="35">
        <f t="shared" si="3"/>
        <v>7.4152542372881353E-2</v>
      </c>
      <c r="L28" s="36">
        <f t="shared" si="8"/>
        <v>0.87182203389830504</v>
      </c>
      <c r="M28" s="10"/>
      <c r="N28" s="32">
        <v>0.09</v>
      </c>
      <c r="O28" s="33">
        <v>0.09</v>
      </c>
      <c r="P28" s="33">
        <f t="shared" si="6"/>
        <v>19</v>
      </c>
      <c r="Q28" s="37" t="str">
        <f t="shared" si="9"/>
        <v>8.00% to 9.00%</v>
      </c>
      <c r="R28" s="35">
        <f t="shared" si="4"/>
        <v>2.0364415862808145E-2</v>
      </c>
      <c r="S28" s="36">
        <f t="shared" si="10"/>
        <v>0.93140407288317251</v>
      </c>
    </row>
    <row r="29" spans="1:19" x14ac:dyDescent="0.25">
      <c r="A29" s="1">
        <v>17989</v>
      </c>
      <c r="B29">
        <v>23.92</v>
      </c>
      <c r="C29" s="5">
        <f t="shared" si="0"/>
        <v>4.1823504809701539E-4</v>
      </c>
      <c r="D29" s="5">
        <f t="shared" si="2"/>
        <v>4.198152812762368E-3</v>
      </c>
      <c r="G29" s="32">
        <v>7.0000000000000001E-3</v>
      </c>
      <c r="H29" s="33">
        <v>7.0000000000000001E-3</v>
      </c>
      <c r="I29" s="33">
        <f t="shared" si="5"/>
        <v>33</v>
      </c>
      <c r="J29" s="37" t="str">
        <f t="shared" si="7"/>
        <v>0.60% to 0.70%</v>
      </c>
      <c r="K29" s="35">
        <f t="shared" si="3"/>
        <v>3.4957627118644065E-2</v>
      </c>
      <c r="L29" s="36">
        <f t="shared" si="8"/>
        <v>0.90677966101694907</v>
      </c>
      <c r="M29" s="10"/>
      <c r="N29" s="32">
        <v>0.1</v>
      </c>
      <c r="O29" s="33">
        <v>0.1</v>
      </c>
      <c r="P29" s="33">
        <f t="shared" si="6"/>
        <v>19</v>
      </c>
      <c r="Q29" s="37" t="str">
        <f t="shared" si="9"/>
        <v>9.00% to 10.00%</v>
      </c>
      <c r="R29" s="35">
        <f t="shared" si="4"/>
        <v>2.0364415862808145E-2</v>
      </c>
      <c r="S29" s="36">
        <f t="shared" si="10"/>
        <v>0.95176848874598063</v>
      </c>
    </row>
    <row r="30" spans="1:19" x14ac:dyDescent="0.25">
      <c r="A30" s="1">
        <v>18019</v>
      </c>
      <c r="B30">
        <v>23.91</v>
      </c>
      <c r="C30" s="5">
        <f t="shared" si="0"/>
        <v>-4.180602006689238E-4</v>
      </c>
      <c r="D30" s="5">
        <f t="shared" si="2"/>
        <v>-4.1649312786339321E-3</v>
      </c>
      <c r="G30" s="32">
        <v>8.0000000000000002E-3</v>
      </c>
      <c r="H30" s="33">
        <v>8.0000000000000002E-3</v>
      </c>
      <c r="I30" s="33">
        <f t="shared" si="5"/>
        <v>21</v>
      </c>
      <c r="J30" s="37" t="str">
        <f t="shared" si="7"/>
        <v>0.70% to 0.80%</v>
      </c>
      <c r="K30" s="35">
        <f t="shared" si="3"/>
        <v>2.2245762711864406E-2</v>
      </c>
      <c r="L30" s="36">
        <f t="shared" si="8"/>
        <v>0.92902542372881347</v>
      </c>
      <c r="M30" s="10"/>
      <c r="N30" s="32">
        <v>0.11</v>
      </c>
      <c r="O30" s="33">
        <v>0.11</v>
      </c>
      <c r="P30" s="33">
        <f t="shared" si="6"/>
        <v>17</v>
      </c>
      <c r="Q30" s="37" t="str">
        <f t="shared" si="9"/>
        <v>10.00% to 11.00%</v>
      </c>
      <c r="R30" s="35">
        <f t="shared" si="4"/>
        <v>1.8220793140407289E-2</v>
      </c>
      <c r="S30" s="36">
        <f t="shared" si="10"/>
        <v>0.96998928188638789</v>
      </c>
    </row>
    <row r="31" spans="1:19" x14ac:dyDescent="0.25">
      <c r="A31" s="1">
        <v>18050</v>
      </c>
      <c r="B31">
        <v>23.92</v>
      </c>
      <c r="C31" s="5">
        <f t="shared" si="0"/>
        <v>4.1823504809701539E-4</v>
      </c>
      <c r="D31" s="5">
        <f t="shared" si="2"/>
        <v>-9.523809523809379E-3</v>
      </c>
      <c r="G31" s="32">
        <v>8.9999999999999993E-3</v>
      </c>
      <c r="H31" s="33">
        <v>8.9999999999999993E-3</v>
      </c>
      <c r="I31" s="33">
        <f t="shared" si="5"/>
        <v>11</v>
      </c>
      <c r="J31" s="37" t="str">
        <f t="shared" si="7"/>
        <v>0.80% to 0.90%</v>
      </c>
      <c r="K31" s="35">
        <f t="shared" si="3"/>
        <v>1.1652542372881356E-2</v>
      </c>
      <c r="L31" s="36">
        <f t="shared" si="8"/>
        <v>0.94067796610169485</v>
      </c>
      <c r="M31" s="10"/>
      <c r="N31" s="32">
        <v>0.12</v>
      </c>
      <c r="O31" s="33">
        <v>0.12</v>
      </c>
      <c r="P31" s="33">
        <f t="shared" si="6"/>
        <v>11</v>
      </c>
      <c r="Q31" s="37" t="str">
        <f t="shared" si="9"/>
        <v>11.00% to 12.00%</v>
      </c>
      <c r="R31" s="35">
        <f t="shared" si="4"/>
        <v>1.1789924973204717E-2</v>
      </c>
      <c r="S31" s="36">
        <f t="shared" si="10"/>
        <v>0.98177920685959263</v>
      </c>
    </row>
    <row r="32" spans="1:19" x14ac:dyDescent="0.25">
      <c r="A32" s="1">
        <v>18080</v>
      </c>
      <c r="B32">
        <v>23.7</v>
      </c>
      <c r="C32" s="5">
        <f t="shared" si="0"/>
        <v>-9.1973244147157684E-3</v>
      </c>
      <c r="D32" s="5">
        <f t="shared" si="2"/>
        <v>-2.8688524590163911E-2</v>
      </c>
      <c r="G32" s="32">
        <v>0.01</v>
      </c>
      <c r="H32" s="33">
        <v>0.01</v>
      </c>
      <c r="I32" s="33">
        <f t="shared" si="5"/>
        <v>20</v>
      </c>
      <c r="J32" s="37" t="str">
        <f t="shared" si="7"/>
        <v>0.90% to 1.00%</v>
      </c>
      <c r="K32" s="35">
        <f t="shared" si="3"/>
        <v>2.1186440677966101E-2</v>
      </c>
      <c r="L32" s="36">
        <f t="shared" si="8"/>
        <v>0.9618644067796609</v>
      </c>
      <c r="M32" s="10"/>
      <c r="N32" s="32">
        <v>0.13</v>
      </c>
      <c r="O32" s="33">
        <v>0.13</v>
      </c>
      <c r="P32" s="33">
        <f t="shared" si="6"/>
        <v>9</v>
      </c>
      <c r="Q32" s="37" t="str">
        <f t="shared" si="9"/>
        <v>12.00% to 13.00%</v>
      </c>
      <c r="R32" s="35">
        <f t="shared" si="4"/>
        <v>9.6463022508038593E-3</v>
      </c>
      <c r="S32" s="36">
        <f t="shared" si="10"/>
        <v>0.99142550911039651</v>
      </c>
    </row>
    <row r="33" spans="1:19" x14ac:dyDescent="0.25">
      <c r="A33" s="1">
        <v>18111</v>
      </c>
      <c r="B33">
        <v>23.7</v>
      </c>
      <c r="C33" s="5">
        <f t="shared" si="0"/>
        <v>0</v>
      </c>
      <c r="D33" s="5">
        <f t="shared" si="2"/>
        <v>-2.9881293491608729E-2</v>
      </c>
      <c r="G33" s="32">
        <v>1.0999999999999999E-2</v>
      </c>
      <c r="H33" s="33">
        <v>1.0999999999999999E-2</v>
      </c>
      <c r="I33" s="33">
        <f t="shared" si="5"/>
        <v>14</v>
      </c>
      <c r="J33" s="37" t="str">
        <f t="shared" si="7"/>
        <v>1.00% to 1.10%</v>
      </c>
      <c r="K33" s="35">
        <f t="shared" si="3"/>
        <v>1.4830508474576272E-2</v>
      </c>
      <c r="L33" s="36">
        <f t="shared" si="8"/>
        <v>0.97669491525423713</v>
      </c>
      <c r="M33" s="10"/>
      <c r="N33" s="32">
        <v>0.14000000000000001</v>
      </c>
      <c r="O33" s="33">
        <v>0.14000000000000001</v>
      </c>
      <c r="P33" s="33">
        <f t="shared" si="6"/>
        <v>3</v>
      </c>
      <c r="Q33" s="37" t="str">
        <f t="shared" si="9"/>
        <v>13.00% to 14.00%</v>
      </c>
      <c r="R33" s="35">
        <f t="shared" si="4"/>
        <v>3.2154340836012861E-3</v>
      </c>
      <c r="S33" s="36">
        <f t="shared" si="10"/>
        <v>0.99464094319399776</v>
      </c>
    </row>
    <row r="34" spans="1:19" x14ac:dyDescent="0.25">
      <c r="A34" s="1">
        <v>18142</v>
      </c>
      <c r="B34">
        <v>23.75</v>
      </c>
      <c r="C34" s="5">
        <f t="shared" si="0"/>
        <v>2.1097046413502962E-3</v>
      </c>
      <c r="D34" s="5">
        <f t="shared" si="2"/>
        <v>-2.504105090311981E-2</v>
      </c>
      <c r="G34" s="32">
        <v>1.2E-2</v>
      </c>
      <c r="H34" s="33">
        <v>1.2E-2</v>
      </c>
      <c r="I34" s="33">
        <f t="shared" si="5"/>
        <v>7</v>
      </c>
      <c r="J34" s="37" t="str">
        <f t="shared" si="7"/>
        <v>1.10% to 1.20%</v>
      </c>
      <c r="K34" s="35">
        <f t="shared" si="3"/>
        <v>7.4152542372881358E-3</v>
      </c>
      <c r="L34" s="36">
        <f t="shared" si="8"/>
        <v>0.9841101694915253</v>
      </c>
      <c r="M34" s="10"/>
      <c r="N34" s="32">
        <v>0.15</v>
      </c>
      <c r="O34" s="33">
        <v>0.15</v>
      </c>
      <c r="P34" s="33">
        <f t="shared" si="6"/>
        <v>5</v>
      </c>
      <c r="Q34" s="37" t="str">
        <f t="shared" si="9"/>
        <v>14.00% to 15.00%</v>
      </c>
      <c r="R34" s="35">
        <f t="shared" si="4"/>
        <v>5.3590568060021436E-3</v>
      </c>
      <c r="S34" s="36">
        <f t="shared" si="10"/>
        <v>0.99999999999999989</v>
      </c>
    </row>
    <row r="35" spans="1:19" x14ac:dyDescent="0.25">
      <c r="A35" s="1">
        <v>18172</v>
      </c>
      <c r="B35">
        <v>23.67</v>
      </c>
      <c r="C35" s="5">
        <f t="shared" si="0"/>
        <v>-3.3684210526314651E-3</v>
      </c>
      <c r="D35" s="5">
        <f t="shared" si="2"/>
        <v>-2.6326614561908546E-2</v>
      </c>
      <c r="G35" s="32">
        <v>1.2999999999999999E-2</v>
      </c>
      <c r="H35" s="33">
        <v>1.2999999999999999E-2</v>
      </c>
      <c r="I35" s="33">
        <f t="shared" si="5"/>
        <v>3</v>
      </c>
      <c r="J35" s="37" t="str">
        <f t="shared" si="7"/>
        <v>1.20% to 1.30%</v>
      </c>
      <c r="K35" s="35">
        <f t="shared" si="3"/>
        <v>3.1779661016949155E-3</v>
      </c>
      <c r="L35" s="36">
        <f t="shared" si="8"/>
        <v>0.98728813559322026</v>
      </c>
      <c r="M35" s="10"/>
      <c r="N35" s="32">
        <v>0.16</v>
      </c>
      <c r="O35" s="33">
        <v>0.16</v>
      </c>
      <c r="P35" s="33">
        <f t="shared" si="6"/>
        <v>0</v>
      </c>
      <c r="Q35" s="37" t="str">
        <f t="shared" si="9"/>
        <v>15.00% to 16.00%</v>
      </c>
      <c r="R35" s="35">
        <f t="shared" si="4"/>
        <v>0</v>
      </c>
      <c r="S35" s="36">
        <f t="shared" si="10"/>
        <v>0.99999999999999989</v>
      </c>
    </row>
    <row r="36" spans="1:19" ht="15.75" thickBot="1" x14ac:dyDescent="0.3">
      <c r="A36" s="1">
        <v>18203</v>
      </c>
      <c r="B36">
        <v>23.7</v>
      </c>
      <c r="C36" s="5">
        <f t="shared" si="0"/>
        <v>1.2674271229402567E-3</v>
      </c>
      <c r="D36" s="5">
        <f t="shared" si="2"/>
        <v>-1.9039735099337762E-2</v>
      </c>
      <c r="G36" s="38"/>
      <c r="H36" s="39" t="s">
        <v>35</v>
      </c>
      <c r="I36" s="39">
        <f>COUNTIF(C:C,"&gt;"&amp;G35)</f>
        <v>12</v>
      </c>
      <c r="J36" s="40" t="str">
        <f>"Greater than "&amp;TEXT(G35,"0.00%")</f>
        <v>Greater than 1.30%</v>
      </c>
      <c r="K36" s="41">
        <f t="shared" si="3"/>
        <v>1.2711864406779662E-2</v>
      </c>
      <c r="L36" s="42">
        <f t="shared" si="8"/>
        <v>0.99999999999999989</v>
      </c>
      <c r="M36" s="10"/>
      <c r="N36" s="38"/>
      <c r="O36" s="39" t="s">
        <v>35</v>
      </c>
      <c r="P36" s="39">
        <f>COUNTIF(D:D,"&gt;"&amp;N35)</f>
        <v>0</v>
      </c>
      <c r="Q36" s="40" t="str">
        <f>"Greater than "&amp;TEXT(N35,"0.00%")</f>
        <v>Greater than 16.00%</v>
      </c>
      <c r="R36" s="41">
        <f t="shared" si="4"/>
        <v>0</v>
      </c>
      <c r="S36" s="42">
        <f t="shared" si="10"/>
        <v>0.99999999999999989</v>
      </c>
    </row>
    <row r="37" spans="1:19" x14ac:dyDescent="0.25">
      <c r="A37" s="1">
        <v>18233</v>
      </c>
      <c r="B37">
        <v>23.61</v>
      </c>
      <c r="C37" s="5">
        <f t="shared" si="0"/>
        <v>-3.7974683544304E-3</v>
      </c>
      <c r="D37" s="5">
        <f t="shared" si="2"/>
        <v>-1.8295218295218296E-2</v>
      </c>
      <c r="G37" s="27"/>
      <c r="H37" s="16"/>
      <c r="I37" s="16"/>
      <c r="J37" s="16"/>
      <c r="K37" s="16"/>
      <c r="L37" s="17"/>
      <c r="M37" s="10"/>
      <c r="N37" s="27"/>
      <c r="O37" s="16"/>
      <c r="P37" s="16"/>
      <c r="Q37" s="16"/>
      <c r="R37" s="16"/>
      <c r="S37" s="17"/>
    </row>
    <row r="38" spans="1:19" x14ac:dyDescent="0.25">
      <c r="A38" s="1">
        <v>18264</v>
      </c>
      <c r="B38">
        <v>23.51</v>
      </c>
      <c r="C38" s="5">
        <f t="shared" si="0"/>
        <v>-4.2354934349850826E-3</v>
      </c>
      <c r="D38" s="5">
        <f t="shared" si="2"/>
        <v>-2.0824656393169549E-2</v>
      </c>
      <c r="G38" s="27"/>
      <c r="H38" s="16"/>
      <c r="I38" s="16"/>
      <c r="J38" s="16"/>
      <c r="K38" s="16"/>
      <c r="L38" s="17"/>
      <c r="M38" s="10"/>
      <c r="N38" s="27"/>
      <c r="O38" s="16"/>
      <c r="P38" s="16"/>
      <c r="Q38" s="16"/>
      <c r="R38" s="16"/>
      <c r="S38" s="17"/>
    </row>
    <row r="39" spans="1:19" x14ac:dyDescent="0.25">
      <c r="A39" s="1">
        <v>18295</v>
      </c>
      <c r="B39">
        <v>23.61</v>
      </c>
      <c r="C39" s="5">
        <f t="shared" si="0"/>
        <v>4.2535091450446316E-3</v>
      </c>
      <c r="D39" s="5">
        <f t="shared" si="2"/>
        <v>-1.2547051442910906E-2</v>
      </c>
      <c r="G39" s="27"/>
      <c r="H39" s="16"/>
      <c r="I39" s="16"/>
      <c r="J39" s="16"/>
      <c r="K39" s="16"/>
      <c r="L39" s="17"/>
      <c r="M39" s="10"/>
      <c r="N39" s="27"/>
      <c r="O39" s="16"/>
      <c r="P39" s="16"/>
      <c r="Q39" s="16"/>
      <c r="R39" s="16"/>
      <c r="S39" s="17"/>
    </row>
    <row r="40" spans="1:19" x14ac:dyDescent="0.25">
      <c r="A40" s="1">
        <v>18323</v>
      </c>
      <c r="B40">
        <v>23.64</v>
      </c>
      <c r="C40" s="5">
        <f t="shared" si="0"/>
        <v>1.2706480304955914E-3</v>
      </c>
      <c r="D40" s="5">
        <f t="shared" si="2"/>
        <v>-1.129234629861986E-2</v>
      </c>
      <c r="G40" s="27"/>
      <c r="H40" s="16"/>
      <c r="I40" s="16"/>
      <c r="J40" s="16"/>
      <c r="K40" s="16"/>
      <c r="L40" s="17"/>
      <c r="M40" s="10"/>
      <c r="N40" s="27"/>
      <c r="O40" s="16"/>
      <c r="P40" s="16"/>
      <c r="Q40" s="16"/>
      <c r="R40" s="16"/>
      <c r="S40" s="17"/>
    </row>
    <row r="41" spans="1:19" x14ac:dyDescent="0.25">
      <c r="A41" s="1">
        <v>18354</v>
      </c>
      <c r="B41">
        <v>23.65</v>
      </c>
      <c r="C41" s="5">
        <f t="shared" si="0"/>
        <v>4.2301184433157779E-4</v>
      </c>
      <c r="D41" s="5">
        <f t="shared" si="2"/>
        <v>-1.1287625418060276E-2</v>
      </c>
      <c r="G41" s="27"/>
      <c r="H41" s="16"/>
      <c r="I41" s="16"/>
      <c r="J41" s="16"/>
      <c r="K41" s="16"/>
      <c r="L41" s="17"/>
      <c r="M41" s="10"/>
      <c r="N41" s="27"/>
      <c r="O41" s="16"/>
      <c r="P41" s="16"/>
      <c r="Q41" s="16"/>
      <c r="R41" s="16"/>
      <c r="S41" s="17"/>
    </row>
    <row r="42" spans="1:19" x14ac:dyDescent="0.25">
      <c r="A42" s="1">
        <v>18384</v>
      </c>
      <c r="B42">
        <v>23.77</v>
      </c>
      <c r="C42" s="5">
        <f t="shared" si="0"/>
        <v>5.0739957716703366E-3</v>
      </c>
      <c r="D42" s="5">
        <f t="shared" si="2"/>
        <v>-5.8552906733584376E-3</v>
      </c>
      <c r="G42" s="27"/>
      <c r="H42" s="16"/>
      <c r="I42" s="16"/>
      <c r="J42" s="16"/>
      <c r="K42" s="16"/>
      <c r="L42" s="17"/>
      <c r="M42" s="10"/>
      <c r="N42" s="27"/>
      <c r="O42" s="16"/>
      <c r="P42" s="16"/>
      <c r="Q42" s="16"/>
      <c r="R42" s="16"/>
      <c r="S42" s="17"/>
    </row>
    <row r="43" spans="1:19" x14ac:dyDescent="0.25">
      <c r="A43" s="1">
        <v>18415</v>
      </c>
      <c r="B43">
        <v>23.88</v>
      </c>
      <c r="C43" s="5">
        <f t="shared" si="0"/>
        <v>4.6276819520403301E-3</v>
      </c>
      <c r="D43" s="5">
        <f t="shared" si="2"/>
        <v>-1.6722408026756952E-3</v>
      </c>
      <c r="G43" s="27"/>
      <c r="H43" s="16"/>
      <c r="I43" s="16"/>
      <c r="J43" s="16"/>
      <c r="K43" s="16"/>
      <c r="L43" s="17"/>
      <c r="M43" s="10"/>
      <c r="N43" s="27"/>
      <c r="O43" s="16"/>
      <c r="P43" s="16"/>
      <c r="Q43" s="16"/>
      <c r="R43" s="16"/>
      <c r="S43" s="17"/>
    </row>
    <row r="44" spans="1:19" x14ac:dyDescent="0.25">
      <c r="A44" s="1">
        <v>18445</v>
      </c>
      <c r="B44">
        <v>24.07</v>
      </c>
      <c r="C44" s="5">
        <f t="shared" si="0"/>
        <v>7.9564489112229353E-3</v>
      </c>
      <c r="D44" s="5">
        <f t="shared" si="2"/>
        <v>1.561181434599157E-2</v>
      </c>
      <c r="G44" s="27"/>
      <c r="H44" s="16"/>
      <c r="I44" s="16"/>
      <c r="J44" s="16"/>
      <c r="K44" s="16"/>
      <c r="L44" s="17"/>
      <c r="M44" s="10"/>
      <c r="N44" s="27"/>
      <c r="O44" s="16"/>
      <c r="P44" s="16"/>
      <c r="Q44" s="16"/>
      <c r="R44" s="16"/>
      <c r="S44" s="17"/>
    </row>
    <row r="45" spans="1:19" x14ac:dyDescent="0.25">
      <c r="A45" s="1">
        <v>18476</v>
      </c>
      <c r="B45">
        <v>24.2</v>
      </c>
      <c r="C45" s="5">
        <f t="shared" si="0"/>
        <v>5.4009140008308698E-3</v>
      </c>
      <c r="D45" s="5">
        <f t="shared" si="2"/>
        <v>2.1097046413502074E-2</v>
      </c>
      <c r="G45" s="27"/>
      <c r="H45" s="16"/>
      <c r="I45" s="16"/>
      <c r="J45" s="16"/>
      <c r="K45" s="16"/>
      <c r="L45" s="17"/>
      <c r="M45" s="10"/>
      <c r="N45" s="27"/>
      <c r="O45" s="16"/>
      <c r="P45" s="16"/>
      <c r="Q45" s="16"/>
      <c r="R45" s="16"/>
      <c r="S45" s="17"/>
    </row>
    <row r="46" spans="1:19" x14ac:dyDescent="0.25">
      <c r="A46" s="1">
        <v>18507</v>
      </c>
      <c r="B46">
        <v>24.34</v>
      </c>
      <c r="C46" s="5">
        <f t="shared" si="0"/>
        <v>5.7851239669421961E-3</v>
      </c>
      <c r="D46" s="5">
        <f t="shared" si="2"/>
        <v>2.4842105263157999E-2</v>
      </c>
      <c r="G46" s="27"/>
      <c r="H46" s="16"/>
      <c r="I46" s="16"/>
      <c r="J46" s="16"/>
      <c r="K46" s="16"/>
      <c r="L46" s="17"/>
      <c r="M46" s="10"/>
      <c r="N46" s="27"/>
      <c r="O46" s="16"/>
      <c r="P46" s="16"/>
      <c r="Q46" s="16"/>
      <c r="R46" s="16"/>
      <c r="S46" s="17"/>
    </row>
    <row r="47" spans="1:19" x14ac:dyDescent="0.25">
      <c r="A47" s="1">
        <v>18537</v>
      </c>
      <c r="B47">
        <v>24.5</v>
      </c>
      <c r="C47" s="5">
        <f t="shared" si="0"/>
        <v>6.5735414954806171E-3</v>
      </c>
      <c r="D47" s="5">
        <f t="shared" si="2"/>
        <v>3.5065483734685099E-2</v>
      </c>
      <c r="G47" s="27"/>
      <c r="H47" s="16"/>
      <c r="I47" s="16"/>
      <c r="J47" s="16"/>
      <c r="K47" s="16"/>
      <c r="L47" s="17"/>
      <c r="M47" s="10"/>
      <c r="N47" s="27"/>
      <c r="O47" s="16"/>
      <c r="P47" s="16"/>
      <c r="Q47" s="16"/>
      <c r="R47" s="16"/>
      <c r="S47" s="17"/>
    </row>
    <row r="48" spans="1:19" x14ac:dyDescent="0.25">
      <c r="A48" s="1">
        <v>18568</v>
      </c>
      <c r="B48">
        <v>24.6</v>
      </c>
      <c r="C48" s="5">
        <f t="shared" si="0"/>
        <v>4.0816326530612734E-3</v>
      </c>
      <c r="D48" s="5">
        <f t="shared" si="2"/>
        <v>3.7974683544303778E-2</v>
      </c>
      <c r="G48" s="27"/>
      <c r="H48" s="16"/>
      <c r="I48" s="16"/>
      <c r="J48" s="16"/>
      <c r="K48" s="16"/>
      <c r="L48" s="17"/>
      <c r="M48" s="10"/>
      <c r="N48" s="27"/>
      <c r="O48" s="16"/>
      <c r="P48" s="16"/>
      <c r="Q48" s="16"/>
      <c r="R48" s="16"/>
      <c r="S48" s="17"/>
    </row>
    <row r="49" spans="1:19" x14ac:dyDescent="0.25">
      <c r="A49" s="1">
        <v>18598</v>
      </c>
      <c r="B49">
        <v>24.98</v>
      </c>
      <c r="C49" s="5">
        <f t="shared" si="0"/>
        <v>1.5447154471544655E-2</v>
      </c>
      <c r="D49" s="5">
        <f t="shared" si="2"/>
        <v>5.8026260059296897E-2</v>
      </c>
      <c r="G49" s="27"/>
      <c r="H49" s="16"/>
      <c r="I49" s="16"/>
      <c r="J49" s="16"/>
      <c r="K49" s="16"/>
      <c r="L49" s="17"/>
      <c r="M49" s="10"/>
      <c r="N49" s="27"/>
      <c r="O49" s="16"/>
      <c r="P49" s="16"/>
      <c r="Q49" s="16"/>
      <c r="R49" s="16"/>
      <c r="S49" s="17"/>
    </row>
    <row r="50" spans="1:19" x14ac:dyDescent="0.25">
      <c r="A50" s="1">
        <v>18629</v>
      </c>
      <c r="B50">
        <v>25.38</v>
      </c>
      <c r="C50" s="5">
        <f t="shared" si="0"/>
        <v>1.601281024819845E-2</v>
      </c>
      <c r="D50" s="5">
        <f t="shared" si="2"/>
        <v>7.9540621012335055E-2</v>
      </c>
      <c r="G50" s="27"/>
      <c r="H50" s="16"/>
      <c r="I50" s="16"/>
      <c r="J50" s="16"/>
      <c r="K50" s="16"/>
      <c r="L50" s="17"/>
      <c r="M50" s="10"/>
      <c r="N50" s="27"/>
      <c r="O50" s="16"/>
      <c r="P50" s="16"/>
      <c r="Q50" s="16"/>
      <c r="R50" s="16"/>
      <c r="S50" s="17"/>
    </row>
    <row r="51" spans="1:19" x14ac:dyDescent="0.25">
      <c r="A51" s="1">
        <v>18660</v>
      </c>
      <c r="B51">
        <v>25.83</v>
      </c>
      <c r="C51" s="5">
        <f t="shared" si="0"/>
        <v>1.7730496453900679E-2</v>
      </c>
      <c r="D51" s="5">
        <f t="shared" si="2"/>
        <v>9.4027954256670876E-2</v>
      </c>
      <c r="G51" s="27"/>
      <c r="H51" s="16"/>
      <c r="I51" s="16"/>
      <c r="J51" s="16"/>
      <c r="K51" s="16"/>
      <c r="L51" s="17"/>
      <c r="M51" s="10"/>
      <c r="N51" s="27"/>
      <c r="O51" s="16"/>
      <c r="P51" s="16"/>
      <c r="Q51" s="16"/>
      <c r="R51" s="16"/>
      <c r="S51" s="17"/>
    </row>
    <row r="52" spans="1:19" x14ac:dyDescent="0.25">
      <c r="A52" s="1">
        <v>18688</v>
      </c>
      <c r="B52">
        <v>25.88</v>
      </c>
      <c r="C52" s="5">
        <f t="shared" si="0"/>
        <v>1.9357336430507743E-3</v>
      </c>
      <c r="D52" s="5">
        <f t="shared" si="2"/>
        <v>9.4754653130287636E-2</v>
      </c>
      <c r="G52" s="27"/>
      <c r="H52" s="16"/>
      <c r="I52" s="16"/>
      <c r="J52" s="16"/>
      <c r="K52" s="16"/>
      <c r="L52" s="17"/>
      <c r="M52" s="10"/>
      <c r="N52" s="27"/>
      <c r="O52" s="16"/>
      <c r="P52" s="16"/>
      <c r="Q52" s="16"/>
      <c r="R52" s="16"/>
      <c r="S52" s="17"/>
    </row>
    <row r="53" spans="1:19" x14ac:dyDescent="0.25">
      <c r="A53" s="1">
        <v>18719</v>
      </c>
      <c r="B53">
        <v>25.92</v>
      </c>
      <c r="C53" s="5">
        <f t="shared" si="0"/>
        <v>1.5455950540959051E-3</v>
      </c>
      <c r="D53" s="5">
        <f t="shared" si="2"/>
        <v>9.5983086680761165E-2</v>
      </c>
      <c r="G53" s="27"/>
      <c r="H53" s="16"/>
      <c r="I53" s="16"/>
      <c r="J53" s="16"/>
      <c r="K53" s="16"/>
      <c r="L53" s="17"/>
      <c r="M53" s="10"/>
      <c r="N53" s="27"/>
      <c r="O53" s="16"/>
      <c r="P53" s="16"/>
      <c r="Q53" s="16"/>
      <c r="R53" s="16"/>
      <c r="S53" s="17"/>
    </row>
    <row r="54" spans="1:19" ht="15.75" thickBot="1" x14ac:dyDescent="0.3">
      <c r="A54" s="1">
        <v>18749</v>
      </c>
      <c r="B54">
        <v>25.99</v>
      </c>
      <c r="C54" s="5">
        <f t="shared" si="0"/>
        <v>2.700617283950546E-3</v>
      </c>
      <c r="D54" s="5">
        <f t="shared" si="2"/>
        <v>9.3395035759360479E-2</v>
      </c>
      <c r="G54" s="27"/>
      <c r="H54" s="16"/>
      <c r="I54" s="16"/>
      <c r="J54" s="43"/>
      <c r="K54" s="16"/>
      <c r="L54" s="17"/>
      <c r="M54" s="10"/>
      <c r="N54" s="27"/>
      <c r="O54" s="16"/>
      <c r="P54" s="16"/>
      <c r="Q54" s="16"/>
      <c r="R54" s="16"/>
      <c r="S54" s="17"/>
    </row>
    <row r="55" spans="1:19" x14ac:dyDescent="0.25">
      <c r="A55" s="1">
        <v>18780</v>
      </c>
      <c r="B55">
        <v>25.93</v>
      </c>
      <c r="C55" s="5">
        <f t="shared" si="0"/>
        <v>-2.3085802231627151E-3</v>
      </c>
      <c r="D55" s="5">
        <f t="shared" si="2"/>
        <v>8.5845896147403788E-2</v>
      </c>
      <c r="G55" s="22"/>
      <c r="H55" s="44"/>
      <c r="I55" s="44"/>
      <c r="J55" s="44"/>
      <c r="K55" s="44"/>
      <c r="L55" s="45"/>
      <c r="M55" s="10"/>
      <c r="N55" s="22"/>
      <c r="O55" s="44"/>
      <c r="P55" s="44"/>
      <c r="Q55" s="44"/>
      <c r="R55" s="44"/>
      <c r="S55" s="45"/>
    </row>
    <row r="56" spans="1:19" x14ac:dyDescent="0.25">
      <c r="A56" s="1">
        <v>18810</v>
      </c>
      <c r="B56">
        <v>25.91</v>
      </c>
      <c r="C56" s="5">
        <f t="shared" si="0"/>
        <v>-7.7130736598529648E-4</v>
      </c>
      <c r="D56" s="5">
        <f t="shared" si="2"/>
        <v>7.6443705857914379E-2</v>
      </c>
      <c r="G56" s="27"/>
      <c r="H56" s="16"/>
      <c r="I56" s="16"/>
      <c r="J56" s="16"/>
      <c r="K56" s="16"/>
      <c r="L56" s="17"/>
      <c r="M56" s="10"/>
      <c r="N56" s="27"/>
      <c r="O56" s="16"/>
      <c r="P56" s="16"/>
      <c r="Q56" s="16"/>
      <c r="R56" s="16"/>
      <c r="S56" s="17"/>
    </row>
    <row r="57" spans="1:19" x14ac:dyDescent="0.25">
      <c r="A57" s="1">
        <v>18841</v>
      </c>
      <c r="B57">
        <v>25.86</v>
      </c>
      <c r="C57" s="5">
        <f t="shared" si="0"/>
        <v>-1.9297568506368989E-3</v>
      </c>
      <c r="D57" s="5">
        <f t="shared" si="2"/>
        <v>6.8595041322313977E-2</v>
      </c>
      <c r="G57" s="27"/>
      <c r="H57" s="16"/>
      <c r="I57" s="16"/>
      <c r="J57" s="16"/>
      <c r="K57" s="16"/>
      <c r="L57" s="17"/>
      <c r="M57" s="10"/>
      <c r="N57" s="27"/>
      <c r="O57" s="16"/>
      <c r="P57" s="16"/>
      <c r="Q57" s="16"/>
      <c r="R57" s="16"/>
      <c r="S57" s="17"/>
    </row>
    <row r="58" spans="1:19" x14ac:dyDescent="0.25">
      <c r="A58" s="1">
        <v>18872</v>
      </c>
      <c r="B58">
        <v>26.03</v>
      </c>
      <c r="C58" s="5">
        <f t="shared" si="0"/>
        <v>6.573859242072766E-3</v>
      </c>
      <c r="D58" s="5">
        <f t="shared" si="2"/>
        <v>6.9433032046014809E-2</v>
      </c>
      <c r="G58" s="27"/>
      <c r="H58" s="16"/>
      <c r="I58" s="16"/>
      <c r="J58" s="16"/>
      <c r="K58" s="16"/>
      <c r="L58" s="17"/>
      <c r="M58" s="10"/>
      <c r="N58" s="27"/>
      <c r="O58" s="16"/>
      <c r="P58" s="16"/>
      <c r="Q58" s="16"/>
      <c r="R58" s="16"/>
      <c r="S58" s="17"/>
    </row>
    <row r="59" spans="1:19" x14ac:dyDescent="0.25">
      <c r="A59" s="1">
        <v>18902</v>
      </c>
      <c r="B59">
        <v>26.16</v>
      </c>
      <c r="C59" s="5">
        <f t="shared" si="0"/>
        <v>4.9942374183633564E-3</v>
      </c>
      <c r="D59" s="5">
        <f t="shared" si="2"/>
        <v>6.7755102040816251E-2</v>
      </c>
      <c r="G59" s="27"/>
      <c r="H59" s="16"/>
      <c r="I59" s="16"/>
      <c r="J59" s="16"/>
      <c r="K59" s="16"/>
      <c r="L59" s="17"/>
      <c r="M59" s="10"/>
      <c r="N59" s="27"/>
      <c r="O59" s="16"/>
      <c r="P59" s="16"/>
      <c r="Q59" s="16"/>
      <c r="R59" s="16"/>
      <c r="S59" s="17"/>
    </row>
    <row r="60" spans="1:19" x14ac:dyDescent="0.25">
      <c r="A60" s="1">
        <v>18933</v>
      </c>
      <c r="B60">
        <v>26.32</v>
      </c>
      <c r="C60" s="5">
        <f t="shared" si="0"/>
        <v>6.1162079510703737E-3</v>
      </c>
      <c r="D60" s="5">
        <f t="shared" si="2"/>
        <v>6.9918699186991784E-2</v>
      </c>
      <c r="G60" s="27"/>
      <c r="H60" s="16"/>
      <c r="I60" s="16"/>
      <c r="J60" s="16"/>
      <c r="K60" s="16"/>
      <c r="L60" s="17"/>
      <c r="M60" s="10"/>
      <c r="N60" s="27"/>
      <c r="O60" s="16"/>
      <c r="P60" s="16"/>
      <c r="Q60" s="16"/>
      <c r="R60" s="16"/>
      <c r="S60" s="17"/>
    </row>
    <row r="61" spans="1:19" x14ac:dyDescent="0.25">
      <c r="A61" s="1">
        <v>18963</v>
      </c>
      <c r="B61">
        <v>26.47</v>
      </c>
      <c r="C61" s="5">
        <f t="shared" si="0"/>
        <v>5.6990881458967024E-3</v>
      </c>
      <c r="D61" s="5">
        <f t="shared" si="2"/>
        <v>5.9647718174539621E-2</v>
      </c>
      <c r="G61" s="27"/>
      <c r="H61" s="16"/>
      <c r="I61" s="16"/>
      <c r="J61" s="16"/>
      <c r="K61" s="16"/>
      <c r="L61" s="17"/>
      <c r="M61" s="10"/>
      <c r="N61" s="27"/>
      <c r="O61" s="16"/>
      <c r="P61" s="16"/>
      <c r="Q61" s="16"/>
      <c r="R61" s="16"/>
      <c r="S61" s="17"/>
    </row>
    <row r="62" spans="1:19" x14ac:dyDescent="0.25">
      <c r="A62" s="1">
        <v>18994</v>
      </c>
      <c r="B62">
        <v>26.45</v>
      </c>
      <c r="C62" s="5">
        <f t="shared" si="0"/>
        <v>-7.5557234605216905E-4</v>
      </c>
      <c r="D62" s="5">
        <f t="shared" si="2"/>
        <v>4.2159180457052914E-2</v>
      </c>
      <c r="G62" s="27"/>
      <c r="H62" s="16"/>
      <c r="I62" s="16"/>
      <c r="J62" s="16"/>
      <c r="K62" s="16"/>
      <c r="L62" s="17"/>
      <c r="M62" s="10"/>
      <c r="N62" s="27"/>
      <c r="O62" s="16"/>
      <c r="P62" s="16"/>
      <c r="Q62" s="16"/>
      <c r="R62" s="16"/>
      <c r="S62" s="17"/>
    </row>
    <row r="63" spans="1:19" x14ac:dyDescent="0.25">
      <c r="A63" s="1">
        <v>19025</v>
      </c>
      <c r="B63">
        <v>26.41</v>
      </c>
      <c r="C63" s="5">
        <f t="shared" si="0"/>
        <v>-1.5122873345935206E-3</v>
      </c>
      <c r="D63" s="5">
        <f t="shared" si="2"/>
        <v>2.2454510259388272E-2</v>
      </c>
      <c r="G63" s="27"/>
      <c r="H63" s="16"/>
      <c r="I63" s="16"/>
      <c r="J63" s="16"/>
      <c r="K63" s="16"/>
      <c r="L63" s="17"/>
      <c r="M63" s="10"/>
      <c r="N63" s="27"/>
      <c r="O63" s="16"/>
      <c r="P63" s="16"/>
      <c r="Q63" s="16"/>
      <c r="R63" s="16"/>
      <c r="S63" s="17"/>
    </row>
    <row r="64" spans="1:19" x14ac:dyDescent="0.25">
      <c r="A64" s="1">
        <v>19054</v>
      </c>
      <c r="B64">
        <v>26.39</v>
      </c>
      <c r="C64" s="5">
        <f t="shared" si="0"/>
        <v>-7.572889057174681E-4</v>
      </c>
      <c r="D64" s="5">
        <f t="shared" si="2"/>
        <v>1.9706336939721902E-2</v>
      </c>
      <c r="G64" s="27"/>
      <c r="H64" s="16"/>
      <c r="I64" s="16"/>
      <c r="J64" s="16"/>
      <c r="K64" s="16"/>
      <c r="L64" s="17"/>
      <c r="M64" s="10"/>
      <c r="N64" s="27"/>
      <c r="O64" s="16"/>
      <c r="P64" s="16"/>
      <c r="Q64" s="16"/>
      <c r="R64" s="16"/>
      <c r="S64" s="17"/>
    </row>
    <row r="65" spans="1:19" x14ac:dyDescent="0.25">
      <c r="A65" s="1">
        <v>19085</v>
      </c>
      <c r="B65">
        <v>26.46</v>
      </c>
      <c r="C65" s="5">
        <f t="shared" si="0"/>
        <v>2.6525198938991412E-3</v>
      </c>
      <c r="D65" s="5">
        <f t="shared" si="2"/>
        <v>2.0833333333333259E-2</v>
      </c>
      <c r="G65" s="27"/>
      <c r="H65" s="16"/>
      <c r="I65" s="16"/>
      <c r="J65" s="16"/>
      <c r="K65" s="16"/>
      <c r="L65" s="17"/>
      <c r="M65" s="10"/>
      <c r="N65" s="27"/>
      <c r="O65" s="16"/>
      <c r="P65" s="16"/>
      <c r="Q65" s="16"/>
      <c r="R65" s="16"/>
      <c r="S65" s="17"/>
    </row>
    <row r="66" spans="1:19" x14ac:dyDescent="0.25">
      <c r="A66" s="1">
        <v>19115</v>
      </c>
      <c r="B66">
        <v>26.47</v>
      </c>
      <c r="C66" s="5">
        <f t="shared" si="0"/>
        <v>3.7792894935750887E-4</v>
      </c>
      <c r="D66" s="5">
        <f t="shared" si="2"/>
        <v>1.8468641785302164E-2</v>
      </c>
      <c r="G66" s="27"/>
      <c r="H66" s="16"/>
      <c r="I66" s="16"/>
      <c r="J66" s="16"/>
      <c r="K66" s="16"/>
      <c r="L66" s="17"/>
      <c r="M66" s="10"/>
      <c r="N66" s="27"/>
      <c r="O66" s="16"/>
      <c r="P66" s="16"/>
      <c r="Q66" s="16"/>
      <c r="R66" s="16"/>
      <c r="S66" s="17"/>
    </row>
    <row r="67" spans="1:19" x14ac:dyDescent="0.25">
      <c r="A67" s="1">
        <v>19146</v>
      </c>
      <c r="B67">
        <v>26.53</v>
      </c>
      <c r="C67" s="5">
        <f t="shared" si="0"/>
        <v>2.2667170381565072E-3</v>
      </c>
      <c r="D67" s="5">
        <f t="shared" si="2"/>
        <v>2.3139220979560449E-2</v>
      </c>
      <c r="G67" s="27"/>
      <c r="H67" s="16"/>
      <c r="I67" s="16"/>
      <c r="J67" s="16"/>
      <c r="K67" s="16"/>
      <c r="L67" s="17"/>
      <c r="M67" s="10"/>
      <c r="N67" s="27"/>
      <c r="O67" s="16"/>
      <c r="P67" s="16"/>
      <c r="Q67" s="16"/>
      <c r="R67" s="16"/>
      <c r="S67" s="17"/>
    </row>
    <row r="68" spans="1:19" x14ac:dyDescent="0.25">
      <c r="A68" s="1">
        <v>19176</v>
      </c>
      <c r="B68">
        <v>26.68</v>
      </c>
      <c r="C68" s="5">
        <f t="shared" ref="C68:C131" si="11">B68/B67-1</f>
        <v>5.6539766302299288E-3</v>
      </c>
      <c r="D68" s="5">
        <f t="shared" si="2"/>
        <v>2.9718255499807E-2</v>
      </c>
      <c r="G68" s="27"/>
      <c r="H68" s="16"/>
      <c r="I68" s="16"/>
      <c r="J68" s="16"/>
      <c r="K68" s="16"/>
      <c r="L68" s="17"/>
      <c r="M68" s="10"/>
      <c r="N68" s="27"/>
      <c r="O68" s="16"/>
      <c r="P68" s="16"/>
      <c r="Q68" s="16"/>
      <c r="R68" s="16"/>
      <c r="S68" s="17"/>
    </row>
    <row r="69" spans="1:19" x14ac:dyDescent="0.25">
      <c r="A69" s="1">
        <v>19207</v>
      </c>
      <c r="B69">
        <v>26.69</v>
      </c>
      <c r="C69" s="5">
        <f t="shared" si="11"/>
        <v>3.7481259370331088E-4</v>
      </c>
      <c r="D69" s="5">
        <f t="shared" si="2"/>
        <v>3.2095901005413818E-2</v>
      </c>
      <c r="G69" s="27"/>
      <c r="H69" s="16"/>
      <c r="I69" s="16"/>
      <c r="J69" s="16"/>
      <c r="K69" s="16"/>
      <c r="L69" s="17"/>
      <c r="M69" s="10"/>
      <c r="N69" s="27"/>
      <c r="O69" s="16"/>
      <c r="P69" s="16"/>
      <c r="Q69" s="16"/>
      <c r="R69" s="16"/>
      <c r="S69" s="17"/>
    </row>
    <row r="70" spans="1:19" x14ac:dyDescent="0.25">
      <c r="A70" s="1">
        <v>19238</v>
      </c>
      <c r="B70">
        <v>26.63</v>
      </c>
      <c r="C70" s="5">
        <f t="shared" si="11"/>
        <v>-2.2480329711502822E-3</v>
      </c>
      <c r="D70" s="5">
        <f t="shared" si="2"/>
        <v>2.3050326546292688E-2</v>
      </c>
      <c r="G70" s="27"/>
      <c r="H70" s="16"/>
      <c r="I70" s="16"/>
      <c r="J70" s="16"/>
      <c r="K70" s="16"/>
      <c r="L70" s="17"/>
      <c r="M70" s="10"/>
      <c r="N70" s="27"/>
      <c r="O70" s="16"/>
      <c r="P70" s="16"/>
      <c r="Q70" s="16"/>
      <c r="R70" s="16"/>
      <c r="S70" s="17"/>
    </row>
    <row r="71" spans="1:19" x14ac:dyDescent="0.25">
      <c r="A71" s="1">
        <v>19268</v>
      </c>
      <c r="B71">
        <v>26.69</v>
      </c>
      <c r="C71" s="5">
        <f t="shared" si="11"/>
        <v>2.2530980097634767E-3</v>
      </c>
      <c r="D71" s="5">
        <f t="shared" si="2"/>
        <v>2.0259938837920544E-2</v>
      </c>
      <c r="G71" s="27"/>
      <c r="H71" s="16"/>
      <c r="I71" s="16"/>
      <c r="J71" s="16"/>
      <c r="K71" s="16"/>
      <c r="L71" s="17"/>
      <c r="M71" s="10"/>
      <c r="N71" s="27"/>
      <c r="O71" s="16"/>
      <c r="P71" s="16"/>
      <c r="Q71" s="16"/>
      <c r="R71" s="16"/>
      <c r="S71" s="17"/>
    </row>
    <row r="72" spans="1:19" x14ac:dyDescent="0.25">
      <c r="A72" s="1">
        <v>19299</v>
      </c>
      <c r="B72">
        <v>26.69</v>
      </c>
      <c r="C72" s="5">
        <f t="shared" si="11"/>
        <v>0</v>
      </c>
      <c r="D72" s="5">
        <f t="shared" si="2"/>
        <v>1.4057750759878473E-2</v>
      </c>
      <c r="G72" s="27"/>
      <c r="H72" s="16"/>
      <c r="I72" s="16"/>
      <c r="J72" s="16"/>
      <c r="K72" s="16"/>
      <c r="L72" s="17"/>
      <c r="M72" s="10"/>
      <c r="N72" s="27"/>
      <c r="O72" s="16"/>
      <c r="P72" s="16"/>
      <c r="Q72" s="16"/>
      <c r="R72" s="16"/>
      <c r="S72" s="17"/>
    </row>
    <row r="73" spans="1:19" ht="15.75" thickBot="1" x14ac:dyDescent="0.3">
      <c r="A73" s="1">
        <v>19329</v>
      </c>
      <c r="B73">
        <v>26.71</v>
      </c>
      <c r="C73" s="5">
        <f t="shared" si="11"/>
        <v>7.4934432371676074E-4</v>
      </c>
      <c r="D73" s="5">
        <f t="shared" si="2"/>
        <v>9.0668681526255845E-3</v>
      </c>
      <c r="G73" s="46"/>
      <c r="H73" s="47"/>
      <c r="I73" s="47"/>
      <c r="J73" s="47"/>
      <c r="K73" s="47"/>
      <c r="L73" s="48"/>
      <c r="M73" s="10"/>
      <c r="N73" s="46"/>
      <c r="O73" s="47"/>
      <c r="P73" s="47"/>
      <c r="Q73" s="47"/>
      <c r="R73" s="47"/>
      <c r="S73" s="48"/>
    </row>
    <row r="74" spans="1:19" x14ac:dyDescent="0.25">
      <c r="A74" s="1">
        <v>19360</v>
      </c>
      <c r="B74">
        <v>26.64</v>
      </c>
      <c r="C74" s="5">
        <f t="shared" si="11"/>
        <v>-2.6207412953950238E-3</v>
      </c>
      <c r="D74" s="5">
        <f t="shared" si="2"/>
        <v>7.1833648393195837E-3</v>
      </c>
      <c r="G74" s="28" t="s">
        <v>36</v>
      </c>
      <c r="H74" s="9" t="s">
        <v>37</v>
      </c>
      <c r="I74" s="44"/>
      <c r="J74" s="49" t="s">
        <v>38</v>
      </c>
      <c r="K74" s="44"/>
      <c r="L74" s="44"/>
      <c r="M74" s="10"/>
      <c r="N74" s="9" t="s">
        <v>36</v>
      </c>
      <c r="O74" s="9" t="s">
        <v>39</v>
      </c>
      <c r="P74" s="44"/>
      <c r="Q74" s="49" t="s">
        <v>38</v>
      </c>
      <c r="R74" s="44"/>
      <c r="S74" s="45"/>
    </row>
    <row r="75" spans="1:19" x14ac:dyDescent="0.25">
      <c r="A75" s="1">
        <v>19391</v>
      </c>
      <c r="B75">
        <v>26.59</v>
      </c>
      <c r="C75" s="5">
        <f t="shared" si="11"/>
        <v>-1.8768768768768762E-3</v>
      </c>
      <c r="D75" s="5">
        <f t="shared" si="2"/>
        <v>6.815600151457879E-3</v>
      </c>
      <c r="G75" s="50">
        <v>0.01</v>
      </c>
      <c r="H75" s="14">
        <f>_xlfn.PERCENTILE.INC(C:C,G75)</f>
        <v>-4.9727946514960021E-3</v>
      </c>
      <c r="I75" s="16"/>
      <c r="J75" s="51">
        <f>LARGE(A:A,1)</f>
        <v>45901</v>
      </c>
      <c r="K75" s="14">
        <f>VLOOKUP(J75,$A:$D,3,FALSE)</f>
        <v>3.1048601575933699E-3</v>
      </c>
      <c r="L75" s="16"/>
      <c r="M75" s="10"/>
      <c r="N75" s="52">
        <v>0.01</v>
      </c>
      <c r="O75" s="14">
        <f>_xlfn.PERCENTILE.INC(D:D,N75)</f>
        <v>-1.33850679293595E-2</v>
      </c>
      <c r="P75" s="16"/>
      <c r="Q75" s="51">
        <f>LARGE(A:A,1)</f>
        <v>45901</v>
      </c>
      <c r="R75" s="14">
        <f>VLOOKUP(Q75,$A:$D,4,FALSE)</f>
        <v>3.0226996261723871E-2</v>
      </c>
      <c r="S75" s="17"/>
    </row>
    <row r="76" spans="1:19" x14ac:dyDescent="0.25">
      <c r="A76" s="1">
        <v>19419</v>
      </c>
      <c r="B76">
        <v>26.63</v>
      </c>
      <c r="C76" s="5">
        <f t="shared" si="11"/>
        <v>1.5043249341857301E-3</v>
      </c>
      <c r="D76" s="5">
        <f t="shared" si="2"/>
        <v>9.0943539219401348E-3</v>
      </c>
      <c r="G76" s="50">
        <v>0.02</v>
      </c>
      <c r="H76" s="14">
        <f t="shared" ref="H76:H89" si="12">_xlfn.PERCENTILE.INC(C:C,G76)</f>
        <v>-3.6725510969323706E-3</v>
      </c>
      <c r="I76" s="16"/>
      <c r="J76" s="16" t="s">
        <v>40</v>
      </c>
      <c r="K76" s="14">
        <f>PERCENTRANK(C:C,K75)</f>
        <v>0.61499999999999999</v>
      </c>
      <c r="L76" s="16"/>
      <c r="M76" s="10"/>
      <c r="N76" s="52">
        <v>0.02</v>
      </c>
      <c r="O76" s="14">
        <f t="shared" ref="O76:O89" si="13">_xlfn.PERCENTILE.INC(D:D,N76)</f>
        <v>-6.3028375600630501E-3</v>
      </c>
      <c r="P76" s="16"/>
      <c r="Q76" s="16" t="s">
        <v>40</v>
      </c>
      <c r="R76" s="14">
        <f>PERCENTRANK(D:D,R75)</f>
        <v>0.53400000000000003</v>
      </c>
      <c r="S76" s="17"/>
    </row>
    <row r="77" spans="1:19" x14ac:dyDescent="0.25">
      <c r="A77" s="1">
        <v>19450</v>
      </c>
      <c r="B77">
        <v>26.69</v>
      </c>
      <c r="C77" s="5">
        <f t="shared" si="11"/>
        <v>2.2530980097634767E-3</v>
      </c>
      <c r="D77" s="5">
        <f t="shared" si="2"/>
        <v>8.6923658352229261E-3</v>
      </c>
      <c r="G77" s="50">
        <v>0.03</v>
      </c>
      <c r="H77" s="14">
        <f t="shared" si="12"/>
        <v>-2.6145324838596808E-3</v>
      </c>
      <c r="I77" s="16"/>
      <c r="J77" s="16"/>
      <c r="K77" s="16"/>
      <c r="L77" s="16"/>
      <c r="M77" s="10"/>
      <c r="N77" s="52">
        <v>0.03</v>
      </c>
      <c r="O77" s="14">
        <f t="shared" si="13"/>
        <v>-3.7216780499917633E-3</v>
      </c>
      <c r="P77" s="16"/>
      <c r="Q77" s="16"/>
      <c r="R77" s="16"/>
      <c r="S77" s="17"/>
    </row>
    <row r="78" spans="1:19" x14ac:dyDescent="0.25">
      <c r="A78" s="1">
        <v>19480</v>
      </c>
      <c r="B78">
        <v>26.7</v>
      </c>
      <c r="C78" s="5">
        <f t="shared" si="11"/>
        <v>3.7467216185826935E-4</v>
      </c>
      <c r="D78" s="5">
        <f t="shared" si="2"/>
        <v>8.6890819795995E-3</v>
      </c>
      <c r="G78" s="50">
        <v>0.04</v>
      </c>
      <c r="H78" s="14">
        <f t="shared" si="12"/>
        <v>-2.0569229493820318E-3</v>
      </c>
      <c r="I78" s="16"/>
      <c r="J78" s="16"/>
      <c r="K78" s="16"/>
      <c r="L78" s="16"/>
      <c r="M78" s="10"/>
      <c r="N78" s="52">
        <v>0.04</v>
      </c>
      <c r="O78" s="14">
        <f t="shared" si="13"/>
        <v>-6.8886494028428313E-4</v>
      </c>
      <c r="P78" s="16"/>
      <c r="Q78" s="16"/>
      <c r="R78" s="16"/>
      <c r="S78" s="17"/>
    </row>
    <row r="79" spans="1:19" x14ac:dyDescent="0.25">
      <c r="A79" s="1">
        <v>19511</v>
      </c>
      <c r="B79">
        <v>26.77</v>
      </c>
      <c r="C79" s="5">
        <f t="shared" si="11"/>
        <v>2.6217228464420206E-3</v>
      </c>
      <c r="D79" s="5">
        <f t="shared" ref="D79:D142" si="14">B79/B67-1</f>
        <v>9.0463626083678861E-3</v>
      </c>
      <c r="G79" s="50">
        <v>0.05</v>
      </c>
      <c r="H79" s="14">
        <f t="shared" si="12"/>
        <v>-1.6187644975689079E-3</v>
      </c>
      <c r="I79" s="16"/>
      <c r="J79" s="16"/>
      <c r="K79" s="16"/>
      <c r="L79" s="16"/>
      <c r="M79" s="10"/>
      <c r="N79" s="52">
        <v>0.05</v>
      </c>
      <c r="O79" s="14">
        <f t="shared" si="13"/>
        <v>1.4917580866377733E-3</v>
      </c>
      <c r="P79" s="16"/>
      <c r="Q79" s="16"/>
      <c r="R79" s="16"/>
      <c r="S79" s="17"/>
    </row>
    <row r="80" spans="1:19" x14ac:dyDescent="0.25">
      <c r="A80" s="1">
        <v>19541</v>
      </c>
      <c r="B80">
        <v>26.79</v>
      </c>
      <c r="C80" s="5">
        <f t="shared" si="11"/>
        <v>7.4710496824792472E-4</v>
      </c>
      <c r="D80" s="5">
        <f t="shared" si="14"/>
        <v>4.1229385307346433E-3</v>
      </c>
      <c r="G80" s="50">
        <v>0.1</v>
      </c>
      <c r="H80" s="14">
        <f t="shared" si="12"/>
        <v>-4.3983309982796842E-4</v>
      </c>
      <c r="I80" s="16"/>
      <c r="J80" s="16"/>
      <c r="K80" s="16"/>
      <c r="L80" s="16"/>
      <c r="M80" s="10"/>
      <c r="N80" s="52">
        <v>0.1</v>
      </c>
      <c r="O80" s="14">
        <f t="shared" si="13"/>
        <v>9.051979528648512E-3</v>
      </c>
      <c r="P80" s="16"/>
      <c r="Q80" s="16"/>
      <c r="R80" s="16"/>
      <c r="S80" s="17"/>
    </row>
    <row r="81" spans="1:19" x14ac:dyDescent="0.25">
      <c r="A81" s="1">
        <v>19572</v>
      </c>
      <c r="B81">
        <v>26.85</v>
      </c>
      <c r="C81" s="5">
        <f t="shared" si="11"/>
        <v>2.2396416573349232E-3</v>
      </c>
      <c r="D81" s="5">
        <f t="shared" si="14"/>
        <v>5.9947545897340859E-3</v>
      </c>
      <c r="G81" s="50">
        <v>0.25</v>
      </c>
      <c r="H81" s="14">
        <f t="shared" si="12"/>
        <v>1.0063737001007045E-3</v>
      </c>
      <c r="I81" s="16"/>
      <c r="J81" s="16"/>
      <c r="K81" s="16"/>
      <c r="L81" s="16"/>
      <c r="M81" s="10"/>
      <c r="N81" s="52">
        <v>0.25</v>
      </c>
      <c r="O81" s="14">
        <f t="shared" si="13"/>
        <v>1.6666666666666607E-2</v>
      </c>
      <c r="P81" s="16"/>
      <c r="Q81" s="16"/>
      <c r="R81" s="16"/>
      <c r="S81" s="17"/>
    </row>
    <row r="82" spans="1:19" x14ac:dyDescent="0.25">
      <c r="A82" s="1">
        <v>19603</v>
      </c>
      <c r="B82">
        <v>26.89</v>
      </c>
      <c r="C82" s="5">
        <f t="shared" si="11"/>
        <v>1.4897579143389184E-3</v>
      </c>
      <c r="D82" s="5">
        <f t="shared" si="14"/>
        <v>9.7634247089748438E-3</v>
      </c>
      <c r="G82" s="50">
        <v>0.5</v>
      </c>
      <c r="H82" s="14">
        <f t="shared" si="12"/>
        <v>2.476495372670251E-3</v>
      </c>
      <c r="I82" s="16"/>
      <c r="J82" s="16"/>
      <c r="K82" s="16"/>
      <c r="L82" s="16"/>
      <c r="M82" s="10"/>
      <c r="N82" s="52">
        <v>0.5</v>
      </c>
      <c r="O82" s="14">
        <f t="shared" si="13"/>
        <v>2.8629856850715951E-2</v>
      </c>
      <c r="P82" s="16"/>
      <c r="Q82" s="16"/>
      <c r="R82" s="16"/>
      <c r="S82" s="17"/>
    </row>
    <row r="83" spans="1:19" x14ac:dyDescent="0.25">
      <c r="A83" s="1">
        <v>19633</v>
      </c>
      <c r="B83">
        <v>26.95</v>
      </c>
      <c r="C83" s="5">
        <f t="shared" si="11"/>
        <v>2.2313127556712331E-3</v>
      </c>
      <c r="D83" s="5">
        <f t="shared" si="14"/>
        <v>9.7414762083176676E-3</v>
      </c>
      <c r="G83" s="50">
        <v>0.75</v>
      </c>
      <c r="H83" s="14">
        <f t="shared" si="12"/>
        <v>4.3783016596044555E-3</v>
      </c>
      <c r="I83" s="16"/>
      <c r="J83" s="16"/>
      <c r="K83" s="16"/>
      <c r="L83" s="16"/>
      <c r="M83" s="10"/>
      <c r="N83" s="52">
        <v>0.75</v>
      </c>
      <c r="O83" s="14">
        <f t="shared" si="13"/>
        <v>4.4386422976501416E-2</v>
      </c>
      <c r="P83" s="16"/>
      <c r="Q83" s="16"/>
      <c r="R83" s="16"/>
      <c r="S83" s="17"/>
    </row>
    <row r="84" spans="1:19" x14ac:dyDescent="0.25">
      <c r="A84" s="1">
        <v>19664</v>
      </c>
      <c r="B84">
        <v>26.85</v>
      </c>
      <c r="C84" s="5">
        <f t="shared" si="11"/>
        <v>-3.7105751391465214E-3</v>
      </c>
      <c r="D84" s="5">
        <f t="shared" si="14"/>
        <v>5.9947545897340859E-3</v>
      </c>
      <c r="G84" s="50">
        <v>0.9</v>
      </c>
      <c r="H84" s="14">
        <f t="shared" si="12"/>
        <v>6.7749190013342477E-3</v>
      </c>
      <c r="I84" s="16"/>
      <c r="J84" s="16"/>
      <c r="K84" s="16"/>
      <c r="L84" s="16"/>
      <c r="M84" s="10"/>
      <c r="N84" s="52">
        <v>0.9</v>
      </c>
      <c r="O84" s="14">
        <f t="shared" si="13"/>
        <v>7.4301268269591145E-2</v>
      </c>
      <c r="P84" s="16"/>
      <c r="Q84" s="16"/>
      <c r="R84" s="16"/>
      <c r="S84" s="17"/>
    </row>
    <row r="85" spans="1:19" x14ac:dyDescent="0.25">
      <c r="A85" s="1">
        <v>19694</v>
      </c>
      <c r="B85">
        <v>26.87</v>
      </c>
      <c r="C85" s="5">
        <f t="shared" si="11"/>
        <v>7.4487895716934815E-4</v>
      </c>
      <c r="D85" s="5">
        <f t="shared" si="14"/>
        <v>5.9902658180457369E-3</v>
      </c>
      <c r="G85" s="50">
        <v>0.95</v>
      </c>
      <c r="H85" s="14">
        <f t="shared" si="12"/>
        <v>9.4112020885805253E-3</v>
      </c>
      <c r="I85" s="16"/>
      <c r="J85" s="16"/>
      <c r="K85" s="16"/>
      <c r="L85" s="16"/>
      <c r="M85" s="10"/>
      <c r="N85" s="52">
        <v>0.95</v>
      </c>
      <c r="O85" s="14">
        <f t="shared" si="13"/>
        <v>9.8116609352839473E-2</v>
      </c>
      <c r="P85" s="16"/>
      <c r="Q85" s="16"/>
      <c r="R85" s="16"/>
      <c r="S85" s="17"/>
    </row>
    <row r="86" spans="1:19" x14ac:dyDescent="0.25">
      <c r="A86" s="1">
        <v>19725</v>
      </c>
      <c r="B86">
        <v>26.94</v>
      </c>
      <c r="C86" s="5">
        <f t="shared" si="11"/>
        <v>2.6051358392258361E-3</v>
      </c>
      <c r="D86" s="5">
        <f t="shared" si="14"/>
        <v>1.1261261261261257E-2</v>
      </c>
      <c r="G86" s="50">
        <v>0.96</v>
      </c>
      <c r="H86" s="14">
        <f t="shared" si="12"/>
        <v>9.8276739620446005E-3</v>
      </c>
      <c r="I86" s="16"/>
      <c r="J86" s="16"/>
      <c r="K86" s="16"/>
      <c r="L86" s="16"/>
      <c r="M86" s="10"/>
      <c r="N86" s="52">
        <v>0.96</v>
      </c>
      <c r="O86" s="14">
        <f t="shared" si="13"/>
        <v>0.10407413810989297</v>
      </c>
      <c r="P86" s="16"/>
      <c r="Q86" s="16"/>
      <c r="R86" s="16"/>
      <c r="S86" s="17"/>
    </row>
    <row r="87" spans="1:19" x14ac:dyDescent="0.25">
      <c r="A87" s="1">
        <v>19756</v>
      </c>
      <c r="B87">
        <v>26.99</v>
      </c>
      <c r="C87" s="5">
        <f t="shared" si="11"/>
        <v>1.8559762435039762E-3</v>
      </c>
      <c r="D87" s="5">
        <f t="shared" si="14"/>
        <v>1.5043249341857745E-2</v>
      </c>
      <c r="G87" s="50">
        <v>0.97</v>
      </c>
      <c r="H87" s="14">
        <f t="shared" si="12"/>
        <v>1.0454099871547131E-2</v>
      </c>
      <c r="I87" s="16"/>
      <c r="J87" s="16"/>
      <c r="K87" s="16"/>
      <c r="L87" s="16"/>
      <c r="M87" s="10"/>
      <c r="N87" s="52">
        <v>0.97</v>
      </c>
      <c r="O87" s="14">
        <f t="shared" si="13"/>
        <v>0.10969894563124587</v>
      </c>
      <c r="P87" s="16"/>
      <c r="Q87" s="16"/>
      <c r="R87" s="16"/>
      <c r="S87" s="17"/>
    </row>
    <row r="88" spans="1:19" x14ac:dyDescent="0.25">
      <c r="A88" s="1">
        <v>19784</v>
      </c>
      <c r="B88">
        <v>26.93</v>
      </c>
      <c r="C88" s="5">
        <f t="shared" si="11"/>
        <v>-2.2230455724341347E-3</v>
      </c>
      <c r="D88" s="5">
        <f t="shared" si="14"/>
        <v>1.1265490048817162E-2</v>
      </c>
      <c r="G88" s="50">
        <v>0.98</v>
      </c>
      <c r="H88" s="14">
        <f t="shared" si="12"/>
        <v>1.1222256608025638E-2</v>
      </c>
      <c r="I88" s="16"/>
      <c r="J88" s="16"/>
      <c r="K88" s="16"/>
      <c r="L88" s="16"/>
      <c r="M88" s="10"/>
      <c r="N88" s="52">
        <v>0.98</v>
      </c>
      <c r="O88" s="14">
        <f t="shared" si="13"/>
        <v>0.11855639097744368</v>
      </c>
      <c r="P88" s="16"/>
      <c r="Q88" s="16"/>
      <c r="R88" s="16"/>
      <c r="S88" s="17"/>
    </row>
    <row r="89" spans="1:19" ht="15.75" thickBot="1" x14ac:dyDescent="0.3">
      <c r="A89" s="1">
        <v>19815</v>
      </c>
      <c r="B89">
        <v>26.86</v>
      </c>
      <c r="C89" s="5">
        <f t="shared" si="11"/>
        <v>-2.5993316004455647E-3</v>
      </c>
      <c r="D89" s="5">
        <f t="shared" si="14"/>
        <v>6.3694267515923553E-3</v>
      </c>
      <c r="G89" s="53">
        <v>0.99</v>
      </c>
      <c r="H89" s="19">
        <f t="shared" si="12"/>
        <v>1.3857157611396841E-2</v>
      </c>
      <c r="I89" s="47"/>
      <c r="J89" s="47"/>
      <c r="K89" s="47"/>
      <c r="L89" s="47"/>
      <c r="M89" s="54"/>
      <c r="N89" s="55">
        <v>0.99</v>
      </c>
      <c r="O89" s="19">
        <f t="shared" si="13"/>
        <v>0.12725348890414084</v>
      </c>
      <c r="P89" s="47"/>
      <c r="Q89" s="47"/>
      <c r="R89" s="47"/>
      <c r="S89" s="48"/>
    </row>
    <row r="90" spans="1:19" x14ac:dyDescent="0.25">
      <c r="A90" s="1">
        <v>19845</v>
      </c>
      <c r="B90">
        <v>26.93</v>
      </c>
      <c r="C90" s="5">
        <f t="shared" si="11"/>
        <v>2.6061057334325621E-3</v>
      </c>
      <c r="D90" s="5">
        <f t="shared" si="14"/>
        <v>8.6142322097377821E-3</v>
      </c>
    </row>
    <row r="91" spans="1:19" x14ac:dyDescent="0.25">
      <c r="A91" s="1">
        <v>19876</v>
      </c>
      <c r="B91">
        <v>26.94</v>
      </c>
      <c r="C91" s="5">
        <f t="shared" si="11"/>
        <v>3.7133308577796953E-4</v>
      </c>
      <c r="D91" s="5">
        <f t="shared" si="14"/>
        <v>6.3503922301084703E-3</v>
      </c>
    </row>
    <row r="92" spans="1:19" x14ac:dyDescent="0.25">
      <c r="A92" s="1">
        <v>19906</v>
      </c>
      <c r="B92">
        <v>26.86</v>
      </c>
      <c r="C92" s="5">
        <f t="shared" si="11"/>
        <v>-2.9695619896066283E-3</v>
      </c>
      <c r="D92" s="5">
        <f t="shared" si="14"/>
        <v>2.6129152668905586E-3</v>
      </c>
    </row>
    <row r="93" spans="1:19" x14ac:dyDescent="0.25">
      <c r="A93" s="1">
        <v>19937</v>
      </c>
      <c r="B93">
        <v>26.85</v>
      </c>
      <c r="C93" s="5">
        <f t="shared" si="11"/>
        <v>-3.7230081906169943E-4</v>
      </c>
      <c r="D93" s="5">
        <f t="shared" si="14"/>
        <v>0</v>
      </c>
    </row>
    <row r="94" spans="1:19" x14ac:dyDescent="0.25">
      <c r="A94" s="1">
        <v>19968</v>
      </c>
      <c r="B94">
        <v>26.81</v>
      </c>
      <c r="C94" s="5">
        <f t="shared" si="11"/>
        <v>-1.4897579143390294E-3</v>
      </c>
      <c r="D94" s="5">
        <f t="shared" si="14"/>
        <v>-2.9750836742283848E-3</v>
      </c>
    </row>
    <row r="95" spans="1:19" x14ac:dyDescent="0.25">
      <c r="A95" s="1">
        <v>19998</v>
      </c>
      <c r="B95">
        <v>26.72</v>
      </c>
      <c r="C95" s="5">
        <f t="shared" si="11"/>
        <v>-3.3569563595673424E-3</v>
      </c>
      <c r="D95" s="5">
        <f t="shared" si="14"/>
        <v>-8.5343228200370769E-3</v>
      </c>
    </row>
    <row r="96" spans="1:19" x14ac:dyDescent="0.25">
      <c r="A96" s="1">
        <v>20029</v>
      </c>
      <c r="B96">
        <v>26.78</v>
      </c>
      <c r="C96" s="5">
        <f t="shared" si="11"/>
        <v>2.2455089820359042E-3</v>
      </c>
      <c r="D96" s="5">
        <f t="shared" si="14"/>
        <v>-2.6070763500931626E-3</v>
      </c>
    </row>
    <row r="97" spans="1:4" x14ac:dyDescent="0.25">
      <c r="A97" s="1">
        <v>20059</v>
      </c>
      <c r="B97">
        <v>26.77</v>
      </c>
      <c r="C97" s="5">
        <f t="shared" si="11"/>
        <v>-3.7341299477222645E-4</v>
      </c>
      <c r="D97" s="5">
        <f t="shared" si="14"/>
        <v>-3.7216226274656705E-3</v>
      </c>
    </row>
    <row r="98" spans="1:4" x14ac:dyDescent="0.25">
      <c r="A98" s="1">
        <v>20090</v>
      </c>
      <c r="B98">
        <v>26.77</v>
      </c>
      <c r="C98" s="5">
        <f t="shared" si="11"/>
        <v>0</v>
      </c>
      <c r="D98" s="5">
        <f t="shared" si="14"/>
        <v>-6.3103192279139186E-3</v>
      </c>
    </row>
    <row r="99" spans="1:4" x14ac:dyDescent="0.25">
      <c r="A99" s="1">
        <v>20121</v>
      </c>
      <c r="B99">
        <v>26.82</v>
      </c>
      <c r="C99" s="5">
        <f t="shared" si="11"/>
        <v>1.8677624206200338E-3</v>
      </c>
      <c r="D99" s="5">
        <f t="shared" si="14"/>
        <v>-6.298629121896937E-3</v>
      </c>
    </row>
    <row r="100" spans="1:4" x14ac:dyDescent="0.25">
      <c r="A100" s="1">
        <v>20149</v>
      </c>
      <c r="B100">
        <v>26.79</v>
      </c>
      <c r="C100" s="5">
        <f t="shared" si="11"/>
        <v>-1.1185682326622093E-3</v>
      </c>
      <c r="D100" s="5">
        <f t="shared" si="14"/>
        <v>-5.1986632008912403E-3</v>
      </c>
    </row>
    <row r="101" spans="1:4" x14ac:dyDescent="0.25">
      <c r="A101" s="1">
        <v>20180</v>
      </c>
      <c r="B101">
        <v>26.79</v>
      </c>
      <c r="C101" s="5">
        <f t="shared" si="11"/>
        <v>0</v>
      </c>
      <c r="D101" s="5">
        <f t="shared" si="14"/>
        <v>-2.6061057334326732E-3</v>
      </c>
    </row>
    <row r="102" spans="1:4" x14ac:dyDescent="0.25">
      <c r="A102" s="1">
        <v>20210</v>
      </c>
      <c r="B102">
        <v>26.77</v>
      </c>
      <c r="C102" s="5">
        <f t="shared" si="11"/>
        <v>-7.4654721911160404E-4</v>
      </c>
      <c r="D102" s="5">
        <f t="shared" si="14"/>
        <v>-5.9413293724470684E-3</v>
      </c>
    </row>
    <row r="103" spans="1:4" x14ac:dyDescent="0.25">
      <c r="A103" s="1">
        <v>20241</v>
      </c>
      <c r="B103">
        <v>26.71</v>
      </c>
      <c r="C103" s="5">
        <f t="shared" si="11"/>
        <v>-2.2413149047441072E-3</v>
      </c>
      <c r="D103" s="5">
        <f t="shared" si="14"/>
        <v>-8.5374907201187789E-3</v>
      </c>
    </row>
    <row r="104" spans="1:4" x14ac:dyDescent="0.25">
      <c r="A104" s="1">
        <v>20271</v>
      </c>
      <c r="B104">
        <v>26.76</v>
      </c>
      <c r="C104" s="5">
        <f t="shared" si="11"/>
        <v>1.8719580681392234E-3</v>
      </c>
      <c r="D104" s="5">
        <f t="shared" si="14"/>
        <v>-3.7230081906179935E-3</v>
      </c>
    </row>
    <row r="105" spans="1:4" x14ac:dyDescent="0.25">
      <c r="A105" s="1">
        <v>20302</v>
      </c>
      <c r="B105">
        <v>26.72</v>
      </c>
      <c r="C105" s="5">
        <f t="shared" si="11"/>
        <v>-1.494768310911887E-3</v>
      </c>
      <c r="D105" s="5">
        <f t="shared" si="14"/>
        <v>-4.8417132216015402E-3</v>
      </c>
    </row>
    <row r="106" spans="1:4" x14ac:dyDescent="0.25">
      <c r="A106" s="1">
        <v>20333</v>
      </c>
      <c r="B106">
        <v>26.85</v>
      </c>
      <c r="C106" s="5">
        <f t="shared" si="11"/>
        <v>4.8652694610780145E-3</v>
      </c>
      <c r="D106" s="5">
        <f t="shared" si="14"/>
        <v>1.4919806042521522E-3</v>
      </c>
    </row>
    <row r="107" spans="1:4" x14ac:dyDescent="0.25">
      <c r="A107" s="1">
        <v>20363</v>
      </c>
      <c r="B107">
        <v>26.82</v>
      </c>
      <c r="C107" s="5">
        <f t="shared" si="11"/>
        <v>-1.1173184357542443E-3</v>
      </c>
      <c r="D107" s="5">
        <f t="shared" si="14"/>
        <v>3.7425149700598404E-3</v>
      </c>
    </row>
    <row r="108" spans="1:4" x14ac:dyDescent="0.25">
      <c r="A108" s="1">
        <v>20394</v>
      </c>
      <c r="B108">
        <v>26.88</v>
      </c>
      <c r="C108" s="5">
        <f t="shared" si="11"/>
        <v>2.2371364653244186E-3</v>
      </c>
      <c r="D108" s="5">
        <f t="shared" si="14"/>
        <v>3.7341299477220424E-3</v>
      </c>
    </row>
    <row r="109" spans="1:4" x14ac:dyDescent="0.25">
      <c r="A109" s="1">
        <v>20424</v>
      </c>
      <c r="B109">
        <v>26.87</v>
      </c>
      <c r="C109" s="5">
        <f t="shared" si="11"/>
        <v>-3.7202380952372494E-4</v>
      </c>
      <c r="D109" s="5">
        <f t="shared" si="14"/>
        <v>3.7355248412402897E-3</v>
      </c>
    </row>
    <row r="110" spans="1:4" x14ac:dyDescent="0.25">
      <c r="A110" s="1">
        <v>20455</v>
      </c>
      <c r="B110">
        <v>26.83</v>
      </c>
      <c r="C110" s="5">
        <f t="shared" si="11"/>
        <v>-1.4886490509863348E-3</v>
      </c>
      <c r="D110" s="5">
        <f t="shared" si="14"/>
        <v>2.2413149047439962E-3</v>
      </c>
    </row>
    <row r="111" spans="1:4" x14ac:dyDescent="0.25">
      <c r="A111" s="1">
        <v>20486</v>
      </c>
      <c r="B111">
        <v>26.86</v>
      </c>
      <c r="C111" s="5">
        <f t="shared" si="11"/>
        <v>1.1181513231457441E-3</v>
      </c>
      <c r="D111" s="5">
        <f t="shared" si="14"/>
        <v>1.491424310216205E-3</v>
      </c>
    </row>
    <row r="112" spans="1:4" x14ac:dyDescent="0.25">
      <c r="A112" s="1">
        <v>20515</v>
      </c>
      <c r="B112">
        <v>26.89</v>
      </c>
      <c r="C112" s="5">
        <f t="shared" si="11"/>
        <v>1.1169024571855424E-3</v>
      </c>
      <c r="D112" s="5">
        <f t="shared" si="14"/>
        <v>3.7327360955581312E-3</v>
      </c>
    </row>
    <row r="113" spans="1:4" x14ac:dyDescent="0.25">
      <c r="A113" s="1">
        <v>20546</v>
      </c>
      <c r="B113">
        <v>26.93</v>
      </c>
      <c r="C113" s="5">
        <f t="shared" si="11"/>
        <v>1.4875418371140814E-3</v>
      </c>
      <c r="D113" s="5">
        <f t="shared" si="14"/>
        <v>5.2258305337813393E-3</v>
      </c>
    </row>
    <row r="114" spans="1:4" x14ac:dyDescent="0.25">
      <c r="A114" s="1">
        <v>20576</v>
      </c>
      <c r="B114">
        <v>27.03</v>
      </c>
      <c r="C114" s="5">
        <f t="shared" si="11"/>
        <v>3.7133308577794732E-3</v>
      </c>
      <c r="D114" s="5">
        <f t="shared" si="14"/>
        <v>9.7123645872245756E-3</v>
      </c>
    </row>
    <row r="115" spans="1:4" x14ac:dyDescent="0.25">
      <c r="A115" s="1">
        <v>20607</v>
      </c>
      <c r="B115">
        <v>27.15</v>
      </c>
      <c r="C115" s="5">
        <f t="shared" si="11"/>
        <v>4.4395116537179202E-3</v>
      </c>
      <c r="D115" s="5">
        <f t="shared" si="14"/>
        <v>1.647323099962561E-2</v>
      </c>
    </row>
    <row r="116" spans="1:4" x14ac:dyDescent="0.25">
      <c r="A116" s="1">
        <v>20637</v>
      </c>
      <c r="B116">
        <v>27.29</v>
      </c>
      <c r="C116" s="5">
        <f t="shared" si="11"/>
        <v>5.1565377532227785E-3</v>
      </c>
      <c r="D116" s="5">
        <f t="shared" si="14"/>
        <v>1.9805680119581393E-2</v>
      </c>
    </row>
    <row r="117" spans="1:4" x14ac:dyDescent="0.25">
      <c r="A117" s="1">
        <v>20668</v>
      </c>
      <c r="B117">
        <v>27.31</v>
      </c>
      <c r="C117" s="5">
        <f t="shared" si="11"/>
        <v>7.3286918285075942E-4</v>
      </c>
      <c r="D117" s="5">
        <f t="shared" si="14"/>
        <v>2.208083832335328E-2</v>
      </c>
    </row>
    <row r="118" spans="1:4" x14ac:dyDescent="0.25">
      <c r="A118" s="1">
        <v>20699</v>
      </c>
      <c r="B118">
        <v>27.35</v>
      </c>
      <c r="C118" s="5">
        <f t="shared" si="11"/>
        <v>1.4646649578908821E-3</v>
      </c>
      <c r="D118" s="5">
        <f t="shared" si="14"/>
        <v>1.862197392923659E-2</v>
      </c>
    </row>
    <row r="119" spans="1:4" x14ac:dyDescent="0.25">
      <c r="A119" s="1">
        <v>20729</v>
      </c>
      <c r="B119">
        <v>27.51</v>
      </c>
      <c r="C119" s="5">
        <f t="shared" si="11"/>
        <v>5.8500914076782262E-3</v>
      </c>
      <c r="D119" s="5">
        <f t="shared" si="14"/>
        <v>2.5727069351230369E-2</v>
      </c>
    </row>
    <row r="120" spans="1:4" x14ac:dyDescent="0.25">
      <c r="A120" s="1">
        <v>20760</v>
      </c>
      <c r="B120">
        <v>27.51</v>
      </c>
      <c r="C120" s="5">
        <f t="shared" si="11"/>
        <v>0</v>
      </c>
      <c r="D120" s="5">
        <f t="shared" si="14"/>
        <v>2.34375E-2</v>
      </c>
    </row>
    <row r="121" spans="1:4" x14ac:dyDescent="0.25">
      <c r="A121" s="1">
        <v>20790</v>
      </c>
      <c r="B121">
        <v>27.63</v>
      </c>
      <c r="C121" s="5">
        <f t="shared" si="11"/>
        <v>4.362050163576825E-3</v>
      </c>
      <c r="D121" s="5">
        <f t="shared" si="14"/>
        <v>2.8284331968738252E-2</v>
      </c>
    </row>
    <row r="122" spans="1:4" x14ac:dyDescent="0.25">
      <c r="A122" s="1">
        <v>20821</v>
      </c>
      <c r="B122">
        <v>27.67</v>
      </c>
      <c r="C122" s="5">
        <f t="shared" si="11"/>
        <v>1.4477017734346731E-3</v>
      </c>
      <c r="D122" s="5">
        <f t="shared" si="14"/>
        <v>3.1308237048080612E-2</v>
      </c>
    </row>
    <row r="123" spans="1:4" x14ac:dyDescent="0.25">
      <c r="A123" s="1">
        <v>20852</v>
      </c>
      <c r="B123">
        <v>27.8</v>
      </c>
      <c r="C123" s="5">
        <f t="shared" si="11"/>
        <v>4.6982291290205147E-3</v>
      </c>
      <c r="D123" s="5">
        <f t="shared" si="14"/>
        <v>3.4996276991809516E-2</v>
      </c>
    </row>
    <row r="124" spans="1:4" x14ac:dyDescent="0.25">
      <c r="A124" s="1">
        <v>20880</v>
      </c>
      <c r="B124">
        <v>27.86</v>
      </c>
      <c r="C124" s="5">
        <f t="shared" si="11"/>
        <v>2.1582733812948174E-3</v>
      </c>
      <c r="D124" s="5">
        <f t="shared" si="14"/>
        <v>3.6072889550018639E-2</v>
      </c>
    </row>
    <row r="125" spans="1:4" x14ac:dyDescent="0.25">
      <c r="A125" s="1">
        <v>20911</v>
      </c>
      <c r="B125">
        <v>27.93</v>
      </c>
      <c r="C125" s="5">
        <f t="shared" si="11"/>
        <v>2.5125628140703071E-3</v>
      </c>
      <c r="D125" s="5">
        <f t="shared" si="14"/>
        <v>3.7133308577794288E-2</v>
      </c>
    </row>
    <row r="126" spans="1:4" x14ac:dyDescent="0.25">
      <c r="A126" s="1">
        <v>20941</v>
      </c>
      <c r="B126">
        <v>28</v>
      </c>
      <c r="C126" s="5">
        <f t="shared" si="11"/>
        <v>2.5062656641603454E-3</v>
      </c>
      <c r="D126" s="5">
        <f t="shared" si="14"/>
        <v>3.588605253422128E-2</v>
      </c>
    </row>
    <row r="127" spans="1:4" x14ac:dyDescent="0.25">
      <c r="A127" s="1">
        <v>20972</v>
      </c>
      <c r="B127">
        <v>28.11</v>
      </c>
      <c r="C127" s="5">
        <f t="shared" si="11"/>
        <v>3.9285714285715034E-3</v>
      </c>
      <c r="D127" s="5">
        <f t="shared" si="14"/>
        <v>3.5359116022099402E-2</v>
      </c>
    </row>
    <row r="128" spans="1:4" x14ac:dyDescent="0.25">
      <c r="A128" s="1">
        <v>21002</v>
      </c>
      <c r="B128">
        <v>28.19</v>
      </c>
      <c r="C128" s="5">
        <f t="shared" si="11"/>
        <v>2.8459622909997595E-3</v>
      </c>
      <c r="D128" s="5">
        <f t="shared" si="14"/>
        <v>3.2979113228288837E-2</v>
      </c>
    </row>
    <row r="129" spans="1:4" x14ac:dyDescent="0.25">
      <c r="A129" s="1">
        <v>21033</v>
      </c>
      <c r="B129">
        <v>28.28</v>
      </c>
      <c r="C129" s="5">
        <f t="shared" si="11"/>
        <v>3.1926214969848488E-3</v>
      </c>
      <c r="D129" s="5">
        <f t="shared" si="14"/>
        <v>3.5518125228853892E-2</v>
      </c>
    </row>
    <row r="130" spans="1:4" x14ac:dyDescent="0.25">
      <c r="A130" s="1">
        <v>21064</v>
      </c>
      <c r="B130">
        <v>28.32</v>
      </c>
      <c r="C130" s="5">
        <f t="shared" si="11"/>
        <v>1.4144271570013522E-3</v>
      </c>
      <c r="D130" s="5">
        <f t="shared" si="14"/>
        <v>3.5466179159049371E-2</v>
      </c>
    </row>
    <row r="131" spans="1:4" x14ac:dyDescent="0.25">
      <c r="A131" s="1">
        <v>21094</v>
      </c>
      <c r="B131">
        <v>28.32</v>
      </c>
      <c r="C131" s="5">
        <f t="shared" si="11"/>
        <v>0</v>
      </c>
      <c r="D131" s="5">
        <f t="shared" si="14"/>
        <v>2.9443838604143791E-2</v>
      </c>
    </row>
    <row r="132" spans="1:4" x14ac:dyDescent="0.25">
      <c r="A132" s="1">
        <v>21125</v>
      </c>
      <c r="B132">
        <v>28.41</v>
      </c>
      <c r="C132" s="5">
        <f t="shared" ref="C132:C195" si="15">B132/B131-1</f>
        <v>3.1779661016948513E-3</v>
      </c>
      <c r="D132" s="5">
        <f t="shared" si="14"/>
        <v>3.2715376226826631E-2</v>
      </c>
    </row>
    <row r="133" spans="1:4" x14ac:dyDescent="0.25">
      <c r="A133" s="1">
        <v>21155</v>
      </c>
      <c r="B133">
        <v>28.47</v>
      </c>
      <c r="C133" s="5">
        <f t="shared" si="15"/>
        <v>2.1119324181626542E-3</v>
      </c>
      <c r="D133" s="5">
        <f t="shared" si="14"/>
        <v>3.0401737242128135E-2</v>
      </c>
    </row>
    <row r="134" spans="1:4" x14ac:dyDescent="0.25">
      <c r="A134" s="1">
        <v>21186</v>
      </c>
      <c r="B134">
        <v>28.64</v>
      </c>
      <c r="C134" s="5">
        <f t="shared" si="15"/>
        <v>5.9711977520198189E-3</v>
      </c>
      <c r="D134" s="5">
        <f t="shared" si="14"/>
        <v>3.5056017347307566E-2</v>
      </c>
    </row>
    <row r="135" spans="1:4" x14ac:dyDescent="0.25">
      <c r="A135" s="1">
        <v>21217</v>
      </c>
      <c r="B135">
        <v>28.7</v>
      </c>
      <c r="C135" s="5">
        <f t="shared" si="15"/>
        <v>2.0949720670391248E-3</v>
      </c>
      <c r="D135" s="5">
        <f t="shared" si="14"/>
        <v>3.2374100719424481E-2</v>
      </c>
    </row>
    <row r="136" spans="1:4" x14ac:dyDescent="0.25">
      <c r="A136" s="1">
        <v>21245</v>
      </c>
      <c r="B136">
        <v>28.87</v>
      </c>
      <c r="C136" s="5">
        <f t="shared" si="15"/>
        <v>5.9233449477351652E-3</v>
      </c>
      <c r="D136" s="5">
        <f t="shared" si="14"/>
        <v>3.6252692031586653E-2</v>
      </c>
    </row>
    <row r="137" spans="1:4" x14ac:dyDescent="0.25">
      <c r="A137" s="1">
        <v>21276</v>
      </c>
      <c r="B137">
        <v>28.94</v>
      </c>
      <c r="C137" s="5">
        <f t="shared" si="15"/>
        <v>2.4246622791825878E-3</v>
      </c>
      <c r="D137" s="5">
        <f t="shared" si="14"/>
        <v>3.6161833154314316E-2</v>
      </c>
    </row>
    <row r="138" spans="1:4" x14ac:dyDescent="0.25">
      <c r="A138" s="1">
        <v>21306</v>
      </c>
      <c r="B138">
        <v>28.94</v>
      </c>
      <c r="C138" s="5">
        <f t="shared" si="15"/>
        <v>0</v>
      </c>
      <c r="D138" s="5">
        <f t="shared" si="14"/>
        <v>3.3571428571428585E-2</v>
      </c>
    </row>
    <row r="139" spans="1:4" x14ac:dyDescent="0.25">
      <c r="A139" s="1">
        <v>21337</v>
      </c>
      <c r="B139">
        <v>28.91</v>
      </c>
      <c r="C139" s="5">
        <f t="shared" si="15"/>
        <v>-1.0366275051831852E-3</v>
      </c>
      <c r="D139" s="5">
        <f t="shared" si="14"/>
        <v>2.8459622909996485E-2</v>
      </c>
    </row>
    <row r="140" spans="1:4" x14ac:dyDescent="0.25">
      <c r="A140" s="1">
        <v>21367</v>
      </c>
      <c r="B140">
        <v>28.89</v>
      </c>
      <c r="C140" s="5">
        <f t="shared" si="15"/>
        <v>-6.9180214458663958E-4</v>
      </c>
      <c r="D140" s="5">
        <f t="shared" si="14"/>
        <v>2.483150053210359E-2</v>
      </c>
    </row>
    <row r="141" spans="1:4" x14ac:dyDescent="0.25">
      <c r="A141" s="1">
        <v>21398</v>
      </c>
      <c r="B141">
        <v>28.94</v>
      </c>
      <c r="C141" s="5">
        <f t="shared" si="15"/>
        <v>1.7307026652821911E-3</v>
      </c>
      <c r="D141" s="5">
        <f t="shared" si="14"/>
        <v>2.3338048090523422E-2</v>
      </c>
    </row>
    <row r="142" spans="1:4" x14ac:dyDescent="0.25">
      <c r="A142" s="1">
        <v>21429</v>
      </c>
      <c r="B142">
        <v>28.91</v>
      </c>
      <c r="C142" s="5">
        <f t="shared" si="15"/>
        <v>-1.0366275051831852E-3</v>
      </c>
      <c r="D142" s="5">
        <f t="shared" si="14"/>
        <v>2.0833333333333259E-2</v>
      </c>
    </row>
    <row r="143" spans="1:4" x14ac:dyDescent="0.25">
      <c r="A143" s="1">
        <v>21459</v>
      </c>
      <c r="B143">
        <v>28.91</v>
      </c>
      <c r="C143" s="5">
        <f t="shared" si="15"/>
        <v>0</v>
      </c>
      <c r="D143" s="5">
        <f t="shared" ref="D143:D206" si="16">B143/B131-1</f>
        <v>2.0833333333333259E-2</v>
      </c>
    </row>
    <row r="144" spans="1:4" x14ac:dyDescent="0.25">
      <c r="A144" s="1">
        <v>21490</v>
      </c>
      <c r="B144">
        <v>28.95</v>
      </c>
      <c r="C144" s="5">
        <f t="shared" si="15"/>
        <v>1.3836042891732792E-3</v>
      </c>
      <c r="D144" s="5">
        <f t="shared" si="16"/>
        <v>1.9007391763463444E-2</v>
      </c>
    </row>
    <row r="145" spans="1:4" x14ac:dyDescent="0.25">
      <c r="A145" s="1">
        <v>21520</v>
      </c>
      <c r="B145">
        <v>28.97</v>
      </c>
      <c r="C145" s="5">
        <f t="shared" si="15"/>
        <v>6.9084628670124104E-4</v>
      </c>
      <c r="D145" s="5">
        <f t="shared" si="16"/>
        <v>1.7562346329469625E-2</v>
      </c>
    </row>
    <row r="146" spans="1:4" x14ac:dyDescent="0.25">
      <c r="A146" s="1">
        <v>21551</v>
      </c>
      <c r="B146">
        <v>29.01</v>
      </c>
      <c r="C146" s="5">
        <f t="shared" si="15"/>
        <v>1.3807386952020551E-3</v>
      </c>
      <c r="D146" s="5">
        <f t="shared" si="16"/>
        <v>1.2918994413407825E-2</v>
      </c>
    </row>
    <row r="147" spans="1:4" x14ac:dyDescent="0.25">
      <c r="A147" s="1">
        <v>21582</v>
      </c>
      <c r="B147">
        <v>29</v>
      </c>
      <c r="C147" s="5">
        <f t="shared" si="15"/>
        <v>-3.4470872113068207E-4</v>
      </c>
      <c r="D147" s="5">
        <f t="shared" si="16"/>
        <v>1.0452961672473782E-2</v>
      </c>
    </row>
    <row r="148" spans="1:4" x14ac:dyDescent="0.25">
      <c r="A148" s="1">
        <v>21610</v>
      </c>
      <c r="B148">
        <v>28.97</v>
      </c>
      <c r="C148" s="5">
        <f t="shared" si="15"/>
        <v>-1.034482758620725E-3</v>
      </c>
      <c r="D148" s="5">
        <f t="shared" si="16"/>
        <v>3.463803255975062E-3</v>
      </c>
    </row>
    <row r="149" spans="1:4" x14ac:dyDescent="0.25">
      <c r="A149" s="1">
        <v>21641</v>
      </c>
      <c r="B149">
        <v>28.98</v>
      </c>
      <c r="C149" s="5">
        <f t="shared" si="15"/>
        <v>3.4518467380051376E-4</v>
      </c>
      <c r="D149" s="5">
        <f t="shared" si="16"/>
        <v>1.3821700069107656E-3</v>
      </c>
    </row>
    <row r="150" spans="1:4" x14ac:dyDescent="0.25">
      <c r="A150" s="1">
        <v>21671</v>
      </c>
      <c r="B150">
        <v>29.04</v>
      </c>
      <c r="C150" s="5">
        <f t="shared" si="15"/>
        <v>2.0703933747412417E-3</v>
      </c>
      <c r="D150" s="5">
        <f t="shared" si="16"/>
        <v>3.4554250172771361E-3</v>
      </c>
    </row>
    <row r="151" spans="1:4" x14ac:dyDescent="0.25">
      <c r="A151" s="1">
        <v>21702</v>
      </c>
      <c r="B151">
        <v>29.11</v>
      </c>
      <c r="C151" s="5">
        <f t="shared" si="15"/>
        <v>2.4104683195591559E-3</v>
      </c>
      <c r="D151" s="5">
        <f t="shared" si="16"/>
        <v>6.9180214458663958E-3</v>
      </c>
    </row>
    <row r="152" spans="1:4" x14ac:dyDescent="0.25">
      <c r="A152" s="1">
        <v>21732</v>
      </c>
      <c r="B152">
        <v>29.15</v>
      </c>
      <c r="C152" s="5">
        <f t="shared" si="15"/>
        <v>1.3740982480248132E-3</v>
      </c>
      <c r="D152" s="5">
        <f t="shared" si="16"/>
        <v>8.9996538594667719E-3</v>
      </c>
    </row>
    <row r="153" spans="1:4" x14ac:dyDescent="0.25">
      <c r="A153" s="1">
        <v>21763</v>
      </c>
      <c r="B153">
        <v>29.18</v>
      </c>
      <c r="C153" s="5">
        <f t="shared" si="15"/>
        <v>1.0291595197255976E-3</v>
      </c>
      <c r="D153" s="5">
        <f t="shared" si="16"/>
        <v>8.2930200414650379E-3</v>
      </c>
    </row>
    <row r="154" spans="1:4" x14ac:dyDescent="0.25">
      <c r="A154" s="1">
        <v>21794</v>
      </c>
      <c r="B154">
        <v>29.25</v>
      </c>
      <c r="C154" s="5">
        <f t="shared" si="15"/>
        <v>2.3989033584648212E-3</v>
      </c>
      <c r="D154" s="5">
        <f t="shared" si="16"/>
        <v>1.1760636457972984E-2</v>
      </c>
    </row>
    <row r="155" spans="1:4" x14ac:dyDescent="0.25">
      <c r="A155" s="1">
        <v>21824</v>
      </c>
      <c r="B155">
        <v>29.35</v>
      </c>
      <c r="C155" s="5">
        <f t="shared" si="15"/>
        <v>3.4188034188034067E-3</v>
      </c>
      <c r="D155" s="5">
        <f t="shared" si="16"/>
        <v>1.5219647180906293E-2</v>
      </c>
    </row>
    <row r="156" spans="1:4" x14ac:dyDescent="0.25">
      <c r="A156" s="1">
        <v>21855</v>
      </c>
      <c r="B156">
        <v>29.35</v>
      </c>
      <c r="C156" s="5">
        <f t="shared" si="15"/>
        <v>0</v>
      </c>
      <c r="D156" s="5">
        <f t="shared" si="16"/>
        <v>1.3816925734024155E-2</v>
      </c>
    </row>
    <row r="157" spans="1:4" x14ac:dyDescent="0.25">
      <c r="A157" s="1">
        <v>21885</v>
      </c>
      <c r="B157">
        <v>29.41</v>
      </c>
      <c r="C157" s="5">
        <f t="shared" si="15"/>
        <v>2.0442930153321548E-3</v>
      </c>
      <c r="D157" s="5">
        <f t="shared" si="16"/>
        <v>1.5188125647221273E-2</v>
      </c>
    </row>
    <row r="158" spans="1:4" x14ac:dyDescent="0.25">
      <c r="A158" s="1">
        <v>21916</v>
      </c>
      <c r="B158">
        <v>29.37</v>
      </c>
      <c r="C158" s="5">
        <f t="shared" si="15"/>
        <v>-1.3600816048963127E-3</v>
      </c>
      <c r="D158" s="5">
        <f t="shared" si="16"/>
        <v>1.2409513960703222E-2</v>
      </c>
    </row>
    <row r="159" spans="1:4" x14ac:dyDescent="0.25">
      <c r="A159" s="1">
        <v>21947</v>
      </c>
      <c r="B159">
        <v>29.41</v>
      </c>
      <c r="C159" s="5">
        <f t="shared" si="15"/>
        <v>1.3619339462036528E-3</v>
      </c>
      <c r="D159" s="5">
        <f t="shared" si="16"/>
        <v>1.4137931034482687E-2</v>
      </c>
    </row>
    <row r="160" spans="1:4" x14ac:dyDescent="0.25">
      <c r="A160" s="1">
        <v>21976</v>
      </c>
      <c r="B160">
        <v>29.41</v>
      </c>
      <c r="C160" s="5">
        <f t="shared" si="15"/>
        <v>0</v>
      </c>
      <c r="D160" s="5">
        <f t="shared" si="16"/>
        <v>1.5188125647221273E-2</v>
      </c>
    </row>
    <row r="161" spans="1:4" x14ac:dyDescent="0.25">
      <c r="A161" s="1">
        <v>22007</v>
      </c>
      <c r="B161">
        <v>29.54</v>
      </c>
      <c r="C161" s="5">
        <f t="shared" si="15"/>
        <v>4.4202652159128775E-3</v>
      </c>
      <c r="D161" s="5">
        <f t="shared" si="16"/>
        <v>1.9323671497584405E-2</v>
      </c>
    </row>
    <row r="162" spans="1:4" x14ac:dyDescent="0.25">
      <c r="A162" s="1">
        <v>22037</v>
      </c>
      <c r="B162">
        <v>29.57</v>
      </c>
      <c r="C162" s="5">
        <f t="shared" si="15"/>
        <v>1.0155721056195333E-3</v>
      </c>
      <c r="D162" s="5">
        <f t="shared" si="16"/>
        <v>1.8250688705234275E-2</v>
      </c>
    </row>
    <row r="163" spans="1:4" x14ac:dyDescent="0.25">
      <c r="A163" s="1">
        <v>22068</v>
      </c>
      <c r="B163">
        <v>29.61</v>
      </c>
      <c r="C163" s="5">
        <f t="shared" si="15"/>
        <v>1.352722353736846E-3</v>
      </c>
      <c r="D163" s="5">
        <f t="shared" si="16"/>
        <v>1.7176228100309165E-2</v>
      </c>
    </row>
    <row r="164" spans="1:4" x14ac:dyDescent="0.25">
      <c r="A164" s="1">
        <v>22098</v>
      </c>
      <c r="B164">
        <v>29.55</v>
      </c>
      <c r="C164" s="5">
        <f t="shared" si="15"/>
        <v>-2.0263424518742745E-3</v>
      </c>
      <c r="D164" s="5">
        <f t="shared" si="16"/>
        <v>1.3722126929674117E-2</v>
      </c>
    </row>
    <row r="165" spans="1:4" x14ac:dyDescent="0.25">
      <c r="A165" s="1">
        <v>22129</v>
      </c>
      <c r="B165">
        <v>29.61</v>
      </c>
      <c r="C165" s="5">
        <f t="shared" si="15"/>
        <v>2.0304568527917954E-3</v>
      </c>
      <c r="D165" s="5">
        <f t="shared" si="16"/>
        <v>1.473612063056895E-2</v>
      </c>
    </row>
    <row r="166" spans="1:4" x14ac:dyDescent="0.25">
      <c r="A166" s="1">
        <v>22160</v>
      </c>
      <c r="B166">
        <v>29.61</v>
      </c>
      <c r="C166" s="5">
        <f t="shared" si="15"/>
        <v>0</v>
      </c>
      <c r="D166" s="5">
        <f t="shared" si="16"/>
        <v>1.2307692307692353E-2</v>
      </c>
    </row>
    <row r="167" spans="1:4" x14ac:dyDescent="0.25">
      <c r="A167" s="1">
        <v>22190</v>
      </c>
      <c r="B167">
        <v>29.75</v>
      </c>
      <c r="C167" s="5">
        <f t="shared" si="15"/>
        <v>4.7281323877068626E-3</v>
      </c>
      <c r="D167" s="5">
        <f t="shared" si="16"/>
        <v>1.3628620102214661E-2</v>
      </c>
    </row>
    <row r="168" spans="1:4" x14ac:dyDescent="0.25">
      <c r="A168" s="1">
        <v>22221</v>
      </c>
      <c r="B168">
        <v>29.78</v>
      </c>
      <c r="C168" s="5">
        <f t="shared" si="15"/>
        <v>1.0084033613446675E-3</v>
      </c>
      <c r="D168" s="5">
        <f t="shared" si="16"/>
        <v>1.4650766609880739E-2</v>
      </c>
    </row>
    <row r="169" spans="1:4" x14ac:dyDescent="0.25">
      <c r="A169" s="1">
        <v>22251</v>
      </c>
      <c r="B169">
        <v>29.81</v>
      </c>
      <c r="C169" s="5">
        <f t="shared" si="15"/>
        <v>1.007387508394908E-3</v>
      </c>
      <c r="D169" s="5">
        <f t="shared" si="16"/>
        <v>1.3600816048962905E-2</v>
      </c>
    </row>
    <row r="170" spans="1:4" x14ac:dyDescent="0.25">
      <c r="A170" s="1">
        <v>22282</v>
      </c>
      <c r="B170">
        <v>29.84</v>
      </c>
      <c r="C170" s="5">
        <f t="shared" si="15"/>
        <v>1.0063737001007045E-3</v>
      </c>
      <c r="D170" s="5">
        <f t="shared" si="16"/>
        <v>1.6002723867892366E-2</v>
      </c>
    </row>
    <row r="171" spans="1:4" x14ac:dyDescent="0.25">
      <c r="A171" s="1">
        <v>22313</v>
      </c>
      <c r="B171">
        <v>29.84</v>
      </c>
      <c r="C171" s="5">
        <f t="shared" si="15"/>
        <v>0</v>
      </c>
      <c r="D171" s="5">
        <f t="shared" si="16"/>
        <v>1.4620877252635056E-2</v>
      </c>
    </row>
    <row r="172" spans="1:4" x14ac:dyDescent="0.25">
      <c r="A172" s="1">
        <v>22341</v>
      </c>
      <c r="B172">
        <v>29.84</v>
      </c>
      <c r="C172" s="5">
        <f t="shared" si="15"/>
        <v>0</v>
      </c>
      <c r="D172" s="5">
        <f t="shared" si="16"/>
        <v>1.4620877252635056E-2</v>
      </c>
    </row>
    <row r="173" spans="1:4" x14ac:dyDescent="0.25">
      <c r="A173" s="1">
        <v>22372</v>
      </c>
      <c r="B173">
        <v>29.81</v>
      </c>
      <c r="C173" s="5">
        <f t="shared" si="15"/>
        <v>-1.0053619302949901E-3</v>
      </c>
      <c r="D173" s="5">
        <f t="shared" si="16"/>
        <v>9.1401489505755773E-3</v>
      </c>
    </row>
    <row r="174" spans="1:4" x14ac:dyDescent="0.25">
      <c r="A174" s="1">
        <v>22402</v>
      </c>
      <c r="B174">
        <v>29.84</v>
      </c>
      <c r="C174" s="5">
        <f t="shared" si="15"/>
        <v>1.0063737001007045E-3</v>
      </c>
      <c r="D174" s="5">
        <f t="shared" si="16"/>
        <v>9.1308758877239882E-3</v>
      </c>
    </row>
    <row r="175" spans="1:4" x14ac:dyDescent="0.25">
      <c r="A175" s="1">
        <v>22433</v>
      </c>
      <c r="B175">
        <v>29.84</v>
      </c>
      <c r="C175" s="5">
        <f t="shared" si="15"/>
        <v>0</v>
      </c>
      <c r="D175" s="5">
        <f t="shared" si="16"/>
        <v>7.7676460655184965E-3</v>
      </c>
    </row>
    <row r="176" spans="1:4" x14ac:dyDescent="0.25">
      <c r="A176" s="1">
        <v>22463</v>
      </c>
      <c r="B176">
        <v>29.92</v>
      </c>
      <c r="C176" s="5">
        <f t="shared" si="15"/>
        <v>2.6809651474530849E-3</v>
      </c>
      <c r="D176" s="5">
        <f t="shared" si="16"/>
        <v>1.2521150592216701E-2</v>
      </c>
    </row>
    <row r="177" spans="1:4" x14ac:dyDescent="0.25">
      <c r="A177" s="1">
        <v>22494</v>
      </c>
      <c r="B177">
        <v>29.94</v>
      </c>
      <c r="C177" s="5">
        <f t="shared" si="15"/>
        <v>6.6844919786102075E-4</v>
      </c>
      <c r="D177" s="5">
        <f t="shared" si="16"/>
        <v>1.1144883485309176E-2</v>
      </c>
    </row>
    <row r="178" spans="1:4" x14ac:dyDescent="0.25">
      <c r="A178" s="1">
        <v>22525</v>
      </c>
      <c r="B178">
        <v>29.98</v>
      </c>
      <c r="C178" s="5">
        <f t="shared" si="15"/>
        <v>1.3360053440214514E-3</v>
      </c>
      <c r="D178" s="5">
        <f t="shared" si="16"/>
        <v>1.2495778453225359E-2</v>
      </c>
    </row>
    <row r="179" spans="1:4" x14ac:dyDescent="0.25">
      <c r="A179" s="1">
        <v>22555</v>
      </c>
      <c r="B179">
        <v>29.98</v>
      </c>
      <c r="C179" s="5">
        <f t="shared" si="15"/>
        <v>0</v>
      </c>
      <c r="D179" s="5">
        <f t="shared" si="16"/>
        <v>7.7310924369748957E-3</v>
      </c>
    </row>
    <row r="180" spans="1:4" x14ac:dyDescent="0.25">
      <c r="A180" s="1">
        <v>22586</v>
      </c>
      <c r="B180">
        <v>29.98</v>
      </c>
      <c r="C180" s="5">
        <f t="shared" si="15"/>
        <v>0</v>
      </c>
      <c r="D180" s="5">
        <f t="shared" si="16"/>
        <v>6.7159167226327199E-3</v>
      </c>
    </row>
    <row r="181" spans="1:4" x14ac:dyDescent="0.25">
      <c r="A181" s="1">
        <v>22616</v>
      </c>
      <c r="B181">
        <v>30.01</v>
      </c>
      <c r="C181" s="5">
        <f t="shared" si="15"/>
        <v>1.0006671114075605E-3</v>
      </c>
      <c r="D181" s="5">
        <f t="shared" si="16"/>
        <v>6.7091580006710672E-3</v>
      </c>
    </row>
    <row r="182" spans="1:4" x14ac:dyDescent="0.25">
      <c r="A182" s="1">
        <v>22647</v>
      </c>
      <c r="B182">
        <v>30.04</v>
      </c>
      <c r="C182" s="5">
        <f t="shared" si="15"/>
        <v>9.9966677774077084E-4</v>
      </c>
      <c r="D182" s="5">
        <f t="shared" si="16"/>
        <v>6.7024128686326012E-3</v>
      </c>
    </row>
    <row r="183" spans="1:4" x14ac:dyDescent="0.25">
      <c r="A183" s="1">
        <v>22678</v>
      </c>
      <c r="B183">
        <v>30.11</v>
      </c>
      <c r="C183" s="5">
        <f t="shared" si="15"/>
        <v>2.3302263648468102E-3</v>
      </c>
      <c r="D183" s="5">
        <f t="shared" si="16"/>
        <v>9.0482573726542448E-3</v>
      </c>
    </row>
    <row r="184" spans="1:4" x14ac:dyDescent="0.25">
      <c r="A184" s="1">
        <v>22706</v>
      </c>
      <c r="B184">
        <v>30.17</v>
      </c>
      <c r="C184" s="5">
        <f t="shared" si="15"/>
        <v>1.9926934573231136E-3</v>
      </c>
      <c r="D184" s="5">
        <f t="shared" si="16"/>
        <v>1.1058981233244003E-2</v>
      </c>
    </row>
    <row r="185" spans="1:4" x14ac:dyDescent="0.25">
      <c r="A185" s="1">
        <v>22737</v>
      </c>
      <c r="B185">
        <v>30.21</v>
      </c>
      <c r="C185" s="5">
        <f t="shared" si="15"/>
        <v>1.3258203513424327E-3</v>
      </c>
      <c r="D185" s="5">
        <f t="shared" si="16"/>
        <v>1.3418316001341912E-2</v>
      </c>
    </row>
    <row r="186" spans="1:4" x14ac:dyDescent="0.25">
      <c r="A186" s="1">
        <v>22767</v>
      </c>
      <c r="B186">
        <v>30.24</v>
      </c>
      <c r="C186" s="5">
        <f t="shared" si="15"/>
        <v>9.930486593843213E-4</v>
      </c>
      <c r="D186" s="5">
        <f t="shared" si="16"/>
        <v>1.3404825737265424E-2</v>
      </c>
    </row>
    <row r="187" spans="1:4" x14ac:dyDescent="0.25">
      <c r="A187" s="1">
        <v>22798</v>
      </c>
      <c r="B187">
        <v>30.21</v>
      </c>
      <c r="C187" s="5">
        <f t="shared" si="15"/>
        <v>-9.9206349206337752E-4</v>
      </c>
      <c r="D187" s="5">
        <f t="shared" si="16"/>
        <v>1.2399463806970434E-2</v>
      </c>
    </row>
    <row r="188" spans="1:4" x14ac:dyDescent="0.25">
      <c r="A188" s="1">
        <v>22828</v>
      </c>
      <c r="B188">
        <v>30.22</v>
      </c>
      <c r="C188" s="5">
        <f t="shared" si="15"/>
        <v>3.3101621979469975E-4</v>
      </c>
      <c r="D188" s="5">
        <f t="shared" si="16"/>
        <v>1.0026737967914423E-2</v>
      </c>
    </row>
    <row r="189" spans="1:4" x14ac:dyDescent="0.25">
      <c r="A189" s="1">
        <v>22859</v>
      </c>
      <c r="B189">
        <v>30.28</v>
      </c>
      <c r="C189" s="5">
        <f t="shared" si="15"/>
        <v>1.9854401058903015E-3</v>
      </c>
      <c r="D189" s="5">
        <f t="shared" si="16"/>
        <v>1.1356045424181671E-2</v>
      </c>
    </row>
    <row r="190" spans="1:4" x14ac:dyDescent="0.25">
      <c r="A190" s="1">
        <v>22890</v>
      </c>
      <c r="B190">
        <v>30.42</v>
      </c>
      <c r="C190" s="5">
        <f t="shared" si="15"/>
        <v>4.6235138705417178E-3</v>
      </c>
      <c r="D190" s="5">
        <f t="shared" si="16"/>
        <v>1.4676450967311627E-2</v>
      </c>
    </row>
    <row r="191" spans="1:4" x14ac:dyDescent="0.25">
      <c r="A191" s="1">
        <v>22920</v>
      </c>
      <c r="B191">
        <v>30.38</v>
      </c>
      <c r="C191" s="5">
        <f t="shared" si="15"/>
        <v>-1.3149243918475495E-3</v>
      </c>
      <c r="D191" s="5">
        <f t="shared" si="16"/>
        <v>1.3342228152101399E-2</v>
      </c>
    </row>
    <row r="192" spans="1:4" x14ac:dyDescent="0.25">
      <c r="A192" s="1">
        <v>22951</v>
      </c>
      <c r="B192">
        <v>30.38</v>
      </c>
      <c r="C192" s="5">
        <f t="shared" si="15"/>
        <v>0</v>
      </c>
      <c r="D192" s="5">
        <f t="shared" si="16"/>
        <v>1.3342228152101399E-2</v>
      </c>
    </row>
    <row r="193" spans="1:4" x14ac:dyDescent="0.25">
      <c r="A193" s="1">
        <v>22981</v>
      </c>
      <c r="B193">
        <v>30.38</v>
      </c>
      <c r="C193" s="5">
        <f t="shared" si="15"/>
        <v>0</v>
      </c>
      <c r="D193" s="5">
        <f t="shared" si="16"/>
        <v>1.2329223592135952E-2</v>
      </c>
    </row>
    <row r="194" spans="1:4" x14ac:dyDescent="0.25">
      <c r="A194" s="1">
        <v>23012</v>
      </c>
      <c r="B194">
        <v>30.44</v>
      </c>
      <c r="C194" s="5">
        <f t="shared" si="15"/>
        <v>1.9749835418039208E-3</v>
      </c>
      <c r="D194" s="5">
        <f t="shared" si="16"/>
        <v>1.3315579227696439E-2</v>
      </c>
    </row>
    <row r="195" spans="1:4" x14ac:dyDescent="0.25">
      <c r="A195" s="1">
        <v>23043</v>
      </c>
      <c r="B195">
        <v>30.48</v>
      </c>
      <c r="C195" s="5">
        <f t="shared" si="15"/>
        <v>1.3140604467805073E-3</v>
      </c>
      <c r="D195" s="5">
        <f t="shared" si="16"/>
        <v>1.2288276320159497E-2</v>
      </c>
    </row>
    <row r="196" spans="1:4" x14ac:dyDescent="0.25">
      <c r="A196" s="1">
        <v>23071</v>
      </c>
      <c r="B196">
        <v>30.51</v>
      </c>
      <c r="C196" s="5">
        <f t="shared" ref="C196:C259" si="17">B196/B195-1</f>
        <v>9.8425196850393526E-4</v>
      </c>
      <c r="D196" s="5">
        <f t="shared" si="16"/>
        <v>1.1269472986410234E-2</v>
      </c>
    </row>
    <row r="197" spans="1:4" x14ac:dyDescent="0.25">
      <c r="A197" s="1">
        <v>23102</v>
      </c>
      <c r="B197">
        <v>30.48</v>
      </c>
      <c r="C197" s="5">
        <f t="shared" si="17"/>
        <v>-9.8328416912496497E-4</v>
      </c>
      <c r="D197" s="5">
        <f t="shared" si="16"/>
        <v>8.9374379344586696E-3</v>
      </c>
    </row>
    <row r="198" spans="1:4" x14ac:dyDescent="0.25">
      <c r="A198" s="1">
        <v>23132</v>
      </c>
      <c r="B198">
        <v>30.51</v>
      </c>
      <c r="C198" s="5">
        <f t="shared" si="17"/>
        <v>9.8425196850393526E-4</v>
      </c>
      <c r="D198" s="5">
        <f t="shared" si="16"/>
        <v>8.9285714285716189E-3</v>
      </c>
    </row>
    <row r="199" spans="1:4" x14ac:dyDescent="0.25">
      <c r="A199" s="1">
        <v>23163</v>
      </c>
      <c r="B199">
        <v>30.61</v>
      </c>
      <c r="C199" s="5">
        <f t="shared" si="17"/>
        <v>3.2776138970829205E-3</v>
      </c>
      <c r="D199" s="5">
        <f t="shared" si="16"/>
        <v>1.3240648791790655E-2</v>
      </c>
    </row>
    <row r="200" spans="1:4" x14ac:dyDescent="0.25">
      <c r="A200" s="1">
        <v>23193</v>
      </c>
      <c r="B200">
        <v>30.69</v>
      </c>
      <c r="C200" s="5">
        <f t="shared" si="17"/>
        <v>2.6135249918328718E-3</v>
      </c>
      <c r="D200" s="5">
        <f t="shared" si="16"/>
        <v>1.5552614162806178E-2</v>
      </c>
    </row>
    <row r="201" spans="1:4" x14ac:dyDescent="0.25">
      <c r="A201" s="1">
        <v>23224</v>
      </c>
      <c r="B201">
        <v>30.75</v>
      </c>
      <c r="C201" s="5">
        <f t="shared" si="17"/>
        <v>1.9550342130987275E-3</v>
      </c>
      <c r="D201" s="5">
        <f t="shared" si="16"/>
        <v>1.5521796565389767E-2</v>
      </c>
    </row>
    <row r="202" spans="1:4" x14ac:dyDescent="0.25">
      <c r="A202" s="1">
        <v>23255</v>
      </c>
      <c r="B202">
        <v>30.72</v>
      </c>
      <c r="C202" s="5">
        <f t="shared" si="17"/>
        <v>-9.7560975609756184E-4</v>
      </c>
      <c r="D202" s="5">
        <f t="shared" si="16"/>
        <v>9.8619329388558441E-3</v>
      </c>
    </row>
    <row r="203" spans="1:4" x14ac:dyDescent="0.25">
      <c r="A203" s="1">
        <v>23285</v>
      </c>
      <c r="B203">
        <v>30.75</v>
      </c>
      <c r="C203" s="5">
        <f t="shared" si="17"/>
        <v>9.765625E-4</v>
      </c>
      <c r="D203" s="5">
        <f t="shared" si="16"/>
        <v>1.2179065174456882E-2</v>
      </c>
    </row>
    <row r="204" spans="1:4" x14ac:dyDescent="0.25">
      <c r="A204" s="1">
        <v>23316</v>
      </c>
      <c r="B204">
        <v>30.78</v>
      </c>
      <c r="C204" s="5">
        <f t="shared" si="17"/>
        <v>9.7560975609756184E-4</v>
      </c>
      <c r="D204" s="5">
        <f t="shared" si="16"/>
        <v>1.3166556945358954E-2</v>
      </c>
    </row>
    <row r="205" spans="1:4" x14ac:dyDescent="0.25">
      <c r="A205" s="1">
        <v>23346</v>
      </c>
      <c r="B205">
        <v>30.88</v>
      </c>
      <c r="C205" s="5">
        <f t="shared" si="17"/>
        <v>3.2488628979856493E-3</v>
      </c>
      <c r="D205" s="5">
        <f t="shared" si="16"/>
        <v>1.6458196181698526E-2</v>
      </c>
    </row>
    <row r="206" spans="1:4" x14ac:dyDescent="0.25">
      <c r="A206" s="1">
        <v>23377</v>
      </c>
      <c r="B206">
        <v>30.94</v>
      </c>
      <c r="C206" s="5">
        <f t="shared" si="17"/>
        <v>1.9430051813471572E-3</v>
      </c>
      <c r="D206" s="5">
        <f t="shared" si="16"/>
        <v>1.6425755584756896E-2</v>
      </c>
    </row>
    <row r="207" spans="1:4" x14ac:dyDescent="0.25">
      <c r="A207" s="1">
        <v>23408</v>
      </c>
      <c r="B207">
        <v>30.91</v>
      </c>
      <c r="C207" s="5">
        <f t="shared" si="17"/>
        <v>-9.6961861667743676E-4</v>
      </c>
      <c r="D207" s="5">
        <f t="shared" ref="D207:D270" si="18">B207/B195-1</f>
        <v>1.4107611548556331E-2</v>
      </c>
    </row>
    <row r="208" spans="1:4" x14ac:dyDescent="0.25">
      <c r="A208" s="1">
        <v>23437</v>
      </c>
      <c r="B208">
        <v>30.94</v>
      </c>
      <c r="C208" s="5">
        <f t="shared" si="17"/>
        <v>9.7055968942094673E-4</v>
      </c>
      <c r="D208" s="5">
        <f t="shared" si="18"/>
        <v>1.4093739757456536E-2</v>
      </c>
    </row>
    <row r="209" spans="1:4" x14ac:dyDescent="0.25">
      <c r="A209" s="1">
        <v>23468</v>
      </c>
      <c r="B209">
        <v>30.95</v>
      </c>
      <c r="C209" s="5">
        <f t="shared" si="17"/>
        <v>3.2320620555914559E-4</v>
      </c>
      <c r="D209" s="5">
        <f t="shared" si="18"/>
        <v>1.5419947506561726E-2</v>
      </c>
    </row>
    <row r="210" spans="1:4" x14ac:dyDescent="0.25">
      <c r="A210" s="1">
        <v>23498</v>
      </c>
      <c r="B210">
        <v>30.98</v>
      </c>
      <c r="C210" s="5">
        <f t="shared" si="17"/>
        <v>9.6930533117944861E-4</v>
      </c>
      <c r="D210" s="5">
        <f t="shared" si="18"/>
        <v>1.5404785316289749E-2</v>
      </c>
    </row>
    <row r="211" spans="1:4" x14ac:dyDescent="0.25">
      <c r="A211" s="1">
        <v>23529</v>
      </c>
      <c r="B211">
        <v>31.01</v>
      </c>
      <c r="C211" s="5">
        <f t="shared" si="17"/>
        <v>9.6836668818589544E-4</v>
      </c>
      <c r="D211" s="5">
        <f t="shared" si="18"/>
        <v>1.3067624959163693E-2</v>
      </c>
    </row>
    <row r="212" spans="1:4" x14ac:dyDescent="0.25">
      <c r="A212" s="1">
        <v>23559</v>
      </c>
      <c r="B212">
        <v>31.02</v>
      </c>
      <c r="C212" s="5">
        <f t="shared" si="17"/>
        <v>3.2247662044504466E-4</v>
      </c>
      <c r="D212" s="5">
        <f t="shared" si="18"/>
        <v>1.0752688172043001E-2</v>
      </c>
    </row>
    <row r="213" spans="1:4" x14ac:dyDescent="0.25">
      <c r="A213" s="1">
        <v>23590</v>
      </c>
      <c r="B213">
        <v>31.05</v>
      </c>
      <c r="C213" s="5">
        <f t="shared" si="17"/>
        <v>9.6711798839455021E-4</v>
      </c>
      <c r="D213" s="5">
        <f t="shared" si="18"/>
        <v>9.7560975609756184E-3</v>
      </c>
    </row>
    <row r="214" spans="1:4" x14ac:dyDescent="0.25">
      <c r="A214" s="1">
        <v>23621</v>
      </c>
      <c r="B214">
        <v>31.08</v>
      </c>
      <c r="C214" s="5">
        <f t="shared" si="17"/>
        <v>9.6618357487909812E-4</v>
      </c>
      <c r="D214" s="5">
        <f t="shared" si="18"/>
        <v>1.171875E-2</v>
      </c>
    </row>
    <row r="215" spans="1:4" x14ac:dyDescent="0.25">
      <c r="A215" s="1">
        <v>23651</v>
      </c>
      <c r="B215">
        <v>31.12</v>
      </c>
      <c r="C215" s="5">
        <f t="shared" si="17"/>
        <v>1.2870012870014325E-3</v>
      </c>
      <c r="D215" s="5">
        <f t="shared" si="18"/>
        <v>1.2032520325203189E-2</v>
      </c>
    </row>
    <row r="216" spans="1:4" x14ac:dyDescent="0.25">
      <c r="A216" s="1">
        <v>23682</v>
      </c>
      <c r="B216">
        <v>31.21</v>
      </c>
      <c r="C216" s="5">
        <f t="shared" si="17"/>
        <v>2.8920308483291191E-3</v>
      </c>
      <c r="D216" s="5">
        <f t="shared" si="18"/>
        <v>1.3970110461338558E-2</v>
      </c>
    </row>
    <row r="217" spans="1:4" x14ac:dyDescent="0.25">
      <c r="A217" s="1">
        <v>23712</v>
      </c>
      <c r="B217">
        <v>31.25</v>
      </c>
      <c r="C217" s="5">
        <f t="shared" si="17"/>
        <v>1.281640499839698E-3</v>
      </c>
      <c r="D217" s="5">
        <f t="shared" si="18"/>
        <v>1.1981865284974136E-2</v>
      </c>
    </row>
    <row r="218" spans="1:4" x14ac:dyDescent="0.25">
      <c r="A218" s="1">
        <v>23743</v>
      </c>
      <c r="B218">
        <v>31.28</v>
      </c>
      <c r="C218" s="5">
        <f t="shared" si="17"/>
        <v>9.6000000000007191E-4</v>
      </c>
      <c r="D218" s="5">
        <f t="shared" si="18"/>
        <v>1.098901098901095E-2</v>
      </c>
    </row>
    <row r="219" spans="1:4" x14ac:dyDescent="0.25">
      <c r="A219" s="1">
        <v>23774</v>
      </c>
      <c r="B219">
        <v>31.28</v>
      </c>
      <c r="C219" s="5">
        <f t="shared" si="17"/>
        <v>0</v>
      </c>
      <c r="D219" s="5">
        <f t="shared" si="18"/>
        <v>1.1970236169524417E-2</v>
      </c>
    </row>
    <row r="220" spans="1:4" x14ac:dyDescent="0.25">
      <c r="A220" s="1">
        <v>23802</v>
      </c>
      <c r="B220">
        <v>31.31</v>
      </c>
      <c r="C220" s="5">
        <f t="shared" si="17"/>
        <v>9.5907928388738739E-4</v>
      </c>
      <c r="D220" s="5">
        <f t="shared" si="18"/>
        <v>1.1958629605688387E-2</v>
      </c>
    </row>
    <row r="221" spans="1:4" x14ac:dyDescent="0.25">
      <c r="A221" s="1">
        <v>23833</v>
      </c>
      <c r="B221">
        <v>31.38</v>
      </c>
      <c r="C221" s="5">
        <f t="shared" si="17"/>
        <v>2.235707441711865E-3</v>
      </c>
      <c r="D221" s="5">
        <f t="shared" si="18"/>
        <v>1.3893376413570246E-2</v>
      </c>
    </row>
    <row r="222" spans="1:4" x14ac:dyDescent="0.25">
      <c r="A222" s="1">
        <v>23863</v>
      </c>
      <c r="B222">
        <v>31.48</v>
      </c>
      <c r="C222" s="5">
        <f t="shared" si="17"/>
        <v>3.1867431485022024E-3</v>
      </c>
      <c r="D222" s="5">
        <f t="shared" si="18"/>
        <v>1.6139444803098701E-2</v>
      </c>
    </row>
    <row r="223" spans="1:4" x14ac:dyDescent="0.25">
      <c r="A223" s="1">
        <v>23894</v>
      </c>
      <c r="B223">
        <v>31.61</v>
      </c>
      <c r="C223" s="5">
        <f t="shared" si="17"/>
        <v>4.1296060991105055E-3</v>
      </c>
      <c r="D223" s="5">
        <f t="shared" si="18"/>
        <v>1.9348597226700903E-2</v>
      </c>
    </row>
    <row r="224" spans="1:4" x14ac:dyDescent="0.25">
      <c r="A224" s="1">
        <v>23924</v>
      </c>
      <c r="B224">
        <v>31.58</v>
      </c>
      <c r="C224" s="5">
        <f t="shared" si="17"/>
        <v>-9.4906675102823801E-4</v>
      </c>
      <c r="D224" s="5">
        <f t="shared" si="18"/>
        <v>1.8052869116698789E-2</v>
      </c>
    </row>
    <row r="225" spans="1:4" x14ac:dyDescent="0.25">
      <c r="A225" s="1">
        <v>23955</v>
      </c>
      <c r="B225">
        <v>31.55</v>
      </c>
      <c r="C225" s="5">
        <f t="shared" si="17"/>
        <v>-9.4996833438876216E-4</v>
      </c>
      <c r="D225" s="5">
        <f t="shared" si="18"/>
        <v>1.6103059581320522E-2</v>
      </c>
    </row>
    <row r="226" spans="1:4" x14ac:dyDescent="0.25">
      <c r="A226" s="1">
        <v>23986</v>
      </c>
      <c r="B226">
        <v>31.62</v>
      </c>
      <c r="C226" s="5">
        <f t="shared" si="17"/>
        <v>2.2187004754359307E-3</v>
      </c>
      <c r="D226" s="5">
        <f t="shared" si="18"/>
        <v>1.7374517374517451E-2</v>
      </c>
    </row>
    <row r="227" spans="1:4" x14ac:dyDescent="0.25">
      <c r="A227" s="1">
        <v>24016</v>
      </c>
      <c r="B227">
        <v>31.65</v>
      </c>
      <c r="C227" s="5">
        <f t="shared" si="17"/>
        <v>9.4876660341558505E-4</v>
      </c>
      <c r="D227" s="5">
        <f t="shared" si="18"/>
        <v>1.7030848329048665E-2</v>
      </c>
    </row>
    <row r="228" spans="1:4" x14ac:dyDescent="0.25">
      <c r="A228" s="1">
        <v>24047</v>
      </c>
      <c r="B228">
        <v>31.75</v>
      </c>
      <c r="C228" s="5">
        <f t="shared" si="17"/>
        <v>3.1595576619274368E-3</v>
      </c>
      <c r="D228" s="5">
        <f t="shared" si="18"/>
        <v>1.7302146747837144E-2</v>
      </c>
    </row>
    <row r="229" spans="1:4" x14ac:dyDescent="0.25">
      <c r="A229" s="1">
        <v>24077</v>
      </c>
      <c r="B229">
        <v>31.85</v>
      </c>
      <c r="C229" s="5">
        <f t="shared" si="17"/>
        <v>3.1496062992126816E-3</v>
      </c>
      <c r="D229" s="5">
        <f t="shared" si="18"/>
        <v>1.9200000000000106E-2</v>
      </c>
    </row>
    <row r="230" spans="1:4" x14ac:dyDescent="0.25">
      <c r="A230" s="1">
        <v>24108</v>
      </c>
      <c r="B230">
        <v>31.88</v>
      </c>
      <c r="C230" s="5">
        <f t="shared" si="17"/>
        <v>9.4191522762954172E-4</v>
      </c>
      <c r="D230" s="5">
        <f t="shared" si="18"/>
        <v>1.9181585677749302E-2</v>
      </c>
    </row>
    <row r="231" spans="1:4" x14ac:dyDescent="0.25">
      <c r="A231" s="1">
        <v>24139</v>
      </c>
      <c r="B231">
        <v>32.08</v>
      </c>
      <c r="C231" s="5">
        <f t="shared" si="17"/>
        <v>6.273525721455453E-3</v>
      </c>
      <c r="D231" s="5">
        <f t="shared" si="18"/>
        <v>2.5575447570332477E-2</v>
      </c>
    </row>
    <row r="232" spans="1:4" x14ac:dyDescent="0.25">
      <c r="A232" s="1">
        <v>24167</v>
      </c>
      <c r="B232">
        <v>32.18</v>
      </c>
      <c r="C232" s="5">
        <f t="shared" si="17"/>
        <v>3.1172069825435855E-3</v>
      </c>
      <c r="D232" s="5">
        <f t="shared" si="18"/>
        <v>2.7786649632705274E-2</v>
      </c>
    </row>
    <row r="233" spans="1:4" x14ac:dyDescent="0.25">
      <c r="A233" s="1">
        <v>24198</v>
      </c>
      <c r="B233">
        <v>32.28</v>
      </c>
      <c r="C233" s="5">
        <f t="shared" si="17"/>
        <v>3.1075201988812751E-3</v>
      </c>
      <c r="D233" s="5">
        <f t="shared" si="18"/>
        <v>2.8680688336520044E-2</v>
      </c>
    </row>
    <row r="234" spans="1:4" x14ac:dyDescent="0.25">
      <c r="A234" s="1">
        <v>24228</v>
      </c>
      <c r="B234">
        <v>32.35</v>
      </c>
      <c r="C234" s="5">
        <f t="shared" si="17"/>
        <v>2.1685254027261625E-3</v>
      </c>
      <c r="D234" s="5">
        <f t="shared" si="18"/>
        <v>2.7636594663278391E-2</v>
      </c>
    </row>
    <row r="235" spans="1:4" x14ac:dyDescent="0.25">
      <c r="A235" s="1">
        <v>24259</v>
      </c>
      <c r="B235">
        <v>32.380000000000003</v>
      </c>
      <c r="C235" s="5">
        <f t="shared" si="17"/>
        <v>9.2735703245749868E-4</v>
      </c>
      <c r="D235" s="5">
        <f t="shared" si="18"/>
        <v>2.4359379943056148E-2</v>
      </c>
    </row>
    <row r="236" spans="1:4" x14ac:dyDescent="0.25">
      <c r="A236" s="1">
        <v>24289</v>
      </c>
      <c r="B236">
        <v>32.450000000000003</v>
      </c>
      <c r="C236" s="5">
        <f t="shared" si="17"/>
        <v>2.1618282890674134E-3</v>
      </c>
      <c r="D236" s="5">
        <f t="shared" si="18"/>
        <v>2.7549081697276989E-2</v>
      </c>
    </row>
    <row r="237" spans="1:4" x14ac:dyDescent="0.25">
      <c r="A237" s="1">
        <v>24320</v>
      </c>
      <c r="B237">
        <v>32.65</v>
      </c>
      <c r="C237" s="5">
        <f t="shared" si="17"/>
        <v>6.1633281972264253E-3</v>
      </c>
      <c r="D237" s="5">
        <f t="shared" si="18"/>
        <v>3.4865293185419866E-2</v>
      </c>
    </row>
    <row r="238" spans="1:4" x14ac:dyDescent="0.25">
      <c r="A238" s="1">
        <v>24351</v>
      </c>
      <c r="B238">
        <v>32.75</v>
      </c>
      <c r="C238" s="5">
        <f t="shared" si="17"/>
        <v>3.0627871362940429E-3</v>
      </c>
      <c r="D238" s="5">
        <f t="shared" si="18"/>
        <v>3.5736875395319334E-2</v>
      </c>
    </row>
    <row r="239" spans="1:4" x14ac:dyDescent="0.25">
      <c r="A239" s="1">
        <v>24381</v>
      </c>
      <c r="B239">
        <v>32.85</v>
      </c>
      <c r="C239" s="5">
        <f t="shared" si="17"/>
        <v>3.0534351145039551E-3</v>
      </c>
      <c r="D239" s="5">
        <f t="shared" si="18"/>
        <v>3.7914691943128132E-2</v>
      </c>
    </row>
    <row r="240" spans="1:4" x14ac:dyDescent="0.25">
      <c r="A240" s="1">
        <v>24412</v>
      </c>
      <c r="B240">
        <v>32.880000000000003</v>
      </c>
      <c r="C240" s="5">
        <f t="shared" si="17"/>
        <v>9.1324200913245335E-4</v>
      </c>
      <c r="D240" s="5">
        <f t="shared" si="18"/>
        <v>3.5590551181102548E-2</v>
      </c>
    </row>
    <row r="241" spans="1:4" x14ac:dyDescent="0.25">
      <c r="A241" s="1">
        <v>24442</v>
      </c>
      <c r="B241">
        <v>32.92</v>
      </c>
      <c r="C241" s="5">
        <f t="shared" si="17"/>
        <v>1.2165450121655041E-3</v>
      </c>
      <c r="D241" s="5">
        <f t="shared" si="18"/>
        <v>3.3594976452119285E-2</v>
      </c>
    </row>
    <row r="242" spans="1:4" x14ac:dyDescent="0.25">
      <c r="A242" s="1">
        <v>24473</v>
      </c>
      <c r="B242">
        <v>32.9</v>
      </c>
      <c r="C242" s="5">
        <f t="shared" si="17"/>
        <v>-6.0753341433783525E-4</v>
      </c>
      <c r="D242" s="5">
        <f t="shared" si="18"/>
        <v>3.1994981179422899E-2</v>
      </c>
    </row>
    <row r="243" spans="1:4" x14ac:dyDescent="0.25">
      <c r="A243" s="1">
        <v>24504</v>
      </c>
      <c r="B243">
        <v>33</v>
      </c>
      <c r="C243" s="5">
        <f t="shared" si="17"/>
        <v>3.0395136778116338E-3</v>
      </c>
      <c r="D243" s="5">
        <f t="shared" si="18"/>
        <v>2.8678304239401653E-2</v>
      </c>
    </row>
    <row r="244" spans="1:4" x14ac:dyDescent="0.25">
      <c r="A244" s="1">
        <v>24532</v>
      </c>
      <c r="B244">
        <v>33</v>
      </c>
      <c r="C244" s="5">
        <f t="shared" si="17"/>
        <v>0</v>
      </c>
      <c r="D244" s="5">
        <f t="shared" si="18"/>
        <v>2.5481665630826544E-2</v>
      </c>
    </row>
    <row r="245" spans="1:4" x14ac:dyDescent="0.25">
      <c r="A245" s="1">
        <v>24563</v>
      </c>
      <c r="B245">
        <v>33.1</v>
      </c>
      <c r="C245" s="5">
        <f t="shared" si="17"/>
        <v>3.0303030303031608E-3</v>
      </c>
      <c r="D245" s="5">
        <f t="shared" si="18"/>
        <v>2.5402726146220633E-2</v>
      </c>
    </row>
    <row r="246" spans="1:4" x14ac:dyDescent="0.25">
      <c r="A246" s="1">
        <v>24593</v>
      </c>
      <c r="B246">
        <v>33.1</v>
      </c>
      <c r="C246" s="5">
        <f t="shared" si="17"/>
        <v>0</v>
      </c>
      <c r="D246" s="5">
        <f t="shared" si="18"/>
        <v>2.3183925811437467E-2</v>
      </c>
    </row>
    <row r="247" spans="1:4" x14ac:dyDescent="0.25">
      <c r="A247" s="1">
        <v>24624</v>
      </c>
      <c r="B247">
        <v>33.299999999999997</v>
      </c>
      <c r="C247" s="5">
        <f t="shared" si="17"/>
        <v>6.0422960725075026E-3</v>
      </c>
      <c r="D247" s="5">
        <f t="shared" si="18"/>
        <v>2.8412600370598895E-2</v>
      </c>
    </row>
    <row r="248" spans="1:4" x14ac:dyDescent="0.25">
      <c r="A248" s="1">
        <v>24654</v>
      </c>
      <c r="B248">
        <v>33.4</v>
      </c>
      <c r="C248" s="5">
        <f t="shared" si="17"/>
        <v>3.0030030030030463E-3</v>
      </c>
      <c r="D248" s="5">
        <f t="shared" si="18"/>
        <v>2.9275808936825687E-2</v>
      </c>
    </row>
    <row r="249" spans="1:4" x14ac:dyDescent="0.25">
      <c r="A249" s="1">
        <v>24685</v>
      </c>
      <c r="B249">
        <v>33.5</v>
      </c>
      <c r="C249" s="5">
        <f t="shared" si="17"/>
        <v>2.9940119760478723E-3</v>
      </c>
      <c r="D249" s="5">
        <f t="shared" si="18"/>
        <v>2.6033690658499253E-2</v>
      </c>
    </row>
    <row r="250" spans="1:4" x14ac:dyDescent="0.25">
      <c r="A250" s="1">
        <v>24716</v>
      </c>
      <c r="B250">
        <v>33.6</v>
      </c>
      <c r="C250" s="5">
        <f t="shared" si="17"/>
        <v>2.9850746268658135E-3</v>
      </c>
      <c r="D250" s="5">
        <f t="shared" si="18"/>
        <v>2.5954198473282508E-2</v>
      </c>
    </row>
    <row r="251" spans="1:4" x14ac:dyDescent="0.25">
      <c r="A251" s="1">
        <v>24746</v>
      </c>
      <c r="B251">
        <v>33.700000000000003</v>
      </c>
      <c r="C251" s="5">
        <f t="shared" si="17"/>
        <v>2.9761904761904656E-3</v>
      </c>
      <c r="D251" s="5">
        <f t="shared" si="18"/>
        <v>2.5875190258751957E-2</v>
      </c>
    </row>
    <row r="252" spans="1:4" x14ac:dyDescent="0.25">
      <c r="A252" s="1">
        <v>24777</v>
      </c>
      <c r="B252">
        <v>33.9</v>
      </c>
      <c r="C252" s="5">
        <f t="shared" si="17"/>
        <v>5.9347181008901906E-3</v>
      </c>
      <c r="D252" s="5">
        <f t="shared" si="18"/>
        <v>3.1021897810218801E-2</v>
      </c>
    </row>
    <row r="253" spans="1:4" x14ac:dyDescent="0.25">
      <c r="A253" s="1">
        <v>24807</v>
      </c>
      <c r="B253">
        <v>34</v>
      </c>
      <c r="C253" s="5">
        <f t="shared" si="17"/>
        <v>2.9498525073747839E-3</v>
      </c>
      <c r="D253" s="5">
        <f t="shared" si="18"/>
        <v>3.2806804374240439E-2</v>
      </c>
    </row>
    <row r="254" spans="1:4" x14ac:dyDescent="0.25">
      <c r="A254" s="1">
        <v>24838</v>
      </c>
      <c r="B254">
        <v>34.1</v>
      </c>
      <c r="C254" s="5">
        <f t="shared" si="17"/>
        <v>2.9411764705882248E-3</v>
      </c>
      <c r="D254" s="5">
        <f t="shared" si="18"/>
        <v>3.6474164133738718E-2</v>
      </c>
    </row>
    <row r="255" spans="1:4" x14ac:dyDescent="0.25">
      <c r="A255" s="1">
        <v>24869</v>
      </c>
      <c r="B255">
        <v>34.200000000000003</v>
      </c>
      <c r="C255" s="5">
        <f t="shared" si="17"/>
        <v>2.9325513196480912E-3</v>
      </c>
      <c r="D255" s="5">
        <f t="shared" si="18"/>
        <v>3.6363636363636376E-2</v>
      </c>
    </row>
    <row r="256" spans="1:4" x14ac:dyDescent="0.25">
      <c r="A256" s="1">
        <v>24898</v>
      </c>
      <c r="B256">
        <v>34.299999999999997</v>
      </c>
      <c r="C256" s="5">
        <f t="shared" si="17"/>
        <v>2.9239766081869956E-3</v>
      </c>
      <c r="D256" s="5">
        <f t="shared" si="18"/>
        <v>3.9393939393939315E-2</v>
      </c>
    </row>
    <row r="257" spans="1:4" x14ac:dyDescent="0.25">
      <c r="A257" s="1">
        <v>24929</v>
      </c>
      <c r="B257">
        <v>34.4</v>
      </c>
      <c r="C257" s="5">
        <f t="shared" si="17"/>
        <v>2.9154518950438302E-3</v>
      </c>
      <c r="D257" s="5">
        <f t="shared" si="18"/>
        <v>3.92749244712991E-2</v>
      </c>
    </row>
    <row r="258" spans="1:4" x14ac:dyDescent="0.25">
      <c r="A258" s="1">
        <v>24959</v>
      </c>
      <c r="B258">
        <v>34.5</v>
      </c>
      <c r="C258" s="5">
        <f t="shared" si="17"/>
        <v>2.9069767441860517E-3</v>
      </c>
      <c r="D258" s="5">
        <f t="shared" si="18"/>
        <v>4.229607250755274E-2</v>
      </c>
    </row>
    <row r="259" spans="1:4" x14ac:dyDescent="0.25">
      <c r="A259" s="1">
        <v>24990</v>
      </c>
      <c r="B259">
        <v>34.700000000000003</v>
      </c>
      <c r="C259" s="5">
        <f t="shared" si="17"/>
        <v>5.7971014492754769E-3</v>
      </c>
      <c r="D259" s="5">
        <f t="shared" si="18"/>
        <v>4.2042042042042205E-2</v>
      </c>
    </row>
    <row r="260" spans="1:4" x14ac:dyDescent="0.25">
      <c r="A260" s="1">
        <v>25020</v>
      </c>
      <c r="B260">
        <v>34.9</v>
      </c>
      <c r="C260" s="5">
        <f t="shared" ref="C260:C323" si="19">B260/B259-1</f>
        <v>5.7636887608067955E-3</v>
      </c>
      <c r="D260" s="5">
        <f t="shared" si="18"/>
        <v>4.4910179640718528E-2</v>
      </c>
    </row>
    <row r="261" spans="1:4" x14ac:dyDescent="0.25">
      <c r="A261" s="1">
        <v>25051</v>
      </c>
      <c r="B261">
        <v>35</v>
      </c>
      <c r="C261" s="5">
        <f t="shared" si="19"/>
        <v>2.8653295128939771E-3</v>
      </c>
      <c r="D261" s="5">
        <f t="shared" si="18"/>
        <v>4.4776119402984982E-2</v>
      </c>
    </row>
    <row r="262" spans="1:4" x14ac:dyDescent="0.25">
      <c r="A262" s="1">
        <v>25082</v>
      </c>
      <c r="B262">
        <v>35.1</v>
      </c>
      <c r="C262" s="5">
        <f t="shared" si="19"/>
        <v>2.8571428571428914E-3</v>
      </c>
      <c r="D262" s="5">
        <f t="shared" si="18"/>
        <v>4.4642857142857206E-2</v>
      </c>
    </row>
    <row r="263" spans="1:4" x14ac:dyDescent="0.25">
      <c r="A263" s="1">
        <v>25112</v>
      </c>
      <c r="B263">
        <v>35.299999999999997</v>
      </c>
      <c r="C263" s="5">
        <f t="shared" si="19"/>
        <v>5.6980056980056037E-3</v>
      </c>
      <c r="D263" s="5">
        <f t="shared" si="18"/>
        <v>4.7477744807121525E-2</v>
      </c>
    </row>
    <row r="264" spans="1:4" x14ac:dyDescent="0.25">
      <c r="A264" s="1">
        <v>25143</v>
      </c>
      <c r="B264">
        <v>35.4</v>
      </c>
      <c r="C264" s="5">
        <f t="shared" si="19"/>
        <v>2.8328611898016387E-3</v>
      </c>
      <c r="D264" s="5">
        <f t="shared" si="18"/>
        <v>4.4247787610619538E-2</v>
      </c>
    </row>
    <row r="265" spans="1:4" x14ac:dyDescent="0.25">
      <c r="A265" s="1">
        <v>25173</v>
      </c>
      <c r="B265">
        <v>35.6</v>
      </c>
      <c r="C265" s="5">
        <f t="shared" si="19"/>
        <v>5.6497175141243527E-3</v>
      </c>
      <c r="D265" s="5">
        <f t="shared" si="18"/>
        <v>4.705882352941182E-2</v>
      </c>
    </row>
    <row r="266" spans="1:4" x14ac:dyDescent="0.25">
      <c r="A266" s="1">
        <v>25204</v>
      </c>
      <c r="B266">
        <v>35.700000000000003</v>
      </c>
      <c r="C266" s="5">
        <f t="shared" si="19"/>
        <v>2.8089887640450062E-3</v>
      </c>
      <c r="D266" s="5">
        <f t="shared" si="18"/>
        <v>4.692082111436946E-2</v>
      </c>
    </row>
    <row r="267" spans="1:4" x14ac:dyDescent="0.25">
      <c r="A267" s="1">
        <v>25235</v>
      </c>
      <c r="B267">
        <v>35.799999999999997</v>
      </c>
      <c r="C267" s="5">
        <f t="shared" si="19"/>
        <v>2.8011204481790397E-3</v>
      </c>
      <c r="D267" s="5">
        <f t="shared" si="18"/>
        <v>4.6783625730993927E-2</v>
      </c>
    </row>
    <row r="268" spans="1:4" x14ac:dyDescent="0.25">
      <c r="A268" s="1">
        <v>25263</v>
      </c>
      <c r="B268">
        <v>36.1</v>
      </c>
      <c r="C268" s="5">
        <f t="shared" si="19"/>
        <v>8.379888268156499E-3</v>
      </c>
      <c r="D268" s="5">
        <f t="shared" si="18"/>
        <v>5.2478134110787389E-2</v>
      </c>
    </row>
    <row r="269" spans="1:4" x14ac:dyDescent="0.25">
      <c r="A269" s="1">
        <v>25294</v>
      </c>
      <c r="B269">
        <v>36.299999999999997</v>
      </c>
      <c r="C269" s="5">
        <f t="shared" si="19"/>
        <v>5.5401662049860967E-3</v>
      </c>
      <c r="D269" s="5">
        <f t="shared" si="18"/>
        <v>5.523255813953476E-2</v>
      </c>
    </row>
    <row r="270" spans="1:4" x14ac:dyDescent="0.25">
      <c r="A270" s="1">
        <v>25324</v>
      </c>
      <c r="B270">
        <v>36.4</v>
      </c>
      <c r="C270" s="5">
        <f t="shared" si="19"/>
        <v>2.7548209366392573E-3</v>
      </c>
      <c r="D270" s="5">
        <f t="shared" si="18"/>
        <v>5.507246376811592E-2</v>
      </c>
    </row>
    <row r="271" spans="1:4" x14ac:dyDescent="0.25">
      <c r="A271" s="1">
        <v>25355</v>
      </c>
      <c r="B271">
        <v>36.6</v>
      </c>
      <c r="C271" s="5">
        <f t="shared" si="19"/>
        <v>5.494505494505475E-3</v>
      </c>
      <c r="D271" s="5">
        <f t="shared" ref="D271:D334" si="20">B271/B259-1</f>
        <v>5.4755043227665556E-2</v>
      </c>
    </row>
    <row r="272" spans="1:4" x14ac:dyDescent="0.25">
      <c r="A272" s="1">
        <v>25385</v>
      </c>
      <c r="B272">
        <v>36.799999999999997</v>
      </c>
      <c r="C272" s="5">
        <f t="shared" si="19"/>
        <v>5.4644808743167239E-3</v>
      </c>
      <c r="D272" s="5">
        <f t="shared" si="20"/>
        <v>5.4441260744985565E-2</v>
      </c>
    </row>
    <row r="273" spans="1:4" x14ac:dyDescent="0.25">
      <c r="A273" s="1">
        <v>25416</v>
      </c>
      <c r="B273">
        <v>36.9</v>
      </c>
      <c r="C273" s="5">
        <f t="shared" si="19"/>
        <v>2.7173913043478937E-3</v>
      </c>
      <c r="D273" s="5">
        <f t="shared" si="20"/>
        <v>5.428571428571427E-2</v>
      </c>
    </row>
    <row r="274" spans="1:4" x14ac:dyDescent="0.25">
      <c r="A274" s="1">
        <v>25447</v>
      </c>
      <c r="B274">
        <v>37.1</v>
      </c>
      <c r="C274" s="5">
        <f t="shared" si="19"/>
        <v>5.4200542005420349E-3</v>
      </c>
      <c r="D274" s="5">
        <f t="shared" si="20"/>
        <v>5.6980056980056926E-2</v>
      </c>
    </row>
    <row r="275" spans="1:4" x14ac:dyDescent="0.25">
      <c r="A275" s="1">
        <v>25477</v>
      </c>
      <c r="B275">
        <v>37.299999999999997</v>
      </c>
      <c r="C275" s="5">
        <f t="shared" si="19"/>
        <v>5.3908355795146967E-3</v>
      </c>
      <c r="D275" s="5">
        <f t="shared" si="20"/>
        <v>5.6657223796034106E-2</v>
      </c>
    </row>
    <row r="276" spans="1:4" x14ac:dyDescent="0.25">
      <c r="A276" s="1">
        <v>25508</v>
      </c>
      <c r="B276">
        <v>37.5</v>
      </c>
      <c r="C276" s="5">
        <f t="shared" si="19"/>
        <v>5.3619302949061698E-3</v>
      </c>
      <c r="D276" s="5">
        <f t="shared" si="20"/>
        <v>5.9322033898305149E-2</v>
      </c>
    </row>
    <row r="277" spans="1:4" x14ac:dyDescent="0.25">
      <c r="A277" s="1">
        <v>25538</v>
      </c>
      <c r="B277">
        <v>37.700000000000003</v>
      </c>
      <c r="C277" s="5">
        <f t="shared" si="19"/>
        <v>5.3333333333334121E-3</v>
      </c>
      <c r="D277" s="5">
        <f t="shared" si="20"/>
        <v>5.8988764044943798E-2</v>
      </c>
    </row>
    <row r="278" spans="1:4" x14ac:dyDescent="0.25">
      <c r="A278" s="1">
        <v>25569</v>
      </c>
      <c r="B278">
        <v>37.9</v>
      </c>
      <c r="C278" s="5">
        <f t="shared" si="19"/>
        <v>5.3050397877982824E-3</v>
      </c>
      <c r="D278" s="5">
        <f t="shared" si="20"/>
        <v>6.1624649859943759E-2</v>
      </c>
    </row>
    <row r="279" spans="1:4" x14ac:dyDescent="0.25">
      <c r="A279" s="1">
        <v>25600</v>
      </c>
      <c r="B279">
        <v>38.1</v>
      </c>
      <c r="C279" s="5">
        <f t="shared" si="19"/>
        <v>5.2770448548813409E-3</v>
      </c>
      <c r="D279" s="5">
        <f t="shared" si="20"/>
        <v>6.4245810055866048E-2</v>
      </c>
    </row>
    <row r="280" spans="1:4" x14ac:dyDescent="0.25">
      <c r="A280" s="1">
        <v>25628</v>
      </c>
      <c r="B280">
        <v>38.299999999999997</v>
      </c>
      <c r="C280" s="5">
        <f t="shared" si="19"/>
        <v>5.249343832020914E-3</v>
      </c>
      <c r="D280" s="5">
        <f t="shared" si="20"/>
        <v>6.0941828254847508E-2</v>
      </c>
    </row>
    <row r="281" spans="1:4" x14ac:dyDescent="0.25">
      <c r="A281" s="1">
        <v>25659</v>
      </c>
      <c r="B281">
        <v>38.5</v>
      </c>
      <c r="C281" s="5">
        <f t="shared" si="19"/>
        <v>5.2219321148825326E-3</v>
      </c>
      <c r="D281" s="5">
        <f t="shared" si="20"/>
        <v>6.0606060606060774E-2</v>
      </c>
    </row>
    <row r="282" spans="1:4" x14ac:dyDescent="0.25">
      <c r="A282" s="1">
        <v>25689</v>
      </c>
      <c r="B282">
        <v>38.6</v>
      </c>
      <c r="C282" s="5">
        <f t="shared" si="19"/>
        <v>2.5974025974027093E-3</v>
      </c>
      <c r="D282" s="5">
        <f t="shared" si="20"/>
        <v>6.0439560439560447E-2</v>
      </c>
    </row>
    <row r="283" spans="1:4" x14ac:dyDescent="0.25">
      <c r="A283" s="1">
        <v>25720</v>
      </c>
      <c r="B283">
        <v>38.799999999999997</v>
      </c>
      <c r="C283" s="5">
        <f t="shared" si="19"/>
        <v>5.1813471502588637E-3</v>
      </c>
      <c r="D283" s="5">
        <f t="shared" si="20"/>
        <v>6.0109289617486183E-2</v>
      </c>
    </row>
    <row r="284" spans="1:4" x14ac:dyDescent="0.25">
      <c r="A284" s="1">
        <v>25750</v>
      </c>
      <c r="B284">
        <v>38.9</v>
      </c>
      <c r="C284" s="5">
        <f t="shared" si="19"/>
        <v>2.5773195876288568E-3</v>
      </c>
      <c r="D284" s="5">
        <f t="shared" si="20"/>
        <v>5.7065217391304435E-2</v>
      </c>
    </row>
    <row r="285" spans="1:4" x14ac:dyDescent="0.25">
      <c r="A285" s="1">
        <v>25781</v>
      </c>
      <c r="B285">
        <v>39</v>
      </c>
      <c r="C285" s="5">
        <f t="shared" si="19"/>
        <v>2.5706940874037354E-3</v>
      </c>
      <c r="D285" s="5">
        <f t="shared" si="20"/>
        <v>5.6910569105691033E-2</v>
      </c>
    </row>
    <row r="286" spans="1:4" x14ac:dyDescent="0.25">
      <c r="A286" s="1">
        <v>25812</v>
      </c>
      <c r="B286">
        <v>39.200000000000003</v>
      </c>
      <c r="C286" s="5">
        <f t="shared" si="19"/>
        <v>5.12820512820511E-3</v>
      </c>
      <c r="D286" s="5">
        <f t="shared" si="20"/>
        <v>5.6603773584905648E-2</v>
      </c>
    </row>
    <row r="287" spans="1:4" x14ac:dyDescent="0.25">
      <c r="A287" s="1">
        <v>25842</v>
      </c>
      <c r="B287">
        <v>39.4</v>
      </c>
      <c r="C287" s="5">
        <f t="shared" si="19"/>
        <v>5.1020408163264808E-3</v>
      </c>
      <c r="D287" s="5">
        <f t="shared" si="20"/>
        <v>5.6300268096514783E-2</v>
      </c>
    </row>
    <row r="288" spans="1:4" x14ac:dyDescent="0.25">
      <c r="A288" s="1">
        <v>25873</v>
      </c>
      <c r="B288">
        <v>39.6</v>
      </c>
      <c r="C288" s="5">
        <f t="shared" si="19"/>
        <v>5.0761421319798217E-3</v>
      </c>
      <c r="D288" s="5">
        <f t="shared" si="20"/>
        <v>5.600000000000005E-2</v>
      </c>
    </row>
    <row r="289" spans="1:4" x14ac:dyDescent="0.25">
      <c r="A289" s="1">
        <v>25903</v>
      </c>
      <c r="B289">
        <v>39.799999999999997</v>
      </c>
      <c r="C289" s="5">
        <f t="shared" si="19"/>
        <v>5.050505050504972E-3</v>
      </c>
      <c r="D289" s="5">
        <f t="shared" si="20"/>
        <v>5.5702917771883076E-2</v>
      </c>
    </row>
    <row r="290" spans="1:4" x14ac:dyDescent="0.25">
      <c r="A290" s="1">
        <v>25934</v>
      </c>
      <c r="B290">
        <v>39.9</v>
      </c>
      <c r="C290" s="5">
        <f t="shared" si="19"/>
        <v>2.5125628140703071E-3</v>
      </c>
      <c r="D290" s="5">
        <f t="shared" si="20"/>
        <v>5.2770448548812743E-2</v>
      </c>
    </row>
    <row r="291" spans="1:4" x14ac:dyDescent="0.25">
      <c r="A291" s="1">
        <v>25965</v>
      </c>
      <c r="B291">
        <v>39.9</v>
      </c>
      <c r="C291" s="5">
        <f t="shared" si="19"/>
        <v>0</v>
      </c>
      <c r="D291" s="5">
        <f t="shared" si="20"/>
        <v>4.7244094488188892E-2</v>
      </c>
    </row>
    <row r="292" spans="1:4" x14ac:dyDescent="0.25">
      <c r="A292" s="1">
        <v>25993</v>
      </c>
      <c r="B292">
        <v>40</v>
      </c>
      <c r="C292" s="5">
        <f t="shared" si="19"/>
        <v>2.5062656641603454E-3</v>
      </c>
      <c r="D292" s="5">
        <f t="shared" si="20"/>
        <v>4.4386422976501416E-2</v>
      </c>
    </row>
    <row r="293" spans="1:4" x14ac:dyDescent="0.25">
      <c r="A293" s="1">
        <v>26024</v>
      </c>
      <c r="B293">
        <v>40.1</v>
      </c>
      <c r="C293" s="5">
        <f t="shared" si="19"/>
        <v>2.4999999999999467E-3</v>
      </c>
      <c r="D293" s="5">
        <f t="shared" si="20"/>
        <v>4.1558441558441572E-2</v>
      </c>
    </row>
    <row r="294" spans="1:4" x14ac:dyDescent="0.25">
      <c r="A294" s="1">
        <v>26054</v>
      </c>
      <c r="B294">
        <v>40.299999999999997</v>
      </c>
      <c r="C294" s="5">
        <f t="shared" si="19"/>
        <v>4.9875311720697368E-3</v>
      </c>
      <c r="D294" s="5">
        <f t="shared" si="20"/>
        <v>4.4041450777202007E-2</v>
      </c>
    </row>
    <row r="295" spans="1:4" x14ac:dyDescent="0.25">
      <c r="A295" s="1">
        <v>26085</v>
      </c>
      <c r="B295">
        <v>40.5</v>
      </c>
      <c r="C295" s="5">
        <f t="shared" si="19"/>
        <v>4.9627791563275903E-3</v>
      </c>
      <c r="D295" s="5">
        <f t="shared" si="20"/>
        <v>4.3814432989690788E-2</v>
      </c>
    </row>
    <row r="296" spans="1:4" x14ac:dyDescent="0.25">
      <c r="A296" s="1">
        <v>26115</v>
      </c>
      <c r="B296">
        <v>40.6</v>
      </c>
      <c r="C296" s="5">
        <f t="shared" si="19"/>
        <v>2.4691358024691024E-3</v>
      </c>
      <c r="D296" s="5">
        <f t="shared" si="20"/>
        <v>4.3701799485861281E-2</v>
      </c>
    </row>
    <row r="297" spans="1:4" x14ac:dyDescent="0.25">
      <c r="A297" s="1">
        <v>26146</v>
      </c>
      <c r="B297">
        <v>40.700000000000003</v>
      </c>
      <c r="C297" s="5">
        <f t="shared" si="19"/>
        <v>2.4630541871921707E-3</v>
      </c>
      <c r="D297" s="5">
        <f t="shared" si="20"/>
        <v>4.3589743589743657E-2</v>
      </c>
    </row>
    <row r="298" spans="1:4" x14ac:dyDescent="0.25">
      <c r="A298" s="1">
        <v>26177</v>
      </c>
      <c r="B298">
        <v>40.799999999999997</v>
      </c>
      <c r="C298" s="5">
        <f t="shared" si="19"/>
        <v>2.4570024570023108E-3</v>
      </c>
      <c r="D298" s="5">
        <f t="shared" si="20"/>
        <v>4.0816326530612068E-2</v>
      </c>
    </row>
    <row r="299" spans="1:4" x14ac:dyDescent="0.25">
      <c r="A299" s="1">
        <v>26207</v>
      </c>
      <c r="B299">
        <v>40.9</v>
      </c>
      <c r="C299" s="5">
        <f t="shared" si="19"/>
        <v>2.450980392156854E-3</v>
      </c>
      <c r="D299" s="5">
        <f t="shared" si="20"/>
        <v>3.8071065989847774E-2</v>
      </c>
    </row>
    <row r="300" spans="1:4" x14ac:dyDescent="0.25">
      <c r="A300" s="1">
        <v>26238</v>
      </c>
      <c r="B300">
        <v>41</v>
      </c>
      <c r="C300" s="5">
        <f t="shared" si="19"/>
        <v>2.4449877750611915E-3</v>
      </c>
      <c r="D300" s="5">
        <f t="shared" si="20"/>
        <v>3.5353535353535248E-2</v>
      </c>
    </row>
    <row r="301" spans="1:4" x14ac:dyDescent="0.25">
      <c r="A301" s="1">
        <v>26268</v>
      </c>
      <c r="B301">
        <v>41.1</v>
      </c>
      <c r="C301" s="5">
        <f t="shared" si="19"/>
        <v>2.4390243902439046E-3</v>
      </c>
      <c r="D301" s="5">
        <f t="shared" si="20"/>
        <v>3.2663316582914659E-2</v>
      </c>
    </row>
    <row r="302" spans="1:4" x14ac:dyDescent="0.25">
      <c r="A302" s="1">
        <v>26299</v>
      </c>
      <c r="B302">
        <v>41.2</v>
      </c>
      <c r="C302" s="5">
        <f t="shared" si="19"/>
        <v>2.4330900243310083E-3</v>
      </c>
      <c r="D302" s="5">
        <f t="shared" si="20"/>
        <v>3.2581453634085378E-2</v>
      </c>
    </row>
    <row r="303" spans="1:4" x14ac:dyDescent="0.25">
      <c r="A303" s="1">
        <v>26330</v>
      </c>
      <c r="B303">
        <v>41.4</v>
      </c>
      <c r="C303" s="5">
        <f t="shared" si="19"/>
        <v>4.8543689320388328E-3</v>
      </c>
      <c r="D303" s="5">
        <f t="shared" si="20"/>
        <v>3.7593984962406068E-2</v>
      </c>
    </row>
    <row r="304" spans="1:4" x14ac:dyDescent="0.25">
      <c r="A304" s="1">
        <v>26359</v>
      </c>
      <c r="B304">
        <v>41.4</v>
      </c>
      <c r="C304" s="5">
        <f t="shared" si="19"/>
        <v>0</v>
      </c>
      <c r="D304" s="5">
        <f t="shared" si="20"/>
        <v>3.499999999999992E-2</v>
      </c>
    </row>
    <row r="305" spans="1:4" x14ac:dyDescent="0.25">
      <c r="A305" s="1">
        <v>26390</v>
      </c>
      <c r="B305">
        <v>41.5</v>
      </c>
      <c r="C305" s="5">
        <f t="shared" si="19"/>
        <v>2.4154589371980784E-3</v>
      </c>
      <c r="D305" s="5">
        <f t="shared" si="20"/>
        <v>3.4912718204488824E-2</v>
      </c>
    </row>
    <row r="306" spans="1:4" x14ac:dyDescent="0.25">
      <c r="A306" s="1">
        <v>26420</v>
      </c>
      <c r="B306">
        <v>41.6</v>
      </c>
      <c r="C306" s="5">
        <f t="shared" si="19"/>
        <v>2.4096385542169418E-3</v>
      </c>
      <c r="D306" s="5">
        <f t="shared" si="20"/>
        <v>3.2258064516129226E-2</v>
      </c>
    </row>
    <row r="307" spans="1:4" x14ac:dyDescent="0.25">
      <c r="A307" s="1">
        <v>26451</v>
      </c>
      <c r="B307">
        <v>41.7</v>
      </c>
      <c r="C307" s="5">
        <f t="shared" si="19"/>
        <v>2.4038461538462563E-3</v>
      </c>
      <c r="D307" s="5">
        <f t="shared" si="20"/>
        <v>2.9629629629629672E-2</v>
      </c>
    </row>
    <row r="308" spans="1:4" x14ac:dyDescent="0.25">
      <c r="A308" s="1">
        <v>26481</v>
      </c>
      <c r="B308">
        <v>41.8</v>
      </c>
      <c r="C308" s="5">
        <f t="shared" si="19"/>
        <v>2.3980815347719453E-3</v>
      </c>
      <c r="D308" s="5">
        <f t="shared" si="20"/>
        <v>2.9556650246305383E-2</v>
      </c>
    </row>
    <row r="309" spans="1:4" x14ac:dyDescent="0.25">
      <c r="A309" s="1">
        <v>26512</v>
      </c>
      <c r="B309">
        <v>41.9</v>
      </c>
      <c r="C309" s="5">
        <f t="shared" si="19"/>
        <v>2.3923444976077235E-3</v>
      </c>
      <c r="D309" s="5">
        <f t="shared" si="20"/>
        <v>2.9484029484029284E-2</v>
      </c>
    </row>
    <row r="310" spans="1:4" x14ac:dyDescent="0.25">
      <c r="A310" s="1">
        <v>26543</v>
      </c>
      <c r="B310">
        <v>42.1</v>
      </c>
      <c r="C310" s="5">
        <f t="shared" si="19"/>
        <v>4.7732696897375693E-3</v>
      </c>
      <c r="D310" s="5">
        <f t="shared" si="20"/>
        <v>3.1862745098039325E-2</v>
      </c>
    </row>
    <row r="311" spans="1:4" x14ac:dyDescent="0.25">
      <c r="A311" s="1">
        <v>26573</v>
      </c>
      <c r="B311">
        <v>42.2</v>
      </c>
      <c r="C311" s="5">
        <f t="shared" si="19"/>
        <v>2.3752969121140222E-3</v>
      </c>
      <c r="D311" s="5">
        <f t="shared" si="20"/>
        <v>3.1784841075794823E-2</v>
      </c>
    </row>
    <row r="312" spans="1:4" x14ac:dyDescent="0.25">
      <c r="A312" s="1">
        <v>26604</v>
      </c>
      <c r="B312">
        <v>42.4</v>
      </c>
      <c r="C312" s="5">
        <f t="shared" si="19"/>
        <v>4.7393364928909332E-3</v>
      </c>
      <c r="D312" s="5">
        <f t="shared" si="20"/>
        <v>3.4146341463414664E-2</v>
      </c>
    </row>
    <row r="313" spans="1:4" x14ac:dyDescent="0.25">
      <c r="A313" s="1">
        <v>26634</v>
      </c>
      <c r="B313">
        <v>42.5</v>
      </c>
      <c r="C313" s="5">
        <f t="shared" si="19"/>
        <v>2.3584905660378741E-3</v>
      </c>
      <c r="D313" s="5">
        <f t="shared" si="20"/>
        <v>3.4063260340632562E-2</v>
      </c>
    </row>
    <row r="314" spans="1:4" x14ac:dyDescent="0.25">
      <c r="A314" s="1">
        <v>26665</v>
      </c>
      <c r="B314">
        <v>42.7</v>
      </c>
      <c r="C314" s="5">
        <f t="shared" si="19"/>
        <v>4.7058823529413374E-3</v>
      </c>
      <c r="D314" s="5">
        <f t="shared" si="20"/>
        <v>3.6407766990291357E-2</v>
      </c>
    </row>
    <row r="315" spans="1:4" x14ac:dyDescent="0.25">
      <c r="A315" s="1">
        <v>26696</v>
      </c>
      <c r="B315">
        <v>43</v>
      </c>
      <c r="C315" s="5">
        <f t="shared" si="19"/>
        <v>7.0257611241217877E-3</v>
      </c>
      <c r="D315" s="5">
        <f t="shared" si="20"/>
        <v>3.8647342995169032E-2</v>
      </c>
    </row>
    <row r="316" spans="1:4" x14ac:dyDescent="0.25">
      <c r="A316" s="1">
        <v>26724</v>
      </c>
      <c r="B316">
        <v>43.4</v>
      </c>
      <c r="C316" s="5">
        <f t="shared" si="19"/>
        <v>9.302325581395321E-3</v>
      </c>
      <c r="D316" s="5">
        <f t="shared" si="20"/>
        <v>4.8309178743961345E-2</v>
      </c>
    </row>
    <row r="317" spans="1:4" x14ac:dyDescent="0.25">
      <c r="A317" s="1">
        <v>26755</v>
      </c>
      <c r="B317">
        <v>43.7</v>
      </c>
      <c r="C317" s="5">
        <f t="shared" si="19"/>
        <v>6.9124423963133896E-3</v>
      </c>
      <c r="D317" s="5">
        <f t="shared" si="20"/>
        <v>5.3012048192771166E-2</v>
      </c>
    </row>
    <row r="318" spans="1:4" x14ac:dyDescent="0.25">
      <c r="A318" s="1">
        <v>26785</v>
      </c>
      <c r="B318">
        <v>43.9</v>
      </c>
      <c r="C318" s="5">
        <f t="shared" si="19"/>
        <v>4.5766590389015871E-3</v>
      </c>
      <c r="D318" s="5">
        <f t="shared" si="20"/>
        <v>5.5288461538461453E-2</v>
      </c>
    </row>
    <row r="319" spans="1:4" x14ac:dyDescent="0.25">
      <c r="A319" s="1">
        <v>26816</v>
      </c>
      <c r="B319">
        <v>44.2</v>
      </c>
      <c r="C319" s="5">
        <f t="shared" si="19"/>
        <v>6.8337129840547739E-3</v>
      </c>
      <c r="D319" s="5">
        <f t="shared" si="20"/>
        <v>5.9952038369304628E-2</v>
      </c>
    </row>
    <row r="320" spans="1:4" x14ac:dyDescent="0.25">
      <c r="A320" s="1">
        <v>26846</v>
      </c>
      <c r="B320">
        <v>44.2</v>
      </c>
      <c r="C320" s="5">
        <f t="shared" si="19"/>
        <v>0</v>
      </c>
      <c r="D320" s="5">
        <f t="shared" si="20"/>
        <v>5.741626794258381E-2</v>
      </c>
    </row>
    <row r="321" spans="1:4" x14ac:dyDescent="0.25">
      <c r="A321" s="1">
        <v>26877</v>
      </c>
      <c r="B321">
        <v>45</v>
      </c>
      <c r="C321" s="5">
        <f t="shared" si="19"/>
        <v>1.8099547511312153E-2</v>
      </c>
      <c r="D321" s="5">
        <f t="shared" si="20"/>
        <v>7.398568019093088E-2</v>
      </c>
    </row>
    <row r="322" spans="1:4" x14ac:dyDescent="0.25">
      <c r="A322" s="1">
        <v>26908</v>
      </c>
      <c r="B322">
        <v>45.2</v>
      </c>
      <c r="C322" s="5">
        <f t="shared" si="19"/>
        <v>4.4444444444444731E-3</v>
      </c>
      <c r="D322" s="5">
        <f t="shared" si="20"/>
        <v>7.3634204275534465E-2</v>
      </c>
    </row>
    <row r="323" spans="1:4" x14ac:dyDescent="0.25">
      <c r="A323" s="1">
        <v>26938</v>
      </c>
      <c r="B323">
        <v>45.6</v>
      </c>
      <c r="C323" s="5">
        <f t="shared" si="19"/>
        <v>8.8495575221239076E-3</v>
      </c>
      <c r="D323" s="5">
        <f t="shared" si="20"/>
        <v>8.0568720379146974E-2</v>
      </c>
    </row>
    <row r="324" spans="1:4" x14ac:dyDescent="0.25">
      <c r="A324" s="1">
        <v>26969</v>
      </c>
      <c r="B324">
        <v>45.9</v>
      </c>
      <c r="C324" s="5">
        <f t="shared" ref="C324:C387" si="21">B324/B323-1</f>
        <v>6.5789473684210176E-3</v>
      </c>
      <c r="D324" s="5">
        <f t="shared" si="20"/>
        <v>8.2547169811320709E-2</v>
      </c>
    </row>
    <row r="325" spans="1:4" x14ac:dyDescent="0.25">
      <c r="A325" s="1">
        <v>26999</v>
      </c>
      <c r="B325">
        <v>46.3</v>
      </c>
      <c r="C325" s="5">
        <f t="shared" si="21"/>
        <v>8.7145969498909626E-3</v>
      </c>
      <c r="D325" s="5">
        <f t="shared" si="20"/>
        <v>8.9411764705882302E-2</v>
      </c>
    </row>
    <row r="326" spans="1:4" x14ac:dyDescent="0.25">
      <c r="A326" s="1">
        <v>27030</v>
      </c>
      <c r="B326">
        <v>46.8</v>
      </c>
      <c r="C326" s="5">
        <f t="shared" si="21"/>
        <v>1.0799136069114423E-2</v>
      </c>
      <c r="D326" s="5">
        <f t="shared" si="20"/>
        <v>9.6018735362997543E-2</v>
      </c>
    </row>
    <row r="327" spans="1:4" x14ac:dyDescent="0.25">
      <c r="A327" s="1">
        <v>27061</v>
      </c>
      <c r="B327">
        <v>47.3</v>
      </c>
      <c r="C327" s="5">
        <f t="shared" si="21"/>
        <v>1.0683760683760646E-2</v>
      </c>
      <c r="D327" s="5">
        <f t="shared" si="20"/>
        <v>9.9999999999999867E-2</v>
      </c>
    </row>
    <row r="328" spans="1:4" x14ac:dyDescent="0.25">
      <c r="A328" s="1">
        <v>27089</v>
      </c>
      <c r="B328">
        <v>47.8</v>
      </c>
      <c r="C328" s="5">
        <f t="shared" si="21"/>
        <v>1.0570824524312794E-2</v>
      </c>
      <c r="D328" s="5">
        <f t="shared" si="20"/>
        <v>0.10138248847926268</v>
      </c>
    </row>
    <row r="329" spans="1:4" x14ac:dyDescent="0.25">
      <c r="A329" s="1">
        <v>27120</v>
      </c>
      <c r="B329">
        <v>48.1</v>
      </c>
      <c r="C329" s="5">
        <f t="shared" si="21"/>
        <v>6.2761506276152179E-3</v>
      </c>
      <c r="D329" s="5">
        <f t="shared" si="20"/>
        <v>0.10068649885583514</v>
      </c>
    </row>
    <row r="330" spans="1:4" x14ac:dyDescent="0.25">
      <c r="A330" s="1">
        <v>27150</v>
      </c>
      <c r="B330">
        <v>48.6</v>
      </c>
      <c r="C330" s="5">
        <f t="shared" si="21"/>
        <v>1.039501039501034E-2</v>
      </c>
      <c r="D330" s="5">
        <f t="shared" si="20"/>
        <v>0.1070615034168565</v>
      </c>
    </row>
    <row r="331" spans="1:4" x14ac:dyDescent="0.25">
      <c r="A331" s="1">
        <v>27181</v>
      </c>
      <c r="B331">
        <v>49</v>
      </c>
      <c r="C331" s="5">
        <f t="shared" si="21"/>
        <v>8.2304526748970819E-3</v>
      </c>
      <c r="D331" s="5">
        <f t="shared" si="20"/>
        <v>0.10859728506787314</v>
      </c>
    </row>
    <row r="332" spans="1:4" x14ac:dyDescent="0.25">
      <c r="A332" s="1">
        <v>27211</v>
      </c>
      <c r="B332">
        <v>49.3</v>
      </c>
      <c r="C332" s="5">
        <f t="shared" si="21"/>
        <v>6.1224489795916881E-3</v>
      </c>
      <c r="D332" s="5">
        <f t="shared" si="20"/>
        <v>0.1153846153846152</v>
      </c>
    </row>
    <row r="333" spans="1:4" x14ac:dyDescent="0.25">
      <c r="A333" s="1">
        <v>27242</v>
      </c>
      <c r="B333">
        <v>49.9</v>
      </c>
      <c r="C333" s="5">
        <f t="shared" si="21"/>
        <v>1.2170385395537497E-2</v>
      </c>
      <c r="D333" s="5">
        <f t="shared" si="20"/>
        <v>0.10888888888888881</v>
      </c>
    </row>
    <row r="334" spans="1:4" x14ac:dyDescent="0.25">
      <c r="A334" s="1">
        <v>27273</v>
      </c>
      <c r="B334">
        <v>50.6</v>
      </c>
      <c r="C334" s="5">
        <f t="shared" si="21"/>
        <v>1.4028056112224574E-2</v>
      </c>
      <c r="D334" s="5">
        <f t="shared" si="20"/>
        <v>0.11946902654867242</v>
      </c>
    </row>
    <row r="335" spans="1:4" x14ac:dyDescent="0.25">
      <c r="A335" s="1">
        <v>27303</v>
      </c>
      <c r="B335">
        <v>51</v>
      </c>
      <c r="C335" s="5">
        <f t="shared" si="21"/>
        <v>7.905138339920903E-3</v>
      </c>
      <c r="D335" s="5">
        <f t="shared" ref="D335:D398" si="22">B335/B323-1</f>
        <v>0.11842105263157898</v>
      </c>
    </row>
    <row r="336" spans="1:4" x14ac:dyDescent="0.25">
      <c r="A336" s="1">
        <v>27334</v>
      </c>
      <c r="B336">
        <v>51.5</v>
      </c>
      <c r="C336" s="5">
        <f t="shared" si="21"/>
        <v>9.8039215686274161E-3</v>
      </c>
      <c r="D336" s="5">
        <f t="shared" si="22"/>
        <v>0.12200435729847503</v>
      </c>
    </row>
    <row r="337" spans="1:4" x14ac:dyDescent="0.25">
      <c r="A337" s="1">
        <v>27364</v>
      </c>
      <c r="B337">
        <v>51.9</v>
      </c>
      <c r="C337" s="5">
        <f t="shared" si="21"/>
        <v>7.7669902912620437E-3</v>
      </c>
      <c r="D337" s="5">
        <f t="shared" si="22"/>
        <v>0.12095032397408212</v>
      </c>
    </row>
    <row r="338" spans="1:4" x14ac:dyDescent="0.25">
      <c r="A338" s="1">
        <v>27395</v>
      </c>
      <c r="B338">
        <v>52.3</v>
      </c>
      <c r="C338" s="5">
        <f t="shared" si="21"/>
        <v>7.7071290944124016E-3</v>
      </c>
      <c r="D338" s="5">
        <f t="shared" si="22"/>
        <v>0.11752136752136755</v>
      </c>
    </row>
    <row r="339" spans="1:4" x14ac:dyDescent="0.25">
      <c r="A339" s="1">
        <v>27426</v>
      </c>
      <c r="B339">
        <v>52.6</v>
      </c>
      <c r="C339" s="5">
        <f t="shared" si="21"/>
        <v>5.7361376673041864E-3</v>
      </c>
      <c r="D339" s="5">
        <f t="shared" si="22"/>
        <v>0.11205073995771686</v>
      </c>
    </row>
    <row r="340" spans="1:4" x14ac:dyDescent="0.25">
      <c r="A340" s="1">
        <v>27454</v>
      </c>
      <c r="B340">
        <v>52.8</v>
      </c>
      <c r="C340" s="5">
        <f t="shared" si="21"/>
        <v>3.8022813688212143E-3</v>
      </c>
      <c r="D340" s="5">
        <f t="shared" si="22"/>
        <v>0.10460251046025104</v>
      </c>
    </row>
    <row r="341" spans="1:4" x14ac:dyDescent="0.25">
      <c r="A341" s="1">
        <v>27485</v>
      </c>
      <c r="B341">
        <v>53</v>
      </c>
      <c r="C341" s="5">
        <f t="shared" si="21"/>
        <v>3.7878787878788955E-3</v>
      </c>
      <c r="D341" s="5">
        <f t="shared" si="22"/>
        <v>0.10187110187110182</v>
      </c>
    </row>
    <row r="342" spans="1:4" x14ac:dyDescent="0.25">
      <c r="A342" s="1">
        <v>27515</v>
      </c>
      <c r="B342">
        <v>53.1</v>
      </c>
      <c r="C342" s="5">
        <f t="shared" si="21"/>
        <v>1.8867924528302993E-3</v>
      </c>
      <c r="D342" s="5">
        <f t="shared" si="22"/>
        <v>9.259259259259256E-2</v>
      </c>
    </row>
    <row r="343" spans="1:4" x14ac:dyDescent="0.25">
      <c r="A343" s="1">
        <v>27546</v>
      </c>
      <c r="B343">
        <v>53.5</v>
      </c>
      <c r="C343" s="5">
        <f t="shared" si="21"/>
        <v>7.532956685499137E-3</v>
      </c>
      <c r="D343" s="5">
        <f t="shared" si="22"/>
        <v>9.1836734693877542E-2</v>
      </c>
    </row>
    <row r="344" spans="1:4" x14ac:dyDescent="0.25">
      <c r="A344" s="1">
        <v>27576</v>
      </c>
      <c r="B344">
        <v>54</v>
      </c>
      <c r="C344" s="5">
        <f t="shared" si="21"/>
        <v>9.3457943925232545E-3</v>
      </c>
      <c r="D344" s="5">
        <f t="shared" si="22"/>
        <v>9.5334685598377433E-2</v>
      </c>
    </row>
    <row r="345" spans="1:4" x14ac:dyDescent="0.25">
      <c r="A345" s="1">
        <v>27607</v>
      </c>
      <c r="B345">
        <v>54.2</v>
      </c>
      <c r="C345" s="5">
        <f t="shared" si="21"/>
        <v>3.7037037037037646E-3</v>
      </c>
      <c r="D345" s="5">
        <f t="shared" si="22"/>
        <v>8.6172344689378955E-2</v>
      </c>
    </row>
    <row r="346" spans="1:4" x14ac:dyDescent="0.25">
      <c r="A346" s="1">
        <v>27638</v>
      </c>
      <c r="B346">
        <v>54.6</v>
      </c>
      <c r="C346" s="5">
        <f t="shared" si="21"/>
        <v>7.3800738007379074E-3</v>
      </c>
      <c r="D346" s="5">
        <f t="shared" si="22"/>
        <v>7.9051383399209474E-2</v>
      </c>
    </row>
    <row r="347" spans="1:4" x14ac:dyDescent="0.25">
      <c r="A347" s="1">
        <v>27668</v>
      </c>
      <c r="B347">
        <v>54.9</v>
      </c>
      <c r="C347" s="5">
        <f t="shared" si="21"/>
        <v>5.494505494505475E-3</v>
      </c>
      <c r="D347" s="5">
        <f t="shared" si="22"/>
        <v>7.6470588235294068E-2</v>
      </c>
    </row>
    <row r="348" spans="1:4" x14ac:dyDescent="0.25">
      <c r="A348" s="1">
        <v>27699</v>
      </c>
      <c r="B348">
        <v>55.3</v>
      </c>
      <c r="C348" s="5">
        <f t="shared" si="21"/>
        <v>7.2859744990891873E-3</v>
      </c>
      <c r="D348" s="5">
        <f t="shared" si="22"/>
        <v>7.3786407766990303E-2</v>
      </c>
    </row>
    <row r="349" spans="1:4" x14ac:dyDescent="0.25">
      <c r="A349" s="1">
        <v>27729</v>
      </c>
      <c r="B349">
        <v>55.6</v>
      </c>
      <c r="C349" s="5">
        <f t="shared" si="21"/>
        <v>5.4249547920435237E-3</v>
      </c>
      <c r="D349" s="5">
        <f t="shared" si="22"/>
        <v>7.1290944123314048E-2</v>
      </c>
    </row>
    <row r="350" spans="1:4" x14ac:dyDescent="0.25">
      <c r="A350" s="1">
        <v>27760</v>
      </c>
      <c r="B350">
        <v>55.8</v>
      </c>
      <c r="C350" s="5">
        <f t="shared" si="21"/>
        <v>3.597122302158251E-3</v>
      </c>
      <c r="D350" s="5">
        <f t="shared" si="22"/>
        <v>6.6921606118546917E-2</v>
      </c>
    </row>
    <row r="351" spans="1:4" x14ac:dyDescent="0.25">
      <c r="A351" s="1">
        <v>27791</v>
      </c>
      <c r="B351">
        <v>55.9</v>
      </c>
      <c r="C351" s="5">
        <f t="shared" si="21"/>
        <v>1.7921146953405742E-3</v>
      </c>
      <c r="D351" s="5">
        <f t="shared" si="22"/>
        <v>6.2737642585551257E-2</v>
      </c>
    </row>
    <row r="352" spans="1:4" x14ac:dyDescent="0.25">
      <c r="A352" s="1">
        <v>27820</v>
      </c>
      <c r="B352">
        <v>56</v>
      </c>
      <c r="C352" s="5">
        <f t="shared" si="21"/>
        <v>1.7889087656530744E-3</v>
      </c>
      <c r="D352" s="5">
        <f t="shared" si="22"/>
        <v>6.0606060606060552E-2</v>
      </c>
    </row>
    <row r="353" spans="1:4" x14ac:dyDescent="0.25">
      <c r="A353" s="1">
        <v>27851</v>
      </c>
      <c r="B353">
        <v>56.1</v>
      </c>
      <c r="C353" s="5">
        <f t="shared" si="21"/>
        <v>1.7857142857142794E-3</v>
      </c>
      <c r="D353" s="5">
        <f t="shared" si="22"/>
        <v>5.8490566037735947E-2</v>
      </c>
    </row>
    <row r="354" spans="1:4" x14ac:dyDescent="0.25">
      <c r="A354" s="1">
        <v>27881</v>
      </c>
      <c r="B354">
        <v>56.4</v>
      </c>
      <c r="C354" s="5">
        <f t="shared" si="21"/>
        <v>5.3475935828877219E-3</v>
      </c>
      <c r="D354" s="5">
        <f t="shared" si="22"/>
        <v>6.2146892655367214E-2</v>
      </c>
    </row>
    <row r="355" spans="1:4" x14ac:dyDescent="0.25">
      <c r="A355" s="1">
        <v>27912</v>
      </c>
      <c r="B355">
        <v>56.7</v>
      </c>
      <c r="C355" s="5">
        <f t="shared" si="21"/>
        <v>5.3191489361703592E-3</v>
      </c>
      <c r="D355" s="5">
        <f t="shared" si="22"/>
        <v>5.9813084112149584E-2</v>
      </c>
    </row>
    <row r="356" spans="1:4" x14ac:dyDescent="0.25">
      <c r="A356" s="1">
        <v>27942</v>
      </c>
      <c r="B356">
        <v>57</v>
      </c>
      <c r="C356" s="5">
        <f t="shared" si="21"/>
        <v>5.2910052910053462E-3</v>
      </c>
      <c r="D356" s="5">
        <f t="shared" si="22"/>
        <v>5.555555555555558E-2</v>
      </c>
    </row>
    <row r="357" spans="1:4" x14ac:dyDescent="0.25">
      <c r="A357" s="1">
        <v>27973</v>
      </c>
      <c r="B357">
        <v>57.3</v>
      </c>
      <c r="C357" s="5">
        <f t="shared" si="21"/>
        <v>5.2631578947368585E-3</v>
      </c>
      <c r="D357" s="5">
        <f t="shared" si="22"/>
        <v>5.719557195571956E-2</v>
      </c>
    </row>
    <row r="358" spans="1:4" x14ac:dyDescent="0.25">
      <c r="A358" s="1">
        <v>28004</v>
      </c>
      <c r="B358">
        <v>57.6</v>
      </c>
      <c r="C358" s="5">
        <f t="shared" si="21"/>
        <v>5.2356020942410098E-3</v>
      </c>
      <c r="D358" s="5">
        <f t="shared" si="22"/>
        <v>5.4945054945054972E-2</v>
      </c>
    </row>
    <row r="359" spans="1:4" x14ac:dyDescent="0.25">
      <c r="A359" s="1">
        <v>28034</v>
      </c>
      <c r="B359">
        <v>57.9</v>
      </c>
      <c r="C359" s="5">
        <f t="shared" si="21"/>
        <v>5.2083333333332593E-3</v>
      </c>
      <c r="D359" s="5">
        <f t="shared" si="22"/>
        <v>5.464480874316946E-2</v>
      </c>
    </row>
    <row r="360" spans="1:4" x14ac:dyDescent="0.25">
      <c r="A360" s="1">
        <v>28065</v>
      </c>
      <c r="B360">
        <v>58.1</v>
      </c>
      <c r="C360" s="5">
        <f t="shared" si="21"/>
        <v>3.4542314335059832E-3</v>
      </c>
      <c r="D360" s="5">
        <f t="shared" si="22"/>
        <v>5.0632911392405111E-2</v>
      </c>
    </row>
    <row r="361" spans="1:4" x14ac:dyDescent="0.25">
      <c r="A361" s="1">
        <v>28095</v>
      </c>
      <c r="B361">
        <v>58.4</v>
      </c>
      <c r="C361" s="5">
        <f t="shared" si="21"/>
        <v>5.1635111876076056E-3</v>
      </c>
      <c r="D361" s="5">
        <f t="shared" si="22"/>
        <v>5.0359712230215736E-2</v>
      </c>
    </row>
    <row r="362" spans="1:4" x14ac:dyDescent="0.25">
      <c r="A362" s="1">
        <v>28126</v>
      </c>
      <c r="B362">
        <v>58.7</v>
      </c>
      <c r="C362" s="5">
        <f t="shared" si="21"/>
        <v>5.1369863013699391E-3</v>
      </c>
      <c r="D362" s="5">
        <f t="shared" si="22"/>
        <v>5.1971326164874654E-2</v>
      </c>
    </row>
    <row r="363" spans="1:4" x14ac:dyDescent="0.25">
      <c r="A363" s="1">
        <v>28157</v>
      </c>
      <c r="B363">
        <v>59.3</v>
      </c>
      <c r="C363" s="5">
        <f t="shared" si="21"/>
        <v>1.0221465076660996E-2</v>
      </c>
      <c r="D363" s="5">
        <f t="shared" si="22"/>
        <v>6.0822898032200312E-2</v>
      </c>
    </row>
    <row r="364" spans="1:4" x14ac:dyDescent="0.25">
      <c r="A364" s="1">
        <v>28185</v>
      </c>
      <c r="B364">
        <v>59.6</v>
      </c>
      <c r="C364" s="5">
        <f t="shared" si="21"/>
        <v>5.0590219224284638E-3</v>
      </c>
      <c r="D364" s="5">
        <f t="shared" si="22"/>
        <v>6.4285714285714279E-2</v>
      </c>
    </row>
    <row r="365" spans="1:4" x14ac:dyDescent="0.25">
      <c r="A365" s="1">
        <v>28216</v>
      </c>
      <c r="B365">
        <v>60</v>
      </c>
      <c r="C365" s="5">
        <f t="shared" si="21"/>
        <v>6.7114093959730337E-3</v>
      </c>
      <c r="D365" s="5">
        <f t="shared" si="22"/>
        <v>6.9518716577540163E-2</v>
      </c>
    </row>
    <row r="366" spans="1:4" x14ac:dyDescent="0.25">
      <c r="A366" s="1">
        <v>28246</v>
      </c>
      <c r="B366">
        <v>60.2</v>
      </c>
      <c r="C366" s="5">
        <f t="shared" si="21"/>
        <v>3.3333333333334103E-3</v>
      </c>
      <c r="D366" s="5">
        <f t="shared" si="22"/>
        <v>6.7375886524822848E-2</v>
      </c>
    </row>
    <row r="367" spans="1:4" x14ac:dyDescent="0.25">
      <c r="A367" s="1">
        <v>28277</v>
      </c>
      <c r="B367">
        <v>60.5</v>
      </c>
      <c r="C367" s="5">
        <f t="shared" si="21"/>
        <v>4.983388704318914E-3</v>
      </c>
      <c r="D367" s="5">
        <f t="shared" si="22"/>
        <v>6.7019400352733571E-2</v>
      </c>
    </row>
    <row r="368" spans="1:4" x14ac:dyDescent="0.25">
      <c r="A368" s="1">
        <v>28307</v>
      </c>
      <c r="B368">
        <v>60.8</v>
      </c>
      <c r="C368" s="5">
        <f t="shared" si="21"/>
        <v>4.9586776859502635E-3</v>
      </c>
      <c r="D368" s="5">
        <f t="shared" si="22"/>
        <v>6.6666666666666652E-2</v>
      </c>
    </row>
    <row r="369" spans="1:4" x14ac:dyDescent="0.25">
      <c r="A369" s="1">
        <v>28338</v>
      </c>
      <c r="B369">
        <v>61.1</v>
      </c>
      <c r="C369" s="5">
        <f t="shared" si="21"/>
        <v>4.9342105263159297E-3</v>
      </c>
      <c r="D369" s="5">
        <f t="shared" si="22"/>
        <v>6.6317626527050644E-2</v>
      </c>
    </row>
    <row r="370" spans="1:4" x14ac:dyDescent="0.25">
      <c r="A370" s="1">
        <v>28369</v>
      </c>
      <c r="B370">
        <v>61.3</v>
      </c>
      <c r="C370" s="5">
        <f t="shared" si="21"/>
        <v>3.2733224222585289E-3</v>
      </c>
      <c r="D370" s="5">
        <f t="shared" si="22"/>
        <v>6.4236111111110938E-2</v>
      </c>
    </row>
    <row r="371" spans="1:4" x14ac:dyDescent="0.25">
      <c r="A371" s="1">
        <v>28399</v>
      </c>
      <c r="B371">
        <v>61.6</v>
      </c>
      <c r="C371" s="5">
        <f t="shared" si="21"/>
        <v>4.8939641109300158E-3</v>
      </c>
      <c r="D371" s="5">
        <f t="shared" si="22"/>
        <v>6.390328151986191E-2</v>
      </c>
    </row>
    <row r="372" spans="1:4" x14ac:dyDescent="0.25">
      <c r="A372" s="1">
        <v>28430</v>
      </c>
      <c r="B372">
        <v>62</v>
      </c>
      <c r="C372" s="5">
        <f t="shared" si="21"/>
        <v>6.4935064935065512E-3</v>
      </c>
      <c r="D372" s="5">
        <f t="shared" si="22"/>
        <v>6.7125645438898429E-2</v>
      </c>
    </row>
    <row r="373" spans="1:4" x14ac:dyDescent="0.25">
      <c r="A373" s="1">
        <v>28460</v>
      </c>
      <c r="B373">
        <v>62.3</v>
      </c>
      <c r="C373" s="5">
        <f t="shared" si="21"/>
        <v>4.8387096774193949E-3</v>
      </c>
      <c r="D373" s="5">
        <f t="shared" si="22"/>
        <v>6.6780821917808098E-2</v>
      </c>
    </row>
    <row r="374" spans="1:4" x14ac:dyDescent="0.25">
      <c r="A374" s="1">
        <v>28491</v>
      </c>
      <c r="B374">
        <v>62.7</v>
      </c>
      <c r="C374" s="5">
        <f t="shared" si="21"/>
        <v>6.4205457463886173E-3</v>
      </c>
      <c r="D374" s="5">
        <f t="shared" si="22"/>
        <v>6.8143100511073307E-2</v>
      </c>
    </row>
    <row r="375" spans="1:4" x14ac:dyDescent="0.25">
      <c r="A375" s="1">
        <v>28522</v>
      </c>
      <c r="B375">
        <v>63</v>
      </c>
      <c r="C375" s="5">
        <f t="shared" si="21"/>
        <v>4.7846889952152249E-3</v>
      </c>
      <c r="D375" s="5">
        <f t="shared" si="22"/>
        <v>6.2394603709949426E-2</v>
      </c>
    </row>
    <row r="376" spans="1:4" x14ac:dyDescent="0.25">
      <c r="A376" s="1">
        <v>28550</v>
      </c>
      <c r="B376">
        <v>63.4</v>
      </c>
      <c r="C376" s="5">
        <f t="shared" si="21"/>
        <v>6.3492063492063266E-3</v>
      </c>
      <c r="D376" s="5">
        <f t="shared" si="22"/>
        <v>6.3758389261744819E-2</v>
      </c>
    </row>
    <row r="377" spans="1:4" x14ac:dyDescent="0.25">
      <c r="A377" s="1">
        <v>28581</v>
      </c>
      <c r="B377">
        <v>63.9</v>
      </c>
      <c r="C377" s="5">
        <f t="shared" si="21"/>
        <v>7.8864353312302349E-3</v>
      </c>
      <c r="D377" s="5">
        <f t="shared" si="22"/>
        <v>6.4999999999999947E-2</v>
      </c>
    </row>
    <row r="378" spans="1:4" x14ac:dyDescent="0.25">
      <c r="A378" s="1">
        <v>28611</v>
      </c>
      <c r="B378">
        <v>64.5</v>
      </c>
      <c r="C378" s="5">
        <f t="shared" si="21"/>
        <v>9.3896713615022609E-3</v>
      </c>
      <c r="D378" s="5">
        <f t="shared" si="22"/>
        <v>7.1428571428571397E-2</v>
      </c>
    </row>
    <row r="379" spans="1:4" x14ac:dyDescent="0.25">
      <c r="A379" s="1">
        <v>28642</v>
      </c>
      <c r="B379">
        <v>65</v>
      </c>
      <c r="C379" s="5">
        <f t="shared" si="21"/>
        <v>7.7519379844961378E-3</v>
      </c>
      <c r="D379" s="5">
        <f t="shared" si="22"/>
        <v>7.4380165289256173E-2</v>
      </c>
    </row>
    <row r="380" spans="1:4" x14ac:dyDescent="0.25">
      <c r="A380" s="1">
        <v>28672</v>
      </c>
      <c r="B380">
        <v>65.5</v>
      </c>
      <c r="C380" s="5">
        <f t="shared" si="21"/>
        <v>7.692307692307665E-3</v>
      </c>
      <c r="D380" s="5">
        <f t="shared" si="22"/>
        <v>7.7302631578947345E-2</v>
      </c>
    </row>
    <row r="381" spans="1:4" x14ac:dyDescent="0.25">
      <c r="A381" s="1">
        <v>28703</v>
      </c>
      <c r="B381">
        <v>65.900000000000006</v>
      </c>
      <c r="C381" s="5">
        <f t="shared" si="21"/>
        <v>6.1068702290076882E-3</v>
      </c>
      <c r="D381" s="5">
        <f t="shared" si="22"/>
        <v>7.8559738134206247E-2</v>
      </c>
    </row>
    <row r="382" spans="1:4" x14ac:dyDescent="0.25">
      <c r="A382" s="1">
        <v>28734</v>
      </c>
      <c r="B382">
        <v>66.5</v>
      </c>
      <c r="C382" s="5">
        <f t="shared" si="21"/>
        <v>9.1047040971168336E-3</v>
      </c>
      <c r="D382" s="5">
        <f t="shared" si="22"/>
        <v>8.4828711256117462E-2</v>
      </c>
    </row>
    <row r="383" spans="1:4" x14ac:dyDescent="0.25">
      <c r="A383" s="1">
        <v>28764</v>
      </c>
      <c r="B383">
        <v>67.099999999999994</v>
      </c>
      <c r="C383" s="5">
        <f t="shared" si="21"/>
        <v>9.0225563909773765E-3</v>
      </c>
      <c r="D383" s="5">
        <f t="shared" si="22"/>
        <v>8.9285714285714191E-2</v>
      </c>
    </row>
    <row r="384" spans="1:4" x14ac:dyDescent="0.25">
      <c r="A384" s="1">
        <v>28795</v>
      </c>
      <c r="B384">
        <v>67.5</v>
      </c>
      <c r="C384" s="5">
        <f t="shared" si="21"/>
        <v>5.9612518628913147E-3</v>
      </c>
      <c r="D384" s="5">
        <f t="shared" si="22"/>
        <v>8.870967741935476E-2</v>
      </c>
    </row>
    <row r="385" spans="1:4" x14ac:dyDescent="0.25">
      <c r="A385" s="1">
        <v>28825</v>
      </c>
      <c r="B385">
        <v>67.900000000000006</v>
      </c>
      <c r="C385" s="5">
        <f t="shared" si="21"/>
        <v>5.9259259259261121E-3</v>
      </c>
      <c r="D385" s="5">
        <f t="shared" si="22"/>
        <v>8.9887640449438422E-2</v>
      </c>
    </row>
    <row r="386" spans="1:4" x14ac:dyDescent="0.25">
      <c r="A386" s="1">
        <v>28856</v>
      </c>
      <c r="B386">
        <v>68.5</v>
      </c>
      <c r="C386" s="5">
        <f t="shared" si="21"/>
        <v>8.8365243004417948E-3</v>
      </c>
      <c r="D386" s="5">
        <f t="shared" si="22"/>
        <v>9.2503987240829311E-2</v>
      </c>
    </row>
    <row r="387" spans="1:4" x14ac:dyDescent="0.25">
      <c r="A387" s="1">
        <v>28887</v>
      </c>
      <c r="B387">
        <v>69.2</v>
      </c>
      <c r="C387" s="5">
        <f t="shared" si="21"/>
        <v>1.0218978102189746E-2</v>
      </c>
      <c r="D387" s="5">
        <f t="shared" si="22"/>
        <v>9.8412698412698507E-2</v>
      </c>
    </row>
    <row r="388" spans="1:4" x14ac:dyDescent="0.25">
      <c r="A388" s="1">
        <v>28915</v>
      </c>
      <c r="B388">
        <v>69.900000000000006</v>
      </c>
      <c r="C388" s="5">
        <f t="shared" ref="C388:C451" si="23">B388/B387-1</f>
        <v>1.0115606936416333E-2</v>
      </c>
      <c r="D388" s="5">
        <f t="shared" si="22"/>
        <v>0.10252365930599372</v>
      </c>
    </row>
    <row r="389" spans="1:4" x14ac:dyDescent="0.25">
      <c r="A389" s="1">
        <v>28946</v>
      </c>
      <c r="B389">
        <v>70.599999999999994</v>
      </c>
      <c r="C389" s="5">
        <f t="shared" si="23"/>
        <v>1.0014306151645114E-2</v>
      </c>
      <c r="D389" s="5">
        <f t="shared" si="22"/>
        <v>0.10485133020344284</v>
      </c>
    </row>
    <row r="390" spans="1:4" x14ac:dyDescent="0.25">
      <c r="A390" s="1">
        <v>28976</v>
      </c>
      <c r="B390">
        <v>71.400000000000006</v>
      </c>
      <c r="C390" s="5">
        <f t="shared" si="23"/>
        <v>1.1331444759206999E-2</v>
      </c>
      <c r="D390" s="5">
        <f t="shared" si="22"/>
        <v>0.10697674418604652</v>
      </c>
    </row>
    <row r="391" spans="1:4" x14ac:dyDescent="0.25">
      <c r="A391" s="1">
        <v>29007</v>
      </c>
      <c r="B391">
        <v>72.2</v>
      </c>
      <c r="C391" s="5">
        <f t="shared" si="23"/>
        <v>1.1204481792717047E-2</v>
      </c>
      <c r="D391" s="5">
        <f t="shared" si="22"/>
        <v>0.11076923076923073</v>
      </c>
    </row>
    <row r="392" spans="1:4" x14ac:dyDescent="0.25">
      <c r="A392" s="1">
        <v>29037</v>
      </c>
      <c r="B392">
        <v>73</v>
      </c>
      <c r="C392" s="5">
        <f t="shared" si="23"/>
        <v>1.1080332409972193E-2</v>
      </c>
      <c r="D392" s="5">
        <f t="shared" si="22"/>
        <v>0.11450381679389321</v>
      </c>
    </row>
    <row r="393" spans="1:4" x14ac:dyDescent="0.25">
      <c r="A393" s="1">
        <v>29068</v>
      </c>
      <c r="B393">
        <v>73.7</v>
      </c>
      <c r="C393" s="5">
        <f t="shared" si="23"/>
        <v>9.5890410958905381E-3</v>
      </c>
      <c r="D393" s="5">
        <f t="shared" si="22"/>
        <v>0.11836115326251884</v>
      </c>
    </row>
    <row r="394" spans="1:4" x14ac:dyDescent="0.25">
      <c r="A394" s="1">
        <v>29099</v>
      </c>
      <c r="B394">
        <v>74.400000000000006</v>
      </c>
      <c r="C394" s="5">
        <f t="shared" si="23"/>
        <v>9.4979647218453866E-3</v>
      </c>
      <c r="D394" s="5">
        <f t="shared" si="22"/>
        <v>0.11879699248120312</v>
      </c>
    </row>
    <row r="395" spans="1:4" x14ac:dyDescent="0.25">
      <c r="A395" s="1">
        <v>29129</v>
      </c>
      <c r="B395">
        <v>75.2</v>
      </c>
      <c r="C395" s="5">
        <f t="shared" si="23"/>
        <v>1.0752688172043001E-2</v>
      </c>
      <c r="D395" s="5">
        <f t="shared" si="22"/>
        <v>0.12071535022354718</v>
      </c>
    </row>
    <row r="396" spans="1:4" x14ac:dyDescent="0.25">
      <c r="A396" s="1">
        <v>29160</v>
      </c>
      <c r="B396">
        <v>76</v>
      </c>
      <c r="C396" s="5">
        <f t="shared" si="23"/>
        <v>1.0638297872340496E-2</v>
      </c>
      <c r="D396" s="5">
        <f t="shared" si="22"/>
        <v>0.125925925925926</v>
      </c>
    </row>
    <row r="397" spans="1:4" x14ac:dyDescent="0.25">
      <c r="A397" s="1">
        <v>29190</v>
      </c>
      <c r="B397">
        <v>76.900000000000006</v>
      </c>
      <c r="C397" s="5">
        <f t="shared" si="23"/>
        <v>1.1842105263157876E-2</v>
      </c>
      <c r="D397" s="5">
        <f t="shared" si="22"/>
        <v>0.13254786450662737</v>
      </c>
    </row>
    <row r="398" spans="1:4" x14ac:dyDescent="0.25">
      <c r="A398" s="1">
        <v>29221</v>
      </c>
      <c r="B398">
        <v>78</v>
      </c>
      <c r="C398" s="5">
        <f t="shared" si="23"/>
        <v>1.4304291287386084E-2</v>
      </c>
      <c r="D398" s="5">
        <f t="shared" si="22"/>
        <v>0.13868613138686126</v>
      </c>
    </row>
    <row r="399" spans="1:4" x14ac:dyDescent="0.25">
      <c r="A399" s="1">
        <v>29252</v>
      </c>
      <c r="B399">
        <v>79</v>
      </c>
      <c r="C399" s="5">
        <f t="shared" si="23"/>
        <v>1.2820512820512775E-2</v>
      </c>
      <c r="D399" s="5">
        <f t="shared" ref="D399:D462" si="24">B399/B387-1</f>
        <v>0.14161849710982644</v>
      </c>
    </row>
    <row r="400" spans="1:4" x14ac:dyDescent="0.25">
      <c r="A400" s="1">
        <v>29281</v>
      </c>
      <c r="B400">
        <v>80.099999999999994</v>
      </c>
      <c r="C400" s="5">
        <f t="shared" si="23"/>
        <v>1.3924050632911245E-2</v>
      </c>
      <c r="D400" s="5">
        <f t="shared" si="24"/>
        <v>0.14592274678111572</v>
      </c>
    </row>
    <row r="401" spans="1:4" x14ac:dyDescent="0.25">
      <c r="A401" s="1">
        <v>29312</v>
      </c>
      <c r="B401">
        <v>80.900000000000006</v>
      </c>
      <c r="C401" s="5">
        <f t="shared" si="23"/>
        <v>9.98751560549338E-3</v>
      </c>
      <c r="D401" s="5">
        <f t="shared" si="24"/>
        <v>0.14589235127478761</v>
      </c>
    </row>
    <row r="402" spans="1:4" x14ac:dyDescent="0.25">
      <c r="A402" s="1">
        <v>29342</v>
      </c>
      <c r="B402">
        <v>81.7</v>
      </c>
      <c r="C402" s="5">
        <f t="shared" si="23"/>
        <v>9.8887515451173691E-3</v>
      </c>
      <c r="D402" s="5">
        <f t="shared" si="24"/>
        <v>0.14425770308123242</v>
      </c>
    </row>
    <row r="403" spans="1:4" x14ac:dyDescent="0.25">
      <c r="A403" s="1">
        <v>29373</v>
      </c>
      <c r="B403">
        <v>82.5</v>
      </c>
      <c r="C403" s="5">
        <f t="shared" si="23"/>
        <v>9.7919216646267238E-3</v>
      </c>
      <c r="D403" s="5">
        <f t="shared" si="24"/>
        <v>0.14265927977839321</v>
      </c>
    </row>
    <row r="404" spans="1:4" x14ac:dyDescent="0.25">
      <c r="A404" s="1">
        <v>29403</v>
      </c>
      <c r="B404">
        <v>82.6</v>
      </c>
      <c r="C404" s="5">
        <f t="shared" si="23"/>
        <v>1.2121212121212199E-3</v>
      </c>
      <c r="D404" s="5">
        <f t="shared" si="24"/>
        <v>0.1315068493150684</v>
      </c>
    </row>
    <row r="405" spans="1:4" x14ac:dyDescent="0.25">
      <c r="A405" s="1">
        <v>29434</v>
      </c>
      <c r="B405">
        <v>83.2</v>
      </c>
      <c r="C405" s="5">
        <f t="shared" si="23"/>
        <v>7.2639225181598821E-3</v>
      </c>
      <c r="D405" s="5">
        <f t="shared" si="24"/>
        <v>0.12890094979647215</v>
      </c>
    </row>
    <row r="406" spans="1:4" x14ac:dyDescent="0.25">
      <c r="A406" s="1">
        <v>29465</v>
      </c>
      <c r="B406">
        <v>83.9</v>
      </c>
      <c r="C406" s="5">
        <f t="shared" si="23"/>
        <v>8.4134615384616751E-3</v>
      </c>
      <c r="D406" s="5">
        <f t="shared" si="24"/>
        <v>0.12768817204301075</v>
      </c>
    </row>
    <row r="407" spans="1:4" x14ac:dyDescent="0.25">
      <c r="A407" s="1">
        <v>29495</v>
      </c>
      <c r="B407">
        <v>84.7</v>
      </c>
      <c r="C407" s="5">
        <f t="shared" si="23"/>
        <v>9.5351609058402786E-3</v>
      </c>
      <c r="D407" s="5">
        <f t="shared" si="24"/>
        <v>0.12632978723404253</v>
      </c>
    </row>
    <row r="408" spans="1:4" x14ac:dyDescent="0.25">
      <c r="A408" s="1">
        <v>29526</v>
      </c>
      <c r="B408">
        <v>85.6</v>
      </c>
      <c r="C408" s="5">
        <f t="shared" si="23"/>
        <v>1.0625737898465104E-2</v>
      </c>
      <c r="D408" s="5">
        <f t="shared" si="24"/>
        <v>0.12631578947368416</v>
      </c>
    </row>
    <row r="409" spans="1:4" x14ac:dyDescent="0.25">
      <c r="A409" s="1">
        <v>29556</v>
      </c>
      <c r="B409">
        <v>86.4</v>
      </c>
      <c r="C409" s="5">
        <f t="shared" si="23"/>
        <v>9.3457943925234765E-3</v>
      </c>
      <c r="D409" s="5">
        <f t="shared" si="24"/>
        <v>0.12353706111833551</v>
      </c>
    </row>
    <row r="410" spans="1:4" x14ac:dyDescent="0.25">
      <c r="A410" s="1">
        <v>29587</v>
      </c>
      <c r="B410">
        <v>87.2</v>
      </c>
      <c r="C410" s="5">
        <f t="shared" si="23"/>
        <v>9.2592592592593004E-3</v>
      </c>
      <c r="D410" s="5">
        <f t="shared" si="24"/>
        <v>0.11794871794871797</v>
      </c>
    </row>
    <row r="411" spans="1:4" x14ac:dyDescent="0.25">
      <c r="A411" s="1">
        <v>29618</v>
      </c>
      <c r="B411">
        <v>88</v>
      </c>
      <c r="C411" s="5">
        <f t="shared" si="23"/>
        <v>9.1743119266054496E-3</v>
      </c>
      <c r="D411" s="5">
        <f t="shared" si="24"/>
        <v>0.11392405063291133</v>
      </c>
    </row>
    <row r="412" spans="1:4" x14ac:dyDescent="0.25">
      <c r="A412" s="1">
        <v>29646</v>
      </c>
      <c r="B412">
        <v>88.6</v>
      </c>
      <c r="C412" s="5">
        <f t="shared" si="23"/>
        <v>6.8181818181818343E-3</v>
      </c>
      <c r="D412" s="5">
        <f t="shared" si="24"/>
        <v>0.10611735330836458</v>
      </c>
    </row>
    <row r="413" spans="1:4" x14ac:dyDescent="0.25">
      <c r="A413" s="1">
        <v>29677</v>
      </c>
      <c r="B413">
        <v>89.1</v>
      </c>
      <c r="C413" s="5">
        <f t="shared" si="23"/>
        <v>5.6433408577878375E-3</v>
      </c>
      <c r="D413" s="5">
        <f t="shared" si="24"/>
        <v>0.10135970333745359</v>
      </c>
    </row>
    <row r="414" spans="1:4" x14ac:dyDescent="0.25">
      <c r="A414" s="1">
        <v>29707</v>
      </c>
      <c r="B414">
        <v>89.7</v>
      </c>
      <c r="C414" s="5">
        <f t="shared" si="23"/>
        <v>6.7340067340069254E-3</v>
      </c>
      <c r="D414" s="5">
        <f t="shared" si="24"/>
        <v>9.7919216646266793E-2</v>
      </c>
    </row>
    <row r="415" spans="1:4" x14ac:dyDescent="0.25">
      <c r="A415" s="1">
        <v>29738</v>
      </c>
      <c r="B415">
        <v>90.5</v>
      </c>
      <c r="C415" s="5">
        <f t="shared" si="23"/>
        <v>8.9186176142697082E-3</v>
      </c>
      <c r="D415" s="5">
        <f t="shared" si="24"/>
        <v>9.6969696969696928E-2</v>
      </c>
    </row>
    <row r="416" spans="1:4" x14ac:dyDescent="0.25">
      <c r="A416" s="1">
        <v>29768</v>
      </c>
      <c r="B416">
        <v>91.5</v>
      </c>
      <c r="C416" s="5">
        <f t="shared" si="23"/>
        <v>1.1049723756906049E-2</v>
      </c>
      <c r="D416" s="5">
        <f t="shared" si="24"/>
        <v>0.10774818401937059</v>
      </c>
    </row>
    <row r="417" spans="1:4" x14ac:dyDescent="0.25">
      <c r="A417" s="1">
        <v>29799</v>
      </c>
      <c r="B417">
        <v>92.2</v>
      </c>
      <c r="C417" s="5">
        <f t="shared" si="23"/>
        <v>7.6502732240437687E-3</v>
      </c>
      <c r="D417" s="5">
        <f t="shared" si="24"/>
        <v>0.10817307692307687</v>
      </c>
    </row>
    <row r="418" spans="1:4" x14ac:dyDescent="0.25">
      <c r="A418" s="1">
        <v>29830</v>
      </c>
      <c r="B418">
        <v>93.1</v>
      </c>
      <c r="C418" s="5">
        <f t="shared" si="23"/>
        <v>9.761388286333883E-3</v>
      </c>
      <c r="D418" s="5">
        <f t="shared" si="24"/>
        <v>0.1096543504171632</v>
      </c>
    </row>
    <row r="419" spans="1:4" x14ac:dyDescent="0.25">
      <c r="A419" s="1">
        <v>29860</v>
      </c>
      <c r="B419">
        <v>93.4</v>
      </c>
      <c r="C419" s="5">
        <f t="shared" si="23"/>
        <v>3.2223415682064438E-3</v>
      </c>
      <c r="D419" s="5">
        <f t="shared" si="24"/>
        <v>0.10271546635182993</v>
      </c>
    </row>
    <row r="420" spans="1:4" x14ac:dyDescent="0.25">
      <c r="A420" s="1">
        <v>29891</v>
      </c>
      <c r="B420">
        <v>93.8</v>
      </c>
      <c r="C420" s="5">
        <f t="shared" si="23"/>
        <v>4.2826552462524869E-3</v>
      </c>
      <c r="D420" s="5">
        <f t="shared" si="24"/>
        <v>9.5794392523364635E-2</v>
      </c>
    </row>
    <row r="421" spans="1:4" x14ac:dyDescent="0.25">
      <c r="A421" s="1">
        <v>29921</v>
      </c>
      <c r="B421">
        <v>94.1</v>
      </c>
      <c r="C421" s="5">
        <f t="shared" si="23"/>
        <v>3.1982942430703876E-3</v>
      </c>
      <c r="D421" s="5">
        <f t="shared" si="24"/>
        <v>8.9120370370370239E-2</v>
      </c>
    </row>
    <row r="422" spans="1:4" x14ac:dyDescent="0.25">
      <c r="A422" s="1">
        <v>29952</v>
      </c>
      <c r="B422">
        <v>94.4</v>
      </c>
      <c r="C422" s="5">
        <f t="shared" si="23"/>
        <v>3.1880977683316214E-3</v>
      </c>
      <c r="D422" s="5">
        <f t="shared" si="24"/>
        <v>8.256880733944949E-2</v>
      </c>
    </row>
    <row r="423" spans="1:4" x14ac:dyDescent="0.25">
      <c r="A423" s="1">
        <v>29983</v>
      </c>
      <c r="B423">
        <v>94.7</v>
      </c>
      <c r="C423" s="5">
        <f t="shared" si="23"/>
        <v>3.1779661016948513E-3</v>
      </c>
      <c r="D423" s="5">
        <f t="shared" si="24"/>
        <v>7.6136363636363669E-2</v>
      </c>
    </row>
    <row r="424" spans="1:4" x14ac:dyDescent="0.25">
      <c r="A424" s="1">
        <v>30011</v>
      </c>
      <c r="B424">
        <v>94.7</v>
      </c>
      <c r="C424" s="5">
        <f t="shared" si="23"/>
        <v>0</v>
      </c>
      <c r="D424" s="5">
        <f t="shared" si="24"/>
        <v>6.8848758465011484E-2</v>
      </c>
    </row>
    <row r="425" spans="1:4" x14ac:dyDescent="0.25">
      <c r="A425" s="1">
        <v>30042</v>
      </c>
      <c r="B425">
        <v>95</v>
      </c>
      <c r="C425" s="5">
        <f t="shared" si="23"/>
        <v>3.1678986272438703E-3</v>
      </c>
      <c r="D425" s="5">
        <f t="shared" si="24"/>
        <v>6.6217732884399583E-2</v>
      </c>
    </row>
    <row r="426" spans="1:4" x14ac:dyDescent="0.25">
      <c r="A426" s="1">
        <v>30072</v>
      </c>
      <c r="B426">
        <v>95.9</v>
      </c>
      <c r="C426" s="5">
        <f t="shared" si="23"/>
        <v>9.4736842105263008E-3</v>
      </c>
      <c r="D426" s="5">
        <f t="shared" si="24"/>
        <v>6.911928651059096E-2</v>
      </c>
    </row>
    <row r="427" spans="1:4" x14ac:dyDescent="0.25">
      <c r="A427" s="1">
        <v>30103</v>
      </c>
      <c r="B427">
        <v>97</v>
      </c>
      <c r="C427" s="5">
        <f t="shared" si="23"/>
        <v>1.1470281543274119E-2</v>
      </c>
      <c r="D427" s="5">
        <f t="shared" si="24"/>
        <v>7.182320441988943E-2</v>
      </c>
    </row>
    <row r="428" spans="1:4" x14ac:dyDescent="0.25">
      <c r="A428" s="1">
        <v>30133</v>
      </c>
      <c r="B428">
        <v>97.5</v>
      </c>
      <c r="C428" s="5">
        <f t="shared" si="23"/>
        <v>5.1546391752577136E-3</v>
      </c>
      <c r="D428" s="5">
        <f t="shared" si="24"/>
        <v>6.5573770491803351E-2</v>
      </c>
    </row>
    <row r="429" spans="1:4" x14ac:dyDescent="0.25">
      <c r="A429" s="1">
        <v>30164</v>
      </c>
      <c r="B429">
        <v>97.7</v>
      </c>
      <c r="C429" s="5">
        <f t="shared" si="23"/>
        <v>2.0512820512821328E-3</v>
      </c>
      <c r="D429" s="5">
        <f t="shared" si="24"/>
        <v>5.9652928416485951E-2</v>
      </c>
    </row>
    <row r="430" spans="1:4" x14ac:dyDescent="0.25">
      <c r="A430" s="1">
        <v>30195</v>
      </c>
      <c r="B430">
        <v>97.7</v>
      </c>
      <c r="C430" s="5">
        <f t="shared" si="23"/>
        <v>0</v>
      </c>
      <c r="D430" s="5">
        <f t="shared" si="24"/>
        <v>4.9409237379162363E-2</v>
      </c>
    </row>
    <row r="431" spans="1:4" x14ac:dyDescent="0.25">
      <c r="A431" s="1">
        <v>30225</v>
      </c>
      <c r="B431">
        <v>98.1</v>
      </c>
      <c r="C431" s="5">
        <f t="shared" si="23"/>
        <v>4.0941658137154668E-3</v>
      </c>
      <c r="D431" s="5">
        <f t="shared" si="24"/>
        <v>5.0321199143468887E-2</v>
      </c>
    </row>
    <row r="432" spans="1:4" x14ac:dyDescent="0.25">
      <c r="A432" s="1">
        <v>30256</v>
      </c>
      <c r="B432">
        <v>98</v>
      </c>
      <c r="C432" s="5">
        <f t="shared" si="23"/>
        <v>-1.0193679918449883E-3</v>
      </c>
      <c r="D432" s="5">
        <f t="shared" si="24"/>
        <v>4.4776119402985204E-2</v>
      </c>
    </row>
    <row r="433" spans="1:4" x14ac:dyDescent="0.25">
      <c r="A433" s="1">
        <v>30286</v>
      </c>
      <c r="B433">
        <v>97.7</v>
      </c>
      <c r="C433" s="5">
        <f t="shared" si="23"/>
        <v>-3.0612244897958441E-3</v>
      </c>
      <c r="D433" s="5">
        <f t="shared" si="24"/>
        <v>3.8257173219978791E-2</v>
      </c>
    </row>
    <row r="434" spans="1:4" x14ac:dyDescent="0.25">
      <c r="A434" s="1">
        <v>30317</v>
      </c>
      <c r="B434">
        <v>97.9</v>
      </c>
      <c r="C434" s="5">
        <f t="shared" si="23"/>
        <v>2.0470829068577334E-3</v>
      </c>
      <c r="D434" s="5">
        <f t="shared" si="24"/>
        <v>3.7076271186440746E-2</v>
      </c>
    </row>
    <row r="435" spans="1:4" x14ac:dyDescent="0.25">
      <c r="A435" s="1">
        <v>30348</v>
      </c>
      <c r="B435">
        <v>98</v>
      </c>
      <c r="C435" s="5">
        <f t="shared" si="23"/>
        <v>1.0214504596526286E-3</v>
      </c>
      <c r="D435" s="5">
        <f t="shared" si="24"/>
        <v>3.4846884899683239E-2</v>
      </c>
    </row>
    <row r="436" spans="1:4" x14ac:dyDescent="0.25">
      <c r="A436" s="1">
        <v>30376</v>
      </c>
      <c r="B436">
        <v>98.1</v>
      </c>
      <c r="C436" s="5">
        <f t="shared" si="23"/>
        <v>1.0204081632652073E-3</v>
      </c>
      <c r="D436" s="5">
        <f t="shared" si="24"/>
        <v>3.5902851108764455E-2</v>
      </c>
    </row>
    <row r="437" spans="1:4" x14ac:dyDescent="0.25">
      <c r="A437" s="1">
        <v>30407</v>
      </c>
      <c r="B437">
        <v>98.8</v>
      </c>
      <c r="C437" s="5">
        <f t="shared" si="23"/>
        <v>7.135575942915473E-3</v>
      </c>
      <c r="D437" s="5">
        <f t="shared" si="24"/>
        <v>4.0000000000000036E-2</v>
      </c>
    </row>
    <row r="438" spans="1:4" x14ac:dyDescent="0.25">
      <c r="A438" s="1">
        <v>30437</v>
      </c>
      <c r="B438">
        <v>99.2</v>
      </c>
      <c r="C438" s="5">
        <f t="shared" si="23"/>
        <v>4.0485829959515662E-3</v>
      </c>
      <c r="D438" s="5">
        <f t="shared" si="24"/>
        <v>3.4410844629822801E-2</v>
      </c>
    </row>
    <row r="439" spans="1:4" x14ac:dyDescent="0.25">
      <c r="A439" s="1">
        <v>30468</v>
      </c>
      <c r="B439">
        <v>99.4</v>
      </c>
      <c r="C439" s="5">
        <f t="shared" si="23"/>
        <v>2.0161290322580072E-3</v>
      </c>
      <c r="D439" s="5">
        <f t="shared" si="24"/>
        <v>2.4742268041237248E-2</v>
      </c>
    </row>
    <row r="440" spans="1:4" x14ac:dyDescent="0.25">
      <c r="A440" s="1">
        <v>30498</v>
      </c>
      <c r="B440">
        <v>99.8</v>
      </c>
      <c r="C440" s="5">
        <f t="shared" si="23"/>
        <v>4.0241448692150961E-3</v>
      </c>
      <c r="D440" s="5">
        <f t="shared" si="24"/>
        <v>2.3589743589743639E-2</v>
      </c>
    </row>
    <row r="441" spans="1:4" x14ac:dyDescent="0.25">
      <c r="A441" s="1">
        <v>30529</v>
      </c>
      <c r="B441">
        <v>100.1</v>
      </c>
      <c r="C441" s="5">
        <f t="shared" si="23"/>
        <v>3.0060120240480437E-3</v>
      </c>
      <c r="D441" s="5">
        <f t="shared" si="24"/>
        <v>2.4564994882292579E-2</v>
      </c>
    </row>
    <row r="442" spans="1:4" x14ac:dyDescent="0.25">
      <c r="A442" s="1">
        <v>30560</v>
      </c>
      <c r="B442">
        <v>100.4</v>
      </c>
      <c r="C442" s="5">
        <f t="shared" si="23"/>
        <v>2.9970029970030065E-3</v>
      </c>
      <c r="D442" s="5">
        <f t="shared" si="24"/>
        <v>2.763561924257929E-2</v>
      </c>
    </row>
    <row r="443" spans="1:4" x14ac:dyDescent="0.25">
      <c r="A443" s="1">
        <v>30590</v>
      </c>
      <c r="B443">
        <v>100.8</v>
      </c>
      <c r="C443" s="5">
        <f t="shared" si="23"/>
        <v>3.9840637450199168E-3</v>
      </c>
      <c r="D443" s="5">
        <f t="shared" si="24"/>
        <v>2.7522935779816571E-2</v>
      </c>
    </row>
    <row r="444" spans="1:4" x14ac:dyDescent="0.25">
      <c r="A444" s="1">
        <v>30621</v>
      </c>
      <c r="B444">
        <v>101.1</v>
      </c>
      <c r="C444" s="5">
        <f t="shared" si="23"/>
        <v>2.9761904761904656E-3</v>
      </c>
      <c r="D444" s="5">
        <f t="shared" si="24"/>
        <v>3.1632653061224536E-2</v>
      </c>
    </row>
    <row r="445" spans="1:4" x14ac:dyDescent="0.25">
      <c r="A445" s="1">
        <v>30651</v>
      </c>
      <c r="B445">
        <v>101.4</v>
      </c>
      <c r="C445" s="5">
        <f t="shared" si="23"/>
        <v>2.9673590504453173E-3</v>
      </c>
      <c r="D445" s="5">
        <f t="shared" si="24"/>
        <v>3.7871033776867957E-2</v>
      </c>
    </row>
    <row r="446" spans="1:4" x14ac:dyDescent="0.25">
      <c r="A446" s="1">
        <v>30682</v>
      </c>
      <c r="B446">
        <v>102.1</v>
      </c>
      <c r="C446" s="5">
        <f t="shared" si="23"/>
        <v>6.9033530571991353E-3</v>
      </c>
      <c r="D446" s="5">
        <f t="shared" si="24"/>
        <v>4.290091930541351E-2</v>
      </c>
    </row>
    <row r="447" spans="1:4" x14ac:dyDescent="0.25">
      <c r="A447" s="1">
        <v>30713</v>
      </c>
      <c r="B447">
        <v>102.6</v>
      </c>
      <c r="C447" s="5">
        <f t="shared" si="23"/>
        <v>4.8971596474045587E-3</v>
      </c>
      <c r="D447" s="5">
        <f t="shared" si="24"/>
        <v>4.6938775510203978E-2</v>
      </c>
    </row>
    <row r="448" spans="1:4" x14ac:dyDescent="0.25">
      <c r="A448" s="1">
        <v>30742</v>
      </c>
      <c r="B448">
        <v>102.9</v>
      </c>
      <c r="C448" s="5">
        <f t="shared" si="23"/>
        <v>2.9239766081872176E-3</v>
      </c>
      <c r="D448" s="5">
        <f t="shared" si="24"/>
        <v>4.8929663608562768E-2</v>
      </c>
    </row>
    <row r="449" spans="1:4" x14ac:dyDescent="0.25">
      <c r="A449" s="1">
        <v>30773</v>
      </c>
      <c r="B449">
        <v>103.3</v>
      </c>
      <c r="C449" s="5">
        <f t="shared" si="23"/>
        <v>3.8872691933915515E-3</v>
      </c>
      <c r="D449" s="5">
        <f t="shared" si="24"/>
        <v>4.5546558704453455E-2</v>
      </c>
    </row>
    <row r="450" spans="1:4" x14ac:dyDescent="0.25">
      <c r="A450" s="1">
        <v>30803</v>
      </c>
      <c r="B450">
        <v>103.5</v>
      </c>
      <c r="C450" s="5">
        <f t="shared" si="23"/>
        <v>1.9361084220717029E-3</v>
      </c>
      <c r="D450" s="5">
        <f t="shared" si="24"/>
        <v>4.3346774193548265E-2</v>
      </c>
    </row>
    <row r="451" spans="1:4" x14ac:dyDescent="0.25">
      <c r="A451" s="1">
        <v>30834</v>
      </c>
      <c r="B451">
        <v>103.7</v>
      </c>
      <c r="C451" s="5">
        <f t="shared" si="23"/>
        <v>1.9323671497584183E-3</v>
      </c>
      <c r="D451" s="5">
        <f t="shared" si="24"/>
        <v>4.3259557344064392E-2</v>
      </c>
    </row>
    <row r="452" spans="1:4" x14ac:dyDescent="0.25">
      <c r="A452" s="1">
        <v>30864</v>
      </c>
      <c r="B452">
        <v>104.1</v>
      </c>
      <c r="C452" s="5">
        <f t="shared" ref="C452:C515" si="25">B452/B451-1</f>
        <v>3.8572806171648377E-3</v>
      </c>
      <c r="D452" s="5">
        <f t="shared" si="24"/>
        <v>4.3086172344689366E-2</v>
      </c>
    </row>
    <row r="453" spans="1:4" x14ac:dyDescent="0.25">
      <c r="A453" s="1">
        <v>30895</v>
      </c>
      <c r="B453">
        <v>104.4</v>
      </c>
      <c r="C453" s="5">
        <f t="shared" si="25"/>
        <v>2.8818443804035088E-3</v>
      </c>
      <c r="D453" s="5">
        <f t="shared" si="24"/>
        <v>4.2957042957043168E-2</v>
      </c>
    </row>
    <row r="454" spans="1:4" x14ac:dyDescent="0.25">
      <c r="A454" s="1">
        <v>30926</v>
      </c>
      <c r="B454">
        <v>104.7</v>
      </c>
      <c r="C454" s="5">
        <f t="shared" si="25"/>
        <v>2.8735632183907178E-3</v>
      </c>
      <c r="D454" s="5">
        <f t="shared" si="24"/>
        <v>4.2828685258964105E-2</v>
      </c>
    </row>
    <row r="455" spans="1:4" x14ac:dyDescent="0.25">
      <c r="A455" s="1">
        <v>30956</v>
      </c>
      <c r="B455">
        <v>105.1</v>
      </c>
      <c r="C455" s="5">
        <f t="shared" si="25"/>
        <v>3.8204393505252288E-3</v>
      </c>
      <c r="D455" s="5">
        <f t="shared" si="24"/>
        <v>4.2658730158730229E-2</v>
      </c>
    </row>
    <row r="456" spans="1:4" x14ac:dyDescent="0.25">
      <c r="A456" s="1">
        <v>30987</v>
      </c>
      <c r="B456">
        <v>105.3</v>
      </c>
      <c r="C456" s="5">
        <f t="shared" si="25"/>
        <v>1.9029495718363432E-3</v>
      </c>
      <c r="D456" s="5">
        <f t="shared" si="24"/>
        <v>4.1543026706231556E-2</v>
      </c>
    </row>
    <row r="457" spans="1:4" x14ac:dyDescent="0.25">
      <c r="A457" s="1">
        <v>31017</v>
      </c>
      <c r="B457">
        <v>105.5</v>
      </c>
      <c r="C457" s="5">
        <f t="shared" si="25"/>
        <v>1.8993352326686086E-3</v>
      </c>
      <c r="D457" s="5">
        <f t="shared" si="24"/>
        <v>4.0433925049309538E-2</v>
      </c>
    </row>
    <row r="458" spans="1:4" x14ac:dyDescent="0.25">
      <c r="A458" s="1">
        <v>31048</v>
      </c>
      <c r="B458">
        <v>105.7</v>
      </c>
      <c r="C458" s="5">
        <f t="shared" si="25"/>
        <v>1.8957345971564177E-3</v>
      </c>
      <c r="D458" s="5">
        <f t="shared" si="24"/>
        <v>3.52595494613126E-2</v>
      </c>
    </row>
    <row r="459" spans="1:4" x14ac:dyDescent="0.25">
      <c r="A459" s="1">
        <v>31079</v>
      </c>
      <c r="B459">
        <v>106.3</v>
      </c>
      <c r="C459" s="5">
        <f t="shared" si="25"/>
        <v>5.6764427625353164E-3</v>
      </c>
      <c r="D459" s="5">
        <f t="shared" si="24"/>
        <v>3.6062378167641462E-2</v>
      </c>
    </row>
    <row r="460" spans="1:4" x14ac:dyDescent="0.25">
      <c r="A460" s="1">
        <v>31107</v>
      </c>
      <c r="B460">
        <v>106.8</v>
      </c>
      <c r="C460" s="5">
        <f t="shared" si="25"/>
        <v>4.7036688617121403E-3</v>
      </c>
      <c r="D460" s="5">
        <f t="shared" si="24"/>
        <v>3.790087463556846E-2</v>
      </c>
    </row>
    <row r="461" spans="1:4" x14ac:dyDescent="0.25">
      <c r="A461" s="1">
        <v>31138</v>
      </c>
      <c r="B461">
        <v>107</v>
      </c>
      <c r="C461" s="5">
        <f t="shared" si="25"/>
        <v>1.8726591760300781E-3</v>
      </c>
      <c r="D461" s="5">
        <f t="shared" si="24"/>
        <v>3.5818005808325282E-2</v>
      </c>
    </row>
    <row r="462" spans="1:4" x14ac:dyDescent="0.25">
      <c r="A462" s="1">
        <v>31168</v>
      </c>
      <c r="B462">
        <v>107.2</v>
      </c>
      <c r="C462" s="5">
        <f t="shared" si="25"/>
        <v>1.8691588785046953E-3</v>
      </c>
      <c r="D462" s="5">
        <f t="shared" si="24"/>
        <v>3.5748792270531515E-2</v>
      </c>
    </row>
    <row r="463" spans="1:4" x14ac:dyDescent="0.25">
      <c r="A463" s="1">
        <v>31199</v>
      </c>
      <c r="B463">
        <v>107.5</v>
      </c>
      <c r="C463" s="5">
        <f t="shared" si="25"/>
        <v>2.7985074626866169E-3</v>
      </c>
      <c r="D463" s="5">
        <f t="shared" ref="D463:D526" si="26">B463/B451-1</f>
        <v>3.6644165863066513E-2</v>
      </c>
    </row>
    <row r="464" spans="1:4" x14ac:dyDescent="0.25">
      <c r="A464" s="1">
        <v>31229</v>
      </c>
      <c r="B464">
        <v>107.7</v>
      </c>
      <c r="C464" s="5">
        <f t="shared" si="25"/>
        <v>1.8604651162790198E-3</v>
      </c>
      <c r="D464" s="5">
        <f t="shared" si="26"/>
        <v>3.4582132564841661E-2</v>
      </c>
    </row>
    <row r="465" spans="1:4" x14ac:dyDescent="0.25">
      <c r="A465" s="1">
        <v>31260</v>
      </c>
      <c r="B465">
        <v>107.9</v>
      </c>
      <c r="C465" s="5">
        <f t="shared" si="25"/>
        <v>1.8570102135562205E-3</v>
      </c>
      <c r="D465" s="5">
        <f t="shared" si="26"/>
        <v>3.3524904214559337E-2</v>
      </c>
    </row>
    <row r="466" spans="1:4" x14ac:dyDescent="0.25">
      <c r="A466" s="1">
        <v>31291</v>
      </c>
      <c r="B466">
        <v>108.1</v>
      </c>
      <c r="C466" s="5">
        <f t="shared" si="25"/>
        <v>1.853568118628246E-3</v>
      </c>
      <c r="D466" s="5">
        <f t="shared" si="26"/>
        <v>3.2473734479465E-2</v>
      </c>
    </row>
    <row r="467" spans="1:4" x14ac:dyDescent="0.25">
      <c r="A467" s="1">
        <v>31321</v>
      </c>
      <c r="B467">
        <v>108.5</v>
      </c>
      <c r="C467" s="5">
        <f t="shared" si="25"/>
        <v>3.7002775208141436E-3</v>
      </c>
      <c r="D467" s="5">
        <f t="shared" si="26"/>
        <v>3.2350142721217834E-2</v>
      </c>
    </row>
    <row r="468" spans="1:4" x14ac:dyDescent="0.25">
      <c r="A468" s="1">
        <v>31352</v>
      </c>
      <c r="B468">
        <v>109</v>
      </c>
      <c r="C468" s="5">
        <f t="shared" si="25"/>
        <v>4.6082949308756671E-3</v>
      </c>
      <c r="D468" s="5">
        <f t="shared" si="26"/>
        <v>3.5137701804368593E-2</v>
      </c>
    </row>
    <row r="469" spans="1:4" x14ac:dyDescent="0.25">
      <c r="A469" s="1">
        <v>31382</v>
      </c>
      <c r="B469">
        <v>109.5</v>
      </c>
      <c r="C469" s="5">
        <f t="shared" si="25"/>
        <v>4.5871559633028358E-3</v>
      </c>
      <c r="D469" s="5">
        <f t="shared" si="26"/>
        <v>3.7914691943127909E-2</v>
      </c>
    </row>
    <row r="470" spans="1:4" x14ac:dyDescent="0.25">
      <c r="A470" s="1">
        <v>31413</v>
      </c>
      <c r="B470">
        <v>109.9</v>
      </c>
      <c r="C470" s="5">
        <f t="shared" si="25"/>
        <v>3.6529680365298134E-3</v>
      </c>
      <c r="D470" s="5">
        <f t="shared" si="26"/>
        <v>3.9735099337748325E-2</v>
      </c>
    </row>
    <row r="471" spans="1:4" x14ac:dyDescent="0.25">
      <c r="A471" s="1">
        <v>31444</v>
      </c>
      <c r="B471">
        <v>109.7</v>
      </c>
      <c r="C471" s="5">
        <f t="shared" si="25"/>
        <v>-1.8198362147406888E-3</v>
      </c>
      <c r="D471" s="5">
        <f t="shared" si="26"/>
        <v>3.1984948259642598E-2</v>
      </c>
    </row>
    <row r="472" spans="1:4" x14ac:dyDescent="0.25">
      <c r="A472" s="1">
        <v>31472</v>
      </c>
      <c r="B472">
        <v>109.1</v>
      </c>
      <c r="C472" s="5">
        <f t="shared" si="25"/>
        <v>-5.4694621695533518E-3</v>
      </c>
      <c r="D472" s="5">
        <f t="shared" si="26"/>
        <v>2.1535580524344455E-2</v>
      </c>
    </row>
    <row r="473" spans="1:4" x14ac:dyDescent="0.25">
      <c r="A473" s="1">
        <v>31503</v>
      </c>
      <c r="B473">
        <v>108.7</v>
      </c>
      <c r="C473" s="5">
        <f t="shared" si="25"/>
        <v>-3.6663611365719273E-3</v>
      </c>
      <c r="D473" s="5">
        <f t="shared" si="26"/>
        <v>1.5887850467289688E-2</v>
      </c>
    </row>
    <row r="474" spans="1:4" x14ac:dyDescent="0.25">
      <c r="A474" s="1">
        <v>31533</v>
      </c>
      <c r="B474">
        <v>109</v>
      </c>
      <c r="C474" s="5">
        <f t="shared" si="25"/>
        <v>2.7598896044158661E-3</v>
      </c>
      <c r="D474" s="5">
        <f t="shared" si="26"/>
        <v>1.6791044776119479E-2</v>
      </c>
    </row>
    <row r="475" spans="1:4" x14ac:dyDescent="0.25">
      <c r="A475" s="1">
        <v>31564</v>
      </c>
      <c r="B475">
        <v>109.4</v>
      </c>
      <c r="C475" s="5">
        <f t="shared" si="25"/>
        <v>3.6697247706423131E-3</v>
      </c>
      <c r="D475" s="5">
        <f t="shared" si="26"/>
        <v>1.7674418604651132E-2</v>
      </c>
    </row>
    <row r="476" spans="1:4" x14ac:dyDescent="0.25">
      <c r="A476" s="1">
        <v>31594</v>
      </c>
      <c r="B476">
        <v>109.5</v>
      </c>
      <c r="C476" s="5">
        <f t="shared" si="25"/>
        <v>9.1407678244959101E-4</v>
      </c>
      <c r="D476" s="5">
        <f t="shared" si="26"/>
        <v>1.6713091922005541E-2</v>
      </c>
    </row>
    <row r="477" spans="1:4" x14ac:dyDescent="0.25">
      <c r="A477" s="1">
        <v>31625</v>
      </c>
      <c r="B477">
        <v>109.6</v>
      </c>
      <c r="C477" s="5">
        <f t="shared" si="25"/>
        <v>9.1324200913245335E-4</v>
      </c>
      <c r="D477" s="5">
        <f t="shared" si="26"/>
        <v>1.5755329008340979E-2</v>
      </c>
    </row>
    <row r="478" spans="1:4" x14ac:dyDescent="0.25">
      <c r="A478" s="1">
        <v>31656</v>
      </c>
      <c r="B478">
        <v>110</v>
      </c>
      <c r="C478" s="5">
        <f t="shared" si="25"/>
        <v>3.6496350364965124E-3</v>
      </c>
      <c r="D478" s="5">
        <f t="shared" si="26"/>
        <v>1.7576318223866849E-2</v>
      </c>
    </row>
    <row r="479" spans="1:4" x14ac:dyDescent="0.25">
      <c r="A479" s="1">
        <v>31686</v>
      </c>
      <c r="B479">
        <v>110.2</v>
      </c>
      <c r="C479" s="5">
        <f t="shared" si="25"/>
        <v>1.8181818181819409E-3</v>
      </c>
      <c r="D479" s="5">
        <f t="shared" si="26"/>
        <v>1.5668202764977046E-2</v>
      </c>
    </row>
    <row r="480" spans="1:4" x14ac:dyDescent="0.25">
      <c r="A480" s="1">
        <v>31717</v>
      </c>
      <c r="B480">
        <v>110.4</v>
      </c>
      <c r="C480" s="5">
        <f t="shared" si="25"/>
        <v>1.8148820326679971E-3</v>
      </c>
      <c r="D480" s="5">
        <f t="shared" si="26"/>
        <v>1.2844036697247763E-2</v>
      </c>
    </row>
    <row r="481" spans="1:4" x14ac:dyDescent="0.25">
      <c r="A481" s="1">
        <v>31747</v>
      </c>
      <c r="B481">
        <v>110.8</v>
      </c>
      <c r="C481" s="5">
        <f t="shared" si="25"/>
        <v>3.6231884057971175E-3</v>
      </c>
      <c r="D481" s="5">
        <f t="shared" si="26"/>
        <v>1.1872146118721449E-2</v>
      </c>
    </row>
    <row r="482" spans="1:4" x14ac:dyDescent="0.25">
      <c r="A482" s="1">
        <v>31778</v>
      </c>
      <c r="B482">
        <v>111.4</v>
      </c>
      <c r="C482" s="5">
        <f t="shared" si="25"/>
        <v>5.4151624548737232E-3</v>
      </c>
      <c r="D482" s="5">
        <f t="shared" si="26"/>
        <v>1.364877161055511E-2</v>
      </c>
    </row>
    <row r="483" spans="1:4" x14ac:dyDescent="0.25">
      <c r="A483" s="1">
        <v>31809</v>
      </c>
      <c r="B483">
        <v>111.8</v>
      </c>
      <c r="C483" s="5">
        <f t="shared" si="25"/>
        <v>3.5906642728904536E-3</v>
      </c>
      <c r="D483" s="5">
        <f t="shared" si="26"/>
        <v>1.9143117593436676E-2</v>
      </c>
    </row>
    <row r="484" spans="1:4" x14ac:dyDescent="0.25">
      <c r="A484" s="1">
        <v>31837</v>
      </c>
      <c r="B484">
        <v>112.2</v>
      </c>
      <c r="C484" s="5">
        <f t="shared" si="25"/>
        <v>3.5778175313059268E-3</v>
      </c>
      <c r="D484" s="5">
        <f t="shared" si="26"/>
        <v>2.8414298808432603E-2</v>
      </c>
    </row>
    <row r="485" spans="1:4" x14ac:dyDescent="0.25">
      <c r="A485" s="1">
        <v>31868</v>
      </c>
      <c r="B485">
        <v>112.7</v>
      </c>
      <c r="C485" s="5">
        <f t="shared" si="25"/>
        <v>4.4563279857396942E-3</v>
      </c>
      <c r="D485" s="5">
        <f t="shared" si="26"/>
        <v>3.6798528058877622E-2</v>
      </c>
    </row>
    <row r="486" spans="1:4" x14ac:dyDescent="0.25">
      <c r="A486" s="1">
        <v>31898</v>
      </c>
      <c r="B486">
        <v>113</v>
      </c>
      <c r="C486" s="5">
        <f t="shared" si="25"/>
        <v>2.6619343389528982E-3</v>
      </c>
      <c r="D486" s="5">
        <f t="shared" si="26"/>
        <v>3.669724770642202E-2</v>
      </c>
    </row>
    <row r="487" spans="1:4" x14ac:dyDescent="0.25">
      <c r="A487" s="1">
        <v>31929</v>
      </c>
      <c r="B487">
        <v>113.5</v>
      </c>
      <c r="C487" s="5">
        <f t="shared" si="25"/>
        <v>4.4247787610618428E-3</v>
      </c>
      <c r="D487" s="5">
        <f t="shared" si="26"/>
        <v>3.7477148080438782E-2</v>
      </c>
    </row>
    <row r="488" spans="1:4" x14ac:dyDescent="0.25">
      <c r="A488" s="1">
        <v>31959</v>
      </c>
      <c r="B488">
        <v>113.8</v>
      </c>
      <c r="C488" s="5">
        <f t="shared" si="25"/>
        <v>2.6431718061674658E-3</v>
      </c>
      <c r="D488" s="5">
        <f t="shared" si="26"/>
        <v>3.926940639269394E-2</v>
      </c>
    </row>
    <row r="489" spans="1:4" x14ac:dyDescent="0.25">
      <c r="A489" s="1">
        <v>31990</v>
      </c>
      <c r="B489">
        <v>114.3</v>
      </c>
      <c r="C489" s="5">
        <f t="shared" si="25"/>
        <v>4.3936731107205862E-3</v>
      </c>
      <c r="D489" s="5">
        <f t="shared" si="26"/>
        <v>4.2883211678832245E-2</v>
      </c>
    </row>
    <row r="490" spans="1:4" x14ac:dyDescent="0.25">
      <c r="A490" s="1">
        <v>32021</v>
      </c>
      <c r="B490">
        <v>114.7</v>
      </c>
      <c r="C490" s="5">
        <f t="shared" si="25"/>
        <v>3.4995625546807574E-3</v>
      </c>
      <c r="D490" s="5">
        <f t="shared" si="26"/>
        <v>4.2727272727272725E-2</v>
      </c>
    </row>
    <row r="491" spans="1:4" x14ac:dyDescent="0.25">
      <c r="A491" s="1">
        <v>32051</v>
      </c>
      <c r="B491">
        <v>115</v>
      </c>
      <c r="C491" s="5">
        <f t="shared" si="25"/>
        <v>2.6155187445509043E-3</v>
      </c>
      <c r="D491" s="5">
        <f t="shared" si="26"/>
        <v>4.3557168784029043E-2</v>
      </c>
    </row>
    <row r="492" spans="1:4" x14ac:dyDescent="0.25">
      <c r="A492" s="1">
        <v>32082</v>
      </c>
      <c r="B492">
        <v>115.4</v>
      </c>
      <c r="C492" s="5">
        <f t="shared" si="25"/>
        <v>3.4782608695653749E-3</v>
      </c>
      <c r="D492" s="5">
        <f t="shared" si="26"/>
        <v>4.5289855072463858E-2</v>
      </c>
    </row>
    <row r="493" spans="1:4" x14ac:dyDescent="0.25">
      <c r="A493" s="1">
        <v>32112</v>
      </c>
      <c r="B493">
        <v>115.6</v>
      </c>
      <c r="C493" s="5">
        <f t="shared" si="25"/>
        <v>1.7331022530329143E-3</v>
      </c>
      <c r="D493" s="5">
        <f t="shared" si="26"/>
        <v>4.3321299638989119E-2</v>
      </c>
    </row>
    <row r="494" spans="1:4" x14ac:dyDescent="0.25">
      <c r="A494" s="1">
        <v>32143</v>
      </c>
      <c r="B494">
        <v>116</v>
      </c>
      <c r="C494" s="5">
        <f t="shared" si="25"/>
        <v>3.4602076124568004E-3</v>
      </c>
      <c r="D494" s="5">
        <f t="shared" si="26"/>
        <v>4.1292639138240439E-2</v>
      </c>
    </row>
    <row r="495" spans="1:4" x14ac:dyDescent="0.25">
      <c r="A495" s="1">
        <v>32174</v>
      </c>
      <c r="B495">
        <v>116.2</v>
      </c>
      <c r="C495" s="5">
        <f t="shared" si="25"/>
        <v>1.7241379310344307E-3</v>
      </c>
      <c r="D495" s="5">
        <f t="shared" si="26"/>
        <v>3.9355992844364973E-2</v>
      </c>
    </row>
    <row r="496" spans="1:4" x14ac:dyDescent="0.25">
      <c r="A496" s="1">
        <v>32203</v>
      </c>
      <c r="B496">
        <v>116.5</v>
      </c>
      <c r="C496" s="5">
        <f t="shared" si="25"/>
        <v>2.5817555938036918E-3</v>
      </c>
      <c r="D496" s="5">
        <f t="shared" si="26"/>
        <v>3.8324420677361859E-2</v>
      </c>
    </row>
    <row r="497" spans="1:4" x14ac:dyDescent="0.25">
      <c r="A497" s="1">
        <v>32234</v>
      </c>
      <c r="B497">
        <v>117.2</v>
      </c>
      <c r="C497" s="5">
        <f t="shared" si="25"/>
        <v>6.0085836909871126E-3</v>
      </c>
      <c r="D497" s="5">
        <f t="shared" si="26"/>
        <v>3.9929015084294583E-2</v>
      </c>
    </row>
    <row r="498" spans="1:4" x14ac:dyDescent="0.25">
      <c r="A498" s="1">
        <v>32264</v>
      </c>
      <c r="B498">
        <v>117.5</v>
      </c>
      <c r="C498" s="5">
        <f t="shared" si="25"/>
        <v>2.5597269624573205E-3</v>
      </c>
      <c r="D498" s="5">
        <f t="shared" si="26"/>
        <v>3.9823008849557473E-2</v>
      </c>
    </row>
    <row r="499" spans="1:4" x14ac:dyDescent="0.25">
      <c r="A499" s="1">
        <v>32295</v>
      </c>
      <c r="B499">
        <v>118</v>
      </c>
      <c r="C499" s="5">
        <f t="shared" si="25"/>
        <v>4.2553191489360653E-3</v>
      </c>
      <c r="D499" s="5">
        <f t="shared" si="26"/>
        <v>3.9647577092511099E-2</v>
      </c>
    </row>
    <row r="500" spans="1:4" x14ac:dyDescent="0.25">
      <c r="A500" s="1">
        <v>32325</v>
      </c>
      <c r="B500">
        <v>118.5</v>
      </c>
      <c r="C500" s="5">
        <f t="shared" si="25"/>
        <v>4.237288135593209E-3</v>
      </c>
      <c r="D500" s="5">
        <f t="shared" si="26"/>
        <v>4.1300527240773377E-2</v>
      </c>
    </row>
    <row r="501" spans="1:4" x14ac:dyDescent="0.25">
      <c r="A501" s="1">
        <v>32356</v>
      </c>
      <c r="B501">
        <v>119</v>
      </c>
      <c r="C501" s="5">
        <f t="shared" si="25"/>
        <v>4.2194092827003704E-3</v>
      </c>
      <c r="D501" s="5">
        <f t="shared" si="26"/>
        <v>4.1119860017497789E-2</v>
      </c>
    </row>
    <row r="502" spans="1:4" x14ac:dyDescent="0.25">
      <c r="A502" s="1">
        <v>32387</v>
      </c>
      <c r="B502">
        <v>119.5</v>
      </c>
      <c r="C502" s="5">
        <f t="shared" si="25"/>
        <v>4.2016806722688926E-3</v>
      </c>
      <c r="D502" s="5">
        <f t="shared" si="26"/>
        <v>4.1848299912816023E-2</v>
      </c>
    </row>
    <row r="503" spans="1:4" x14ac:dyDescent="0.25">
      <c r="A503" s="1">
        <v>32417</v>
      </c>
      <c r="B503">
        <v>119.9</v>
      </c>
      <c r="C503" s="5">
        <f t="shared" si="25"/>
        <v>3.3472803347280866E-3</v>
      </c>
      <c r="D503" s="5">
        <f t="shared" si="26"/>
        <v>4.2608695652174067E-2</v>
      </c>
    </row>
    <row r="504" spans="1:4" x14ac:dyDescent="0.25">
      <c r="A504" s="1">
        <v>32448</v>
      </c>
      <c r="B504">
        <v>120.3</v>
      </c>
      <c r="C504" s="5">
        <f t="shared" si="25"/>
        <v>3.3361134278564464E-3</v>
      </c>
      <c r="D504" s="5">
        <f t="shared" si="26"/>
        <v>4.2461005199306623E-2</v>
      </c>
    </row>
    <row r="505" spans="1:4" x14ac:dyDescent="0.25">
      <c r="A505" s="1">
        <v>32478</v>
      </c>
      <c r="B505">
        <v>120.7</v>
      </c>
      <c r="C505" s="5">
        <f t="shared" si="25"/>
        <v>3.3250207813799726E-3</v>
      </c>
      <c r="D505" s="5">
        <f t="shared" si="26"/>
        <v>4.4117647058823595E-2</v>
      </c>
    </row>
    <row r="506" spans="1:4" x14ac:dyDescent="0.25">
      <c r="A506" s="1">
        <v>32509</v>
      </c>
      <c r="B506">
        <v>121.2</v>
      </c>
      <c r="C506" s="5">
        <f t="shared" si="25"/>
        <v>4.1425020712511085E-3</v>
      </c>
      <c r="D506" s="5">
        <f t="shared" si="26"/>
        <v>4.482758620689653E-2</v>
      </c>
    </row>
    <row r="507" spans="1:4" x14ac:dyDescent="0.25">
      <c r="A507" s="1">
        <v>32540</v>
      </c>
      <c r="B507">
        <v>121.6</v>
      </c>
      <c r="C507" s="5">
        <f t="shared" si="25"/>
        <v>3.3003300330032292E-3</v>
      </c>
      <c r="D507" s="5">
        <f t="shared" si="26"/>
        <v>4.6471600688468007E-2</v>
      </c>
    </row>
    <row r="508" spans="1:4" x14ac:dyDescent="0.25">
      <c r="A508" s="1">
        <v>32568</v>
      </c>
      <c r="B508">
        <v>122.2</v>
      </c>
      <c r="C508" s="5">
        <f t="shared" si="25"/>
        <v>4.9342105263159297E-3</v>
      </c>
      <c r="D508" s="5">
        <f t="shared" si="26"/>
        <v>4.8927038626609409E-2</v>
      </c>
    </row>
    <row r="509" spans="1:4" x14ac:dyDescent="0.25">
      <c r="A509" s="1">
        <v>32599</v>
      </c>
      <c r="B509">
        <v>123.1</v>
      </c>
      <c r="C509" s="5">
        <f t="shared" si="25"/>
        <v>7.3649754500817455E-3</v>
      </c>
      <c r="D509" s="5">
        <f t="shared" si="26"/>
        <v>5.0341296928327672E-2</v>
      </c>
    </row>
    <row r="510" spans="1:4" x14ac:dyDescent="0.25">
      <c r="A510" s="1">
        <v>32629</v>
      </c>
      <c r="B510">
        <v>123.7</v>
      </c>
      <c r="C510" s="5">
        <f t="shared" si="25"/>
        <v>4.8740861088547582E-3</v>
      </c>
      <c r="D510" s="5">
        <f t="shared" si="26"/>
        <v>5.2765957446808454E-2</v>
      </c>
    </row>
    <row r="511" spans="1:4" x14ac:dyDescent="0.25">
      <c r="A511" s="1">
        <v>32660</v>
      </c>
      <c r="B511">
        <v>124.1</v>
      </c>
      <c r="C511" s="5">
        <f t="shared" si="25"/>
        <v>3.2336297493935628E-3</v>
      </c>
      <c r="D511" s="5">
        <f t="shared" si="26"/>
        <v>5.1694915254237195E-2</v>
      </c>
    </row>
    <row r="512" spans="1:4" x14ac:dyDescent="0.25">
      <c r="A512" s="1">
        <v>32690</v>
      </c>
      <c r="B512">
        <v>124.5</v>
      </c>
      <c r="C512" s="5">
        <f t="shared" si="25"/>
        <v>3.2232070910556132E-3</v>
      </c>
      <c r="D512" s="5">
        <f t="shared" si="26"/>
        <v>5.0632911392405111E-2</v>
      </c>
    </row>
    <row r="513" spans="1:4" x14ac:dyDescent="0.25">
      <c r="A513" s="1">
        <v>32721</v>
      </c>
      <c r="B513">
        <v>124.5</v>
      </c>
      <c r="C513" s="5">
        <f t="shared" si="25"/>
        <v>0</v>
      </c>
      <c r="D513" s="5">
        <f t="shared" si="26"/>
        <v>4.6218487394958041E-2</v>
      </c>
    </row>
    <row r="514" spans="1:4" x14ac:dyDescent="0.25">
      <c r="A514" s="1">
        <v>32752</v>
      </c>
      <c r="B514">
        <v>124.8</v>
      </c>
      <c r="C514" s="5">
        <f t="shared" si="25"/>
        <v>2.4096385542169418E-3</v>
      </c>
      <c r="D514" s="5">
        <f t="shared" si="26"/>
        <v>4.435146443514637E-2</v>
      </c>
    </row>
    <row r="515" spans="1:4" x14ac:dyDescent="0.25">
      <c r="A515" s="1">
        <v>32782</v>
      </c>
      <c r="B515">
        <v>125.4</v>
      </c>
      <c r="C515" s="5">
        <f t="shared" si="25"/>
        <v>4.8076923076922906E-3</v>
      </c>
      <c r="D515" s="5">
        <f t="shared" si="26"/>
        <v>4.587155963302747E-2</v>
      </c>
    </row>
    <row r="516" spans="1:4" x14ac:dyDescent="0.25">
      <c r="A516" s="1">
        <v>32813</v>
      </c>
      <c r="B516">
        <v>125.9</v>
      </c>
      <c r="C516" s="5">
        <f t="shared" ref="C516:C579" si="27">B516/B515-1</f>
        <v>3.9872408293459838E-3</v>
      </c>
      <c r="D516" s="5">
        <f t="shared" si="26"/>
        <v>4.6550290939318506E-2</v>
      </c>
    </row>
    <row r="517" spans="1:4" x14ac:dyDescent="0.25">
      <c r="A517" s="1">
        <v>32843</v>
      </c>
      <c r="B517">
        <v>126.3</v>
      </c>
      <c r="C517" s="5">
        <f t="shared" si="27"/>
        <v>3.1771247021445959E-3</v>
      </c>
      <c r="D517" s="5">
        <f t="shared" si="26"/>
        <v>4.6396023198011616E-2</v>
      </c>
    </row>
    <row r="518" spans="1:4" x14ac:dyDescent="0.25">
      <c r="A518" s="1">
        <v>32874</v>
      </c>
      <c r="B518">
        <v>127.5</v>
      </c>
      <c r="C518" s="5">
        <f t="shared" si="27"/>
        <v>9.5011876484560887E-3</v>
      </c>
      <c r="D518" s="5">
        <f t="shared" si="26"/>
        <v>5.1980198019802026E-2</v>
      </c>
    </row>
    <row r="519" spans="1:4" x14ac:dyDescent="0.25">
      <c r="A519" s="1">
        <v>32905</v>
      </c>
      <c r="B519">
        <v>128</v>
      </c>
      <c r="C519" s="5">
        <f t="shared" si="27"/>
        <v>3.9215686274509665E-3</v>
      </c>
      <c r="D519" s="5">
        <f t="shared" si="26"/>
        <v>5.2631578947368363E-2</v>
      </c>
    </row>
    <row r="520" spans="1:4" x14ac:dyDescent="0.25">
      <c r="A520" s="1">
        <v>32933</v>
      </c>
      <c r="B520">
        <v>128.6</v>
      </c>
      <c r="C520" s="5">
        <f t="shared" si="27"/>
        <v>4.6874999999999556E-3</v>
      </c>
      <c r="D520" s="5">
        <f t="shared" si="26"/>
        <v>5.237315875613735E-2</v>
      </c>
    </row>
    <row r="521" spans="1:4" x14ac:dyDescent="0.25">
      <c r="A521" s="1">
        <v>32964</v>
      </c>
      <c r="B521">
        <v>128.9</v>
      </c>
      <c r="C521" s="5">
        <f t="shared" si="27"/>
        <v>2.332814930015692E-3</v>
      </c>
      <c r="D521" s="5">
        <f t="shared" si="26"/>
        <v>4.7116165718927849E-2</v>
      </c>
    </row>
    <row r="522" spans="1:4" x14ac:dyDescent="0.25">
      <c r="A522" s="1">
        <v>32994</v>
      </c>
      <c r="B522">
        <v>129.1</v>
      </c>
      <c r="C522" s="5">
        <f t="shared" si="27"/>
        <v>1.5515903801395226E-3</v>
      </c>
      <c r="D522" s="5">
        <f t="shared" si="26"/>
        <v>4.3654001616814764E-2</v>
      </c>
    </row>
    <row r="523" spans="1:4" x14ac:dyDescent="0.25">
      <c r="A523" s="1">
        <v>33025</v>
      </c>
      <c r="B523">
        <v>129.9</v>
      </c>
      <c r="C523" s="5">
        <f t="shared" si="27"/>
        <v>6.1967467079784289E-3</v>
      </c>
      <c r="D523" s="5">
        <f t="shared" si="26"/>
        <v>4.6736502820306391E-2</v>
      </c>
    </row>
    <row r="524" spans="1:4" x14ac:dyDescent="0.25">
      <c r="A524" s="1">
        <v>33055</v>
      </c>
      <c r="B524">
        <v>130.5</v>
      </c>
      <c r="C524" s="5">
        <f t="shared" si="27"/>
        <v>4.6189376443417363E-3</v>
      </c>
      <c r="D524" s="5">
        <f t="shared" si="26"/>
        <v>4.8192771084337283E-2</v>
      </c>
    </row>
    <row r="525" spans="1:4" x14ac:dyDescent="0.25">
      <c r="A525" s="1">
        <v>33086</v>
      </c>
      <c r="B525">
        <v>131.6</v>
      </c>
      <c r="C525" s="5">
        <f t="shared" si="27"/>
        <v>8.4291187739462536E-3</v>
      </c>
      <c r="D525" s="5">
        <f t="shared" si="26"/>
        <v>5.7028112449799107E-2</v>
      </c>
    </row>
    <row r="526" spans="1:4" x14ac:dyDescent="0.25">
      <c r="A526" s="1">
        <v>33117</v>
      </c>
      <c r="B526">
        <v>132.5</v>
      </c>
      <c r="C526" s="5">
        <f t="shared" si="27"/>
        <v>6.8389057750759541E-3</v>
      </c>
      <c r="D526" s="5">
        <f t="shared" si="26"/>
        <v>6.1698717948718063E-2</v>
      </c>
    </row>
    <row r="527" spans="1:4" x14ac:dyDescent="0.25">
      <c r="A527" s="1">
        <v>33147</v>
      </c>
      <c r="B527">
        <v>133.4</v>
      </c>
      <c r="C527" s="5">
        <f t="shared" si="27"/>
        <v>6.792452830188811E-3</v>
      </c>
      <c r="D527" s="5">
        <f t="shared" ref="D527:D590" si="28">B527/B515-1</f>
        <v>6.3795853269537517E-2</v>
      </c>
    </row>
    <row r="528" spans="1:4" x14ac:dyDescent="0.25">
      <c r="A528" s="1">
        <v>33178</v>
      </c>
      <c r="B528">
        <v>133.69999999999999</v>
      </c>
      <c r="C528" s="5">
        <f t="shared" si="27"/>
        <v>2.2488755622187551E-3</v>
      </c>
      <c r="D528" s="5">
        <f t="shared" si="28"/>
        <v>6.1953931691818731E-2</v>
      </c>
    </row>
    <row r="529" spans="1:7" x14ac:dyDescent="0.25">
      <c r="A529" s="1">
        <v>33208</v>
      </c>
      <c r="B529">
        <v>134.19999999999999</v>
      </c>
      <c r="C529" s="5">
        <f t="shared" si="27"/>
        <v>3.7397157816005944E-3</v>
      </c>
      <c r="D529" s="5">
        <f t="shared" si="28"/>
        <v>6.2549485352335621E-2</v>
      </c>
    </row>
    <row r="530" spans="1:7" x14ac:dyDescent="0.25">
      <c r="A530" s="1">
        <v>33239</v>
      </c>
      <c r="B530">
        <v>134.69999999999999</v>
      </c>
      <c r="C530" s="5">
        <f t="shared" si="27"/>
        <v>3.7257824143070994E-3</v>
      </c>
      <c r="D530" s="5">
        <f t="shared" si="28"/>
        <v>5.647058823529405E-2</v>
      </c>
    </row>
    <row r="531" spans="1:7" x14ac:dyDescent="0.25">
      <c r="A531" s="1">
        <v>33270</v>
      </c>
      <c r="B531">
        <v>134.80000000000001</v>
      </c>
      <c r="C531" s="5">
        <f t="shared" si="27"/>
        <v>7.423904974017681E-4</v>
      </c>
      <c r="D531" s="5">
        <f t="shared" si="28"/>
        <v>5.3125000000000089E-2</v>
      </c>
    </row>
    <row r="532" spans="1:7" x14ac:dyDescent="0.25">
      <c r="A532" s="1">
        <v>33298</v>
      </c>
      <c r="B532">
        <v>134.80000000000001</v>
      </c>
      <c r="C532" s="5">
        <f t="shared" si="27"/>
        <v>0</v>
      </c>
      <c r="D532" s="5">
        <f t="shared" si="28"/>
        <v>4.8211508553654969E-2</v>
      </c>
    </row>
    <row r="533" spans="1:7" x14ac:dyDescent="0.25">
      <c r="A533" s="1">
        <v>33329</v>
      </c>
      <c r="B533">
        <v>135.1</v>
      </c>
      <c r="C533" s="5">
        <f t="shared" si="27"/>
        <v>2.225519287833766E-3</v>
      </c>
      <c r="D533" s="5">
        <f t="shared" si="28"/>
        <v>4.8099301784328752E-2</v>
      </c>
    </row>
    <row r="534" spans="1:7" x14ac:dyDescent="0.25">
      <c r="A534" s="1">
        <v>33359</v>
      </c>
      <c r="B534">
        <v>135.6</v>
      </c>
      <c r="C534" s="5">
        <f t="shared" si="27"/>
        <v>3.7009622501851247E-3</v>
      </c>
      <c r="D534" s="5">
        <f t="shared" si="28"/>
        <v>5.0348567002323819E-2</v>
      </c>
    </row>
    <row r="535" spans="1:7" x14ac:dyDescent="0.25">
      <c r="A535" s="1">
        <v>33390</v>
      </c>
      <c r="B535">
        <v>136</v>
      </c>
      <c r="C535" s="5">
        <f t="shared" si="27"/>
        <v>2.9498525073747839E-3</v>
      </c>
      <c r="D535" s="5">
        <f t="shared" si="28"/>
        <v>4.6959199384141614E-2</v>
      </c>
    </row>
    <row r="536" spans="1:7" x14ac:dyDescent="0.25">
      <c r="A536" s="1">
        <v>33420</v>
      </c>
      <c r="B536">
        <v>136.19999999999999</v>
      </c>
      <c r="C536" s="5">
        <f t="shared" si="27"/>
        <v>1.4705882352941124E-3</v>
      </c>
      <c r="D536" s="5">
        <f t="shared" si="28"/>
        <v>4.3678160919540243E-2</v>
      </c>
      <c r="G536">
        <f>AVERAGE(B530:B541)</f>
        <v>136.16666666666666</v>
      </c>
    </row>
    <row r="537" spans="1:7" x14ac:dyDescent="0.25">
      <c r="A537" s="1">
        <v>33451</v>
      </c>
      <c r="B537">
        <v>136.6</v>
      </c>
      <c r="C537" s="5">
        <f t="shared" si="27"/>
        <v>2.936857562408246E-3</v>
      </c>
      <c r="D537" s="5">
        <f t="shared" si="28"/>
        <v>3.7993920972644313E-2</v>
      </c>
    </row>
    <row r="538" spans="1:7" x14ac:dyDescent="0.25">
      <c r="A538" s="1">
        <v>33482</v>
      </c>
      <c r="B538">
        <v>137</v>
      </c>
      <c r="C538" s="5">
        <f t="shared" si="27"/>
        <v>2.9282576866764831E-3</v>
      </c>
      <c r="D538" s="5">
        <f t="shared" si="28"/>
        <v>3.3962264150943389E-2</v>
      </c>
    </row>
    <row r="539" spans="1:7" x14ac:dyDescent="0.25">
      <c r="A539" s="1">
        <v>33512</v>
      </c>
      <c r="B539">
        <v>137.19999999999999</v>
      </c>
      <c r="C539" s="5">
        <f t="shared" si="27"/>
        <v>1.4598540145984717E-3</v>
      </c>
      <c r="D539" s="5">
        <f t="shared" si="28"/>
        <v>2.8485757121439192E-2</v>
      </c>
    </row>
    <row r="540" spans="1:7" x14ac:dyDescent="0.25">
      <c r="A540" s="1">
        <v>33543</v>
      </c>
      <c r="B540">
        <v>137.80000000000001</v>
      </c>
      <c r="C540" s="5">
        <f t="shared" si="27"/>
        <v>4.3731778425657453E-3</v>
      </c>
      <c r="D540" s="5">
        <f t="shared" si="28"/>
        <v>3.0665669409125185E-2</v>
      </c>
    </row>
    <row r="541" spans="1:7" x14ac:dyDescent="0.25">
      <c r="A541" s="1">
        <v>33573</v>
      </c>
      <c r="B541">
        <v>138.19999999999999</v>
      </c>
      <c r="C541" s="5">
        <f t="shared" si="27"/>
        <v>2.9027576197386828E-3</v>
      </c>
      <c r="D541" s="5">
        <f t="shared" si="28"/>
        <v>2.9806259314456129E-2</v>
      </c>
    </row>
    <row r="542" spans="1:7" x14ac:dyDescent="0.25">
      <c r="A542" s="1">
        <v>33604</v>
      </c>
      <c r="B542">
        <v>138.30000000000001</v>
      </c>
      <c r="C542" s="5">
        <f t="shared" si="27"/>
        <v>7.2358900144742222E-4</v>
      </c>
      <c r="D542" s="5">
        <f t="shared" si="28"/>
        <v>2.6726057906458989E-2</v>
      </c>
    </row>
    <row r="543" spans="1:7" x14ac:dyDescent="0.25">
      <c r="A543" s="1">
        <v>33635</v>
      </c>
      <c r="B543">
        <v>138.6</v>
      </c>
      <c r="C543" s="5">
        <f t="shared" si="27"/>
        <v>2.1691973969630851E-3</v>
      </c>
      <c r="D543" s="5">
        <f t="shared" si="28"/>
        <v>2.8189910979228294E-2</v>
      </c>
    </row>
    <row r="544" spans="1:7" x14ac:dyDescent="0.25">
      <c r="A544" s="1">
        <v>33664</v>
      </c>
      <c r="B544">
        <v>139.1</v>
      </c>
      <c r="C544" s="5">
        <f t="shared" si="27"/>
        <v>3.6075036075036149E-3</v>
      </c>
      <c r="D544" s="5">
        <f t="shared" si="28"/>
        <v>3.1899109792284719E-2</v>
      </c>
    </row>
    <row r="545" spans="1:7" x14ac:dyDescent="0.25">
      <c r="A545" s="1">
        <v>33695</v>
      </c>
      <c r="B545">
        <v>139.4</v>
      </c>
      <c r="C545" s="5">
        <f t="shared" si="27"/>
        <v>2.1567217828901697E-3</v>
      </c>
      <c r="D545" s="5">
        <f t="shared" si="28"/>
        <v>3.1828275351591495E-2</v>
      </c>
    </row>
    <row r="546" spans="1:7" x14ac:dyDescent="0.25">
      <c r="A546" s="1">
        <v>33725</v>
      </c>
      <c r="B546">
        <v>139.69999999999999</v>
      </c>
      <c r="C546" s="5">
        <f t="shared" si="27"/>
        <v>2.1520803443326741E-3</v>
      </c>
      <c r="D546" s="5">
        <f t="shared" si="28"/>
        <v>3.0235988200590036E-2</v>
      </c>
    </row>
    <row r="547" spans="1:7" x14ac:dyDescent="0.25">
      <c r="A547" s="1">
        <v>33756</v>
      </c>
      <c r="B547">
        <v>140.1</v>
      </c>
      <c r="C547" s="5">
        <f t="shared" si="27"/>
        <v>2.8632784538296097E-3</v>
      </c>
      <c r="D547" s="5">
        <f t="shared" si="28"/>
        <v>3.0147058823529305E-2</v>
      </c>
    </row>
    <row r="548" spans="1:7" x14ac:dyDescent="0.25">
      <c r="A548" s="1">
        <v>33786</v>
      </c>
      <c r="B548">
        <v>140.5</v>
      </c>
      <c r="C548" s="5">
        <f t="shared" si="27"/>
        <v>2.855103497501732E-3</v>
      </c>
      <c r="D548" s="5">
        <f t="shared" si="28"/>
        <v>3.1571218795888534E-2</v>
      </c>
    </row>
    <row r="549" spans="1:7" x14ac:dyDescent="0.25">
      <c r="A549" s="1">
        <v>33817</v>
      </c>
      <c r="B549">
        <v>140.80000000000001</v>
      </c>
      <c r="C549" s="5">
        <f t="shared" si="27"/>
        <v>2.135231316725994E-3</v>
      </c>
      <c r="D549" s="5">
        <f t="shared" si="28"/>
        <v>3.0746705710102518E-2</v>
      </c>
      <c r="G549">
        <f>AVERAGE(B542:B553)</f>
        <v>140.30833333333331</v>
      </c>
    </row>
    <row r="550" spans="1:7" x14ac:dyDescent="0.25">
      <c r="A550" s="1">
        <v>33848</v>
      </c>
      <c r="B550">
        <v>141.1</v>
      </c>
      <c r="C550" s="5">
        <f t="shared" si="27"/>
        <v>2.1306818181816567E-3</v>
      </c>
      <c r="D550" s="5">
        <f t="shared" si="28"/>
        <v>2.9927007299270114E-2</v>
      </c>
    </row>
    <row r="551" spans="1:7" x14ac:dyDescent="0.25">
      <c r="A551" s="1">
        <v>33878</v>
      </c>
      <c r="B551">
        <v>141.69999999999999</v>
      </c>
      <c r="C551" s="5">
        <f t="shared" si="27"/>
        <v>4.2523033309709302E-3</v>
      </c>
      <c r="D551" s="5">
        <f t="shared" si="28"/>
        <v>3.2798833819241979E-2</v>
      </c>
    </row>
    <row r="552" spans="1:7" x14ac:dyDescent="0.25">
      <c r="A552" s="1">
        <v>33909</v>
      </c>
      <c r="B552">
        <v>142.1</v>
      </c>
      <c r="C552" s="5">
        <f t="shared" si="27"/>
        <v>2.8228652081863093E-3</v>
      </c>
      <c r="D552" s="5">
        <f t="shared" si="28"/>
        <v>3.1204644412191396E-2</v>
      </c>
    </row>
    <row r="553" spans="1:7" x14ac:dyDescent="0.25">
      <c r="A553" s="1">
        <v>33939</v>
      </c>
      <c r="B553">
        <v>142.30000000000001</v>
      </c>
      <c r="C553" s="5">
        <f t="shared" si="27"/>
        <v>1.4074595355384467E-3</v>
      </c>
      <c r="D553" s="5">
        <f t="shared" si="28"/>
        <v>2.9667149059334541E-2</v>
      </c>
    </row>
    <row r="554" spans="1:7" x14ac:dyDescent="0.25">
      <c r="A554" s="1">
        <v>33970</v>
      </c>
      <c r="B554">
        <v>142.80000000000001</v>
      </c>
      <c r="C554" s="5">
        <f t="shared" si="27"/>
        <v>3.5137034434293835E-3</v>
      </c>
      <c r="D554" s="5">
        <f t="shared" si="28"/>
        <v>3.2537960954446943E-2</v>
      </c>
    </row>
    <row r="555" spans="1:7" x14ac:dyDescent="0.25">
      <c r="A555" s="1">
        <v>34001</v>
      </c>
      <c r="B555">
        <v>143.1</v>
      </c>
      <c r="C555" s="5">
        <f t="shared" si="27"/>
        <v>2.1008403361342243E-3</v>
      </c>
      <c r="D555" s="5">
        <f t="shared" si="28"/>
        <v>3.2467532467532534E-2</v>
      </c>
    </row>
    <row r="556" spans="1:7" x14ac:dyDescent="0.25">
      <c r="A556" s="1">
        <v>34029</v>
      </c>
      <c r="B556">
        <v>143.30000000000001</v>
      </c>
      <c r="C556" s="5">
        <f t="shared" si="27"/>
        <v>1.3976240391335715E-3</v>
      </c>
      <c r="D556" s="5">
        <f t="shared" si="28"/>
        <v>3.0194104960460155E-2</v>
      </c>
    </row>
    <row r="557" spans="1:7" x14ac:dyDescent="0.25">
      <c r="A557" s="1">
        <v>34060</v>
      </c>
      <c r="B557">
        <v>143.80000000000001</v>
      </c>
      <c r="C557" s="5">
        <f t="shared" si="27"/>
        <v>3.4891835310537633E-3</v>
      </c>
      <c r="D557" s="5">
        <f t="shared" si="28"/>
        <v>3.1563845050215145E-2</v>
      </c>
    </row>
    <row r="558" spans="1:7" x14ac:dyDescent="0.25">
      <c r="A558" s="1">
        <v>34090</v>
      </c>
      <c r="B558">
        <v>144.19999999999999</v>
      </c>
      <c r="C558" s="5">
        <f t="shared" si="27"/>
        <v>2.7816411682890507E-3</v>
      </c>
      <c r="D558" s="5">
        <f t="shared" si="28"/>
        <v>3.2211882605583497E-2</v>
      </c>
      <c r="G558">
        <f>AVERAGE(B554:B565)</f>
        <v>144.47499999999999</v>
      </c>
    </row>
    <row r="559" spans="1:7" x14ac:dyDescent="0.25">
      <c r="A559" s="1">
        <v>34121</v>
      </c>
      <c r="B559">
        <v>144.30000000000001</v>
      </c>
      <c r="C559" s="5">
        <f t="shared" si="27"/>
        <v>6.9348127600576959E-4</v>
      </c>
      <c r="D559" s="5">
        <f t="shared" si="28"/>
        <v>2.9978586723768963E-2</v>
      </c>
    </row>
    <row r="560" spans="1:7" x14ac:dyDescent="0.25">
      <c r="A560" s="1">
        <v>34151</v>
      </c>
      <c r="B560">
        <v>144.5</v>
      </c>
      <c r="C560" s="5">
        <f t="shared" si="27"/>
        <v>1.386001386001201E-3</v>
      </c>
      <c r="D560" s="5">
        <f t="shared" si="28"/>
        <v>2.8469750889679624E-2</v>
      </c>
    </row>
    <row r="561" spans="1:7" x14ac:dyDescent="0.25">
      <c r="A561" s="1">
        <v>34182</v>
      </c>
      <c r="B561">
        <v>144.80000000000001</v>
      </c>
      <c r="C561" s="5">
        <f t="shared" si="27"/>
        <v>2.0761245674740803E-3</v>
      </c>
      <c r="D561" s="5">
        <f t="shared" si="28"/>
        <v>2.8409090909090828E-2</v>
      </c>
    </row>
    <row r="562" spans="1:7" x14ac:dyDescent="0.25">
      <c r="A562" s="1">
        <v>34213</v>
      </c>
      <c r="B562">
        <v>145</v>
      </c>
      <c r="C562" s="5">
        <f t="shared" si="27"/>
        <v>1.3812154696131174E-3</v>
      </c>
      <c r="D562" s="5">
        <f t="shared" si="28"/>
        <v>2.7639971651311157E-2</v>
      </c>
    </row>
    <row r="563" spans="1:7" x14ac:dyDescent="0.25">
      <c r="A563" s="1">
        <v>34243</v>
      </c>
      <c r="B563">
        <v>145.6</v>
      </c>
      <c r="C563" s="5">
        <f t="shared" si="27"/>
        <v>4.1379310344826781E-3</v>
      </c>
      <c r="D563" s="5">
        <f t="shared" si="28"/>
        <v>2.7522935779816571E-2</v>
      </c>
    </row>
    <row r="564" spans="1:7" x14ac:dyDescent="0.25">
      <c r="A564" s="1">
        <v>34274</v>
      </c>
      <c r="B564">
        <v>146</v>
      </c>
      <c r="C564" s="5">
        <f t="shared" si="27"/>
        <v>2.7472527472527375E-3</v>
      </c>
      <c r="D564" s="5">
        <f t="shared" si="28"/>
        <v>2.7445460942997935E-2</v>
      </c>
    </row>
    <row r="565" spans="1:7" x14ac:dyDescent="0.25">
      <c r="A565" s="1">
        <v>34304</v>
      </c>
      <c r="B565">
        <v>146.30000000000001</v>
      </c>
      <c r="C565" s="5">
        <f t="shared" si="27"/>
        <v>2.05479452054802E-3</v>
      </c>
      <c r="D565" s="5">
        <f t="shared" si="28"/>
        <v>2.8109627547435068E-2</v>
      </c>
    </row>
    <row r="566" spans="1:7" x14ac:dyDescent="0.25">
      <c r="A566" s="1">
        <v>34335</v>
      </c>
      <c r="B566">
        <v>146.30000000000001</v>
      </c>
      <c r="C566" s="5">
        <f t="shared" si="27"/>
        <v>0</v>
      </c>
      <c r="D566" s="5">
        <f t="shared" si="28"/>
        <v>2.450980392156854E-2</v>
      </c>
    </row>
    <row r="567" spans="1:7" x14ac:dyDescent="0.25">
      <c r="A567" s="1">
        <v>34366</v>
      </c>
      <c r="B567">
        <v>146.69999999999999</v>
      </c>
      <c r="C567" s="5">
        <f t="shared" si="27"/>
        <v>2.7341079972658111E-3</v>
      </c>
      <c r="D567" s="5">
        <f t="shared" si="28"/>
        <v>2.515723270440251E-2</v>
      </c>
    </row>
    <row r="568" spans="1:7" x14ac:dyDescent="0.25">
      <c r="A568" s="1">
        <v>34394</v>
      </c>
      <c r="B568">
        <v>147.1</v>
      </c>
      <c r="C568" s="5">
        <f t="shared" si="27"/>
        <v>2.7266530334015826E-3</v>
      </c>
      <c r="D568" s="5">
        <f t="shared" si="28"/>
        <v>2.6517794836008246E-2</v>
      </c>
    </row>
    <row r="569" spans="1:7" x14ac:dyDescent="0.25">
      <c r="A569" s="1">
        <v>34425</v>
      </c>
      <c r="B569">
        <v>147.19999999999999</v>
      </c>
      <c r="C569" s="5">
        <f t="shared" si="27"/>
        <v>6.7980965329694776E-4</v>
      </c>
      <c r="D569" s="5">
        <f t="shared" si="28"/>
        <v>2.3643949930458819E-2</v>
      </c>
    </row>
    <row r="570" spans="1:7" x14ac:dyDescent="0.25">
      <c r="A570" s="1">
        <v>34455</v>
      </c>
      <c r="B570">
        <v>147.5</v>
      </c>
      <c r="C570" s="5">
        <f t="shared" si="27"/>
        <v>2.0380434782609758E-3</v>
      </c>
      <c r="D570" s="5">
        <f t="shared" si="28"/>
        <v>2.2884882108183069E-2</v>
      </c>
    </row>
    <row r="571" spans="1:7" x14ac:dyDescent="0.25">
      <c r="A571" s="1">
        <v>34486</v>
      </c>
      <c r="B571">
        <v>147.9</v>
      </c>
      <c r="C571" s="5">
        <f t="shared" si="27"/>
        <v>2.7118644067796183E-3</v>
      </c>
      <c r="D571" s="5">
        <f t="shared" si="28"/>
        <v>2.4948024948024949E-2</v>
      </c>
    </row>
    <row r="572" spans="1:7" x14ac:dyDescent="0.25">
      <c r="A572" s="1">
        <v>34516</v>
      </c>
      <c r="B572">
        <v>148.4</v>
      </c>
      <c r="C572" s="5">
        <f t="shared" si="27"/>
        <v>3.3806626098715764E-3</v>
      </c>
      <c r="D572" s="5">
        <f t="shared" si="28"/>
        <v>2.6989619377162599E-2</v>
      </c>
      <c r="G572">
        <f>AVERAGE(B566:B577)</f>
        <v>148.22499999999999</v>
      </c>
    </row>
    <row r="573" spans="1:7" x14ac:dyDescent="0.25">
      <c r="A573" s="1">
        <v>34547</v>
      </c>
      <c r="B573">
        <v>149</v>
      </c>
      <c r="C573" s="5">
        <f t="shared" si="27"/>
        <v>4.0431266846361336E-3</v>
      </c>
      <c r="D573" s="5">
        <f t="shared" si="28"/>
        <v>2.9005524861878351E-2</v>
      </c>
    </row>
    <row r="574" spans="1:7" x14ac:dyDescent="0.25">
      <c r="A574" s="1">
        <v>34578</v>
      </c>
      <c r="B574">
        <v>149.30000000000001</v>
      </c>
      <c r="C574" s="5">
        <f t="shared" si="27"/>
        <v>2.0134228187920211E-3</v>
      </c>
      <c r="D574" s="5">
        <f t="shared" si="28"/>
        <v>2.9655172413793229E-2</v>
      </c>
    </row>
    <row r="575" spans="1:7" x14ac:dyDescent="0.25">
      <c r="A575" s="1">
        <v>34608</v>
      </c>
      <c r="B575">
        <v>149.4</v>
      </c>
      <c r="C575" s="5">
        <f t="shared" si="27"/>
        <v>6.6979236436703893E-4</v>
      </c>
      <c r="D575" s="5">
        <f t="shared" si="28"/>
        <v>2.6098901098901228E-2</v>
      </c>
    </row>
    <row r="576" spans="1:7" x14ac:dyDescent="0.25">
      <c r="A576" s="1">
        <v>34639</v>
      </c>
      <c r="B576">
        <v>149.80000000000001</v>
      </c>
      <c r="C576" s="5">
        <f t="shared" si="27"/>
        <v>2.6773761713521083E-3</v>
      </c>
      <c r="D576" s="5">
        <f t="shared" si="28"/>
        <v>2.6027397260274032E-2</v>
      </c>
    </row>
    <row r="577" spans="1:7" x14ac:dyDescent="0.25">
      <c r="A577" s="1">
        <v>34669</v>
      </c>
      <c r="B577">
        <v>150.1</v>
      </c>
      <c r="C577" s="5">
        <f t="shared" si="27"/>
        <v>2.0026702269690944E-3</v>
      </c>
      <c r="D577" s="5">
        <f t="shared" si="28"/>
        <v>2.5974025974025761E-2</v>
      </c>
    </row>
    <row r="578" spans="1:7" x14ac:dyDescent="0.25">
      <c r="A578" s="1">
        <v>34700</v>
      </c>
      <c r="B578">
        <v>150.5</v>
      </c>
      <c r="C578" s="5">
        <f t="shared" si="27"/>
        <v>2.6648900732844094E-3</v>
      </c>
      <c r="D578" s="5">
        <f t="shared" si="28"/>
        <v>2.8708133971291794E-2</v>
      </c>
    </row>
    <row r="579" spans="1:7" x14ac:dyDescent="0.25">
      <c r="A579" s="1">
        <v>34731</v>
      </c>
      <c r="B579">
        <v>150.9</v>
      </c>
      <c r="C579" s="5">
        <f t="shared" si="27"/>
        <v>2.6578073089700283E-3</v>
      </c>
      <c r="D579" s="5">
        <f t="shared" si="28"/>
        <v>2.8629856850715951E-2</v>
      </c>
    </row>
    <row r="580" spans="1:7" x14ac:dyDescent="0.25">
      <c r="A580" s="1">
        <v>34759</v>
      </c>
      <c r="B580">
        <v>151.19999999999999</v>
      </c>
      <c r="C580" s="5">
        <f t="shared" ref="C580:C643" si="29">B580/B579-1</f>
        <v>1.9880715705764551E-3</v>
      </c>
      <c r="D580" s="5">
        <f t="shared" si="28"/>
        <v>2.7872195785180187E-2</v>
      </c>
    </row>
    <row r="581" spans="1:7" x14ac:dyDescent="0.25">
      <c r="A581" s="1">
        <v>34790</v>
      </c>
      <c r="B581">
        <v>151.80000000000001</v>
      </c>
      <c r="C581" s="5">
        <f t="shared" si="29"/>
        <v>3.9682539682541762E-3</v>
      </c>
      <c r="D581" s="5">
        <f t="shared" si="28"/>
        <v>3.1250000000000222E-2</v>
      </c>
    </row>
    <row r="582" spans="1:7" x14ac:dyDescent="0.25">
      <c r="A582" s="1">
        <v>34820</v>
      </c>
      <c r="B582">
        <v>152.1</v>
      </c>
      <c r="C582" s="5">
        <f t="shared" si="29"/>
        <v>1.9762845849802257E-3</v>
      </c>
      <c r="D582" s="5">
        <f t="shared" si="28"/>
        <v>3.1186440677966054E-2</v>
      </c>
    </row>
    <row r="583" spans="1:7" x14ac:dyDescent="0.25">
      <c r="A583" s="1">
        <v>34851</v>
      </c>
      <c r="B583">
        <v>152.4</v>
      </c>
      <c r="C583" s="5">
        <f t="shared" si="29"/>
        <v>1.9723865877712132E-3</v>
      </c>
      <c r="D583" s="5">
        <f t="shared" si="28"/>
        <v>3.0425963488843744E-2</v>
      </c>
      <c r="G583">
        <f>AVERAGE(B578:B589)</f>
        <v>152.38333333333335</v>
      </c>
    </row>
    <row r="584" spans="1:7" x14ac:dyDescent="0.25">
      <c r="A584" s="1">
        <v>34881</v>
      </c>
      <c r="B584">
        <v>152.6</v>
      </c>
      <c r="C584" s="5">
        <f t="shared" si="29"/>
        <v>1.312335958005173E-3</v>
      </c>
      <c r="D584" s="5">
        <f t="shared" si="28"/>
        <v>2.8301886792452713E-2</v>
      </c>
    </row>
    <row r="585" spans="1:7" x14ac:dyDescent="0.25">
      <c r="A585" s="1">
        <v>34912</v>
      </c>
      <c r="B585">
        <v>152.9</v>
      </c>
      <c r="C585" s="5">
        <f t="shared" si="29"/>
        <v>1.9659239842726439E-3</v>
      </c>
      <c r="D585" s="5">
        <f t="shared" si="28"/>
        <v>2.6174496644295386E-2</v>
      </c>
    </row>
    <row r="586" spans="1:7" x14ac:dyDescent="0.25">
      <c r="A586" s="1">
        <v>34943</v>
      </c>
      <c r="B586">
        <v>153.1</v>
      </c>
      <c r="C586" s="5">
        <f t="shared" si="29"/>
        <v>1.3080444735120711E-3</v>
      </c>
      <c r="D586" s="5">
        <f t="shared" si="28"/>
        <v>2.5452109845947701E-2</v>
      </c>
    </row>
    <row r="587" spans="1:7" x14ac:dyDescent="0.25">
      <c r="A587" s="1">
        <v>34973</v>
      </c>
      <c r="B587">
        <v>153.5</v>
      </c>
      <c r="C587" s="5">
        <f t="shared" si="29"/>
        <v>2.6126714565644082E-3</v>
      </c>
      <c r="D587" s="5">
        <f t="shared" si="28"/>
        <v>2.7443105756358666E-2</v>
      </c>
    </row>
    <row r="588" spans="1:7" x14ac:dyDescent="0.25">
      <c r="A588" s="1">
        <v>35004</v>
      </c>
      <c r="B588">
        <v>153.69999999999999</v>
      </c>
      <c r="C588" s="5">
        <f t="shared" si="29"/>
        <v>1.3029315960910726E-3</v>
      </c>
      <c r="D588" s="5">
        <f t="shared" si="28"/>
        <v>2.6034712950600669E-2</v>
      </c>
    </row>
    <row r="589" spans="1:7" x14ac:dyDescent="0.25">
      <c r="A589" s="1">
        <v>35034</v>
      </c>
      <c r="B589">
        <v>153.9</v>
      </c>
      <c r="C589" s="5">
        <f t="shared" si="29"/>
        <v>1.3012361743658385E-3</v>
      </c>
      <c r="D589" s="5">
        <f t="shared" si="28"/>
        <v>2.5316455696202667E-2</v>
      </c>
    </row>
    <row r="590" spans="1:7" x14ac:dyDescent="0.25">
      <c r="A590" s="1">
        <v>35065</v>
      </c>
      <c r="B590">
        <v>154.69999999999999</v>
      </c>
      <c r="C590" s="5">
        <f t="shared" si="29"/>
        <v>5.1981806367771277E-3</v>
      </c>
      <c r="D590" s="5">
        <f t="shared" si="28"/>
        <v>2.7906976744185963E-2</v>
      </c>
    </row>
    <row r="591" spans="1:7" x14ac:dyDescent="0.25">
      <c r="A591" s="1">
        <v>35096</v>
      </c>
      <c r="B591">
        <v>155</v>
      </c>
      <c r="C591" s="5">
        <f t="shared" si="29"/>
        <v>1.9392372333548735E-3</v>
      </c>
      <c r="D591" s="5">
        <f t="shared" ref="D591:D654" si="30">B591/B579-1</f>
        <v>2.7170311464546071E-2</v>
      </c>
    </row>
    <row r="592" spans="1:7" x14ac:dyDescent="0.25">
      <c r="A592" s="1">
        <v>35125</v>
      </c>
      <c r="B592">
        <v>155.5</v>
      </c>
      <c r="C592" s="5">
        <f t="shared" si="29"/>
        <v>3.225806451612856E-3</v>
      </c>
      <c r="D592" s="5">
        <f t="shared" si="30"/>
        <v>2.8439153439153486E-2</v>
      </c>
    </row>
    <row r="593" spans="1:7" x14ac:dyDescent="0.25">
      <c r="A593" s="1">
        <v>35156</v>
      </c>
      <c r="B593">
        <v>156.1</v>
      </c>
      <c r="C593" s="5">
        <f t="shared" si="29"/>
        <v>3.8585209003214604E-3</v>
      </c>
      <c r="D593" s="5">
        <f t="shared" si="30"/>
        <v>2.832674571805005E-2</v>
      </c>
    </row>
    <row r="594" spans="1:7" x14ac:dyDescent="0.25">
      <c r="A594" s="1">
        <v>35186</v>
      </c>
      <c r="B594">
        <v>156.4</v>
      </c>
      <c r="C594" s="5">
        <f t="shared" si="29"/>
        <v>1.9218449711724261E-3</v>
      </c>
      <c r="D594" s="5">
        <f t="shared" si="30"/>
        <v>2.8270874424720649E-2</v>
      </c>
    </row>
    <row r="595" spans="1:7" x14ac:dyDescent="0.25">
      <c r="A595" s="1">
        <v>35217</v>
      </c>
      <c r="B595">
        <v>156.69999999999999</v>
      </c>
      <c r="C595" s="5">
        <f t="shared" si="29"/>
        <v>1.9181585677747748E-3</v>
      </c>
      <c r="D595" s="5">
        <f t="shared" si="30"/>
        <v>2.8215223097112663E-2</v>
      </c>
      <c r="G595">
        <f>AVERAGE(B590:B601)</f>
        <v>156.85833333333332</v>
      </c>
    </row>
    <row r="596" spans="1:7" x14ac:dyDescent="0.25">
      <c r="A596" s="1">
        <v>35247</v>
      </c>
      <c r="B596">
        <v>157</v>
      </c>
      <c r="C596" s="5">
        <f t="shared" si="29"/>
        <v>1.9144862795150708E-3</v>
      </c>
      <c r="D596" s="5">
        <f t="shared" si="30"/>
        <v>2.8833551769331667E-2</v>
      </c>
    </row>
    <row r="597" spans="1:7" x14ac:dyDescent="0.25">
      <c r="A597" s="1">
        <v>35278</v>
      </c>
      <c r="B597">
        <v>157.19999999999999</v>
      </c>
      <c r="C597" s="5">
        <f t="shared" si="29"/>
        <v>1.2738853503184711E-3</v>
      </c>
      <c r="D597" s="5">
        <f t="shared" si="30"/>
        <v>2.8122956180510084E-2</v>
      </c>
    </row>
    <row r="598" spans="1:7" x14ac:dyDescent="0.25">
      <c r="A598" s="1">
        <v>35309</v>
      </c>
      <c r="B598">
        <v>157.69999999999999</v>
      </c>
      <c r="C598" s="5">
        <f t="shared" si="29"/>
        <v>3.1806615776082126E-3</v>
      </c>
      <c r="D598" s="5">
        <f t="shared" si="30"/>
        <v>3.0045721750489918E-2</v>
      </c>
    </row>
    <row r="599" spans="1:7" x14ac:dyDescent="0.25">
      <c r="A599" s="1">
        <v>35339</v>
      </c>
      <c r="B599">
        <v>158.19999999999999</v>
      </c>
      <c r="C599" s="5">
        <f t="shared" si="29"/>
        <v>3.1705770450221049E-3</v>
      </c>
      <c r="D599" s="5">
        <f t="shared" si="30"/>
        <v>3.0618892508143203E-2</v>
      </c>
    </row>
    <row r="600" spans="1:7" x14ac:dyDescent="0.25">
      <c r="A600" s="1">
        <v>35370</v>
      </c>
      <c r="B600">
        <v>158.69999999999999</v>
      </c>
      <c r="C600" s="5">
        <f t="shared" si="29"/>
        <v>3.160556257901348E-3</v>
      </c>
      <c r="D600" s="5">
        <f t="shared" si="30"/>
        <v>3.2530904359141077E-2</v>
      </c>
    </row>
    <row r="601" spans="1:7" x14ac:dyDescent="0.25">
      <c r="A601" s="1">
        <v>35400</v>
      </c>
      <c r="B601">
        <v>159.1</v>
      </c>
      <c r="C601" s="5">
        <f t="shared" si="29"/>
        <v>2.520478890989386E-3</v>
      </c>
      <c r="D601" s="5">
        <f t="shared" si="30"/>
        <v>3.378817413905133E-2</v>
      </c>
    </row>
    <row r="602" spans="1:7" x14ac:dyDescent="0.25">
      <c r="A602" s="1">
        <v>35431</v>
      </c>
      <c r="B602">
        <v>159.4</v>
      </c>
      <c r="C602" s="5">
        <f t="shared" si="29"/>
        <v>1.8856065367693908E-3</v>
      </c>
      <c r="D602" s="5">
        <f t="shared" si="30"/>
        <v>3.0381383322559907E-2</v>
      </c>
    </row>
    <row r="603" spans="1:7" x14ac:dyDescent="0.25">
      <c r="A603" s="1">
        <v>35462</v>
      </c>
      <c r="B603">
        <v>159.69999999999999</v>
      </c>
      <c r="C603" s="5">
        <f t="shared" si="29"/>
        <v>1.8820577164364583E-3</v>
      </c>
      <c r="D603" s="5">
        <f t="shared" si="30"/>
        <v>3.0322580645161246E-2</v>
      </c>
    </row>
    <row r="604" spans="1:7" x14ac:dyDescent="0.25">
      <c r="A604" s="1">
        <v>35490</v>
      </c>
      <c r="B604">
        <v>159.80000000000001</v>
      </c>
      <c r="C604" s="5">
        <f t="shared" si="29"/>
        <v>6.2617407639331546E-4</v>
      </c>
      <c r="D604" s="5">
        <f t="shared" si="30"/>
        <v>2.7652733118971096E-2</v>
      </c>
    </row>
    <row r="605" spans="1:7" x14ac:dyDescent="0.25">
      <c r="A605" s="1">
        <v>35521</v>
      </c>
      <c r="B605">
        <v>159.9</v>
      </c>
      <c r="C605" s="5">
        <f t="shared" si="29"/>
        <v>6.2578222778464365E-4</v>
      </c>
      <c r="D605" s="5">
        <f t="shared" si="30"/>
        <v>2.4343369634849621E-2</v>
      </c>
    </row>
    <row r="606" spans="1:7" x14ac:dyDescent="0.25">
      <c r="A606" s="1">
        <v>35551</v>
      </c>
      <c r="B606">
        <v>159.9</v>
      </c>
      <c r="C606" s="5">
        <f t="shared" si="29"/>
        <v>0</v>
      </c>
      <c r="D606" s="5">
        <f t="shared" si="30"/>
        <v>2.2378516624040889E-2</v>
      </c>
      <c r="G606">
        <f>AVERAGE(B602:B613)</f>
        <v>160.52500000000001</v>
      </c>
    </row>
    <row r="607" spans="1:7" x14ac:dyDescent="0.25">
      <c r="A607" s="1">
        <v>35582</v>
      </c>
      <c r="B607">
        <v>160.19999999999999</v>
      </c>
      <c r="C607" s="5">
        <f t="shared" si="29"/>
        <v>1.8761726078797558E-3</v>
      </c>
      <c r="D607" s="5">
        <f t="shared" si="30"/>
        <v>2.2335673261008271E-2</v>
      </c>
    </row>
    <row r="608" spans="1:7" x14ac:dyDescent="0.25">
      <c r="A608" s="1">
        <v>35612</v>
      </c>
      <c r="B608">
        <v>160.4</v>
      </c>
      <c r="C608" s="5">
        <f t="shared" si="29"/>
        <v>1.2484394506866447E-3</v>
      </c>
      <c r="D608" s="5">
        <f t="shared" si="30"/>
        <v>2.1656050955414008E-2</v>
      </c>
    </row>
    <row r="609" spans="1:7" x14ac:dyDescent="0.25">
      <c r="A609" s="1">
        <v>35643</v>
      </c>
      <c r="B609">
        <v>160.80000000000001</v>
      </c>
      <c r="C609" s="5">
        <f t="shared" si="29"/>
        <v>2.4937655860348684E-3</v>
      </c>
      <c r="D609" s="5">
        <f t="shared" si="30"/>
        <v>2.2900763358778775E-2</v>
      </c>
    </row>
    <row r="610" spans="1:7" x14ac:dyDescent="0.25">
      <c r="A610" s="1">
        <v>35674</v>
      </c>
      <c r="B610">
        <v>161.19999999999999</v>
      </c>
      <c r="C610" s="5">
        <f t="shared" si="29"/>
        <v>2.4875621890545485E-3</v>
      </c>
      <c r="D610" s="5">
        <f t="shared" si="30"/>
        <v>2.2194039315155401E-2</v>
      </c>
    </row>
    <row r="611" spans="1:7" x14ac:dyDescent="0.25">
      <c r="A611" s="1">
        <v>35704</v>
      </c>
      <c r="B611">
        <v>161.5</v>
      </c>
      <c r="C611" s="5">
        <f t="shared" si="29"/>
        <v>1.8610421836229296E-3</v>
      </c>
      <c r="D611" s="5">
        <f t="shared" si="30"/>
        <v>2.0859671302149163E-2</v>
      </c>
    </row>
    <row r="612" spans="1:7" x14ac:dyDescent="0.25">
      <c r="A612" s="1">
        <v>35735</v>
      </c>
      <c r="B612">
        <v>161.69999999999999</v>
      </c>
      <c r="C612" s="5">
        <f t="shared" si="29"/>
        <v>1.2383900928791824E-3</v>
      </c>
      <c r="D612" s="5">
        <f t="shared" si="30"/>
        <v>1.8903591682419618E-2</v>
      </c>
    </row>
    <row r="613" spans="1:7" x14ac:dyDescent="0.25">
      <c r="A613" s="1">
        <v>35765</v>
      </c>
      <c r="B613">
        <v>161.80000000000001</v>
      </c>
      <c r="C613" s="5">
        <f t="shared" si="29"/>
        <v>6.1842918985788309E-4</v>
      </c>
      <c r="D613" s="5">
        <f t="shared" si="30"/>
        <v>1.6970458830924073E-2</v>
      </c>
    </row>
    <row r="614" spans="1:7" x14ac:dyDescent="0.25">
      <c r="A614" s="1">
        <v>35796</v>
      </c>
      <c r="B614">
        <v>162</v>
      </c>
      <c r="C614" s="5">
        <f t="shared" si="29"/>
        <v>1.2360939431395046E-3</v>
      </c>
      <c r="D614" s="5">
        <f t="shared" si="30"/>
        <v>1.6311166875784044E-2</v>
      </c>
    </row>
    <row r="615" spans="1:7" x14ac:dyDescent="0.25">
      <c r="A615" s="1">
        <v>35827</v>
      </c>
      <c r="B615">
        <v>162</v>
      </c>
      <c r="C615" s="5">
        <f t="shared" si="29"/>
        <v>0</v>
      </c>
      <c r="D615" s="5">
        <f t="shared" si="30"/>
        <v>1.4402003757044479E-2</v>
      </c>
    </row>
    <row r="616" spans="1:7" x14ac:dyDescent="0.25">
      <c r="A616" s="1">
        <v>35855</v>
      </c>
      <c r="B616">
        <v>162</v>
      </c>
      <c r="C616" s="5">
        <f t="shared" si="29"/>
        <v>0</v>
      </c>
      <c r="D616" s="5">
        <f t="shared" si="30"/>
        <v>1.3767209011263937E-2</v>
      </c>
    </row>
    <row r="617" spans="1:7" x14ac:dyDescent="0.25">
      <c r="A617" s="1">
        <v>35886</v>
      </c>
      <c r="B617">
        <v>162.19999999999999</v>
      </c>
      <c r="C617" s="5">
        <f t="shared" si="29"/>
        <v>1.2345679012344402E-3</v>
      </c>
      <c r="D617" s="5">
        <f t="shared" si="30"/>
        <v>1.4383989993745905E-2</v>
      </c>
    </row>
    <row r="618" spans="1:7" x14ac:dyDescent="0.25">
      <c r="A618" s="1">
        <v>35916</v>
      </c>
      <c r="B618">
        <v>162.6</v>
      </c>
      <c r="C618" s="5">
        <f t="shared" si="29"/>
        <v>2.4660912453762229E-3</v>
      </c>
      <c r="D618" s="5">
        <f t="shared" si="30"/>
        <v>1.6885553470919357E-2</v>
      </c>
    </row>
    <row r="619" spans="1:7" x14ac:dyDescent="0.25">
      <c r="A619" s="1">
        <v>35947</v>
      </c>
      <c r="B619">
        <v>162.80000000000001</v>
      </c>
      <c r="C619" s="5">
        <f t="shared" si="29"/>
        <v>1.2300123001232066E-3</v>
      </c>
      <c r="D619" s="5">
        <f t="shared" si="30"/>
        <v>1.6229712858926382E-2</v>
      </c>
    </row>
    <row r="620" spans="1:7" x14ac:dyDescent="0.25">
      <c r="A620" s="1">
        <v>35977</v>
      </c>
      <c r="B620">
        <v>163.19999999999999</v>
      </c>
      <c r="C620" s="5">
        <f t="shared" si="29"/>
        <v>2.4570024570023108E-3</v>
      </c>
      <c r="D620" s="5">
        <f t="shared" si="30"/>
        <v>1.7456359102244301E-2</v>
      </c>
      <c r="G620">
        <f>AVERAGE(B614:B625)</f>
        <v>163.00833333333335</v>
      </c>
    </row>
    <row r="621" spans="1:7" x14ac:dyDescent="0.25">
      <c r="A621" s="1">
        <v>36008</v>
      </c>
      <c r="B621">
        <v>163.4</v>
      </c>
      <c r="C621" s="5">
        <f t="shared" si="29"/>
        <v>1.225490196078427E-3</v>
      </c>
      <c r="D621" s="5">
        <f t="shared" si="30"/>
        <v>1.6169154228855787E-2</v>
      </c>
    </row>
    <row r="622" spans="1:7" x14ac:dyDescent="0.25">
      <c r="A622" s="1">
        <v>36039</v>
      </c>
      <c r="B622">
        <v>163.5</v>
      </c>
      <c r="C622" s="5">
        <f t="shared" si="29"/>
        <v>6.1199510403908697E-4</v>
      </c>
      <c r="D622" s="5">
        <f t="shared" si="30"/>
        <v>1.4267990074441794E-2</v>
      </c>
    </row>
    <row r="623" spans="1:7" x14ac:dyDescent="0.25">
      <c r="A623" s="1">
        <v>36069</v>
      </c>
      <c r="B623">
        <v>163.9</v>
      </c>
      <c r="C623" s="5">
        <f t="shared" si="29"/>
        <v>2.4464831804280607E-3</v>
      </c>
      <c r="D623" s="5">
        <f t="shared" si="30"/>
        <v>1.4860681114551078E-2</v>
      </c>
    </row>
    <row r="624" spans="1:7" x14ac:dyDescent="0.25">
      <c r="A624" s="1">
        <v>36100</v>
      </c>
      <c r="B624">
        <v>164.1</v>
      </c>
      <c r="C624" s="5">
        <f t="shared" si="29"/>
        <v>1.2202562538132788E-3</v>
      </c>
      <c r="D624" s="5">
        <f t="shared" si="30"/>
        <v>1.4842300556586308E-2</v>
      </c>
    </row>
    <row r="625" spans="1:7" x14ac:dyDescent="0.25">
      <c r="A625" s="1">
        <v>36130</v>
      </c>
      <c r="B625">
        <v>164.4</v>
      </c>
      <c r="C625" s="5">
        <f t="shared" si="29"/>
        <v>1.8281535648996261E-3</v>
      </c>
      <c r="D625" s="5">
        <f t="shared" si="30"/>
        <v>1.606922126081578E-2</v>
      </c>
    </row>
    <row r="626" spans="1:7" x14ac:dyDescent="0.25">
      <c r="A626" s="1">
        <v>36161</v>
      </c>
      <c r="B626">
        <v>164.7</v>
      </c>
      <c r="C626" s="5">
        <f t="shared" si="29"/>
        <v>1.8248175182480342E-3</v>
      </c>
      <c r="D626" s="5">
        <f t="shared" si="30"/>
        <v>1.6666666666666607E-2</v>
      </c>
    </row>
    <row r="627" spans="1:7" x14ac:dyDescent="0.25">
      <c r="A627" s="1">
        <v>36192</v>
      </c>
      <c r="B627">
        <v>164.7</v>
      </c>
      <c r="C627" s="5">
        <f t="shared" si="29"/>
        <v>0</v>
      </c>
      <c r="D627" s="5">
        <f t="shared" si="30"/>
        <v>1.6666666666666607E-2</v>
      </c>
    </row>
    <row r="628" spans="1:7" x14ac:dyDescent="0.25">
      <c r="A628" s="1">
        <v>36220</v>
      </c>
      <c r="B628">
        <v>164.8</v>
      </c>
      <c r="C628" s="5">
        <f t="shared" si="29"/>
        <v>6.0716454159082112E-4</v>
      </c>
      <c r="D628" s="5">
        <f t="shared" si="30"/>
        <v>1.7283950617283939E-2</v>
      </c>
      <c r="G628">
        <f>AVERAGE(B626:B637)</f>
        <v>166.58333333333331</v>
      </c>
    </row>
    <row r="629" spans="1:7" x14ac:dyDescent="0.25">
      <c r="A629" s="1">
        <v>36251</v>
      </c>
      <c r="B629">
        <v>165.9</v>
      </c>
      <c r="C629" s="5">
        <f t="shared" si="29"/>
        <v>6.6747572815533118E-3</v>
      </c>
      <c r="D629" s="5">
        <f t="shared" si="30"/>
        <v>2.2811344019728841E-2</v>
      </c>
    </row>
    <row r="630" spans="1:7" x14ac:dyDescent="0.25">
      <c r="A630" s="1">
        <v>36281</v>
      </c>
      <c r="B630">
        <v>166</v>
      </c>
      <c r="C630" s="5">
        <f t="shared" si="29"/>
        <v>6.027727546713546E-4</v>
      </c>
      <c r="D630" s="5">
        <f t="shared" si="30"/>
        <v>2.091020910209096E-2</v>
      </c>
    </row>
    <row r="631" spans="1:7" x14ac:dyDescent="0.25">
      <c r="A631" s="1">
        <v>36312</v>
      </c>
      <c r="B631">
        <v>166</v>
      </c>
      <c r="C631" s="5">
        <f t="shared" si="29"/>
        <v>0</v>
      </c>
      <c r="D631" s="5">
        <f t="shared" si="30"/>
        <v>1.9656019656019597E-2</v>
      </c>
    </row>
    <row r="632" spans="1:7" x14ac:dyDescent="0.25">
      <c r="A632" s="1">
        <v>36342</v>
      </c>
      <c r="B632">
        <v>166.7</v>
      </c>
      <c r="C632" s="5">
        <f t="shared" si="29"/>
        <v>4.2168674698794817E-3</v>
      </c>
      <c r="D632" s="5">
        <f t="shared" si="30"/>
        <v>2.1446078431372584E-2</v>
      </c>
    </row>
    <row r="633" spans="1:7" x14ac:dyDescent="0.25">
      <c r="A633" s="1">
        <v>36373</v>
      </c>
      <c r="B633">
        <v>167.1</v>
      </c>
      <c r="C633" s="5">
        <f t="shared" si="29"/>
        <v>2.3995200959807672E-3</v>
      </c>
      <c r="D633" s="5">
        <f t="shared" si="30"/>
        <v>2.2643818849449104E-2</v>
      </c>
    </row>
    <row r="634" spans="1:7" x14ac:dyDescent="0.25">
      <c r="A634" s="1">
        <v>36404</v>
      </c>
      <c r="B634">
        <v>167.8</v>
      </c>
      <c r="C634" s="5">
        <f t="shared" si="29"/>
        <v>4.1891083183722699E-3</v>
      </c>
      <c r="D634" s="5">
        <f t="shared" si="30"/>
        <v>2.629969418960254E-2</v>
      </c>
    </row>
    <row r="635" spans="1:7" x14ac:dyDescent="0.25">
      <c r="A635" s="1">
        <v>36434</v>
      </c>
      <c r="B635">
        <v>168.1</v>
      </c>
      <c r="C635" s="5">
        <f t="shared" si="29"/>
        <v>1.7878426698449967E-3</v>
      </c>
      <c r="D635" s="5">
        <f t="shared" si="30"/>
        <v>2.56253813300793E-2</v>
      </c>
    </row>
    <row r="636" spans="1:7" x14ac:dyDescent="0.25">
      <c r="A636" s="1">
        <v>36465</v>
      </c>
      <c r="B636">
        <v>168.4</v>
      </c>
      <c r="C636" s="5">
        <f t="shared" si="29"/>
        <v>1.7846519928614857E-3</v>
      </c>
      <c r="D636" s="5">
        <f t="shared" si="30"/>
        <v>2.6203534430225606E-2</v>
      </c>
    </row>
    <row r="637" spans="1:7" x14ac:dyDescent="0.25">
      <c r="A637" s="1">
        <v>36495</v>
      </c>
      <c r="B637">
        <v>168.8</v>
      </c>
      <c r="C637" s="5">
        <f t="shared" si="29"/>
        <v>2.3752969121140222E-3</v>
      </c>
      <c r="D637" s="5">
        <f t="shared" si="30"/>
        <v>2.6763990267639981E-2</v>
      </c>
    </row>
    <row r="638" spans="1:7" x14ac:dyDescent="0.25">
      <c r="A638" s="1">
        <v>36526</v>
      </c>
      <c r="B638">
        <v>169.3</v>
      </c>
      <c r="C638" s="5">
        <f t="shared" si="29"/>
        <v>2.962085308056972E-3</v>
      </c>
      <c r="D638" s="5">
        <f t="shared" si="30"/>
        <v>2.7929568913175551E-2</v>
      </c>
    </row>
    <row r="639" spans="1:7" x14ac:dyDescent="0.25">
      <c r="A639" s="1">
        <v>36557</v>
      </c>
      <c r="B639">
        <v>170</v>
      </c>
      <c r="C639" s="5">
        <f t="shared" si="29"/>
        <v>4.1346721795627595E-3</v>
      </c>
      <c r="D639" s="5">
        <f t="shared" si="30"/>
        <v>3.2179720704310855E-2</v>
      </c>
    </row>
    <row r="640" spans="1:7" x14ac:dyDescent="0.25">
      <c r="A640" s="1">
        <v>36586</v>
      </c>
      <c r="B640">
        <v>171</v>
      </c>
      <c r="C640" s="5">
        <f t="shared" si="29"/>
        <v>5.8823529411764497E-3</v>
      </c>
      <c r="D640" s="5">
        <f t="shared" si="30"/>
        <v>3.762135922330101E-2</v>
      </c>
    </row>
    <row r="641" spans="1:7" x14ac:dyDescent="0.25">
      <c r="A641" s="1">
        <v>36617</v>
      </c>
      <c r="B641">
        <v>170.9</v>
      </c>
      <c r="C641" s="5">
        <f t="shared" si="29"/>
        <v>-5.847953216373547E-4</v>
      </c>
      <c r="D641" s="5">
        <f t="shared" si="30"/>
        <v>3.0138637733574392E-2</v>
      </c>
    </row>
    <row r="642" spans="1:7" x14ac:dyDescent="0.25">
      <c r="A642" s="1">
        <v>36647</v>
      </c>
      <c r="B642">
        <v>171.2</v>
      </c>
      <c r="C642" s="5">
        <f t="shared" si="29"/>
        <v>1.7554125219425565E-3</v>
      </c>
      <c r="D642" s="5">
        <f t="shared" si="30"/>
        <v>3.1325301204819134E-2</v>
      </c>
    </row>
    <row r="643" spans="1:7" x14ac:dyDescent="0.25">
      <c r="A643" s="1">
        <v>36678</v>
      </c>
      <c r="B643">
        <v>172.2</v>
      </c>
      <c r="C643" s="5">
        <f t="shared" si="29"/>
        <v>5.8411214953271173E-3</v>
      </c>
      <c r="D643" s="5">
        <f t="shared" si="30"/>
        <v>3.7349397590361377E-2</v>
      </c>
      <c r="G643">
        <f>AVERAGE(B638:B649)</f>
        <v>172.19166666666669</v>
      </c>
    </row>
    <row r="644" spans="1:7" x14ac:dyDescent="0.25">
      <c r="A644" s="1">
        <v>36708</v>
      </c>
      <c r="B644">
        <v>172.7</v>
      </c>
      <c r="C644" s="5">
        <f t="shared" ref="C644:C707" si="31">B644/B643-1</f>
        <v>2.9036004645761615E-3</v>
      </c>
      <c r="D644" s="5">
        <f t="shared" si="30"/>
        <v>3.5992801439711952E-2</v>
      </c>
    </row>
    <row r="645" spans="1:7" x14ac:dyDescent="0.25">
      <c r="A645" s="1">
        <v>36739</v>
      </c>
      <c r="B645">
        <v>172.7</v>
      </c>
      <c r="C645" s="5">
        <f t="shared" si="31"/>
        <v>0</v>
      </c>
      <c r="D645" s="5">
        <f t="shared" si="30"/>
        <v>3.3512866546977715E-2</v>
      </c>
    </row>
    <row r="646" spans="1:7" x14ac:dyDescent="0.25">
      <c r="A646" s="1">
        <v>36770</v>
      </c>
      <c r="B646">
        <v>173.6</v>
      </c>
      <c r="C646" s="5">
        <f t="shared" si="31"/>
        <v>5.2113491603937856E-3</v>
      </c>
      <c r="D646" s="5">
        <f t="shared" si="30"/>
        <v>3.4564958283670899E-2</v>
      </c>
    </row>
    <row r="647" spans="1:7" x14ac:dyDescent="0.25">
      <c r="A647" s="1">
        <v>36800</v>
      </c>
      <c r="B647">
        <v>173.9</v>
      </c>
      <c r="C647" s="5">
        <f t="shared" si="31"/>
        <v>1.7281105990785139E-3</v>
      </c>
      <c r="D647" s="5">
        <f t="shared" si="30"/>
        <v>3.4503271861986873E-2</v>
      </c>
    </row>
    <row r="648" spans="1:7" x14ac:dyDescent="0.25">
      <c r="A648" s="1">
        <v>36831</v>
      </c>
      <c r="B648">
        <v>174.2</v>
      </c>
      <c r="C648" s="5">
        <f t="shared" si="31"/>
        <v>1.7251293847038163E-3</v>
      </c>
      <c r="D648" s="5">
        <f t="shared" si="30"/>
        <v>3.444180522565321E-2</v>
      </c>
    </row>
    <row r="649" spans="1:7" x14ac:dyDescent="0.25">
      <c r="A649" s="1">
        <v>36861</v>
      </c>
      <c r="B649">
        <v>174.6</v>
      </c>
      <c r="C649" s="5">
        <f t="shared" si="31"/>
        <v>2.2962112514350874E-3</v>
      </c>
      <c r="D649" s="5">
        <f t="shared" si="30"/>
        <v>3.4360189573459543E-2</v>
      </c>
    </row>
    <row r="650" spans="1:7" x14ac:dyDescent="0.25">
      <c r="A650" s="1">
        <v>36892</v>
      </c>
      <c r="B650">
        <v>175.6</v>
      </c>
      <c r="C650" s="5">
        <f t="shared" si="31"/>
        <v>5.7273768613974596E-3</v>
      </c>
      <c r="D650" s="5">
        <f t="shared" si="30"/>
        <v>3.7212049616065945E-2</v>
      </c>
    </row>
    <row r="651" spans="1:7" x14ac:dyDescent="0.25">
      <c r="A651" s="1">
        <v>36923</v>
      </c>
      <c r="B651">
        <v>176</v>
      </c>
      <c r="C651" s="5">
        <f t="shared" si="31"/>
        <v>2.277904328018332E-3</v>
      </c>
      <c r="D651" s="5">
        <f t="shared" si="30"/>
        <v>3.529411764705892E-2</v>
      </c>
    </row>
    <row r="652" spans="1:7" x14ac:dyDescent="0.25">
      <c r="A652" s="1">
        <v>36951</v>
      </c>
      <c r="B652">
        <v>176.1</v>
      </c>
      <c r="C652" s="5">
        <f t="shared" si="31"/>
        <v>5.6818181818174551E-4</v>
      </c>
      <c r="D652" s="5">
        <f t="shared" si="30"/>
        <v>2.9824561403508643E-2</v>
      </c>
    </row>
    <row r="653" spans="1:7" x14ac:dyDescent="0.25">
      <c r="A653" s="1">
        <v>36982</v>
      </c>
      <c r="B653">
        <v>176.4</v>
      </c>
      <c r="C653" s="5">
        <f t="shared" si="31"/>
        <v>1.7035775127769437E-3</v>
      </c>
      <c r="D653" s="5">
        <f t="shared" si="30"/>
        <v>3.2182562902282053E-2</v>
      </c>
    </row>
    <row r="654" spans="1:7" x14ac:dyDescent="0.25">
      <c r="A654" s="1">
        <v>37012</v>
      </c>
      <c r="B654">
        <v>177.3</v>
      </c>
      <c r="C654" s="5">
        <f t="shared" si="31"/>
        <v>5.1020408163264808E-3</v>
      </c>
      <c r="D654" s="5">
        <f t="shared" si="30"/>
        <v>3.5630841121495394E-2</v>
      </c>
    </row>
    <row r="655" spans="1:7" x14ac:dyDescent="0.25">
      <c r="A655" s="1">
        <v>37043</v>
      </c>
      <c r="B655">
        <v>177.7</v>
      </c>
      <c r="C655" s="5">
        <f t="shared" si="31"/>
        <v>2.2560631697685629E-3</v>
      </c>
      <c r="D655" s="5">
        <f t="shared" ref="D655:D718" si="32">B655/B643-1</f>
        <v>3.1939605110336888E-2</v>
      </c>
    </row>
    <row r="656" spans="1:7" x14ac:dyDescent="0.25">
      <c r="A656" s="1">
        <v>37073</v>
      </c>
      <c r="B656">
        <v>177.4</v>
      </c>
      <c r="C656" s="5">
        <f t="shared" si="31"/>
        <v>-1.6882386043892694E-3</v>
      </c>
      <c r="D656" s="5">
        <f t="shared" si="32"/>
        <v>2.7214823393167498E-2</v>
      </c>
    </row>
    <row r="657" spans="1:7" x14ac:dyDescent="0.25">
      <c r="A657" s="1">
        <v>37104</v>
      </c>
      <c r="B657">
        <v>177.4</v>
      </c>
      <c r="C657" s="5">
        <f t="shared" si="31"/>
        <v>0</v>
      </c>
      <c r="D657" s="5">
        <f t="shared" si="32"/>
        <v>2.7214823393167498E-2</v>
      </c>
    </row>
    <row r="658" spans="1:7" x14ac:dyDescent="0.25">
      <c r="A658" s="1">
        <v>37135</v>
      </c>
      <c r="B658">
        <v>178.1</v>
      </c>
      <c r="C658" s="5">
        <f t="shared" si="31"/>
        <v>3.9458850056368622E-3</v>
      </c>
      <c r="D658" s="5">
        <f t="shared" si="32"/>
        <v>2.5921658986175045E-2</v>
      </c>
    </row>
    <row r="659" spans="1:7" x14ac:dyDescent="0.25">
      <c r="A659" s="1">
        <v>37165</v>
      </c>
      <c r="B659">
        <v>177.6</v>
      </c>
      <c r="C659" s="5">
        <f t="shared" si="31"/>
        <v>-2.8074115665356336E-3</v>
      </c>
      <c r="D659" s="5">
        <f t="shared" si="32"/>
        <v>2.1276595744680771E-2</v>
      </c>
    </row>
    <row r="660" spans="1:7" x14ac:dyDescent="0.25">
      <c r="A660" s="1">
        <v>37196</v>
      </c>
      <c r="B660">
        <v>177.5</v>
      </c>
      <c r="C660" s="5">
        <f t="shared" si="31"/>
        <v>-5.6306306306308507E-4</v>
      </c>
      <c r="D660" s="5">
        <f t="shared" si="32"/>
        <v>1.8943742824339971E-2</v>
      </c>
      <c r="G660">
        <f>AVERAGE(B650:B661)</f>
        <v>177.04166666666666</v>
      </c>
    </row>
    <row r="661" spans="1:7" x14ac:dyDescent="0.25">
      <c r="A661" s="1">
        <v>37226</v>
      </c>
      <c r="B661">
        <v>177.4</v>
      </c>
      <c r="C661" s="5">
        <f t="shared" si="31"/>
        <v>-5.6338028169011789E-4</v>
      </c>
      <c r="D661" s="5">
        <f t="shared" si="32"/>
        <v>1.6036655211913109E-2</v>
      </c>
    </row>
    <row r="662" spans="1:7" x14ac:dyDescent="0.25">
      <c r="A662" s="1">
        <v>37257</v>
      </c>
      <c r="B662">
        <v>177.7</v>
      </c>
      <c r="C662" s="5">
        <f t="shared" si="31"/>
        <v>1.6910935738443378E-3</v>
      </c>
      <c r="D662" s="5">
        <f t="shared" si="32"/>
        <v>1.1958997722095743E-2</v>
      </c>
    </row>
    <row r="663" spans="1:7" x14ac:dyDescent="0.25">
      <c r="A663" s="1">
        <v>37288</v>
      </c>
      <c r="B663">
        <v>178</v>
      </c>
      <c r="C663" s="5">
        <f t="shared" si="31"/>
        <v>1.6882386043894915E-3</v>
      </c>
      <c r="D663" s="5">
        <f t="shared" si="32"/>
        <v>1.1363636363636465E-2</v>
      </c>
    </row>
    <row r="664" spans="1:7" x14ac:dyDescent="0.25">
      <c r="A664" s="1">
        <v>37316</v>
      </c>
      <c r="B664">
        <v>178.5</v>
      </c>
      <c r="C664" s="5">
        <f t="shared" si="31"/>
        <v>2.8089887640450062E-3</v>
      </c>
      <c r="D664" s="5">
        <f t="shared" si="32"/>
        <v>1.3628620102214661E-2</v>
      </c>
    </row>
    <row r="665" spans="1:7" x14ac:dyDescent="0.25">
      <c r="A665" s="1">
        <v>37347</v>
      </c>
      <c r="B665">
        <v>179.3</v>
      </c>
      <c r="C665" s="5">
        <f t="shared" si="31"/>
        <v>4.4817927170868188E-3</v>
      </c>
      <c r="D665" s="5">
        <f t="shared" si="32"/>
        <v>1.6439909297052191E-2</v>
      </c>
    </row>
    <row r="666" spans="1:7" x14ac:dyDescent="0.25">
      <c r="A666" s="1">
        <v>37377</v>
      </c>
      <c r="B666">
        <v>179.5</v>
      </c>
      <c r="C666" s="5">
        <f t="shared" si="31"/>
        <v>1.115448968209698E-3</v>
      </c>
      <c r="D666" s="5">
        <f t="shared" si="32"/>
        <v>1.2408347433727984E-2</v>
      </c>
    </row>
    <row r="667" spans="1:7" x14ac:dyDescent="0.25">
      <c r="A667" s="1">
        <v>37408</v>
      </c>
      <c r="B667">
        <v>179.6</v>
      </c>
      <c r="C667" s="5">
        <f t="shared" si="31"/>
        <v>5.5710306406675514E-4</v>
      </c>
      <c r="D667" s="5">
        <f t="shared" si="32"/>
        <v>1.0692177827799743E-2</v>
      </c>
    </row>
    <row r="668" spans="1:7" x14ac:dyDescent="0.25">
      <c r="A668" s="1">
        <v>37438</v>
      </c>
      <c r="B668">
        <v>180</v>
      </c>
      <c r="C668" s="5">
        <f t="shared" si="31"/>
        <v>2.2271714922048602E-3</v>
      </c>
      <c r="D668" s="5">
        <f t="shared" si="32"/>
        <v>1.465614430665152E-2</v>
      </c>
    </row>
    <row r="669" spans="1:7" x14ac:dyDescent="0.25">
      <c r="A669" s="1">
        <v>37469</v>
      </c>
      <c r="B669">
        <v>180.5</v>
      </c>
      <c r="C669" s="5">
        <f t="shared" si="31"/>
        <v>2.7777777777777679E-3</v>
      </c>
      <c r="D669" s="5">
        <f t="shared" si="32"/>
        <v>1.7474633596392231E-2</v>
      </c>
    </row>
    <row r="670" spans="1:7" x14ac:dyDescent="0.25">
      <c r="A670" s="1">
        <v>37500</v>
      </c>
      <c r="B670">
        <v>180.8</v>
      </c>
      <c r="C670" s="5">
        <f t="shared" si="31"/>
        <v>1.6620498614958734E-3</v>
      </c>
      <c r="D670" s="5">
        <f t="shared" si="32"/>
        <v>1.516002245929271E-2</v>
      </c>
    </row>
    <row r="671" spans="1:7" x14ac:dyDescent="0.25">
      <c r="A671" s="1">
        <v>37530</v>
      </c>
      <c r="B671">
        <v>181.2</v>
      </c>
      <c r="C671" s="5">
        <f t="shared" si="31"/>
        <v>2.2123893805308104E-3</v>
      </c>
      <c r="D671" s="5">
        <f t="shared" si="32"/>
        <v>2.0270270270270174E-2</v>
      </c>
    </row>
    <row r="672" spans="1:7" x14ac:dyDescent="0.25">
      <c r="A672" s="1">
        <v>37561</v>
      </c>
      <c r="B672">
        <v>181.5</v>
      </c>
      <c r="C672" s="5">
        <f t="shared" si="31"/>
        <v>1.6556291390728006E-3</v>
      </c>
      <c r="D672" s="5">
        <f t="shared" si="32"/>
        <v>2.2535211267605604E-2</v>
      </c>
    </row>
    <row r="673" spans="1:4" x14ac:dyDescent="0.25">
      <c r="A673" s="1">
        <v>37591</v>
      </c>
      <c r="B673">
        <v>181.8</v>
      </c>
      <c r="C673" s="5">
        <f t="shared" si="31"/>
        <v>1.6528925619836432E-3</v>
      </c>
      <c r="D673" s="5">
        <f t="shared" si="32"/>
        <v>2.4802705749718212E-2</v>
      </c>
    </row>
    <row r="674" spans="1:4" x14ac:dyDescent="0.25">
      <c r="A674" s="1">
        <v>37622</v>
      </c>
      <c r="B674">
        <v>182.6</v>
      </c>
      <c r="C674" s="5">
        <f t="shared" si="31"/>
        <v>4.4004400440043057E-3</v>
      </c>
      <c r="D674" s="5">
        <f t="shared" si="32"/>
        <v>2.7574563871693991E-2</v>
      </c>
    </row>
    <row r="675" spans="1:4" x14ac:dyDescent="0.25">
      <c r="A675" s="1">
        <v>37653</v>
      </c>
      <c r="B675">
        <v>183.6</v>
      </c>
      <c r="C675" s="5">
        <f t="shared" si="31"/>
        <v>5.4764512595837367E-3</v>
      </c>
      <c r="D675" s="5">
        <f t="shared" si="32"/>
        <v>3.1460674157303359E-2</v>
      </c>
    </row>
    <row r="676" spans="1:4" x14ac:dyDescent="0.25">
      <c r="A676" s="1">
        <v>37681</v>
      </c>
      <c r="B676">
        <v>183.9</v>
      </c>
      <c r="C676" s="5">
        <f t="shared" si="31"/>
        <v>1.6339869281045694E-3</v>
      </c>
      <c r="D676" s="5">
        <f t="shared" si="32"/>
        <v>3.0252100840336249E-2</v>
      </c>
    </row>
    <row r="677" spans="1:4" x14ac:dyDescent="0.25">
      <c r="A677" s="1">
        <v>37712</v>
      </c>
      <c r="B677">
        <v>183.2</v>
      </c>
      <c r="C677" s="5">
        <f t="shared" si="31"/>
        <v>-3.8064165307233333E-3</v>
      </c>
      <c r="D677" s="5">
        <f t="shared" si="32"/>
        <v>2.175125488008911E-2</v>
      </c>
    </row>
    <row r="678" spans="1:4" x14ac:dyDescent="0.25">
      <c r="A678" s="1">
        <v>37742</v>
      </c>
      <c r="B678">
        <v>182.9</v>
      </c>
      <c r="C678" s="5">
        <f t="shared" si="31"/>
        <v>-1.6375545851528006E-3</v>
      </c>
      <c r="D678" s="5">
        <f t="shared" si="32"/>
        <v>1.8941504178273005E-2</v>
      </c>
    </row>
    <row r="679" spans="1:4" x14ac:dyDescent="0.25">
      <c r="A679" s="1">
        <v>37773</v>
      </c>
      <c r="B679">
        <v>183.1</v>
      </c>
      <c r="C679" s="5">
        <f t="shared" si="31"/>
        <v>1.0934937124111865E-3</v>
      </c>
      <c r="D679" s="5">
        <f t="shared" si="32"/>
        <v>1.9487750556792971E-2</v>
      </c>
    </row>
    <row r="680" spans="1:4" x14ac:dyDescent="0.25">
      <c r="A680" s="1">
        <v>37803</v>
      </c>
      <c r="B680">
        <v>183.7</v>
      </c>
      <c r="C680" s="5">
        <f t="shared" si="31"/>
        <v>3.2768978700163931E-3</v>
      </c>
      <c r="D680" s="5">
        <f t="shared" si="32"/>
        <v>2.0555555555555438E-2</v>
      </c>
    </row>
    <row r="681" spans="1:4" x14ac:dyDescent="0.25">
      <c r="A681" s="1">
        <v>37834</v>
      </c>
      <c r="B681">
        <v>184.5</v>
      </c>
      <c r="C681" s="5">
        <f t="shared" si="31"/>
        <v>4.354926510615087E-3</v>
      </c>
      <c r="D681" s="5">
        <f t="shared" si="32"/>
        <v>2.2160664819944609E-2</v>
      </c>
    </row>
    <row r="682" spans="1:4" x14ac:dyDescent="0.25">
      <c r="A682" s="1">
        <v>37865</v>
      </c>
      <c r="B682">
        <v>185.1</v>
      </c>
      <c r="C682" s="5">
        <f t="shared" si="31"/>
        <v>3.2520325203251321E-3</v>
      </c>
      <c r="D682" s="5">
        <f t="shared" si="32"/>
        <v>2.3783185840707821E-2</v>
      </c>
    </row>
    <row r="683" spans="1:4" x14ac:dyDescent="0.25">
      <c r="A683" s="1">
        <v>37895</v>
      </c>
      <c r="B683">
        <v>184.9</v>
      </c>
      <c r="C683" s="5">
        <f t="shared" si="31"/>
        <v>-1.0804970286331095E-3</v>
      </c>
      <c r="D683" s="5">
        <f t="shared" si="32"/>
        <v>2.0419426048565281E-2</v>
      </c>
    </row>
    <row r="684" spans="1:4" x14ac:dyDescent="0.25">
      <c r="A684" s="1">
        <v>37926</v>
      </c>
      <c r="B684">
        <v>185</v>
      </c>
      <c r="C684" s="5">
        <f t="shared" si="31"/>
        <v>5.4083288263928608E-4</v>
      </c>
      <c r="D684" s="5">
        <f t="shared" si="32"/>
        <v>1.9283746556473913E-2</v>
      </c>
    </row>
    <row r="685" spans="1:4" x14ac:dyDescent="0.25">
      <c r="A685" s="1">
        <v>37956</v>
      </c>
      <c r="B685">
        <v>185.5</v>
      </c>
      <c r="C685" s="5">
        <f t="shared" si="31"/>
        <v>2.7027027027026751E-3</v>
      </c>
      <c r="D685" s="5">
        <f t="shared" si="32"/>
        <v>2.0352035203520247E-2</v>
      </c>
    </row>
    <row r="686" spans="1:4" x14ac:dyDescent="0.25">
      <c r="A686" s="1">
        <v>37987</v>
      </c>
      <c r="B686">
        <v>186.3</v>
      </c>
      <c r="C686" s="5">
        <f t="shared" si="31"/>
        <v>4.3126684636118906E-3</v>
      </c>
      <c r="D686" s="5">
        <f t="shared" si="32"/>
        <v>2.0262869660460092E-2</v>
      </c>
    </row>
    <row r="687" spans="1:4" x14ac:dyDescent="0.25">
      <c r="A687" s="1">
        <v>38018</v>
      </c>
      <c r="B687">
        <v>186.7</v>
      </c>
      <c r="C687" s="5">
        <f t="shared" si="31"/>
        <v>2.1470746108425143E-3</v>
      </c>
      <c r="D687" s="5">
        <f t="shared" si="32"/>
        <v>1.6884531590413809E-2</v>
      </c>
    </row>
    <row r="688" spans="1:4" x14ac:dyDescent="0.25">
      <c r="A688" s="1">
        <v>38047</v>
      </c>
      <c r="B688">
        <v>187.1</v>
      </c>
      <c r="C688" s="5">
        <f t="shared" si="31"/>
        <v>2.1424745581146709E-3</v>
      </c>
      <c r="D688" s="5">
        <f t="shared" si="32"/>
        <v>1.7400761283306032E-2</v>
      </c>
    </row>
    <row r="689" spans="1:4" x14ac:dyDescent="0.25">
      <c r="A689" s="1">
        <v>38078</v>
      </c>
      <c r="B689">
        <v>187.4</v>
      </c>
      <c r="C689" s="5">
        <f t="shared" si="31"/>
        <v>1.6034206306787535E-3</v>
      </c>
      <c r="D689" s="5">
        <f t="shared" si="32"/>
        <v>2.2925764192139875E-2</v>
      </c>
    </row>
    <row r="690" spans="1:4" x14ac:dyDescent="0.25">
      <c r="A690" s="1">
        <v>38108</v>
      </c>
      <c r="B690">
        <v>188.2</v>
      </c>
      <c r="C690" s="5">
        <f t="shared" si="31"/>
        <v>4.2689434364993062E-3</v>
      </c>
      <c r="D690" s="5">
        <f t="shared" si="32"/>
        <v>2.8977583378895444E-2</v>
      </c>
    </row>
    <row r="691" spans="1:4" x14ac:dyDescent="0.25">
      <c r="A691" s="1">
        <v>38139</v>
      </c>
      <c r="B691">
        <v>188.9</v>
      </c>
      <c r="C691" s="5">
        <f t="shared" si="31"/>
        <v>3.7194473963868546E-3</v>
      </c>
      <c r="D691" s="5">
        <f t="shared" si="32"/>
        <v>3.1676679410158393E-2</v>
      </c>
    </row>
    <row r="692" spans="1:4" x14ac:dyDescent="0.25">
      <c r="A692" s="1">
        <v>38169</v>
      </c>
      <c r="B692">
        <v>189.1</v>
      </c>
      <c r="C692" s="5">
        <f t="shared" si="31"/>
        <v>1.0587612493382359E-3</v>
      </c>
      <c r="D692" s="5">
        <f t="shared" si="32"/>
        <v>2.9395753946652281E-2</v>
      </c>
    </row>
    <row r="693" spans="1:4" x14ac:dyDescent="0.25">
      <c r="A693" s="1">
        <v>38200</v>
      </c>
      <c r="B693">
        <v>189.2</v>
      </c>
      <c r="C693" s="5">
        <f t="shared" si="31"/>
        <v>5.2882072977267214E-4</v>
      </c>
      <c r="D693" s="5">
        <f t="shared" si="32"/>
        <v>2.5474254742547275E-2</v>
      </c>
    </row>
    <row r="694" spans="1:4" x14ac:dyDescent="0.25">
      <c r="A694" s="1">
        <v>38231</v>
      </c>
      <c r="B694">
        <v>189.8</v>
      </c>
      <c r="C694" s="5">
        <f t="shared" si="31"/>
        <v>3.1712473572940159E-3</v>
      </c>
      <c r="D694" s="5">
        <f t="shared" si="32"/>
        <v>2.5391680172879516E-2</v>
      </c>
    </row>
    <row r="695" spans="1:4" x14ac:dyDescent="0.25">
      <c r="A695" s="1">
        <v>38261</v>
      </c>
      <c r="B695">
        <v>190.8</v>
      </c>
      <c r="C695" s="5">
        <f t="shared" si="31"/>
        <v>5.2687038988408208E-3</v>
      </c>
      <c r="D695" s="5">
        <f t="shared" si="32"/>
        <v>3.1909140075716547E-2</v>
      </c>
    </row>
    <row r="696" spans="1:4" x14ac:dyDescent="0.25">
      <c r="A696" s="1">
        <v>38292</v>
      </c>
      <c r="B696">
        <v>191.7</v>
      </c>
      <c r="C696" s="5">
        <f t="shared" si="31"/>
        <v>4.7169811320753041E-3</v>
      </c>
      <c r="D696" s="5">
        <f t="shared" si="32"/>
        <v>3.6216216216216068E-2</v>
      </c>
    </row>
    <row r="697" spans="1:4" x14ac:dyDescent="0.25">
      <c r="A697" s="1">
        <v>38322</v>
      </c>
      <c r="B697">
        <v>191.7</v>
      </c>
      <c r="C697" s="5">
        <f t="shared" si="31"/>
        <v>0</v>
      </c>
      <c r="D697" s="5">
        <f t="shared" si="32"/>
        <v>3.3423180592991875E-2</v>
      </c>
    </row>
    <row r="698" spans="1:4" x14ac:dyDescent="0.25">
      <c r="A698" s="1">
        <v>38353</v>
      </c>
      <c r="B698">
        <v>191.6</v>
      </c>
      <c r="C698" s="5">
        <f t="shared" si="31"/>
        <v>-5.2164840897228615E-4</v>
      </c>
      <c r="D698" s="5">
        <f t="shared" si="32"/>
        <v>2.8448738593666034E-2</v>
      </c>
    </row>
    <row r="699" spans="1:4" x14ac:dyDescent="0.25">
      <c r="A699" s="1">
        <v>38384</v>
      </c>
      <c r="B699">
        <v>192.4</v>
      </c>
      <c r="C699" s="5">
        <f t="shared" si="31"/>
        <v>4.1753653444676075E-3</v>
      </c>
      <c r="D699" s="5">
        <f t="shared" si="32"/>
        <v>3.0530262453133394E-2</v>
      </c>
    </row>
    <row r="700" spans="1:4" x14ac:dyDescent="0.25">
      <c r="A700" s="1">
        <v>38412</v>
      </c>
      <c r="B700">
        <v>193.1</v>
      </c>
      <c r="C700" s="5">
        <f t="shared" si="31"/>
        <v>3.6382536382535413E-3</v>
      </c>
      <c r="D700" s="5">
        <f t="shared" si="32"/>
        <v>3.2068412613575736E-2</v>
      </c>
    </row>
    <row r="701" spans="1:4" x14ac:dyDescent="0.25">
      <c r="A701" s="1">
        <v>38443</v>
      </c>
      <c r="B701">
        <v>193.7</v>
      </c>
      <c r="C701" s="5">
        <f t="shared" si="31"/>
        <v>3.1071983428274663E-3</v>
      </c>
      <c r="D701" s="5">
        <f t="shared" si="32"/>
        <v>3.3617929562433257E-2</v>
      </c>
    </row>
    <row r="702" spans="1:4" x14ac:dyDescent="0.25">
      <c r="A702" s="1">
        <v>38473</v>
      </c>
      <c r="B702">
        <v>193.6</v>
      </c>
      <c r="C702" s="5">
        <f t="shared" si="31"/>
        <v>-5.162622612286949E-4</v>
      </c>
      <c r="D702" s="5">
        <f t="shared" si="32"/>
        <v>2.8692879914984148E-2</v>
      </c>
    </row>
    <row r="703" spans="1:4" x14ac:dyDescent="0.25">
      <c r="A703" s="1">
        <v>38504</v>
      </c>
      <c r="B703">
        <v>193.7</v>
      </c>
      <c r="C703" s="5">
        <f t="shared" si="31"/>
        <v>5.1652892561970809E-4</v>
      </c>
      <c r="D703" s="5">
        <f t="shared" si="32"/>
        <v>2.541026998411855E-2</v>
      </c>
    </row>
    <row r="704" spans="1:4" x14ac:dyDescent="0.25">
      <c r="A704" s="1">
        <v>38534</v>
      </c>
      <c r="B704">
        <v>194.9</v>
      </c>
      <c r="C704" s="5">
        <f t="shared" si="31"/>
        <v>6.1951471347445608E-3</v>
      </c>
      <c r="D704" s="5">
        <f t="shared" si="32"/>
        <v>3.0671602326811209E-2</v>
      </c>
    </row>
    <row r="705" spans="1:4" x14ac:dyDescent="0.25">
      <c r="A705" s="1">
        <v>38565</v>
      </c>
      <c r="B705">
        <v>196.1</v>
      </c>
      <c r="C705" s="5">
        <f t="shared" si="31"/>
        <v>6.1570035915854415E-3</v>
      </c>
      <c r="D705" s="5">
        <f t="shared" si="32"/>
        <v>3.6469344608879517E-2</v>
      </c>
    </row>
    <row r="706" spans="1:4" x14ac:dyDescent="0.25">
      <c r="A706" s="1">
        <v>38596</v>
      </c>
      <c r="B706">
        <v>198.8</v>
      </c>
      <c r="C706" s="5">
        <f t="shared" si="31"/>
        <v>1.3768485466598701E-2</v>
      </c>
      <c r="D706" s="5">
        <f t="shared" si="32"/>
        <v>4.7418335089568053E-2</v>
      </c>
    </row>
    <row r="707" spans="1:4" x14ac:dyDescent="0.25">
      <c r="A707" s="1">
        <v>38626</v>
      </c>
      <c r="B707">
        <v>199.1</v>
      </c>
      <c r="C707" s="5">
        <f t="shared" si="31"/>
        <v>1.5090543259557165E-3</v>
      </c>
      <c r="D707" s="5">
        <f t="shared" si="32"/>
        <v>4.3501048218029359E-2</v>
      </c>
    </row>
    <row r="708" spans="1:4" x14ac:dyDescent="0.25">
      <c r="A708" s="1">
        <v>38657</v>
      </c>
      <c r="B708">
        <v>198.1</v>
      </c>
      <c r="C708" s="5">
        <f t="shared" ref="C708:C771" si="33">B708/B707-1</f>
        <v>-5.0226017076845375E-3</v>
      </c>
      <c r="D708" s="5">
        <f t="shared" si="32"/>
        <v>3.3385498174230532E-2</v>
      </c>
    </row>
    <row r="709" spans="1:4" x14ac:dyDescent="0.25">
      <c r="A709" s="1">
        <v>38687</v>
      </c>
      <c r="B709">
        <v>198.1</v>
      </c>
      <c r="C709" s="5">
        <f t="shared" si="33"/>
        <v>0</v>
      </c>
      <c r="D709" s="5">
        <f t="shared" si="32"/>
        <v>3.3385498174230532E-2</v>
      </c>
    </row>
    <row r="710" spans="1:4" x14ac:dyDescent="0.25">
      <c r="A710" s="1">
        <v>38718</v>
      </c>
      <c r="B710">
        <v>199.3</v>
      </c>
      <c r="C710" s="5">
        <f t="shared" si="33"/>
        <v>6.0575466935892663E-3</v>
      </c>
      <c r="D710" s="5">
        <f t="shared" si="32"/>
        <v>4.0187891440501167E-2</v>
      </c>
    </row>
    <row r="711" spans="1:4" x14ac:dyDescent="0.25">
      <c r="A711" s="1">
        <v>38749</v>
      </c>
      <c r="B711">
        <v>199.4</v>
      </c>
      <c r="C711" s="5">
        <f t="shared" si="33"/>
        <v>5.0175614651282174E-4</v>
      </c>
      <c r="D711" s="5">
        <f t="shared" si="32"/>
        <v>3.6382536382536301E-2</v>
      </c>
    </row>
    <row r="712" spans="1:4" x14ac:dyDescent="0.25">
      <c r="A712" s="1">
        <v>38777</v>
      </c>
      <c r="B712">
        <v>199.7</v>
      </c>
      <c r="C712" s="5">
        <f t="shared" si="33"/>
        <v>1.5045135406217547E-3</v>
      </c>
      <c r="D712" s="5">
        <f t="shared" si="32"/>
        <v>3.4179181771103018E-2</v>
      </c>
    </row>
    <row r="713" spans="1:4" x14ac:dyDescent="0.25">
      <c r="A713" s="1">
        <v>38808</v>
      </c>
      <c r="B713">
        <v>200.7</v>
      </c>
      <c r="C713" s="5">
        <f t="shared" si="33"/>
        <v>5.0075112669003552E-3</v>
      </c>
      <c r="D713" s="5">
        <f t="shared" si="32"/>
        <v>3.6138358286009309E-2</v>
      </c>
    </row>
    <row r="714" spans="1:4" x14ac:dyDescent="0.25">
      <c r="A714" s="1">
        <v>38838</v>
      </c>
      <c r="B714">
        <v>201.3</v>
      </c>
      <c r="C714" s="5">
        <f t="shared" si="33"/>
        <v>2.989536621823774E-3</v>
      </c>
      <c r="D714" s="5">
        <f t="shared" si="32"/>
        <v>3.9772727272727293E-2</v>
      </c>
    </row>
    <row r="715" spans="1:4" x14ac:dyDescent="0.25">
      <c r="A715" s="1">
        <v>38869</v>
      </c>
      <c r="B715">
        <v>201.8</v>
      </c>
      <c r="C715" s="5">
        <f t="shared" si="33"/>
        <v>2.4838549428713996E-3</v>
      </c>
      <c r="D715" s="5">
        <f t="shared" si="32"/>
        <v>4.1817243159525175E-2</v>
      </c>
    </row>
    <row r="716" spans="1:4" x14ac:dyDescent="0.25">
      <c r="A716" s="1">
        <v>38899</v>
      </c>
      <c r="B716">
        <v>202.9</v>
      </c>
      <c r="C716" s="5">
        <f t="shared" si="33"/>
        <v>5.4509415262635752E-3</v>
      </c>
      <c r="D716" s="5">
        <f t="shared" si="32"/>
        <v>4.1046690610569536E-2</v>
      </c>
    </row>
    <row r="717" spans="1:4" x14ac:dyDescent="0.25">
      <c r="A717" s="1">
        <v>38930</v>
      </c>
      <c r="B717">
        <v>203.8</v>
      </c>
      <c r="C717" s="5">
        <f t="shared" si="33"/>
        <v>4.4356826022671214E-3</v>
      </c>
      <c r="D717" s="5">
        <f t="shared" si="32"/>
        <v>3.9265680775114831E-2</v>
      </c>
    </row>
    <row r="718" spans="1:4" x14ac:dyDescent="0.25">
      <c r="A718" s="1">
        <v>38961</v>
      </c>
      <c r="B718">
        <v>202.8</v>
      </c>
      <c r="C718" s="5">
        <f t="shared" si="33"/>
        <v>-4.9067713444553851E-3</v>
      </c>
      <c r="D718" s="5">
        <f t="shared" si="32"/>
        <v>2.0120724346076369E-2</v>
      </c>
    </row>
    <row r="719" spans="1:4" x14ac:dyDescent="0.25">
      <c r="A719" s="1">
        <v>38991</v>
      </c>
      <c r="B719">
        <v>201.9</v>
      </c>
      <c r="C719" s="5">
        <f t="shared" si="33"/>
        <v>-4.4378698224852853E-3</v>
      </c>
      <c r="D719" s="5">
        <f t="shared" ref="D719:D782" si="34">B719/B707-1</f>
        <v>1.4063284781516971E-2</v>
      </c>
    </row>
    <row r="720" spans="1:4" x14ac:dyDescent="0.25">
      <c r="A720" s="1">
        <v>39022</v>
      </c>
      <c r="B720">
        <v>202</v>
      </c>
      <c r="C720" s="5">
        <f t="shared" si="33"/>
        <v>4.9529470034670453E-4</v>
      </c>
      <c r="D720" s="5">
        <f t="shared" si="34"/>
        <v>1.9687026754164672E-2</v>
      </c>
    </row>
    <row r="721" spans="1:4" x14ac:dyDescent="0.25">
      <c r="A721" s="1">
        <v>39052</v>
      </c>
      <c r="B721">
        <v>203.1</v>
      </c>
      <c r="C721" s="5">
        <f t="shared" si="33"/>
        <v>5.4455445544554504E-3</v>
      </c>
      <c r="D721" s="5">
        <f t="shared" si="34"/>
        <v>2.5239777889954462E-2</v>
      </c>
    </row>
    <row r="722" spans="1:4" x14ac:dyDescent="0.25">
      <c r="A722" s="1">
        <v>39083</v>
      </c>
      <c r="B722">
        <v>203.43700000000001</v>
      </c>
      <c r="C722" s="5">
        <f t="shared" si="33"/>
        <v>1.659281142294633E-3</v>
      </c>
      <c r="D722" s="5">
        <f t="shared" si="34"/>
        <v>2.0757651781234232E-2</v>
      </c>
    </row>
    <row r="723" spans="1:4" x14ac:dyDescent="0.25">
      <c r="A723" s="1">
        <v>39114</v>
      </c>
      <c r="B723">
        <v>204.226</v>
      </c>
      <c r="C723" s="5">
        <f t="shared" si="33"/>
        <v>3.8783505458692691E-3</v>
      </c>
      <c r="D723" s="5">
        <f t="shared" si="34"/>
        <v>2.4202607823470279E-2</v>
      </c>
    </row>
    <row r="724" spans="1:4" x14ac:dyDescent="0.25">
      <c r="A724" s="1">
        <v>39142</v>
      </c>
      <c r="B724">
        <v>205.28800000000001</v>
      </c>
      <c r="C724" s="5">
        <f t="shared" si="33"/>
        <v>5.2001214340975377E-3</v>
      </c>
      <c r="D724" s="5">
        <f t="shared" si="34"/>
        <v>2.7981972959439272E-2</v>
      </c>
    </row>
    <row r="725" spans="1:4" x14ac:dyDescent="0.25">
      <c r="A725" s="1">
        <v>39173</v>
      </c>
      <c r="B725">
        <v>205.904</v>
      </c>
      <c r="C725" s="5">
        <f t="shared" si="33"/>
        <v>3.0006624839249429E-3</v>
      </c>
      <c r="D725" s="5">
        <f t="shared" si="34"/>
        <v>2.5929247633283525E-2</v>
      </c>
    </row>
    <row r="726" spans="1:4" x14ac:dyDescent="0.25">
      <c r="A726" s="1">
        <v>39203</v>
      </c>
      <c r="B726">
        <v>206.755</v>
      </c>
      <c r="C726" s="5">
        <f t="shared" si="33"/>
        <v>4.1329940166290324E-3</v>
      </c>
      <c r="D726" s="5">
        <f t="shared" si="34"/>
        <v>2.7098857426726131E-2</v>
      </c>
    </row>
    <row r="727" spans="1:4" x14ac:dyDescent="0.25">
      <c r="A727" s="1">
        <v>39234</v>
      </c>
      <c r="B727">
        <v>207.23400000000001</v>
      </c>
      <c r="C727" s="5">
        <f t="shared" si="33"/>
        <v>2.3167517109623503E-3</v>
      </c>
      <c r="D727" s="5">
        <f t="shared" si="34"/>
        <v>2.692765113974227E-2</v>
      </c>
    </row>
    <row r="728" spans="1:4" x14ac:dyDescent="0.25">
      <c r="A728" s="1">
        <v>39264</v>
      </c>
      <c r="B728">
        <v>207.60300000000001</v>
      </c>
      <c r="C728" s="5">
        <f t="shared" si="33"/>
        <v>1.7805958481715844E-3</v>
      </c>
      <c r="D728" s="5">
        <f t="shared" si="34"/>
        <v>2.3178905864958077E-2</v>
      </c>
    </row>
    <row r="729" spans="1:4" x14ac:dyDescent="0.25">
      <c r="A729" s="1">
        <v>39295</v>
      </c>
      <c r="B729">
        <v>207.667</v>
      </c>
      <c r="C729" s="5">
        <f t="shared" si="33"/>
        <v>3.0828070885302594E-4</v>
      </c>
      <c r="D729" s="5">
        <f t="shared" si="34"/>
        <v>1.8974484789008761E-2</v>
      </c>
    </row>
    <row r="730" spans="1:4" x14ac:dyDescent="0.25">
      <c r="A730" s="1">
        <v>39326</v>
      </c>
      <c r="B730">
        <v>208.547</v>
      </c>
      <c r="C730" s="5">
        <f t="shared" si="33"/>
        <v>4.2375533907650365E-3</v>
      </c>
      <c r="D730" s="5">
        <f t="shared" si="34"/>
        <v>2.8338264299802685E-2</v>
      </c>
    </row>
    <row r="731" spans="1:4" x14ac:dyDescent="0.25">
      <c r="A731" s="1">
        <v>39356</v>
      </c>
      <c r="B731">
        <v>209.19</v>
      </c>
      <c r="C731" s="5">
        <f t="shared" si="33"/>
        <v>3.0832378312801723E-3</v>
      </c>
      <c r="D731" s="5">
        <f t="shared" si="34"/>
        <v>3.610698365527476E-2</v>
      </c>
    </row>
    <row r="732" spans="1:4" x14ac:dyDescent="0.25">
      <c r="A732" s="1">
        <v>39387</v>
      </c>
      <c r="B732">
        <v>210.834</v>
      </c>
      <c r="C732" s="5">
        <f t="shared" si="33"/>
        <v>7.858884267890387E-3</v>
      </c>
      <c r="D732" s="5">
        <f t="shared" si="34"/>
        <v>4.373267326732666E-2</v>
      </c>
    </row>
    <row r="733" spans="1:4" x14ac:dyDescent="0.25">
      <c r="A733" s="1">
        <v>39417</v>
      </c>
      <c r="B733">
        <v>211.44499999999999</v>
      </c>
      <c r="C733" s="5">
        <f t="shared" si="33"/>
        <v>2.8980145517325528E-3</v>
      </c>
      <c r="D733" s="5">
        <f t="shared" si="34"/>
        <v>4.1088133924175319E-2</v>
      </c>
    </row>
    <row r="734" spans="1:4" x14ac:dyDescent="0.25">
      <c r="A734" s="1">
        <v>39448</v>
      </c>
      <c r="B734">
        <v>212.17400000000001</v>
      </c>
      <c r="C734" s="5">
        <f t="shared" si="33"/>
        <v>3.4477050769703421E-3</v>
      </c>
      <c r="D734" s="5">
        <f t="shared" si="34"/>
        <v>4.294695655165981E-2</v>
      </c>
    </row>
    <row r="735" spans="1:4" x14ac:dyDescent="0.25">
      <c r="A735" s="1">
        <v>39479</v>
      </c>
      <c r="B735">
        <v>212.68700000000001</v>
      </c>
      <c r="C735" s="5">
        <f t="shared" si="33"/>
        <v>2.4178268779397882E-3</v>
      </c>
      <c r="D735" s="5">
        <f t="shared" si="34"/>
        <v>4.1429592706119678E-2</v>
      </c>
    </row>
    <row r="736" spans="1:4" x14ac:dyDescent="0.25">
      <c r="A736" s="1">
        <v>39508</v>
      </c>
      <c r="B736">
        <v>213.44800000000001</v>
      </c>
      <c r="C736" s="5">
        <f t="shared" si="33"/>
        <v>3.578027806118822E-3</v>
      </c>
      <c r="D736" s="5">
        <f t="shared" si="34"/>
        <v>3.9749035501344343E-2</v>
      </c>
    </row>
    <row r="737" spans="1:4" x14ac:dyDescent="0.25">
      <c r="A737" s="1">
        <v>39539</v>
      </c>
      <c r="B737">
        <v>213.94200000000001</v>
      </c>
      <c r="C737" s="5">
        <f t="shared" si="33"/>
        <v>2.3143810202015391E-3</v>
      </c>
      <c r="D737" s="5">
        <f t="shared" si="34"/>
        <v>3.9037609759888126E-2</v>
      </c>
    </row>
    <row r="738" spans="1:4" x14ac:dyDescent="0.25">
      <c r="A738" s="1">
        <v>39569</v>
      </c>
      <c r="B738">
        <v>215.208</v>
      </c>
      <c r="C738" s="5">
        <f t="shared" si="33"/>
        <v>5.9174916566171465E-3</v>
      </c>
      <c r="D738" s="5">
        <f t="shared" si="34"/>
        <v>4.088413823123993E-2</v>
      </c>
    </row>
    <row r="739" spans="1:4" x14ac:dyDescent="0.25">
      <c r="A739" s="1">
        <v>39600</v>
      </c>
      <c r="B739">
        <v>217.46299999999999</v>
      </c>
      <c r="C739" s="5">
        <f t="shared" si="33"/>
        <v>1.04782350098509E-2</v>
      </c>
      <c r="D739" s="5">
        <f t="shared" si="34"/>
        <v>4.9359661059478643E-2</v>
      </c>
    </row>
    <row r="740" spans="1:4" x14ac:dyDescent="0.25">
      <c r="A740" s="1">
        <v>39630</v>
      </c>
      <c r="B740">
        <v>219.01599999999999</v>
      </c>
      <c r="C740" s="5">
        <f t="shared" si="33"/>
        <v>7.1414447515210089E-3</v>
      </c>
      <c r="D740" s="5">
        <f t="shared" si="34"/>
        <v>5.4975120783418374E-2</v>
      </c>
    </row>
    <row r="741" spans="1:4" x14ac:dyDescent="0.25">
      <c r="A741" s="1">
        <v>39661</v>
      </c>
      <c r="B741">
        <v>218.69</v>
      </c>
      <c r="C741" s="5">
        <f t="shared" si="33"/>
        <v>-1.4884757278006422E-3</v>
      </c>
      <c r="D741" s="5">
        <f t="shared" si="34"/>
        <v>5.3080171620912386E-2</v>
      </c>
    </row>
    <row r="742" spans="1:4" x14ac:dyDescent="0.25">
      <c r="A742" s="1">
        <v>39692</v>
      </c>
      <c r="B742">
        <v>218.87700000000001</v>
      </c>
      <c r="C742" s="5">
        <f t="shared" si="33"/>
        <v>8.550916822900323E-4</v>
      </c>
      <c r="D742" s="5">
        <f t="shared" si="34"/>
        <v>4.9533198751360752E-2</v>
      </c>
    </row>
    <row r="743" spans="1:4" x14ac:dyDescent="0.25">
      <c r="A743" s="1">
        <v>39722</v>
      </c>
      <c r="B743">
        <v>216.995</v>
      </c>
      <c r="C743" s="5">
        <f t="shared" si="33"/>
        <v>-8.5984365648286154E-3</v>
      </c>
      <c r="D743" s="5">
        <f t="shared" si="34"/>
        <v>3.7310578899565128E-2</v>
      </c>
    </row>
    <row r="744" spans="1:4" x14ac:dyDescent="0.25">
      <c r="A744" s="1">
        <v>39753</v>
      </c>
      <c r="B744">
        <v>213.15299999999999</v>
      </c>
      <c r="C744" s="5">
        <f t="shared" si="33"/>
        <v>-1.7705477084725474E-2</v>
      </c>
      <c r="D744" s="5">
        <f t="shared" si="34"/>
        <v>1.0999174706166848E-2</v>
      </c>
    </row>
    <row r="745" spans="1:4" x14ac:dyDescent="0.25">
      <c r="A745" s="1">
        <v>39783</v>
      </c>
      <c r="B745">
        <v>211.398</v>
      </c>
      <c r="C745" s="5">
        <f t="shared" si="33"/>
        <v>-8.2335223994032258E-3</v>
      </c>
      <c r="D745" s="5">
        <f t="shared" si="34"/>
        <v>-2.2228002553859039E-4</v>
      </c>
    </row>
    <row r="746" spans="1:4" x14ac:dyDescent="0.25">
      <c r="A746" s="1">
        <v>39814</v>
      </c>
      <c r="B746">
        <v>211.93299999999999</v>
      </c>
      <c r="C746" s="5">
        <f t="shared" si="33"/>
        <v>2.5307713412614508E-3</v>
      </c>
      <c r="D746" s="5">
        <f t="shared" si="34"/>
        <v>-1.1358601902212717E-3</v>
      </c>
    </row>
    <row r="747" spans="1:4" x14ac:dyDescent="0.25">
      <c r="A747" s="1">
        <v>39845</v>
      </c>
      <c r="B747">
        <v>212.70500000000001</v>
      </c>
      <c r="C747" s="5">
        <f t="shared" si="33"/>
        <v>3.6426606521873239E-3</v>
      </c>
      <c r="D747" s="5">
        <f t="shared" si="34"/>
        <v>8.4631406715107715E-5</v>
      </c>
    </row>
    <row r="748" spans="1:4" x14ac:dyDescent="0.25">
      <c r="A748" s="1">
        <v>39873</v>
      </c>
      <c r="B748">
        <v>212.495</v>
      </c>
      <c r="C748" s="5">
        <f t="shared" si="33"/>
        <v>-9.8728285653848502E-4</v>
      </c>
      <c r="D748" s="5">
        <f t="shared" si="34"/>
        <v>-4.4647876766238381E-3</v>
      </c>
    </row>
    <row r="749" spans="1:4" x14ac:dyDescent="0.25">
      <c r="A749" s="1">
        <v>39904</v>
      </c>
      <c r="B749">
        <v>212.709</v>
      </c>
      <c r="C749" s="5">
        <f t="shared" si="33"/>
        <v>1.0070825195886979E-3</v>
      </c>
      <c r="D749" s="5">
        <f t="shared" si="34"/>
        <v>-5.7632442437670628E-3</v>
      </c>
    </row>
    <row r="750" spans="1:4" x14ac:dyDescent="0.25">
      <c r="A750" s="1">
        <v>39934</v>
      </c>
      <c r="B750">
        <v>213.02199999999999</v>
      </c>
      <c r="C750" s="5">
        <f t="shared" si="33"/>
        <v>1.4714939189219844E-3</v>
      </c>
      <c r="D750" s="5">
        <f t="shared" si="34"/>
        <v>-1.0157614958551719E-2</v>
      </c>
    </row>
    <row r="751" spans="1:4" x14ac:dyDescent="0.25">
      <c r="A751" s="1">
        <v>39965</v>
      </c>
      <c r="B751">
        <v>214.79</v>
      </c>
      <c r="C751" s="5">
        <f t="shared" si="33"/>
        <v>8.2996122466223454E-3</v>
      </c>
      <c r="D751" s="5">
        <f t="shared" si="34"/>
        <v>-1.2291746182109153E-2</v>
      </c>
    </row>
    <row r="752" spans="1:4" x14ac:dyDescent="0.25">
      <c r="A752" s="1">
        <v>39995</v>
      </c>
      <c r="B752">
        <v>214.726</v>
      </c>
      <c r="C752" s="5">
        <f t="shared" si="33"/>
        <v>-2.9796545463012247E-4</v>
      </c>
      <c r="D752" s="5">
        <f t="shared" si="34"/>
        <v>-1.9587610037622771E-2</v>
      </c>
    </row>
    <row r="753" spans="1:4" x14ac:dyDescent="0.25">
      <c r="A753" s="1">
        <v>40026</v>
      </c>
      <c r="B753">
        <v>215.44499999999999</v>
      </c>
      <c r="C753" s="5">
        <f t="shared" si="33"/>
        <v>3.3484533777929926E-3</v>
      </c>
      <c r="D753" s="5">
        <f t="shared" si="34"/>
        <v>-1.4838355663267633E-2</v>
      </c>
    </row>
    <row r="754" spans="1:4" x14ac:dyDescent="0.25">
      <c r="A754" s="1">
        <v>40057</v>
      </c>
      <c r="B754">
        <v>215.86099999999999</v>
      </c>
      <c r="C754" s="5">
        <f t="shared" si="33"/>
        <v>1.9308872334005134E-3</v>
      </c>
      <c r="D754" s="5">
        <f t="shared" si="34"/>
        <v>-1.3779428628864721E-2</v>
      </c>
    </row>
    <row r="755" spans="1:4" x14ac:dyDescent="0.25">
      <c r="A755" s="1">
        <v>40087</v>
      </c>
      <c r="B755">
        <v>216.50899999999999</v>
      </c>
      <c r="C755" s="5">
        <f t="shared" si="33"/>
        <v>3.001931798703783E-3</v>
      </c>
      <c r="D755" s="5">
        <f t="shared" si="34"/>
        <v>-2.2396829420033848E-3</v>
      </c>
    </row>
    <row r="756" spans="1:4" x14ac:dyDescent="0.25">
      <c r="A756" s="1">
        <v>40118</v>
      </c>
      <c r="B756">
        <v>217.23400000000001</v>
      </c>
      <c r="C756" s="5">
        <f t="shared" si="33"/>
        <v>3.3485905897676638E-3</v>
      </c>
      <c r="D756" s="5">
        <f t="shared" si="34"/>
        <v>1.9145871744709275E-2</v>
      </c>
    </row>
    <row r="757" spans="1:4" x14ac:dyDescent="0.25">
      <c r="A757" s="1">
        <v>40148</v>
      </c>
      <c r="B757">
        <v>217.34700000000001</v>
      </c>
      <c r="C757" s="5">
        <f t="shared" si="33"/>
        <v>5.2017639964274665E-4</v>
      </c>
      <c r="D757" s="5">
        <f t="shared" si="34"/>
        <v>2.8141231232083674E-2</v>
      </c>
    </row>
    <row r="758" spans="1:4" x14ac:dyDescent="0.25">
      <c r="A758" s="1">
        <v>40179</v>
      </c>
      <c r="B758">
        <v>217.488</v>
      </c>
      <c r="C758" s="5">
        <f t="shared" si="33"/>
        <v>6.4873221162464745E-4</v>
      </c>
      <c r="D758" s="5">
        <f t="shared" si="34"/>
        <v>2.6211113889767157E-2</v>
      </c>
    </row>
    <row r="759" spans="1:4" x14ac:dyDescent="0.25">
      <c r="A759" s="1">
        <v>40210</v>
      </c>
      <c r="B759">
        <v>217.28100000000001</v>
      </c>
      <c r="C759" s="5">
        <f t="shared" si="33"/>
        <v>-9.5177664974621656E-4</v>
      </c>
      <c r="D759" s="5">
        <f t="shared" si="34"/>
        <v>2.151336357866529E-2</v>
      </c>
    </row>
    <row r="760" spans="1:4" x14ac:dyDescent="0.25">
      <c r="A760" s="1">
        <v>40238</v>
      </c>
      <c r="B760">
        <v>217.35300000000001</v>
      </c>
      <c r="C760" s="5">
        <f t="shared" si="33"/>
        <v>3.3136813619227823E-4</v>
      </c>
      <c r="D760" s="5">
        <f t="shared" si="34"/>
        <v>2.2861714393279886E-2</v>
      </c>
    </row>
    <row r="761" spans="1:4" x14ac:dyDescent="0.25">
      <c r="A761" s="1">
        <v>40269</v>
      </c>
      <c r="B761">
        <v>217.40299999999999</v>
      </c>
      <c r="C761" s="5">
        <f t="shared" si="33"/>
        <v>2.3004053314190642E-4</v>
      </c>
      <c r="D761" s="5">
        <f t="shared" si="34"/>
        <v>2.2067707525304403E-2</v>
      </c>
    </row>
    <row r="762" spans="1:4" x14ac:dyDescent="0.25">
      <c r="A762" s="1">
        <v>40299</v>
      </c>
      <c r="B762">
        <v>217.29</v>
      </c>
      <c r="C762" s="5">
        <f t="shared" si="33"/>
        <v>-5.1977203626440982E-4</v>
      </c>
      <c r="D762" s="5">
        <f t="shared" si="34"/>
        <v>2.0035489292185682E-2</v>
      </c>
    </row>
    <row r="763" spans="1:4" x14ac:dyDescent="0.25">
      <c r="A763" s="1">
        <v>40330</v>
      </c>
      <c r="B763">
        <v>217.19900000000001</v>
      </c>
      <c r="C763" s="5">
        <f t="shared" si="33"/>
        <v>-4.1879515854381655E-4</v>
      </c>
      <c r="D763" s="5">
        <f t="shared" si="34"/>
        <v>1.1215605940686268E-2</v>
      </c>
    </row>
    <row r="764" spans="1:4" x14ac:dyDescent="0.25">
      <c r="A764" s="1">
        <v>40360</v>
      </c>
      <c r="B764">
        <v>217.60499999999999</v>
      </c>
      <c r="C764" s="5">
        <f t="shared" si="33"/>
        <v>1.8692535416828804E-3</v>
      </c>
      <c r="D764" s="5">
        <f t="shared" si="34"/>
        <v>1.3407784804821077E-2</v>
      </c>
    </row>
    <row r="765" spans="1:4" x14ac:dyDescent="0.25">
      <c r="A765" s="1">
        <v>40391</v>
      </c>
      <c r="B765">
        <v>217.923</v>
      </c>
      <c r="C765" s="5">
        <f t="shared" si="33"/>
        <v>1.4613634796996067E-3</v>
      </c>
      <c r="D765" s="5">
        <f t="shared" si="34"/>
        <v>1.1501775395112546E-2</v>
      </c>
    </row>
    <row r="766" spans="1:4" x14ac:dyDescent="0.25">
      <c r="A766" s="1">
        <v>40422</v>
      </c>
      <c r="B766">
        <v>218.27500000000001</v>
      </c>
      <c r="C766" s="5">
        <f t="shared" si="33"/>
        <v>1.6152494229613179E-3</v>
      </c>
      <c r="D766" s="5">
        <f t="shared" si="34"/>
        <v>1.1183122472331775E-2</v>
      </c>
    </row>
    <row r="767" spans="1:4" x14ac:dyDescent="0.25">
      <c r="A767" s="1">
        <v>40452</v>
      </c>
      <c r="B767">
        <v>219.035</v>
      </c>
      <c r="C767" s="5">
        <f t="shared" si="33"/>
        <v>3.4818462948116302E-3</v>
      </c>
      <c r="D767" s="5">
        <f t="shared" si="34"/>
        <v>1.1666951489314625E-2</v>
      </c>
    </row>
    <row r="768" spans="1:4" x14ac:dyDescent="0.25">
      <c r="A768" s="1">
        <v>40483</v>
      </c>
      <c r="B768">
        <v>219.59</v>
      </c>
      <c r="C768" s="5">
        <f t="shared" si="33"/>
        <v>2.5338416234848005E-3</v>
      </c>
      <c r="D768" s="5">
        <f t="shared" si="34"/>
        <v>1.084544776600338E-2</v>
      </c>
    </row>
    <row r="769" spans="1:4" x14ac:dyDescent="0.25">
      <c r="A769" s="1">
        <v>40513</v>
      </c>
      <c r="B769">
        <v>220.47200000000001</v>
      </c>
      <c r="C769" s="5">
        <f t="shared" si="33"/>
        <v>4.0165763468282822E-3</v>
      </c>
      <c r="D769" s="5">
        <f t="shared" si="34"/>
        <v>1.4377930222179369E-2</v>
      </c>
    </row>
    <row r="770" spans="1:4" x14ac:dyDescent="0.25">
      <c r="A770" s="1">
        <v>40544</v>
      </c>
      <c r="B770">
        <v>221.18700000000001</v>
      </c>
      <c r="C770" s="5">
        <f t="shared" si="33"/>
        <v>3.2430422003701942E-3</v>
      </c>
      <c r="D770" s="5">
        <f t="shared" si="34"/>
        <v>1.7007834915029774E-2</v>
      </c>
    </row>
    <row r="771" spans="1:4" x14ac:dyDescent="0.25">
      <c r="A771" s="1">
        <v>40575</v>
      </c>
      <c r="B771">
        <v>221.898</v>
      </c>
      <c r="C771" s="5">
        <f t="shared" si="33"/>
        <v>3.2144746300641902E-3</v>
      </c>
      <c r="D771" s="5">
        <f t="shared" si="34"/>
        <v>2.1248981733331451E-2</v>
      </c>
    </row>
    <row r="772" spans="1:4" x14ac:dyDescent="0.25">
      <c r="A772" s="1">
        <v>40603</v>
      </c>
      <c r="B772">
        <v>223.04599999999999</v>
      </c>
      <c r="C772" s="5">
        <f t="shared" ref="C772:C835" si="35">B772/B771-1</f>
        <v>5.1735482068338001E-3</v>
      </c>
      <c r="D772" s="5">
        <f t="shared" si="34"/>
        <v>2.6192415103541089E-2</v>
      </c>
    </row>
    <row r="773" spans="1:4" x14ac:dyDescent="0.25">
      <c r="A773" s="1">
        <v>40634</v>
      </c>
      <c r="B773">
        <v>224.09299999999999</v>
      </c>
      <c r="C773" s="5">
        <f t="shared" si="35"/>
        <v>4.6940989750992035E-3</v>
      </c>
      <c r="D773" s="5">
        <f t="shared" si="34"/>
        <v>3.0772344447868694E-2</v>
      </c>
    </row>
    <row r="774" spans="1:4" x14ac:dyDescent="0.25">
      <c r="A774" s="1">
        <v>40664</v>
      </c>
      <c r="B774">
        <v>224.80600000000001</v>
      </c>
      <c r="C774" s="5">
        <f t="shared" si="35"/>
        <v>3.1817147345076791E-3</v>
      </c>
      <c r="D774" s="5">
        <f t="shared" si="34"/>
        <v>3.4589718808964998E-2</v>
      </c>
    </row>
    <row r="775" spans="1:4" x14ac:dyDescent="0.25">
      <c r="A775" s="1">
        <v>40695</v>
      </c>
      <c r="B775">
        <v>224.80600000000001</v>
      </c>
      <c r="C775" s="5">
        <f t="shared" si="35"/>
        <v>0</v>
      </c>
      <c r="D775" s="5">
        <f t="shared" si="34"/>
        <v>3.5023181506360412E-2</v>
      </c>
    </row>
    <row r="776" spans="1:4" x14ac:dyDescent="0.25">
      <c r="A776" s="1">
        <v>40725</v>
      </c>
      <c r="B776">
        <v>225.39500000000001</v>
      </c>
      <c r="C776" s="5">
        <f t="shared" si="35"/>
        <v>2.6200368317570444E-3</v>
      </c>
      <c r="D776" s="5">
        <f t="shared" si="34"/>
        <v>3.5798809769996165E-2</v>
      </c>
    </row>
    <row r="777" spans="1:4" x14ac:dyDescent="0.25">
      <c r="A777" s="1">
        <v>40756</v>
      </c>
      <c r="B777">
        <v>226.10599999999999</v>
      </c>
      <c r="C777" s="5">
        <f t="shared" si="35"/>
        <v>3.1544621664187922E-3</v>
      </c>
      <c r="D777" s="5">
        <f t="shared" si="34"/>
        <v>3.7549960307080799E-2</v>
      </c>
    </row>
    <row r="778" spans="1:4" x14ac:dyDescent="0.25">
      <c r="A778" s="1">
        <v>40787</v>
      </c>
      <c r="B778">
        <v>226.59700000000001</v>
      </c>
      <c r="C778" s="5">
        <f t="shared" si="35"/>
        <v>2.1715478580843772E-3</v>
      </c>
      <c r="D778" s="5">
        <f t="shared" si="34"/>
        <v>3.8126216928186851E-2</v>
      </c>
    </row>
    <row r="779" spans="1:4" x14ac:dyDescent="0.25">
      <c r="A779" s="1">
        <v>40817</v>
      </c>
      <c r="B779">
        <v>226.75</v>
      </c>
      <c r="C779" s="5">
        <f t="shared" si="35"/>
        <v>6.7520752701932807E-4</v>
      </c>
      <c r="D779" s="5">
        <f t="shared" si="34"/>
        <v>3.5222681306640524E-2</v>
      </c>
    </row>
    <row r="780" spans="1:4" x14ac:dyDescent="0.25">
      <c r="A780" s="1">
        <v>40848</v>
      </c>
      <c r="B780">
        <v>227.16900000000001</v>
      </c>
      <c r="C780" s="5">
        <f t="shared" si="35"/>
        <v>1.8478500551268873E-3</v>
      </c>
      <c r="D780" s="5">
        <f t="shared" si="34"/>
        <v>3.4514322145817289E-2</v>
      </c>
    </row>
    <row r="781" spans="1:4" x14ac:dyDescent="0.25">
      <c r="A781" s="1">
        <v>40878</v>
      </c>
      <c r="B781">
        <v>227.22300000000001</v>
      </c>
      <c r="C781" s="5">
        <f t="shared" si="35"/>
        <v>2.3770849015480877E-4</v>
      </c>
      <c r="D781" s="5">
        <f t="shared" si="34"/>
        <v>3.0620668384193861E-2</v>
      </c>
    </row>
    <row r="782" spans="1:4" x14ac:dyDescent="0.25">
      <c r="A782" s="1">
        <v>40909</v>
      </c>
      <c r="B782">
        <v>227.84200000000001</v>
      </c>
      <c r="C782" s="5">
        <f t="shared" si="35"/>
        <v>2.7241960540966836E-3</v>
      </c>
      <c r="D782" s="5">
        <f t="shared" si="34"/>
        <v>3.0087663379855023E-2</v>
      </c>
    </row>
    <row r="783" spans="1:4" x14ac:dyDescent="0.25">
      <c r="A783" s="1">
        <v>40940</v>
      </c>
      <c r="B783">
        <v>228.32900000000001</v>
      </c>
      <c r="C783" s="5">
        <f t="shared" si="35"/>
        <v>2.1374461249461518E-3</v>
      </c>
      <c r="D783" s="5">
        <f t="shared" ref="D783:D846" si="36">B783/B771-1</f>
        <v>2.8981784423473878E-2</v>
      </c>
    </row>
    <row r="784" spans="1:4" x14ac:dyDescent="0.25">
      <c r="A784" s="1">
        <v>40969</v>
      </c>
      <c r="B784">
        <v>228.80699999999999</v>
      </c>
      <c r="C784" s="5">
        <f t="shared" si="35"/>
        <v>2.0934703870292282E-3</v>
      </c>
      <c r="D784" s="5">
        <f t="shared" si="36"/>
        <v>2.5828752813320977E-2</v>
      </c>
    </row>
    <row r="785" spans="1:4" x14ac:dyDescent="0.25">
      <c r="A785" s="1">
        <v>41000</v>
      </c>
      <c r="B785">
        <v>229.18700000000001</v>
      </c>
      <c r="C785" s="5">
        <f t="shared" si="35"/>
        <v>1.6607883500068255E-3</v>
      </c>
      <c r="D785" s="5">
        <f t="shared" si="36"/>
        <v>2.2731633741348567E-2</v>
      </c>
    </row>
    <row r="786" spans="1:4" x14ac:dyDescent="0.25">
      <c r="A786" s="1">
        <v>41030</v>
      </c>
      <c r="B786">
        <v>228.71299999999999</v>
      </c>
      <c r="C786" s="5">
        <f t="shared" si="35"/>
        <v>-2.0681801323810811E-3</v>
      </c>
      <c r="D786" s="5">
        <f t="shared" si="36"/>
        <v>1.7379429374660749E-2</v>
      </c>
    </row>
    <row r="787" spans="1:4" x14ac:dyDescent="0.25">
      <c r="A787" s="1">
        <v>41061</v>
      </c>
      <c r="B787">
        <v>228.524</v>
      </c>
      <c r="C787" s="5">
        <f t="shared" si="35"/>
        <v>-8.2636317131068449E-4</v>
      </c>
      <c r="D787" s="5">
        <f t="shared" si="36"/>
        <v>1.6538704482976341E-2</v>
      </c>
    </row>
    <row r="788" spans="1:4" x14ac:dyDescent="0.25">
      <c r="A788" s="1">
        <v>41091</v>
      </c>
      <c r="B788">
        <v>228.59</v>
      </c>
      <c r="C788" s="5">
        <f t="shared" si="35"/>
        <v>2.8880992806001871E-4</v>
      </c>
      <c r="D788" s="5">
        <f t="shared" si="36"/>
        <v>1.4175114798464783E-2</v>
      </c>
    </row>
    <row r="789" spans="1:4" x14ac:dyDescent="0.25">
      <c r="A789" s="1">
        <v>41122</v>
      </c>
      <c r="B789">
        <v>229.91800000000001</v>
      </c>
      <c r="C789" s="5">
        <f t="shared" si="35"/>
        <v>5.8095279758518803E-3</v>
      </c>
      <c r="D789" s="5">
        <f t="shared" si="36"/>
        <v>1.6859349154821235E-2</v>
      </c>
    </row>
    <row r="790" spans="1:4" x14ac:dyDescent="0.25">
      <c r="A790" s="1">
        <v>41153</v>
      </c>
      <c r="B790">
        <v>231.01499999999999</v>
      </c>
      <c r="C790" s="5">
        <f t="shared" si="35"/>
        <v>4.7712662775423187E-3</v>
      </c>
      <c r="D790" s="5">
        <f t="shared" si="36"/>
        <v>1.9497168982819613E-2</v>
      </c>
    </row>
    <row r="791" spans="1:4" x14ac:dyDescent="0.25">
      <c r="A791" s="1">
        <v>41183</v>
      </c>
      <c r="B791">
        <v>231.63800000000001</v>
      </c>
      <c r="C791" s="5">
        <f t="shared" si="35"/>
        <v>2.6967945804385884E-3</v>
      </c>
      <c r="D791" s="5">
        <f t="shared" si="36"/>
        <v>2.1556780595369363E-2</v>
      </c>
    </row>
    <row r="792" spans="1:4" x14ac:dyDescent="0.25">
      <c r="A792" s="1">
        <v>41214</v>
      </c>
      <c r="B792">
        <v>231.249</v>
      </c>
      <c r="C792" s="5">
        <f t="shared" si="35"/>
        <v>-1.6793444944266378E-3</v>
      </c>
      <c r="D792" s="5">
        <f t="shared" si="36"/>
        <v>1.7960197033926262E-2</v>
      </c>
    </row>
    <row r="793" spans="1:4" x14ac:dyDescent="0.25">
      <c r="A793" s="1">
        <v>41244</v>
      </c>
      <c r="B793">
        <v>231.221</v>
      </c>
      <c r="C793" s="5">
        <f t="shared" si="35"/>
        <v>-1.2108160467716456E-4</v>
      </c>
      <c r="D793" s="5">
        <f t="shared" si="36"/>
        <v>1.7595049796895523E-2</v>
      </c>
    </row>
    <row r="794" spans="1:4" x14ac:dyDescent="0.25">
      <c r="A794" s="1">
        <v>41275</v>
      </c>
      <c r="B794">
        <v>231.679</v>
      </c>
      <c r="C794" s="5">
        <f t="shared" si="35"/>
        <v>1.9807889421807889E-3</v>
      </c>
      <c r="D794" s="5">
        <f t="shared" si="36"/>
        <v>1.6840617620982989E-2</v>
      </c>
    </row>
    <row r="795" spans="1:4" x14ac:dyDescent="0.25">
      <c r="A795" s="1">
        <v>41306</v>
      </c>
      <c r="B795">
        <v>232.93700000000001</v>
      </c>
      <c r="C795" s="5">
        <f t="shared" si="35"/>
        <v>5.4299267521009664E-3</v>
      </c>
      <c r="D795" s="5">
        <f t="shared" si="36"/>
        <v>2.0181404902574807E-2</v>
      </c>
    </row>
    <row r="796" spans="1:4" x14ac:dyDescent="0.25">
      <c r="A796" s="1">
        <v>41334</v>
      </c>
      <c r="B796">
        <v>232.28200000000001</v>
      </c>
      <c r="C796" s="5">
        <f t="shared" si="35"/>
        <v>-2.8119191025899326E-3</v>
      </c>
      <c r="D796" s="5">
        <f t="shared" si="36"/>
        <v>1.5187472411246183E-2</v>
      </c>
    </row>
    <row r="797" spans="1:4" x14ac:dyDescent="0.25">
      <c r="A797" s="1">
        <v>41365</v>
      </c>
      <c r="B797">
        <v>231.797</v>
      </c>
      <c r="C797" s="5">
        <f t="shared" si="35"/>
        <v>-2.0879792665812191E-3</v>
      </c>
      <c r="D797" s="5">
        <f t="shared" si="36"/>
        <v>1.1388080475768669E-2</v>
      </c>
    </row>
    <row r="798" spans="1:4" x14ac:dyDescent="0.25">
      <c r="A798" s="1">
        <v>41395</v>
      </c>
      <c r="B798">
        <v>231.893</v>
      </c>
      <c r="C798" s="5">
        <f t="shared" si="35"/>
        <v>4.1415548950163306E-4</v>
      </c>
      <c r="D798" s="5">
        <f t="shared" si="36"/>
        <v>1.3903888279197085E-2</v>
      </c>
    </row>
    <row r="799" spans="1:4" x14ac:dyDescent="0.25">
      <c r="A799" s="1">
        <v>41426</v>
      </c>
      <c r="B799">
        <v>232.44499999999999</v>
      </c>
      <c r="C799" s="5">
        <f t="shared" si="35"/>
        <v>2.3804082055085551E-3</v>
      </c>
      <c r="D799" s="5">
        <f t="shared" si="36"/>
        <v>1.7157935271568725E-2</v>
      </c>
    </row>
    <row r="800" spans="1:4" x14ac:dyDescent="0.25">
      <c r="A800" s="1">
        <v>41456</v>
      </c>
      <c r="B800">
        <v>232.9</v>
      </c>
      <c r="C800" s="5">
        <f t="shared" si="35"/>
        <v>1.9574523005443378E-3</v>
      </c>
      <c r="D800" s="5">
        <f t="shared" si="36"/>
        <v>1.8854718054158059E-2</v>
      </c>
    </row>
    <row r="801" spans="1:4" x14ac:dyDescent="0.25">
      <c r="A801" s="1">
        <v>41487</v>
      </c>
      <c r="B801">
        <v>233.45599999999999</v>
      </c>
      <c r="C801" s="5">
        <f t="shared" si="35"/>
        <v>2.3872906826962748E-3</v>
      </c>
      <c r="D801" s="5">
        <f t="shared" si="36"/>
        <v>1.538809488600279E-2</v>
      </c>
    </row>
    <row r="802" spans="1:4" x14ac:dyDescent="0.25">
      <c r="A802" s="1">
        <v>41518</v>
      </c>
      <c r="B802">
        <v>233.54400000000001</v>
      </c>
      <c r="C802" s="5">
        <f t="shared" si="35"/>
        <v>3.7694469193350066E-4</v>
      </c>
      <c r="D802" s="5">
        <f t="shared" si="36"/>
        <v>1.0947341081747997E-2</v>
      </c>
    </row>
    <row r="803" spans="1:4" x14ac:dyDescent="0.25">
      <c r="A803" s="1">
        <v>41548</v>
      </c>
      <c r="B803">
        <v>233.66900000000001</v>
      </c>
      <c r="C803" s="5">
        <f t="shared" si="35"/>
        <v>5.3523104853914205E-4</v>
      </c>
      <c r="D803" s="5">
        <f t="shared" si="36"/>
        <v>8.7679914349114707E-3</v>
      </c>
    </row>
    <row r="804" spans="1:4" x14ac:dyDescent="0.25">
      <c r="A804" s="1">
        <v>41579</v>
      </c>
      <c r="B804">
        <v>234.1</v>
      </c>
      <c r="C804" s="5">
        <f t="shared" si="35"/>
        <v>1.8444894273523804E-3</v>
      </c>
      <c r="D804" s="5">
        <f t="shared" si="36"/>
        <v>1.2328701961954458E-2</v>
      </c>
    </row>
    <row r="805" spans="1:4" x14ac:dyDescent="0.25">
      <c r="A805" s="1">
        <v>41609</v>
      </c>
      <c r="B805">
        <v>234.71899999999999</v>
      </c>
      <c r="C805" s="5">
        <f t="shared" si="35"/>
        <v>2.6441691584793148E-3</v>
      </c>
      <c r="D805" s="5">
        <f t="shared" si="36"/>
        <v>1.5128383667573297E-2</v>
      </c>
    </row>
    <row r="806" spans="1:4" x14ac:dyDescent="0.25">
      <c r="A806" s="1">
        <v>41640</v>
      </c>
      <c r="B806">
        <v>235.28800000000001</v>
      </c>
      <c r="C806" s="5">
        <f t="shared" si="35"/>
        <v>2.4241752904536895E-3</v>
      </c>
      <c r="D806" s="5">
        <f t="shared" si="36"/>
        <v>1.557758795574915E-2</v>
      </c>
    </row>
    <row r="807" spans="1:4" x14ac:dyDescent="0.25">
      <c r="A807" s="1">
        <v>41671</v>
      </c>
      <c r="B807">
        <v>235.547</v>
      </c>
      <c r="C807" s="5">
        <f t="shared" si="35"/>
        <v>1.1007786202441583E-3</v>
      </c>
      <c r="D807" s="5">
        <f t="shared" si="36"/>
        <v>1.1204746347724948E-2</v>
      </c>
    </row>
    <row r="808" spans="1:4" x14ac:dyDescent="0.25">
      <c r="A808" s="1">
        <v>41699</v>
      </c>
      <c r="B808">
        <v>236.02799999999999</v>
      </c>
      <c r="C808" s="5">
        <f t="shared" si="35"/>
        <v>2.0420553010651599E-3</v>
      </c>
      <c r="D808" s="5">
        <f t="shared" si="36"/>
        <v>1.6126949139408042E-2</v>
      </c>
    </row>
    <row r="809" spans="1:4" x14ac:dyDescent="0.25">
      <c r="A809" s="1">
        <v>41730</v>
      </c>
      <c r="B809">
        <v>236.46799999999999</v>
      </c>
      <c r="C809" s="5">
        <f t="shared" si="35"/>
        <v>1.8641856050976013E-3</v>
      </c>
      <c r="D809" s="5">
        <f t="shared" si="36"/>
        <v>2.0151253036061689E-2</v>
      </c>
    </row>
    <row r="810" spans="1:4" x14ac:dyDescent="0.25">
      <c r="A810" s="1">
        <v>41760</v>
      </c>
      <c r="B810">
        <v>236.91800000000001</v>
      </c>
      <c r="C810" s="5">
        <f t="shared" si="35"/>
        <v>1.9030059035471947E-3</v>
      </c>
      <c r="D810" s="5">
        <f t="shared" si="36"/>
        <v>2.1669476870798121E-2</v>
      </c>
    </row>
    <row r="811" spans="1:4" x14ac:dyDescent="0.25">
      <c r="A811" s="1">
        <v>41791</v>
      </c>
      <c r="B811">
        <v>237.23099999999999</v>
      </c>
      <c r="C811" s="5">
        <f t="shared" si="35"/>
        <v>1.321132206079767E-3</v>
      </c>
      <c r="D811" s="5">
        <f t="shared" si="36"/>
        <v>2.0589816945944195E-2</v>
      </c>
    </row>
    <row r="812" spans="1:4" x14ac:dyDescent="0.25">
      <c r="A812" s="1">
        <v>41821</v>
      </c>
      <c r="B812">
        <v>237.49799999999999</v>
      </c>
      <c r="C812" s="5">
        <f t="shared" si="35"/>
        <v>1.1254852864928111E-3</v>
      </c>
      <c r="D812" s="5">
        <f t="shared" si="36"/>
        <v>1.9742378703305974E-2</v>
      </c>
    </row>
    <row r="813" spans="1:4" x14ac:dyDescent="0.25">
      <c r="A813" s="1">
        <v>41852</v>
      </c>
      <c r="B813">
        <v>237.46</v>
      </c>
      <c r="C813" s="5">
        <f t="shared" si="35"/>
        <v>-1.6000134737970129E-4</v>
      </c>
      <c r="D813" s="5">
        <f t="shared" si="36"/>
        <v>1.7150983482969062E-2</v>
      </c>
    </row>
    <row r="814" spans="1:4" x14ac:dyDescent="0.25">
      <c r="A814" s="1">
        <v>41883</v>
      </c>
      <c r="B814">
        <v>237.477</v>
      </c>
      <c r="C814" s="5">
        <f t="shared" si="35"/>
        <v>7.1591004800808378E-5</v>
      </c>
      <c r="D814" s="5">
        <f t="shared" si="36"/>
        <v>1.6840509711232077E-2</v>
      </c>
    </row>
    <row r="815" spans="1:4" x14ac:dyDescent="0.25">
      <c r="A815" s="1">
        <v>41913</v>
      </c>
      <c r="B815">
        <v>237.43</v>
      </c>
      <c r="C815" s="5">
        <f t="shared" si="35"/>
        <v>-1.9791390324119806E-4</v>
      </c>
      <c r="D815" s="5">
        <f t="shared" si="36"/>
        <v>1.6095417021513292E-2</v>
      </c>
    </row>
    <row r="816" spans="1:4" x14ac:dyDescent="0.25">
      <c r="A816" s="1">
        <v>41944</v>
      </c>
      <c r="B816">
        <v>236.983</v>
      </c>
      <c r="C816" s="5">
        <f t="shared" si="35"/>
        <v>-1.8826601524659647E-3</v>
      </c>
      <c r="D816" s="5">
        <f t="shared" si="36"/>
        <v>1.231524989320798E-2</v>
      </c>
    </row>
    <row r="817" spans="1:4" x14ac:dyDescent="0.25">
      <c r="A817" s="1">
        <v>41974</v>
      </c>
      <c r="B817">
        <v>236.25200000000001</v>
      </c>
      <c r="C817" s="5">
        <f t="shared" si="35"/>
        <v>-3.0846094445592387E-3</v>
      </c>
      <c r="D817" s="5">
        <f t="shared" si="36"/>
        <v>6.5312139196231911E-3</v>
      </c>
    </row>
    <row r="818" spans="1:4" x14ac:dyDescent="0.25">
      <c r="A818" s="1">
        <v>42005</v>
      </c>
      <c r="B818">
        <v>234.74700000000001</v>
      </c>
      <c r="C818" s="5">
        <f t="shared" si="35"/>
        <v>-6.3703164417655556E-3</v>
      </c>
      <c r="D818" s="5">
        <f t="shared" si="36"/>
        <v>-2.2993097820542818E-3</v>
      </c>
    </row>
    <row r="819" spans="1:4" x14ac:dyDescent="0.25">
      <c r="A819" s="1">
        <v>42036</v>
      </c>
      <c r="B819">
        <v>235.34200000000001</v>
      </c>
      <c r="C819" s="5">
        <f t="shared" si="35"/>
        <v>2.5346436802173855E-3</v>
      </c>
      <c r="D819" s="5">
        <f t="shared" si="36"/>
        <v>-8.7031462935205361E-4</v>
      </c>
    </row>
    <row r="820" spans="1:4" x14ac:dyDescent="0.25">
      <c r="A820" s="1">
        <v>42064</v>
      </c>
      <c r="B820">
        <v>235.976</v>
      </c>
      <c r="C820" s="5">
        <f t="shared" si="35"/>
        <v>2.6939517808124425E-3</v>
      </c>
      <c r="D820" s="5">
        <f t="shared" si="36"/>
        <v>-2.2031284423873476E-4</v>
      </c>
    </row>
    <row r="821" spans="1:4" x14ac:dyDescent="0.25">
      <c r="A821" s="1">
        <v>42095</v>
      </c>
      <c r="B821">
        <v>236.22200000000001</v>
      </c>
      <c r="C821" s="5">
        <f t="shared" si="35"/>
        <v>1.0424788961589382E-3</v>
      </c>
      <c r="D821" s="5">
        <f t="shared" si="36"/>
        <v>-1.0403098939391064E-3</v>
      </c>
    </row>
    <row r="822" spans="1:4" x14ac:dyDescent="0.25">
      <c r="A822" s="1">
        <v>42125</v>
      </c>
      <c r="B822">
        <v>237.001</v>
      </c>
      <c r="C822" s="5">
        <f t="shared" si="35"/>
        <v>3.2977453412468272E-3</v>
      </c>
      <c r="D822" s="5">
        <f t="shared" si="36"/>
        <v>3.5033218244295838E-4</v>
      </c>
    </row>
    <row r="823" spans="1:4" x14ac:dyDescent="0.25">
      <c r="A823" s="1">
        <v>42156</v>
      </c>
      <c r="B823">
        <v>237.65700000000001</v>
      </c>
      <c r="C823" s="5">
        <f t="shared" si="35"/>
        <v>2.7679208104607333E-3</v>
      </c>
      <c r="D823" s="5">
        <f t="shared" si="36"/>
        <v>1.7957180975505249E-3</v>
      </c>
    </row>
    <row r="824" spans="1:4" x14ac:dyDescent="0.25">
      <c r="A824" s="1">
        <v>42186</v>
      </c>
      <c r="B824">
        <v>238.03399999999999</v>
      </c>
      <c r="C824" s="5">
        <f t="shared" si="35"/>
        <v>1.5863197801873063E-3</v>
      </c>
      <c r="D824" s="5">
        <f t="shared" si="36"/>
        <v>2.2568611104094582E-3</v>
      </c>
    </row>
    <row r="825" spans="1:4" x14ac:dyDescent="0.25">
      <c r="A825" s="1">
        <v>42217</v>
      </c>
      <c r="B825">
        <v>238.03299999999999</v>
      </c>
      <c r="C825" s="5">
        <f t="shared" si="35"/>
        <v>-4.2010805179071298E-6</v>
      </c>
      <c r="D825" s="5">
        <f t="shared" si="36"/>
        <v>2.413037985344868E-3</v>
      </c>
    </row>
    <row r="826" spans="1:4" x14ac:dyDescent="0.25">
      <c r="A826" s="1">
        <v>42248</v>
      </c>
      <c r="B826">
        <v>237.49799999999999</v>
      </c>
      <c r="C826" s="5">
        <f t="shared" si="35"/>
        <v>-2.2475875193775918E-3</v>
      </c>
      <c r="D826" s="5">
        <f t="shared" si="36"/>
        <v>8.8429616341700878E-5</v>
      </c>
    </row>
    <row r="827" spans="1:4" x14ac:dyDescent="0.25">
      <c r="A827" s="1">
        <v>42278</v>
      </c>
      <c r="B827">
        <v>237.733</v>
      </c>
      <c r="C827" s="5">
        <f t="shared" si="35"/>
        <v>9.8948201669069036E-4</v>
      </c>
      <c r="D827" s="5">
        <f t="shared" si="36"/>
        <v>1.2761656067050708E-3</v>
      </c>
    </row>
    <row r="828" spans="1:4" x14ac:dyDescent="0.25">
      <c r="A828" s="1">
        <v>42309</v>
      </c>
      <c r="B828">
        <v>238.017</v>
      </c>
      <c r="C828" s="5">
        <f t="shared" si="35"/>
        <v>1.1946174910508756E-3</v>
      </c>
      <c r="D828" s="5">
        <f t="shared" si="36"/>
        <v>4.3631821691851869E-3</v>
      </c>
    </row>
    <row r="829" spans="1:4" x14ac:dyDescent="0.25">
      <c r="A829" s="1">
        <v>42339</v>
      </c>
      <c r="B829">
        <v>237.761</v>
      </c>
      <c r="C829" s="5">
        <f t="shared" si="35"/>
        <v>-1.0755534268560574E-3</v>
      </c>
      <c r="D829" s="5">
        <f t="shared" si="36"/>
        <v>6.3872475153647912E-3</v>
      </c>
    </row>
    <row r="830" spans="1:4" x14ac:dyDescent="0.25">
      <c r="A830" s="1">
        <v>42370</v>
      </c>
      <c r="B830">
        <v>237.65199999999999</v>
      </c>
      <c r="C830" s="5">
        <f t="shared" si="35"/>
        <v>-4.5844356307389589E-4</v>
      </c>
      <c r="D830" s="5">
        <f t="shared" si="36"/>
        <v>1.2375025026943876E-2</v>
      </c>
    </row>
    <row r="831" spans="1:4" x14ac:dyDescent="0.25">
      <c r="A831" s="1">
        <v>42401</v>
      </c>
      <c r="B831">
        <v>237.33600000000001</v>
      </c>
      <c r="C831" s="5">
        <f t="shared" si="35"/>
        <v>-1.3296753235823022E-3</v>
      </c>
      <c r="D831" s="5">
        <f t="shared" si="36"/>
        <v>8.4727757901266187E-3</v>
      </c>
    </row>
    <row r="832" spans="1:4" x14ac:dyDescent="0.25">
      <c r="A832" s="1">
        <v>42430</v>
      </c>
      <c r="B832">
        <v>238.08</v>
      </c>
      <c r="C832" s="5">
        <f t="shared" si="35"/>
        <v>3.1347962382444194E-3</v>
      </c>
      <c r="D832" s="5">
        <f t="shared" si="36"/>
        <v>8.9161609655219465E-3</v>
      </c>
    </row>
    <row r="833" spans="1:4" x14ac:dyDescent="0.25">
      <c r="A833" s="1">
        <v>42461</v>
      </c>
      <c r="B833">
        <v>238.99199999999999</v>
      </c>
      <c r="C833" s="5">
        <f t="shared" si="35"/>
        <v>3.8306451612901693E-3</v>
      </c>
      <c r="D833" s="5">
        <f t="shared" si="36"/>
        <v>1.1726257503534843E-2</v>
      </c>
    </row>
    <row r="834" spans="1:4" x14ac:dyDescent="0.25">
      <c r="A834" s="1">
        <v>42491</v>
      </c>
      <c r="B834">
        <v>239.55699999999999</v>
      </c>
      <c r="C834" s="5">
        <f t="shared" si="35"/>
        <v>2.3640958693178504E-3</v>
      </c>
      <c r="D834" s="5">
        <f t="shared" si="36"/>
        <v>1.0784764621246223E-2</v>
      </c>
    </row>
    <row r="835" spans="1:4" x14ac:dyDescent="0.25">
      <c r="A835" s="1">
        <v>42522</v>
      </c>
      <c r="B835">
        <v>240.22200000000001</v>
      </c>
      <c r="C835" s="5">
        <f t="shared" si="35"/>
        <v>2.7759572878272021E-3</v>
      </c>
      <c r="D835" s="5">
        <f t="shared" si="36"/>
        <v>1.0792865347959424E-2</v>
      </c>
    </row>
    <row r="836" spans="1:4" x14ac:dyDescent="0.25">
      <c r="A836" s="1">
        <v>42552</v>
      </c>
      <c r="B836">
        <v>240.101</v>
      </c>
      <c r="C836" s="5">
        <f t="shared" ref="C836:C899" si="37">B836/B835-1</f>
        <v>-5.0370074347894089E-4</v>
      </c>
      <c r="D836" s="5">
        <f t="shared" si="36"/>
        <v>8.6836334305182561E-3</v>
      </c>
    </row>
    <row r="837" spans="1:4" x14ac:dyDescent="0.25">
      <c r="A837" s="1">
        <v>42583</v>
      </c>
      <c r="B837">
        <v>240.54499999999999</v>
      </c>
      <c r="C837" s="5">
        <f t="shared" si="37"/>
        <v>1.8492217858316895E-3</v>
      </c>
      <c r="D837" s="5">
        <f t="shared" si="36"/>
        <v>1.0553158595656864E-2</v>
      </c>
    </row>
    <row r="838" spans="1:4" x14ac:dyDescent="0.25">
      <c r="A838" s="1">
        <v>42614</v>
      </c>
      <c r="B838">
        <v>241.17599999999999</v>
      </c>
      <c r="C838" s="5">
        <f t="shared" si="37"/>
        <v>2.6232097944252075E-3</v>
      </c>
      <c r="D838" s="5">
        <f t="shared" si="36"/>
        <v>1.5486446201652182E-2</v>
      </c>
    </row>
    <row r="839" spans="1:4" x14ac:dyDescent="0.25">
      <c r="A839" s="1">
        <v>42644</v>
      </c>
      <c r="B839">
        <v>241.74100000000001</v>
      </c>
      <c r="C839" s="5">
        <f t="shared" si="37"/>
        <v>2.3426874979268764E-3</v>
      </c>
      <c r="D839" s="5">
        <f t="shared" si="36"/>
        <v>1.685924966243646E-2</v>
      </c>
    </row>
    <row r="840" spans="1:4" x14ac:dyDescent="0.25">
      <c r="A840" s="1">
        <v>42675</v>
      </c>
      <c r="B840">
        <v>242.02600000000001</v>
      </c>
      <c r="C840" s="5">
        <f t="shared" si="37"/>
        <v>1.1789477167711837E-3</v>
      </c>
      <c r="D840" s="5">
        <f t="shared" si="36"/>
        <v>1.6843334719788938E-2</v>
      </c>
    </row>
    <row r="841" spans="1:4" x14ac:dyDescent="0.25">
      <c r="A841" s="1">
        <v>42705</v>
      </c>
      <c r="B841">
        <v>242.637</v>
      </c>
      <c r="C841" s="5">
        <f t="shared" si="37"/>
        <v>2.5245221587761879E-3</v>
      </c>
      <c r="D841" s="5">
        <f t="shared" si="36"/>
        <v>2.0507989115119862E-2</v>
      </c>
    </row>
    <row r="842" spans="1:4" x14ac:dyDescent="0.25">
      <c r="A842" s="1">
        <v>42736</v>
      </c>
      <c r="B842">
        <v>243.61799999999999</v>
      </c>
      <c r="C842" s="5">
        <f t="shared" si="37"/>
        <v>4.0430766948156283E-3</v>
      </c>
      <c r="D842" s="5">
        <f t="shared" si="36"/>
        <v>2.5103933482571117E-2</v>
      </c>
    </row>
    <row r="843" spans="1:4" x14ac:dyDescent="0.25">
      <c r="A843" s="1">
        <v>42767</v>
      </c>
      <c r="B843">
        <v>244.006</v>
      </c>
      <c r="C843" s="5">
        <f t="shared" si="37"/>
        <v>1.5926573570097524E-3</v>
      </c>
      <c r="D843" s="5">
        <f t="shared" si="36"/>
        <v>2.8103616813294208E-2</v>
      </c>
    </row>
    <row r="844" spans="1:4" x14ac:dyDescent="0.25">
      <c r="A844" s="1">
        <v>42795</v>
      </c>
      <c r="B844">
        <v>243.892</v>
      </c>
      <c r="C844" s="5">
        <f t="shared" si="37"/>
        <v>-4.6720162618951733E-4</v>
      </c>
      <c r="D844" s="5">
        <f t="shared" si="36"/>
        <v>2.44119623655914E-2</v>
      </c>
    </row>
    <row r="845" spans="1:4" x14ac:dyDescent="0.25">
      <c r="A845" s="1">
        <v>42826</v>
      </c>
      <c r="B845">
        <v>244.19300000000001</v>
      </c>
      <c r="C845" s="5">
        <f t="shared" si="37"/>
        <v>1.2341528217407749E-3</v>
      </c>
      <c r="D845" s="5">
        <f t="shared" si="36"/>
        <v>2.176223471915395E-2</v>
      </c>
    </row>
    <row r="846" spans="1:4" x14ac:dyDescent="0.25">
      <c r="A846" s="1">
        <v>42856</v>
      </c>
      <c r="B846">
        <v>244.00399999999999</v>
      </c>
      <c r="C846" s="5">
        <f t="shared" si="37"/>
        <v>-7.7397796005629349E-4</v>
      </c>
      <c r="D846" s="5">
        <f t="shared" si="36"/>
        <v>1.8563431667619756E-2</v>
      </c>
    </row>
    <row r="847" spans="1:4" x14ac:dyDescent="0.25">
      <c r="A847" s="1">
        <v>42887</v>
      </c>
      <c r="B847">
        <v>244.16300000000001</v>
      </c>
      <c r="C847" s="5">
        <f t="shared" si="37"/>
        <v>6.5162866182522095E-4</v>
      </c>
      <c r="D847" s="5">
        <f t="shared" ref="D847:D906" si="38">B847/B835-1</f>
        <v>1.6405658099591269E-2</v>
      </c>
    </row>
    <row r="848" spans="1:4" x14ac:dyDescent="0.25">
      <c r="A848" s="1">
        <v>42917</v>
      </c>
      <c r="B848">
        <v>244.24299999999999</v>
      </c>
      <c r="C848" s="5">
        <f t="shared" si="37"/>
        <v>3.2764997153544861E-4</v>
      </c>
      <c r="D848" s="5">
        <f t="shared" si="38"/>
        <v>1.7251073506566073E-2</v>
      </c>
    </row>
    <row r="849" spans="1:4" x14ac:dyDescent="0.25">
      <c r="A849" s="1">
        <v>42948</v>
      </c>
      <c r="B849">
        <v>245.18299999999999</v>
      </c>
      <c r="C849" s="5">
        <f t="shared" si="37"/>
        <v>3.8486261632881824E-3</v>
      </c>
      <c r="D849" s="5">
        <f t="shared" si="38"/>
        <v>1.9281215572969801E-2</v>
      </c>
    </row>
    <row r="850" spans="1:4" x14ac:dyDescent="0.25">
      <c r="A850" s="1">
        <v>42979</v>
      </c>
      <c r="B850">
        <v>246.435</v>
      </c>
      <c r="C850" s="5">
        <f t="shared" si="37"/>
        <v>5.106389920997767E-3</v>
      </c>
      <c r="D850" s="5">
        <f t="shared" si="38"/>
        <v>2.1805652303711787E-2</v>
      </c>
    </row>
    <row r="851" spans="1:4" x14ac:dyDescent="0.25">
      <c r="A851" s="1">
        <v>43009</v>
      </c>
      <c r="B851">
        <v>246.626</v>
      </c>
      <c r="C851" s="5">
        <f t="shared" si="37"/>
        <v>7.7505224501384085E-4</v>
      </c>
      <c r="D851" s="5">
        <f t="shared" si="38"/>
        <v>2.020757753132485E-2</v>
      </c>
    </row>
    <row r="852" spans="1:4" x14ac:dyDescent="0.25">
      <c r="A852" s="1">
        <v>43040</v>
      </c>
      <c r="B852">
        <v>247.28399999999999</v>
      </c>
      <c r="C852" s="5">
        <f t="shared" si="37"/>
        <v>2.6680074282516841E-3</v>
      </c>
      <c r="D852" s="5">
        <f t="shared" si="38"/>
        <v>2.172493864295566E-2</v>
      </c>
    </row>
    <row r="853" spans="1:4" x14ac:dyDescent="0.25">
      <c r="A853" s="1">
        <v>43070</v>
      </c>
      <c r="B853">
        <v>247.80500000000001</v>
      </c>
      <c r="C853" s="5">
        <f t="shared" si="37"/>
        <v>2.1068892447551058E-3</v>
      </c>
      <c r="D853" s="5">
        <f t="shared" si="38"/>
        <v>2.1299307195522532E-2</v>
      </c>
    </row>
    <row r="854" spans="1:4" x14ac:dyDescent="0.25">
      <c r="A854" s="1">
        <v>43101</v>
      </c>
      <c r="B854">
        <v>248.85900000000001</v>
      </c>
      <c r="C854" s="5">
        <f t="shared" si="37"/>
        <v>4.2533443635115464E-3</v>
      </c>
      <c r="D854" s="5">
        <f t="shared" si="38"/>
        <v>2.151318868063945E-2</v>
      </c>
    </row>
    <row r="855" spans="1:4" x14ac:dyDescent="0.25">
      <c r="A855" s="1">
        <v>43132</v>
      </c>
      <c r="B855">
        <v>249.529</v>
      </c>
      <c r="C855" s="5">
        <f t="shared" si="37"/>
        <v>2.6922876006090224E-3</v>
      </c>
      <c r="D855" s="5">
        <f t="shared" si="38"/>
        <v>2.263468931091861E-2</v>
      </c>
    </row>
    <row r="856" spans="1:4" x14ac:dyDescent="0.25">
      <c r="A856" s="1">
        <v>43160</v>
      </c>
      <c r="B856">
        <v>249.577</v>
      </c>
      <c r="C856" s="5">
        <f t="shared" si="37"/>
        <v>1.9236241078202099E-4</v>
      </c>
      <c r="D856" s="5">
        <f t="shared" si="38"/>
        <v>2.3309497646499366E-2</v>
      </c>
    </row>
    <row r="857" spans="1:4" x14ac:dyDescent="0.25">
      <c r="A857" s="1">
        <v>43191</v>
      </c>
      <c r="B857">
        <v>250.227</v>
      </c>
      <c r="C857" s="5">
        <f t="shared" si="37"/>
        <v>2.6044066560619861E-3</v>
      </c>
      <c r="D857" s="5">
        <f t="shared" si="38"/>
        <v>2.4709963021052994E-2</v>
      </c>
    </row>
    <row r="858" spans="1:4" x14ac:dyDescent="0.25">
      <c r="A858" s="1">
        <v>43221</v>
      </c>
      <c r="B858">
        <v>250.792</v>
      </c>
      <c r="C858" s="5">
        <f t="shared" si="37"/>
        <v>2.2579497815982119E-3</v>
      </c>
      <c r="D858" s="5">
        <f t="shared" si="38"/>
        <v>2.7819216078424969E-2</v>
      </c>
    </row>
    <row r="859" spans="1:4" x14ac:dyDescent="0.25">
      <c r="A859" s="1">
        <v>43252</v>
      </c>
      <c r="B859">
        <v>251.018</v>
      </c>
      <c r="C859" s="5">
        <f t="shared" si="37"/>
        <v>9.0114517209483047E-4</v>
      </c>
      <c r="D859" s="5">
        <f t="shared" si="38"/>
        <v>2.8075506935940187E-2</v>
      </c>
    </row>
    <row r="860" spans="1:4" x14ac:dyDescent="0.25">
      <c r="A860" s="1">
        <v>43282</v>
      </c>
      <c r="B860">
        <v>251.214</v>
      </c>
      <c r="C860" s="5">
        <f t="shared" si="37"/>
        <v>7.8082049892835848E-4</v>
      </c>
      <c r="D860" s="5">
        <f t="shared" si="38"/>
        <v>2.8541247855619289E-2</v>
      </c>
    </row>
    <row r="861" spans="1:4" x14ac:dyDescent="0.25">
      <c r="A861" s="1">
        <v>43313</v>
      </c>
      <c r="B861">
        <v>251.66300000000001</v>
      </c>
      <c r="C861" s="5">
        <f t="shared" si="37"/>
        <v>1.7873207703393845E-3</v>
      </c>
      <c r="D861" s="5">
        <f t="shared" si="38"/>
        <v>2.6429238568742575E-2</v>
      </c>
    </row>
    <row r="862" spans="1:4" x14ac:dyDescent="0.25">
      <c r="A862" s="1">
        <v>43344</v>
      </c>
      <c r="B862">
        <v>252.18199999999999</v>
      </c>
      <c r="C862" s="5">
        <f t="shared" si="37"/>
        <v>2.0622817021174189E-3</v>
      </c>
      <c r="D862" s="5">
        <f t="shared" si="38"/>
        <v>2.3320551058088279E-2</v>
      </c>
    </row>
    <row r="863" spans="1:4" x14ac:dyDescent="0.25">
      <c r="A863" s="1">
        <v>43374</v>
      </c>
      <c r="B863">
        <v>252.77199999999999</v>
      </c>
      <c r="C863" s="5">
        <f t="shared" si="37"/>
        <v>2.3395801444987541E-3</v>
      </c>
      <c r="D863" s="5">
        <f t="shared" si="38"/>
        <v>2.492032470218053E-2</v>
      </c>
    </row>
    <row r="864" spans="1:4" x14ac:dyDescent="0.25">
      <c r="A864" s="1">
        <v>43405</v>
      </c>
      <c r="B864">
        <v>252.59399999999999</v>
      </c>
      <c r="C864" s="5">
        <f t="shared" si="37"/>
        <v>-7.0419191999115949E-4</v>
      </c>
      <c r="D864" s="5">
        <f t="shared" si="38"/>
        <v>2.1473285776677731E-2</v>
      </c>
    </row>
    <row r="865" spans="1:4" x14ac:dyDescent="0.25">
      <c r="A865" s="1">
        <v>43435</v>
      </c>
      <c r="B865">
        <v>252.767</v>
      </c>
      <c r="C865" s="5">
        <f t="shared" si="37"/>
        <v>6.8489354458134422E-4</v>
      </c>
      <c r="D865" s="5">
        <f t="shared" si="38"/>
        <v>2.0023809043401064E-2</v>
      </c>
    </row>
    <row r="866" spans="1:4" x14ac:dyDescent="0.25">
      <c r="A866" s="1">
        <v>43466</v>
      </c>
      <c r="B866">
        <v>252.56100000000001</v>
      </c>
      <c r="C866" s="5">
        <f t="shared" si="37"/>
        <v>-8.1497980353439914E-4</v>
      </c>
      <c r="D866" s="5">
        <f t="shared" si="38"/>
        <v>1.4875893578291333E-2</v>
      </c>
    </row>
    <row r="867" spans="1:4" x14ac:dyDescent="0.25">
      <c r="A867" s="1">
        <v>43497</v>
      </c>
      <c r="B867">
        <v>253.31899999999999</v>
      </c>
      <c r="C867" s="5">
        <f t="shared" si="37"/>
        <v>3.001255142321968E-3</v>
      </c>
      <c r="D867" s="5">
        <f t="shared" si="38"/>
        <v>1.5188615351321877E-2</v>
      </c>
    </row>
    <row r="868" spans="1:4" x14ac:dyDescent="0.25">
      <c r="A868" s="1">
        <v>43525</v>
      </c>
      <c r="B868">
        <v>254.27699999999999</v>
      </c>
      <c r="C868" s="5">
        <f t="shared" si="37"/>
        <v>3.7817929172307974E-3</v>
      </c>
      <c r="D868" s="5">
        <f t="shared" si="38"/>
        <v>1.8831863513063984E-2</v>
      </c>
    </row>
    <row r="869" spans="1:4" x14ac:dyDescent="0.25">
      <c r="A869" s="1">
        <v>43556</v>
      </c>
      <c r="B869">
        <v>255.233</v>
      </c>
      <c r="C869" s="5">
        <f t="shared" si="37"/>
        <v>3.7596794047436433E-3</v>
      </c>
      <c r="D869" s="5">
        <f t="shared" si="38"/>
        <v>2.0005834702090608E-2</v>
      </c>
    </row>
    <row r="870" spans="1:4" x14ac:dyDescent="0.25">
      <c r="A870" s="1">
        <v>43586</v>
      </c>
      <c r="B870">
        <v>255.29599999999999</v>
      </c>
      <c r="C870" s="5">
        <f t="shared" si="37"/>
        <v>2.4683328566443841E-4</v>
      </c>
      <c r="D870" s="5">
        <f t="shared" si="38"/>
        <v>1.7959105553606136E-2</v>
      </c>
    </row>
    <row r="871" spans="1:4" x14ac:dyDescent="0.25">
      <c r="A871" s="1">
        <v>43617</v>
      </c>
      <c r="B871">
        <v>255.21299999999999</v>
      </c>
      <c r="C871" s="5">
        <f t="shared" si="37"/>
        <v>-3.2511281022806759E-4</v>
      </c>
      <c r="D871" s="5">
        <f t="shared" si="38"/>
        <v>1.671194894390049E-2</v>
      </c>
    </row>
    <row r="872" spans="1:4" x14ac:dyDescent="0.25">
      <c r="A872" s="1">
        <v>43647</v>
      </c>
      <c r="B872">
        <v>255.80199999999999</v>
      </c>
      <c r="C872" s="5">
        <f t="shared" si="37"/>
        <v>2.3078761661827762E-3</v>
      </c>
      <c r="D872" s="5">
        <f t="shared" si="38"/>
        <v>1.826331335037068E-2</v>
      </c>
    </row>
    <row r="873" spans="1:4" x14ac:dyDescent="0.25">
      <c r="A873" s="1">
        <v>43678</v>
      </c>
      <c r="B873">
        <v>256.036</v>
      </c>
      <c r="C873" s="5">
        <f t="shared" si="37"/>
        <v>9.1477001743545117E-4</v>
      </c>
      <c r="D873" s="5">
        <f>B873/B861-1</f>
        <v>1.7376412106666406E-2</v>
      </c>
    </row>
    <row r="874" spans="1:4" x14ac:dyDescent="0.25">
      <c r="A874" s="1">
        <v>43709</v>
      </c>
      <c r="B874">
        <v>256.43</v>
      </c>
      <c r="C874" s="5">
        <f t="shared" si="37"/>
        <v>1.5388460997671771E-3</v>
      </c>
      <c r="D874" s="5">
        <f t="shared" si="38"/>
        <v>1.6844977040391562E-2</v>
      </c>
    </row>
    <row r="875" spans="1:4" x14ac:dyDescent="0.25">
      <c r="A875" s="1">
        <v>43739</v>
      </c>
      <c r="B875">
        <v>257.15499999999997</v>
      </c>
      <c r="C875" s="5">
        <f t="shared" si="37"/>
        <v>2.8272822992627678E-3</v>
      </c>
      <c r="D875" s="5">
        <f t="shared" si="38"/>
        <v>1.7339736996186295E-2</v>
      </c>
    </row>
    <row r="876" spans="1:4" x14ac:dyDescent="0.25">
      <c r="A876" s="1">
        <v>43770</v>
      </c>
      <c r="B876">
        <v>257.87900000000002</v>
      </c>
      <c r="C876" s="5">
        <f t="shared" si="37"/>
        <v>2.8154226050438602E-3</v>
      </c>
      <c r="D876" s="5">
        <f t="shared" si="38"/>
        <v>2.0922903948629168E-2</v>
      </c>
    </row>
    <row r="877" spans="1:4" x14ac:dyDescent="0.25">
      <c r="A877" s="1">
        <v>43800</v>
      </c>
      <c r="B877">
        <v>258.63</v>
      </c>
      <c r="C877" s="5">
        <f t="shared" si="37"/>
        <v>2.9122185210892493E-3</v>
      </c>
      <c r="D877" s="5">
        <f t="shared" si="38"/>
        <v>2.3195274699624457E-2</v>
      </c>
    </row>
    <row r="878" spans="1:4" x14ac:dyDescent="0.25">
      <c r="A878" s="1">
        <v>43831</v>
      </c>
      <c r="B878">
        <v>259.12700000000001</v>
      </c>
      <c r="C878" s="5">
        <f t="shared" si="37"/>
        <v>1.9216641534238743E-3</v>
      </c>
      <c r="D878" s="5">
        <f t="shared" si="38"/>
        <v>2.599767976845202E-2</v>
      </c>
    </row>
    <row r="879" spans="1:4" x14ac:dyDescent="0.25">
      <c r="A879" s="1">
        <v>43862</v>
      </c>
      <c r="B879">
        <v>259.25</v>
      </c>
      <c r="C879" s="5">
        <f t="shared" si="37"/>
        <v>4.7467072130658039E-4</v>
      </c>
      <c r="D879" s="5">
        <f t="shared" si="38"/>
        <v>2.3413166797595197E-2</v>
      </c>
    </row>
    <row r="880" spans="1:4" x14ac:dyDescent="0.25">
      <c r="A880" s="1">
        <v>43891</v>
      </c>
      <c r="B880">
        <v>258.07600000000002</v>
      </c>
      <c r="C880" s="5">
        <f t="shared" si="37"/>
        <v>-4.5284474445514977E-3</v>
      </c>
      <c r="D880" s="5">
        <f t="shared" si="38"/>
        <v>1.4940399642909163E-2</v>
      </c>
    </row>
    <row r="881" spans="1:4" x14ac:dyDescent="0.25">
      <c r="A881" s="1">
        <v>43922</v>
      </c>
      <c r="B881">
        <v>256.03199999999998</v>
      </c>
      <c r="C881" s="5">
        <f t="shared" si="37"/>
        <v>-7.9201475534340648E-3</v>
      </c>
      <c r="D881" s="5">
        <f t="shared" si="38"/>
        <v>3.1304729404111331E-3</v>
      </c>
    </row>
    <row r="882" spans="1:4" x14ac:dyDescent="0.25">
      <c r="A882" s="1">
        <v>43952</v>
      </c>
      <c r="B882">
        <v>255.80199999999999</v>
      </c>
      <c r="C882" s="5">
        <f t="shared" si="37"/>
        <v>-8.9832520934873816E-4</v>
      </c>
      <c r="D882" s="5">
        <f t="shared" si="38"/>
        <v>1.982013035848551E-3</v>
      </c>
    </row>
    <row r="883" spans="1:4" x14ac:dyDescent="0.25">
      <c r="A883" s="1">
        <v>43983</v>
      </c>
      <c r="B883">
        <v>257.04199999999997</v>
      </c>
      <c r="C883" s="5">
        <f t="shared" si="37"/>
        <v>4.847499237691677E-3</v>
      </c>
      <c r="D883" s="5">
        <f t="shared" si="38"/>
        <v>7.1665628318304808E-3</v>
      </c>
    </row>
    <row r="884" spans="1:4" x14ac:dyDescent="0.25">
      <c r="A884" s="1">
        <v>44013</v>
      </c>
      <c r="B884">
        <v>258.35199999999998</v>
      </c>
      <c r="C884" s="5">
        <f t="shared" si="37"/>
        <v>5.0964433827935807E-3</v>
      </c>
      <c r="D884" s="5">
        <f t="shared" si="38"/>
        <v>9.9686476258979972E-3</v>
      </c>
    </row>
    <row r="885" spans="1:4" x14ac:dyDescent="0.25">
      <c r="A885" s="1">
        <v>44044</v>
      </c>
      <c r="B885">
        <v>259.31599999999997</v>
      </c>
      <c r="C885" s="5">
        <f t="shared" si="37"/>
        <v>3.7313432835821558E-3</v>
      </c>
      <c r="D885" s="5">
        <f t="shared" si="38"/>
        <v>1.2810698495523853E-2</v>
      </c>
    </row>
    <row r="886" spans="1:4" x14ac:dyDescent="0.25">
      <c r="A886" s="1">
        <v>44075</v>
      </c>
      <c r="B886">
        <v>259.99700000000001</v>
      </c>
      <c r="C886" s="5">
        <f t="shared" si="37"/>
        <v>2.626139536318739E-3</v>
      </c>
      <c r="D886" s="5">
        <f t="shared" si="38"/>
        <v>1.3910228912373812E-2</v>
      </c>
    </row>
    <row r="887" spans="1:4" x14ac:dyDescent="0.25">
      <c r="A887" s="1">
        <v>44105</v>
      </c>
      <c r="B887">
        <v>260.31900000000002</v>
      </c>
      <c r="C887" s="5">
        <f t="shared" si="37"/>
        <v>1.238475828567287E-3</v>
      </c>
      <c r="D887" s="5">
        <f t="shared" si="38"/>
        <v>1.2303863428671624E-2</v>
      </c>
    </row>
    <row r="888" spans="1:4" x14ac:dyDescent="0.25">
      <c r="A888" s="1">
        <v>44136</v>
      </c>
      <c r="B888">
        <v>260.911</v>
      </c>
      <c r="C888" s="5">
        <f t="shared" si="37"/>
        <v>2.274132890799363E-3</v>
      </c>
      <c r="D888" s="5">
        <f t="shared" si="38"/>
        <v>1.1757452138405844E-2</v>
      </c>
    </row>
    <row r="889" spans="1:4" x14ac:dyDescent="0.25">
      <c r="A889" s="1">
        <v>44166</v>
      </c>
      <c r="B889">
        <v>262.04500000000002</v>
      </c>
      <c r="C889" s="5">
        <f t="shared" si="37"/>
        <v>4.346309661148906E-3</v>
      </c>
      <c r="D889" s="5">
        <f t="shared" si="38"/>
        <v>1.3204191315779434E-2</v>
      </c>
    </row>
    <row r="890" spans="1:4" x14ac:dyDescent="0.25">
      <c r="A890" s="1">
        <v>44197</v>
      </c>
      <c r="B890">
        <v>262.63900000000001</v>
      </c>
      <c r="C890" s="5">
        <f t="shared" si="37"/>
        <v>2.26678623900467E-3</v>
      </c>
      <c r="D890" s="5">
        <f t="shared" si="38"/>
        <v>1.3553199782346148E-2</v>
      </c>
    </row>
    <row r="891" spans="1:4" x14ac:dyDescent="0.25">
      <c r="A891" s="1">
        <v>44228</v>
      </c>
      <c r="B891">
        <v>263.57299999999998</v>
      </c>
      <c r="C891" s="5">
        <f t="shared" si="37"/>
        <v>3.556212139095738E-3</v>
      </c>
      <c r="D891" s="5">
        <f t="shared" si="38"/>
        <v>1.6675024108003811E-2</v>
      </c>
    </row>
    <row r="892" spans="1:4" x14ac:dyDescent="0.25">
      <c r="A892" s="1">
        <v>44256</v>
      </c>
      <c r="B892">
        <v>264.84699999999998</v>
      </c>
      <c r="C892" s="5">
        <f t="shared" si="37"/>
        <v>4.8335755179780282E-3</v>
      </c>
      <c r="D892" s="5">
        <f t="shared" si="38"/>
        <v>2.6236457477642139E-2</v>
      </c>
    </row>
    <row r="893" spans="1:4" x14ac:dyDescent="0.25">
      <c r="A893" s="1">
        <v>44287</v>
      </c>
      <c r="B893">
        <v>266.625</v>
      </c>
      <c r="C893" s="5">
        <f t="shared" si="37"/>
        <v>6.7133099487628467E-3</v>
      </c>
      <c r="D893" s="5">
        <f t="shared" si="38"/>
        <v>4.1373734533183493E-2</v>
      </c>
    </row>
    <row r="894" spans="1:4" x14ac:dyDescent="0.25">
      <c r="A894" s="1">
        <v>44317</v>
      </c>
      <c r="B894">
        <v>268.404</v>
      </c>
      <c r="C894" s="5">
        <f t="shared" si="37"/>
        <v>6.6722925457103344E-3</v>
      </c>
      <c r="D894" s="5">
        <f t="shared" si="38"/>
        <v>4.9264665639830785E-2</v>
      </c>
    </row>
    <row r="895" spans="1:4" x14ac:dyDescent="0.25">
      <c r="A895" s="1">
        <v>44348</v>
      </c>
      <c r="B895">
        <v>270.70999999999998</v>
      </c>
      <c r="C895" s="5">
        <f t="shared" si="37"/>
        <v>8.5915262067628451E-3</v>
      </c>
      <c r="D895" s="5">
        <f t="shared" si="38"/>
        <v>5.317418943207719E-2</v>
      </c>
    </row>
    <row r="896" spans="1:4" x14ac:dyDescent="0.25">
      <c r="A896" s="1">
        <v>44378</v>
      </c>
      <c r="B896">
        <v>271.96499999999997</v>
      </c>
      <c r="C896" s="5">
        <f t="shared" si="37"/>
        <v>4.6359572974770114E-3</v>
      </c>
      <c r="D896" s="5">
        <f t="shared" si="38"/>
        <v>5.2691676472409688E-2</v>
      </c>
    </row>
    <row r="897" spans="1:4" x14ac:dyDescent="0.25">
      <c r="A897" s="1">
        <v>44409</v>
      </c>
      <c r="B897">
        <v>272.75200000000001</v>
      </c>
      <c r="C897" s="5">
        <f t="shared" si="37"/>
        <v>2.8937547110843287E-3</v>
      </c>
      <c r="D897" s="5">
        <f t="shared" si="38"/>
        <v>5.1813231732712461E-2</v>
      </c>
    </row>
    <row r="898" spans="1:4" x14ac:dyDescent="0.25">
      <c r="A898" s="1">
        <v>44440</v>
      </c>
      <c r="B898">
        <v>273.94200000000001</v>
      </c>
      <c r="C898" s="5">
        <f t="shared" si="37"/>
        <v>4.3629377603098263E-3</v>
      </c>
      <c r="D898" s="5">
        <f t="shared" si="38"/>
        <v>5.363523425270289E-2</v>
      </c>
    </row>
    <row r="899" spans="1:4" x14ac:dyDescent="0.25">
      <c r="A899" s="1">
        <v>44470</v>
      </c>
      <c r="B899">
        <v>276.52800000000002</v>
      </c>
      <c r="C899" s="5">
        <f t="shared" si="37"/>
        <v>9.4399544429113469E-3</v>
      </c>
      <c r="D899" s="5">
        <f t="shared" si="38"/>
        <v>6.2265912207714491E-2</v>
      </c>
    </row>
    <row r="900" spans="1:4" x14ac:dyDescent="0.25">
      <c r="A900" s="1">
        <v>44501</v>
      </c>
      <c r="B900">
        <v>278.82400000000001</v>
      </c>
      <c r="C900" s="5">
        <f t="shared" ref="C900:C910" si="39">B900/B899-1</f>
        <v>8.3029566626164897E-3</v>
      </c>
      <c r="D900" s="5">
        <f t="shared" si="38"/>
        <v>6.8655595202961939E-2</v>
      </c>
    </row>
    <row r="901" spans="1:4" x14ac:dyDescent="0.25">
      <c r="A901" s="1">
        <v>44531</v>
      </c>
      <c r="B901">
        <v>280.80599999999998</v>
      </c>
      <c r="C901" s="5">
        <f t="shared" si="39"/>
        <v>7.1084268212204815E-3</v>
      </c>
      <c r="D901" s="5">
        <f t="shared" si="38"/>
        <v>7.1594573451124743E-2</v>
      </c>
    </row>
    <row r="902" spans="1:4" x14ac:dyDescent="0.25">
      <c r="A902" s="1">
        <v>44562</v>
      </c>
      <c r="B902">
        <v>282.54199999999997</v>
      </c>
      <c r="C902" s="5">
        <f t="shared" si="39"/>
        <v>6.1822040839583092E-3</v>
      </c>
      <c r="D902" s="5">
        <f t="shared" si="38"/>
        <v>7.578082463000535E-2</v>
      </c>
    </row>
    <row r="903" spans="1:4" x14ac:dyDescent="0.25">
      <c r="A903" s="1">
        <v>44593</v>
      </c>
      <c r="B903">
        <v>284.52499999999998</v>
      </c>
      <c r="C903" s="5">
        <f t="shared" si="39"/>
        <v>7.0184255792058448E-3</v>
      </c>
      <c r="D903" s="5">
        <f t="shared" si="38"/>
        <v>7.9492208989539792E-2</v>
      </c>
    </row>
    <row r="904" spans="1:4" x14ac:dyDescent="0.25">
      <c r="A904" s="1">
        <v>44621</v>
      </c>
      <c r="B904">
        <v>287.46699999999998</v>
      </c>
      <c r="C904" s="5">
        <f t="shared" si="39"/>
        <v>1.0340040418240992E-2</v>
      </c>
      <c r="D904" s="5">
        <f t="shared" si="38"/>
        <v>8.5407801485385848E-2</v>
      </c>
    </row>
    <row r="905" spans="1:4" x14ac:dyDescent="0.25">
      <c r="A905" s="1">
        <v>44652</v>
      </c>
      <c r="B905">
        <v>288.58199999999999</v>
      </c>
      <c r="C905" s="5">
        <f t="shared" si="39"/>
        <v>3.8787060775671289E-3</v>
      </c>
      <c r="D905" s="5">
        <f t="shared" si="38"/>
        <v>8.2351617440225011E-2</v>
      </c>
    </row>
    <row r="906" spans="1:4" x14ac:dyDescent="0.25">
      <c r="A906" s="1">
        <v>44682</v>
      </c>
      <c r="B906">
        <v>291.29899999999998</v>
      </c>
      <c r="C906" s="5">
        <f t="shared" si="39"/>
        <v>9.4150016286531635E-3</v>
      </c>
      <c r="D906" s="5">
        <f t="shared" si="38"/>
        <v>8.5300517130892262E-2</v>
      </c>
    </row>
    <row r="907" spans="1:4" x14ac:dyDescent="0.25">
      <c r="A907" s="1">
        <v>44713</v>
      </c>
      <c r="B907">
        <v>295.072</v>
      </c>
      <c r="C907" s="5">
        <f t="shared" si="39"/>
        <v>1.2952327333770608E-2</v>
      </c>
      <c r="D907" s="5">
        <f>B907/B895-1</f>
        <v>8.9992981419231066E-2</v>
      </c>
    </row>
    <row r="908" spans="1:4" x14ac:dyDescent="0.25">
      <c r="A908" s="1">
        <v>44743</v>
      </c>
      <c r="B908">
        <v>294.94</v>
      </c>
      <c r="C908" s="5">
        <f t="shared" si="39"/>
        <v>-4.4734844376970173E-4</v>
      </c>
      <c r="D908" s="5">
        <f t="shared" ref="D908:D932" si="40">B908/B896-1</f>
        <v>8.4477782067545526E-2</v>
      </c>
    </row>
    <row r="909" spans="1:4" x14ac:dyDescent="0.25">
      <c r="A909" s="1">
        <v>44774</v>
      </c>
      <c r="B909">
        <v>295.16199999999998</v>
      </c>
      <c r="C909" s="5">
        <f t="shared" si="39"/>
        <v>7.5269546348399885E-4</v>
      </c>
      <c r="D909" s="5">
        <f t="shared" si="40"/>
        <v>8.2162550595412664E-2</v>
      </c>
    </row>
    <row r="910" spans="1:4" x14ac:dyDescent="0.25">
      <c r="A910" s="1">
        <v>44805</v>
      </c>
      <c r="B910">
        <v>296.42099999999999</v>
      </c>
      <c r="C910" s="5">
        <f t="shared" si="39"/>
        <v>4.2654542251374661E-3</v>
      </c>
      <c r="D910" s="5">
        <f t="shared" si="40"/>
        <v>8.2057515824517591E-2</v>
      </c>
    </row>
    <row r="911" spans="1:4" x14ac:dyDescent="0.25">
      <c r="A911" s="1">
        <v>44835</v>
      </c>
      <c r="B911">
        <v>297.97899999999998</v>
      </c>
      <c r="C911" s="5">
        <f>B911/B910-1</f>
        <v>5.2560378650634565E-3</v>
      </c>
      <c r="D911" s="5">
        <f t="shared" si="40"/>
        <v>7.7572614708094623E-2</v>
      </c>
    </row>
    <row r="912" spans="1:4" x14ac:dyDescent="0.25">
      <c r="A912" s="1">
        <v>44866</v>
      </c>
      <c r="B912">
        <v>298.70800000000003</v>
      </c>
      <c r="C912" s="5">
        <f t="shared" ref="C912:C914" si="41">B912/B911-1</f>
        <v>2.4464811278648302E-3</v>
      </c>
      <c r="D912" s="5">
        <f t="shared" si="40"/>
        <v>7.1313803689782906E-2</v>
      </c>
    </row>
    <row r="913" spans="1:5" x14ac:dyDescent="0.25">
      <c r="A913" s="1">
        <v>44896</v>
      </c>
      <c r="B913">
        <v>298.80799999999999</v>
      </c>
      <c r="C913" s="5">
        <f>B913/B912-1</f>
        <v>3.3477509808887973E-4</v>
      </c>
      <c r="D913" s="5">
        <f t="shared" si="40"/>
        <v>6.4108316773858087E-2</v>
      </c>
    </row>
    <row r="914" spans="1:5" x14ac:dyDescent="0.25">
      <c r="A914" s="1">
        <v>44927</v>
      </c>
      <c r="B914">
        <v>300.45600000000002</v>
      </c>
      <c r="C914" s="5">
        <f t="shared" si="41"/>
        <v>5.5152472490698212E-3</v>
      </c>
      <c r="D914" s="5">
        <f t="shared" si="40"/>
        <v>6.3402963099291609E-2</v>
      </c>
    </row>
    <row r="915" spans="1:5" x14ac:dyDescent="0.25">
      <c r="A915" s="1">
        <v>44958</v>
      </c>
      <c r="B915">
        <v>301.476</v>
      </c>
      <c r="C915" s="5">
        <f>B915/B914-1</f>
        <v>3.3948398434380245E-3</v>
      </c>
      <c r="D915" s="5">
        <f t="shared" si="40"/>
        <v>5.9576487127668942E-2</v>
      </c>
    </row>
    <row r="916" spans="1:5" x14ac:dyDescent="0.25">
      <c r="A916" s="1">
        <v>44986</v>
      </c>
      <c r="B916">
        <v>301.64299999999997</v>
      </c>
      <c r="C916" s="5">
        <f t="shared" ref="C916:C918" si="42">B916/B915-1</f>
        <v>5.5394127559060813E-4</v>
      </c>
      <c r="D916" s="5">
        <f t="shared" si="40"/>
        <v>4.9313486417571273E-2</v>
      </c>
    </row>
    <row r="917" spans="1:5" x14ac:dyDescent="0.25">
      <c r="A917" s="1">
        <v>45017</v>
      </c>
      <c r="B917">
        <v>302.858</v>
      </c>
      <c r="C917" s="5">
        <f>B917/B916-1</f>
        <v>4.0279403135494718E-3</v>
      </c>
      <c r="D917" s="5">
        <f>B917/B905-1</f>
        <v>4.9469474880623254E-2</v>
      </c>
    </row>
    <row r="918" spans="1:5" x14ac:dyDescent="0.25">
      <c r="A918" s="1">
        <v>45047</v>
      </c>
      <c r="B918">
        <v>303.31599999999997</v>
      </c>
      <c r="C918" s="5">
        <f t="shared" si="42"/>
        <v>1.5122598709624846E-3</v>
      </c>
      <c r="D918" s="5">
        <f t="shared" si="40"/>
        <v>4.1253145393564727E-2</v>
      </c>
    </row>
    <row r="919" spans="1:5" x14ac:dyDescent="0.25">
      <c r="A919" s="1">
        <v>45078</v>
      </c>
      <c r="B919">
        <v>304.09899999999999</v>
      </c>
      <c r="C919" s="5">
        <f>B919/B918-1</f>
        <v>2.5814661936727212E-3</v>
      </c>
      <c r="D919" s="5">
        <f t="shared" si="40"/>
        <v>3.0592533347792994E-2</v>
      </c>
    </row>
    <row r="920" spans="1:5" x14ac:dyDescent="0.25">
      <c r="A920" s="1">
        <v>45108</v>
      </c>
      <c r="B920">
        <v>304.61500000000001</v>
      </c>
      <c r="C920" s="5">
        <f t="shared" ref="C920:C922" si="43">B920/B919-1</f>
        <v>1.6968158395787025E-3</v>
      </c>
      <c r="D920" s="5">
        <f t="shared" si="40"/>
        <v>3.2803282023462499E-2</v>
      </c>
    </row>
    <row r="921" spans="1:5" x14ac:dyDescent="0.25">
      <c r="A921" s="1">
        <v>45139</v>
      </c>
      <c r="B921">
        <v>306.13799999999998</v>
      </c>
      <c r="C921" s="5">
        <f>B921/B920-1</f>
        <v>4.9997537875678955E-3</v>
      </c>
      <c r="D921" s="5">
        <f t="shared" si="40"/>
        <v>3.7186358677607556E-2</v>
      </c>
      <c r="E921" t="s">
        <v>41</v>
      </c>
    </row>
    <row r="922" spans="1:5" x14ac:dyDescent="0.25">
      <c r="A922" s="1">
        <v>45170</v>
      </c>
      <c r="B922">
        <v>307.37400000000002</v>
      </c>
      <c r="C922" s="5">
        <f t="shared" si="43"/>
        <v>4.037394900339164E-3</v>
      </c>
      <c r="D922" s="5">
        <f t="shared" si="40"/>
        <v>3.6950823322234427E-2</v>
      </c>
      <c r="E922" t="s">
        <v>42</v>
      </c>
    </row>
    <row r="923" spans="1:5" x14ac:dyDescent="0.25">
      <c r="A923" s="1">
        <v>45200</v>
      </c>
      <c r="B923">
        <v>307.65300000000002</v>
      </c>
      <c r="C923" s="5">
        <f>B923/B922-1</f>
        <v>9.0768900427495858E-4</v>
      </c>
      <c r="D923" s="5">
        <f t="shared" si="40"/>
        <v>3.2465375076767167E-2</v>
      </c>
      <c r="E923" t="s">
        <v>53</v>
      </c>
    </row>
    <row r="924" spans="1:5" x14ac:dyDescent="0.25">
      <c r="A924" s="1">
        <v>45231</v>
      </c>
      <c r="B924">
        <v>308.08699999999999</v>
      </c>
      <c r="C924" s="5">
        <f t="shared" ref="C924:C926" si="44">B924/B923-1</f>
        <v>1.4106802143973862E-3</v>
      </c>
      <c r="D924" s="5">
        <f t="shared" si="40"/>
        <v>3.139855644977696E-2</v>
      </c>
      <c r="E924" t="s">
        <v>43</v>
      </c>
    </row>
    <row r="925" spans="1:5" x14ac:dyDescent="0.25">
      <c r="A925" s="1">
        <v>45261</v>
      </c>
      <c r="B925">
        <v>308.73500000000001</v>
      </c>
      <c r="C925" s="5">
        <f>B925/B924-1</f>
        <v>2.1033019893732519E-3</v>
      </c>
      <c r="D925" s="5">
        <f>B925/B913-1</f>
        <v>3.322200208829762E-2</v>
      </c>
      <c r="E925" t="s">
        <v>44</v>
      </c>
    </row>
    <row r="926" spans="1:5" x14ac:dyDescent="0.25">
      <c r="A926" s="1">
        <v>45292</v>
      </c>
      <c r="B926">
        <v>309.79399999999998</v>
      </c>
      <c r="C926" s="5">
        <f t="shared" si="44"/>
        <v>3.4301261599751776E-3</v>
      </c>
      <c r="D926" s="5">
        <f t="shared" si="40"/>
        <v>3.1079425939238847E-2</v>
      </c>
    </row>
    <row r="927" spans="1:5" x14ac:dyDescent="0.25">
      <c r="A927" s="1">
        <v>45323</v>
      </c>
      <c r="B927">
        <v>311.02199999999999</v>
      </c>
      <c r="C927" s="5">
        <f>B927/B926-1</f>
        <v>3.9639244142881669E-3</v>
      </c>
      <c r="D927" s="5">
        <f t="shared" si="40"/>
        <v>3.1664212076583098E-2</v>
      </c>
    </row>
    <row r="928" spans="1:5" x14ac:dyDescent="0.25">
      <c r="A928" s="1">
        <v>45352</v>
      </c>
      <c r="B928">
        <v>312.10700000000003</v>
      </c>
      <c r="C928" s="5">
        <f t="shared" ref="C928" si="45">B928/B927-1</f>
        <v>3.4884992058441533E-3</v>
      </c>
      <c r="D928" s="5">
        <f t="shared" si="40"/>
        <v>3.4690014354717524E-2</v>
      </c>
    </row>
    <row r="929" spans="1:5" x14ac:dyDescent="0.25">
      <c r="A929" s="1">
        <v>45383</v>
      </c>
      <c r="B929">
        <v>313.01600000000002</v>
      </c>
      <c r="C929" s="5">
        <f>B929/B928-1</f>
        <v>2.9124627131080771E-3</v>
      </c>
      <c r="D929" s="5">
        <f t="shared" si="40"/>
        <v>3.3540471111874304E-2</v>
      </c>
    </row>
    <row r="930" spans="1:5" x14ac:dyDescent="0.25">
      <c r="A930" s="1">
        <v>45413</v>
      </c>
      <c r="B930">
        <v>313.14</v>
      </c>
      <c r="C930" s="5">
        <f t="shared" ref="C930" si="46">B930/B929-1</f>
        <v>3.9614588391634342E-4</v>
      </c>
      <c r="D930" s="5">
        <f t="shared" si="40"/>
        <v>3.238866396761142E-2</v>
      </c>
      <c r="E930" t="s">
        <v>45</v>
      </c>
    </row>
    <row r="931" spans="1:5" x14ac:dyDescent="0.25">
      <c r="A931" s="1">
        <v>45444</v>
      </c>
      <c r="B931">
        <v>313.13099999999997</v>
      </c>
      <c r="C931" s="5">
        <f>B931/B930-1</f>
        <v>-2.8741138149102063E-5</v>
      </c>
      <c r="D931" s="5">
        <f t="shared" si="40"/>
        <v>2.9700853998204435E-2</v>
      </c>
    </row>
    <row r="932" spans="1:5" x14ac:dyDescent="0.25">
      <c r="A932" s="1">
        <v>45474</v>
      </c>
      <c r="B932">
        <v>313.56599999999997</v>
      </c>
      <c r="C932" s="5">
        <f t="shared" ref="C932" si="47">B932/B931-1</f>
        <v>1.389194937581939E-3</v>
      </c>
      <c r="D932" s="5">
        <f t="shared" si="40"/>
        <v>2.9384633061405374E-2</v>
      </c>
    </row>
    <row r="933" spans="1:5" x14ac:dyDescent="0.25">
      <c r="A933" s="1">
        <v>45505</v>
      </c>
      <c r="B933">
        <v>314.13099999999997</v>
      </c>
      <c r="C933" s="5">
        <f>B933/B932-1</f>
        <v>1.8018535172819039E-3</v>
      </c>
      <c r="D933" s="5">
        <f>B933/B921-1</f>
        <v>2.6109140322338353E-2</v>
      </c>
    </row>
    <row r="934" spans="1:5" x14ac:dyDescent="0.25">
      <c r="A934" s="1">
        <v>45536</v>
      </c>
      <c r="B934">
        <v>314.851</v>
      </c>
      <c r="C934" s="5">
        <f t="shared" ref="C934" si="48">B934/B933-1</f>
        <v>2.2920373984103293E-3</v>
      </c>
      <c r="D934" s="5">
        <f t="shared" ref="D934" si="49">B934/B922-1</f>
        <v>2.4325414641446441E-2</v>
      </c>
      <c r="E934" t="s">
        <v>45</v>
      </c>
    </row>
    <row r="935" spans="1:5" x14ac:dyDescent="0.25">
      <c r="A935" s="1">
        <v>45566</v>
      </c>
      <c r="B935">
        <v>315.56400000000002</v>
      </c>
      <c r="C935" s="5">
        <f>B935/B934-1</f>
        <v>2.264563237849071E-3</v>
      </c>
      <c r="D935" s="5">
        <f>B935/B923-1</f>
        <v>2.5714034967967203E-2</v>
      </c>
    </row>
    <row r="936" spans="1:5" x14ac:dyDescent="0.25">
      <c r="A936" s="1">
        <v>45597</v>
      </c>
      <c r="B936">
        <v>316.44900000000001</v>
      </c>
      <c r="C936" s="5">
        <f t="shared" ref="C936" si="50">B936/B935-1</f>
        <v>2.8045024147240749E-3</v>
      </c>
      <c r="D936" s="5">
        <f t="shared" ref="D936" si="51">B936/B924-1</f>
        <v>2.7141684004842848E-2</v>
      </c>
    </row>
    <row r="937" spans="1:5" x14ac:dyDescent="0.25">
      <c r="A937" s="1">
        <v>45627</v>
      </c>
      <c r="B937">
        <v>317.60300000000001</v>
      </c>
      <c r="C937" s="5">
        <f>B937/B936-1</f>
        <v>3.6467171645351293E-3</v>
      </c>
      <c r="D937" s="5">
        <f>B937/B925-1</f>
        <v>2.872366268806581E-2</v>
      </c>
      <c r="E937" t="s">
        <v>46</v>
      </c>
    </row>
    <row r="938" spans="1:5" x14ac:dyDescent="0.25">
      <c r="A938" s="1">
        <v>45658</v>
      </c>
      <c r="B938">
        <v>319.08600000000001</v>
      </c>
      <c r="C938" s="5">
        <f t="shared" ref="C938" si="52">B938/B937-1</f>
        <v>4.6693513600313263E-3</v>
      </c>
      <c r="D938" s="5">
        <f t="shared" ref="D938" si="53">B938/B926-1</f>
        <v>2.9994125128311122E-2</v>
      </c>
      <c r="E938" t="s">
        <v>47</v>
      </c>
    </row>
    <row r="939" spans="1:5" x14ac:dyDescent="0.25">
      <c r="A939" s="1">
        <v>45689</v>
      </c>
      <c r="B939">
        <v>319.77499999999998</v>
      </c>
      <c r="C939" s="5">
        <f>B939/B938-1</f>
        <v>2.159292479143371E-3</v>
      </c>
      <c r="D939" s="5">
        <f>B939/B927-1</f>
        <v>2.8142703731568686E-2</v>
      </c>
    </row>
    <row r="940" spans="1:5" x14ac:dyDescent="0.25">
      <c r="A940" s="1">
        <v>45717</v>
      </c>
      <c r="B940">
        <v>319.61500000000001</v>
      </c>
      <c r="C940" s="5">
        <f t="shared" ref="C940:C942" si="54">B940/B939-1</f>
        <v>-5.0035180986618411E-4</v>
      </c>
      <c r="D940" s="5">
        <f t="shared" ref="D940:D942" si="55">B940/B928-1</f>
        <v>2.4055852640280317E-2</v>
      </c>
      <c r="E940" t="s">
        <v>48</v>
      </c>
    </row>
    <row r="941" spans="1:5" x14ac:dyDescent="0.25">
      <c r="A941" s="1">
        <v>45748</v>
      </c>
      <c r="B941">
        <v>320.32100000000003</v>
      </c>
      <c r="C941" s="5">
        <f>B941/B940-1</f>
        <v>2.2089075919466961E-3</v>
      </c>
      <c r="D941" s="5">
        <f>B941/B929-1</f>
        <v>2.3337465177498906E-2</v>
      </c>
    </row>
    <row r="942" spans="1:5" x14ac:dyDescent="0.25">
      <c r="A942" s="1">
        <v>45778</v>
      </c>
      <c r="B942">
        <v>320.58</v>
      </c>
      <c r="C942" s="5">
        <f t="shared" si="54"/>
        <v>8.0856390932826372E-4</v>
      </c>
      <c r="D942" s="5">
        <f t="shared" si="55"/>
        <v>2.3759340869898393E-2</v>
      </c>
    </row>
    <row r="943" spans="1:5" x14ac:dyDescent="0.25">
      <c r="A943" s="1">
        <v>45809</v>
      </c>
      <c r="B943">
        <v>321.5</v>
      </c>
      <c r="C943" s="5">
        <f>B943/B942-1</f>
        <v>2.869798490236386E-3</v>
      </c>
      <c r="D943" s="5">
        <f>B943/B931-1</f>
        <v>2.6726833178446263E-2</v>
      </c>
    </row>
    <row r="944" spans="1:5" x14ac:dyDescent="0.25">
      <c r="A944" s="1">
        <v>45839</v>
      </c>
      <c r="B944">
        <v>322.13200000000001</v>
      </c>
      <c r="C944" s="5">
        <f t="shared" ref="C944" si="56">B944/B943-1</f>
        <v>1.9657853810264303E-3</v>
      </c>
      <c r="D944" s="5">
        <f>B944/B932-1</f>
        <v>2.7318012794754543E-2</v>
      </c>
    </row>
    <row r="945" spans="1:5" x14ac:dyDescent="0.25">
      <c r="A945" s="1">
        <v>45870</v>
      </c>
      <c r="B945">
        <v>323.36399999999998</v>
      </c>
      <c r="C945" s="5">
        <f>B945/B944-1</f>
        <v>3.8245191412216162E-3</v>
      </c>
      <c r="D945" s="5">
        <f>B945/B933-1</f>
        <v>2.9392196249335534E-2</v>
      </c>
      <c r="E945" t="s">
        <v>49</v>
      </c>
    </row>
    <row r="946" spans="1:5" x14ac:dyDescent="0.25">
      <c r="A946" s="1">
        <v>45901</v>
      </c>
      <c r="B946">
        <v>324.36799999999999</v>
      </c>
      <c r="C946" s="5">
        <f t="shared" ref="C946" si="57">B946/B945-1</f>
        <v>3.1048601575933699E-3</v>
      </c>
      <c r="D946" s="5">
        <f>B946/B934-1</f>
        <v>3.0226996261723871E-2</v>
      </c>
    </row>
  </sheetData>
  <mergeCells count="2">
    <mergeCell ref="G1:L1"/>
    <mergeCell ref="N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5"/>
  <sheetViews>
    <sheetView tabSelected="1" topLeftCell="C1" workbookViewId="0">
      <selection activeCell="R64" sqref="R64"/>
    </sheetView>
  </sheetViews>
  <sheetFormatPr defaultRowHeight="15" x14ac:dyDescent="0.25"/>
  <cols>
    <col min="1" max="1" width="14.28515625" customWidth="1"/>
    <col min="2" max="2" width="12.5703125" customWidth="1"/>
    <col min="4" max="4" width="12.7109375" customWidth="1"/>
    <col min="26" max="26" width="12" customWidth="1"/>
    <col min="28" max="28" width="12.7109375" customWidth="1"/>
  </cols>
  <sheetData>
    <row r="1" spans="1:29" x14ac:dyDescent="0.25">
      <c r="A1" t="s">
        <v>50</v>
      </c>
      <c r="B1" t="s">
        <v>51</v>
      </c>
      <c r="D1" t="s">
        <v>50</v>
      </c>
      <c r="E1" t="s">
        <v>51</v>
      </c>
      <c r="Z1" t="s">
        <v>50</v>
      </c>
      <c r="AA1" t="s">
        <v>52</v>
      </c>
      <c r="AB1" t="s">
        <v>50</v>
      </c>
      <c r="AC1" t="s">
        <v>52</v>
      </c>
    </row>
    <row r="2" spans="1:29" x14ac:dyDescent="0.25">
      <c r="A2" s="1">
        <v>43831</v>
      </c>
      <c r="B2" s="5">
        <v>2.4604903552897461E-2</v>
      </c>
      <c r="D2" s="1">
        <v>25569</v>
      </c>
      <c r="E2" s="5">
        <v>2.9629629629629672E-2</v>
      </c>
      <c r="Z2" s="1">
        <v>43831</v>
      </c>
      <c r="AA2">
        <v>1.55</v>
      </c>
      <c r="AB2" s="1">
        <v>25569</v>
      </c>
      <c r="AC2">
        <v>8.98</v>
      </c>
    </row>
    <row r="3" spans="1:29" x14ac:dyDescent="0.25">
      <c r="A3" s="1">
        <v>43862</v>
      </c>
      <c r="B3" s="5">
        <v>2.3197108262389632E-2</v>
      </c>
      <c r="D3" s="1">
        <v>25600</v>
      </c>
      <c r="E3" s="5">
        <v>2.9556650246305383E-2</v>
      </c>
      <c r="Z3" s="1">
        <v>43862</v>
      </c>
      <c r="AA3">
        <v>1.58</v>
      </c>
      <c r="AB3" s="1">
        <v>25600</v>
      </c>
      <c r="AC3">
        <v>8.98</v>
      </c>
    </row>
    <row r="4" spans="1:29" x14ac:dyDescent="0.25">
      <c r="A4" s="1">
        <v>43891</v>
      </c>
      <c r="B4" s="5">
        <v>1.5306383296693093E-2</v>
      </c>
      <c r="D4" s="1">
        <v>25628</v>
      </c>
      <c r="E4" s="5">
        <v>2.9484029484029284E-2</v>
      </c>
      <c r="Z4" s="1">
        <v>43891</v>
      </c>
      <c r="AA4">
        <v>0.65</v>
      </c>
      <c r="AB4" s="1">
        <v>25628</v>
      </c>
      <c r="AC4">
        <v>7.76</v>
      </c>
    </row>
    <row r="5" spans="1:29" x14ac:dyDescent="0.25">
      <c r="A5" s="1">
        <v>43922</v>
      </c>
      <c r="B5" s="5">
        <v>3.6486481190454167E-3</v>
      </c>
      <c r="D5" s="1">
        <v>25659</v>
      </c>
      <c r="E5" s="5">
        <v>3.1862745098039325E-2</v>
      </c>
      <c r="Z5" s="1">
        <v>43922</v>
      </c>
      <c r="AA5">
        <v>0.05</v>
      </c>
      <c r="AB5" s="1">
        <v>25659</v>
      </c>
      <c r="AC5">
        <v>8.1</v>
      </c>
    </row>
    <row r="6" spans="1:29" x14ac:dyDescent="0.25">
      <c r="A6" s="1">
        <v>43952</v>
      </c>
      <c r="B6" s="5">
        <v>2.4243611083911709E-3</v>
      </c>
      <c r="D6" s="1">
        <v>25689</v>
      </c>
      <c r="E6" s="5">
        <v>3.1784841075794823E-2</v>
      </c>
      <c r="Z6" s="1">
        <v>43952</v>
      </c>
      <c r="AA6">
        <v>0.05</v>
      </c>
      <c r="AB6" s="1">
        <v>25689</v>
      </c>
      <c r="AC6">
        <v>7.95</v>
      </c>
    </row>
    <row r="7" spans="1:29" x14ac:dyDescent="0.25">
      <c r="A7" s="1">
        <v>43983</v>
      </c>
      <c r="B7" s="5">
        <v>7.2681419637297129E-3</v>
      </c>
      <c r="D7" s="1">
        <v>25720</v>
      </c>
      <c r="E7" s="5">
        <v>3.4146341463414664E-2</v>
      </c>
      <c r="Z7" s="1">
        <v>43983</v>
      </c>
      <c r="AA7">
        <v>0.08</v>
      </c>
      <c r="AB7" s="1">
        <v>25720</v>
      </c>
      <c r="AC7">
        <v>7.61</v>
      </c>
    </row>
    <row r="8" spans="1:29" x14ac:dyDescent="0.25">
      <c r="A8" s="1">
        <v>44013</v>
      </c>
      <c r="B8" s="5">
        <v>1.0328253223915507E-2</v>
      </c>
      <c r="D8" s="1">
        <v>25750</v>
      </c>
      <c r="E8" s="5">
        <v>3.4063260340632562E-2</v>
      </c>
      <c r="Z8" s="1">
        <v>44013</v>
      </c>
      <c r="AA8">
        <v>0.09</v>
      </c>
      <c r="AB8" s="1">
        <v>25750</v>
      </c>
      <c r="AC8">
        <v>7.21</v>
      </c>
    </row>
    <row r="9" spans="1:29" x14ac:dyDescent="0.25">
      <c r="A9" s="1">
        <v>44044</v>
      </c>
      <c r="B9" s="5">
        <v>1.3275873510318892E-2</v>
      </c>
      <c r="D9" s="1">
        <v>25781</v>
      </c>
      <c r="E9" s="5">
        <v>3.6407766990291357E-2</v>
      </c>
      <c r="Z9" s="1">
        <v>44044</v>
      </c>
      <c r="AA9">
        <v>0.1</v>
      </c>
      <c r="AB9" s="1">
        <v>25781</v>
      </c>
      <c r="AC9">
        <v>6.62</v>
      </c>
    </row>
    <row r="10" spans="1:29" x14ac:dyDescent="0.25">
      <c r="A10" s="1">
        <v>44075</v>
      </c>
      <c r="B10" s="5">
        <v>1.4006453724921597E-2</v>
      </c>
      <c r="D10" s="1">
        <v>25812</v>
      </c>
      <c r="E10" s="5">
        <v>3.8647342995169032E-2</v>
      </c>
      <c r="Z10" s="1">
        <v>44075</v>
      </c>
      <c r="AA10">
        <v>0.09</v>
      </c>
      <c r="AB10" s="1">
        <v>25812</v>
      </c>
      <c r="AC10">
        <v>6.29</v>
      </c>
    </row>
    <row r="11" spans="1:29" x14ac:dyDescent="0.25">
      <c r="A11" s="1">
        <v>44105</v>
      </c>
      <c r="B11" s="5">
        <v>1.1841977419793537E-2</v>
      </c>
      <c r="D11" s="1">
        <v>25842</v>
      </c>
      <c r="E11" s="5">
        <v>4.8309178743961345E-2</v>
      </c>
      <c r="Z11" s="1">
        <v>44105</v>
      </c>
      <c r="AA11">
        <v>0.09</v>
      </c>
      <c r="AB11" s="1">
        <v>25842</v>
      </c>
      <c r="AC11">
        <v>6.2</v>
      </c>
    </row>
    <row r="12" spans="1:29" x14ac:dyDescent="0.25">
      <c r="A12" s="1">
        <v>44136</v>
      </c>
      <c r="B12" s="5">
        <v>1.1377566062035438E-2</v>
      </c>
      <c r="D12" s="1">
        <v>25873</v>
      </c>
      <c r="E12" s="5">
        <v>5.3012048192771166E-2</v>
      </c>
      <c r="Z12" s="1">
        <v>44136</v>
      </c>
      <c r="AA12">
        <v>0.09</v>
      </c>
      <c r="AB12" s="1">
        <v>25873</v>
      </c>
      <c r="AC12">
        <v>5.6</v>
      </c>
    </row>
    <row r="13" spans="1:29" x14ac:dyDescent="0.25">
      <c r="A13" s="1">
        <v>44166</v>
      </c>
      <c r="B13" s="5">
        <v>1.2781544394667721E-2</v>
      </c>
      <c r="D13" s="1">
        <v>25903</v>
      </c>
      <c r="E13" s="5">
        <v>5.5288461538461453E-2</v>
      </c>
      <c r="Z13" s="1">
        <v>44166</v>
      </c>
      <c r="AA13">
        <v>0.09</v>
      </c>
      <c r="AB13" s="1">
        <v>25903</v>
      </c>
      <c r="AC13">
        <v>4.9000000000000004</v>
      </c>
    </row>
    <row r="14" spans="1:29" x14ac:dyDescent="0.25">
      <c r="A14" s="1">
        <v>44197</v>
      </c>
      <c r="B14" s="5">
        <v>1.3599709295582851E-2</v>
      </c>
      <c r="D14" s="1">
        <v>25934</v>
      </c>
      <c r="E14" s="5">
        <v>5.9952038369304628E-2</v>
      </c>
      <c r="Z14" s="1">
        <v>44197</v>
      </c>
      <c r="AA14">
        <v>0.09</v>
      </c>
      <c r="AB14" s="1">
        <v>25934</v>
      </c>
      <c r="AC14">
        <v>4.1399999999999997</v>
      </c>
    </row>
    <row r="15" spans="1:29" x14ac:dyDescent="0.25">
      <c r="A15" s="1">
        <v>44228</v>
      </c>
      <c r="B15" s="5">
        <v>1.6752442984166338E-2</v>
      </c>
      <c r="D15" s="1">
        <v>25965</v>
      </c>
      <c r="E15" s="5">
        <v>5.741626794258381E-2</v>
      </c>
      <c r="Z15" s="1">
        <v>44228</v>
      </c>
      <c r="AA15">
        <v>0.08</v>
      </c>
      <c r="AB15" s="1">
        <v>25965</v>
      </c>
      <c r="AC15">
        <v>3.72</v>
      </c>
    </row>
    <row r="16" spans="1:29" x14ac:dyDescent="0.25">
      <c r="A16" s="1">
        <v>44256</v>
      </c>
      <c r="B16" s="5">
        <v>2.6583773943021027E-2</v>
      </c>
      <c r="D16" s="1">
        <v>25993</v>
      </c>
      <c r="E16" s="5">
        <v>7.398568019093088E-2</v>
      </c>
      <c r="Z16" s="1">
        <v>44256</v>
      </c>
      <c r="AA16">
        <v>7.0000000000000007E-2</v>
      </c>
      <c r="AB16" s="1">
        <v>25993</v>
      </c>
      <c r="AC16">
        <v>3.71</v>
      </c>
    </row>
    <row r="17" spans="1:29" x14ac:dyDescent="0.25">
      <c r="A17" s="1">
        <v>44287</v>
      </c>
      <c r="B17" s="5">
        <v>4.1519910657805248E-2</v>
      </c>
      <c r="D17" s="1">
        <v>26024</v>
      </c>
      <c r="E17" s="5">
        <v>7.3634204275534465E-2</v>
      </c>
      <c r="Z17" s="1">
        <v>44287</v>
      </c>
      <c r="AA17">
        <v>7.0000000000000007E-2</v>
      </c>
      <c r="AB17" s="1">
        <v>26024</v>
      </c>
      <c r="AC17">
        <v>4.16</v>
      </c>
    </row>
    <row r="18" spans="1:29" x14ac:dyDescent="0.25">
      <c r="A18" s="1">
        <v>44317</v>
      </c>
      <c r="B18" s="5">
        <v>4.9444409714625159E-2</v>
      </c>
      <c r="D18" s="1">
        <v>26054</v>
      </c>
      <c r="E18" s="5">
        <v>8.0568720379146974E-2</v>
      </c>
      <c r="Z18" s="1">
        <v>44317</v>
      </c>
      <c r="AA18">
        <v>0.06</v>
      </c>
      <c r="AB18" s="1">
        <v>26054</v>
      </c>
      <c r="AC18">
        <v>4.63</v>
      </c>
    </row>
    <row r="19" spans="1:29" x14ac:dyDescent="0.25">
      <c r="A19" s="1">
        <v>44348</v>
      </c>
      <c r="B19" s="5">
        <v>5.3410155627349631E-2</v>
      </c>
      <c r="D19" s="1">
        <v>26085</v>
      </c>
      <c r="E19" s="5">
        <v>8.2547169811320709E-2</v>
      </c>
      <c r="Z19" s="1">
        <v>44348</v>
      </c>
      <c r="AA19">
        <v>0.08</v>
      </c>
      <c r="AB19" s="1">
        <v>26085</v>
      </c>
      <c r="AC19">
        <v>4.91</v>
      </c>
    </row>
    <row r="20" spans="1:29" x14ac:dyDescent="0.25">
      <c r="A20" s="1">
        <v>44378</v>
      </c>
      <c r="B20" s="5">
        <v>5.2761049419245643E-2</v>
      </c>
      <c r="D20" s="1">
        <v>26115</v>
      </c>
      <c r="E20" s="5">
        <v>8.9411764705882302E-2</v>
      </c>
      <c r="Z20" s="1">
        <v>44378</v>
      </c>
      <c r="AA20">
        <v>0.1</v>
      </c>
      <c r="AB20" s="1">
        <v>26115</v>
      </c>
      <c r="AC20">
        <v>5.31</v>
      </c>
    </row>
    <row r="21" spans="1:29" x14ac:dyDescent="0.25">
      <c r="A21" s="1">
        <v>44409</v>
      </c>
      <c r="B21" s="5">
        <v>5.2053316896525148E-2</v>
      </c>
      <c r="D21" s="1">
        <v>26146</v>
      </c>
      <c r="E21" s="5">
        <v>9.6018735362997543E-2</v>
      </c>
      <c r="Z21" s="1">
        <v>44409</v>
      </c>
      <c r="AA21">
        <v>0.09</v>
      </c>
      <c r="AB21" s="1">
        <v>26146</v>
      </c>
      <c r="AC21">
        <v>5.57</v>
      </c>
    </row>
    <row r="22" spans="1:29" x14ac:dyDescent="0.25">
      <c r="A22" s="1">
        <v>44440</v>
      </c>
      <c r="B22" s="5">
        <v>5.3899073753795212E-2</v>
      </c>
      <c r="D22" s="1">
        <v>26177</v>
      </c>
      <c r="E22" s="5">
        <v>9.9999999999999867E-2</v>
      </c>
      <c r="Z22" s="1">
        <v>44440</v>
      </c>
      <c r="AA22">
        <v>0.08</v>
      </c>
      <c r="AB22" s="1">
        <v>26177</v>
      </c>
      <c r="AC22">
        <v>5.55</v>
      </c>
    </row>
    <row r="23" spans="1:29" x14ac:dyDescent="0.25">
      <c r="A23" s="1">
        <v>44470</v>
      </c>
      <c r="B23" s="5">
        <v>6.2369407571288171E-2</v>
      </c>
      <c r="D23" s="1">
        <v>26207</v>
      </c>
      <c r="E23" s="5">
        <v>0.10138248847926268</v>
      </c>
      <c r="Z23" s="1">
        <v>44470</v>
      </c>
      <c r="AA23">
        <v>0.08</v>
      </c>
      <c r="AB23" s="1">
        <v>26207</v>
      </c>
      <c r="AC23">
        <v>5.2</v>
      </c>
    </row>
    <row r="24" spans="1:29" x14ac:dyDescent="0.25">
      <c r="A24" s="1">
        <v>44501</v>
      </c>
      <c r="B24" s="5">
        <v>6.8283720912392987E-2</v>
      </c>
      <c r="D24" s="1">
        <v>26238</v>
      </c>
      <c r="E24" s="5">
        <v>0.10068649885583514</v>
      </c>
      <c r="Z24" s="1">
        <v>44501</v>
      </c>
      <c r="AA24">
        <v>0.08</v>
      </c>
      <c r="AB24" s="1">
        <v>26238</v>
      </c>
      <c r="AC24">
        <v>4.91</v>
      </c>
    </row>
    <row r="25" spans="1:29" x14ac:dyDescent="0.25">
      <c r="A25" s="1">
        <v>44531</v>
      </c>
      <c r="B25" s="5">
        <v>7.0965423376305514E-2</v>
      </c>
      <c r="D25" s="1">
        <v>26268</v>
      </c>
      <c r="E25" s="5">
        <v>0.1070615034168565</v>
      </c>
      <c r="Z25" s="1">
        <v>44531</v>
      </c>
      <c r="AA25">
        <v>0.08</v>
      </c>
      <c r="AB25" s="1">
        <v>26268</v>
      </c>
      <c r="AC25">
        <v>4.1399999999999997</v>
      </c>
    </row>
    <row r="26" spans="1:29" x14ac:dyDescent="0.25">
      <c r="A26" s="1">
        <v>44562</v>
      </c>
      <c r="B26" s="5">
        <v>7.595278888254331E-2</v>
      </c>
      <c r="D26" s="1">
        <v>26299</v>
      </c>
      <c r="E26" s="5">
        <v>0.10859728506787314</v>
      </c>
      <c r="Z26" s="1">
        <v>44562</v>
      </c>
      <c r="AA26">
        <v>0.08</v>
      </c>
      <c r="AB26" s="1">
        <v>26299</v>
      </c>
      <c r="AC26">
        <v>3.51</v>
      </c>
    </row>
    <row r="27" spans="1:29" x14ac:dyDescent="0.25">
      <c r="A27" s="1">
        <v>44593</v>
      </c>
      <c r="B27" s="5">
        <v>7.954847176810631E-2</v>
      </c>
      <c r="D27" s="1">
        <v>26330</v>
      </c>
      <c r="E27" s="5">
        <v>0.1153846153846152</v>
      </c>
      <c r="Z27" s="1">
        <v>44593</v>
      </c>
      <c r="AA27">
        <v>0.08</v>
      </c>
      <c r="AB27" s="1">
        <v>26330</v>
      </c>
      <c r="AC27">
        <v>3.3</v>
      </c>
    </row>
    <row r="28" spans="1:29" x14ac:dyDescent="0.25">
      <c r="A28" s="1">
        <v>44621</v>
      </c>
      <c r="B28" s="5">
        <v>8.5152162588613578E-2</v>
      </c>
      <c r="D28" s="1">
        <v>26359</v>
      </c>
      <c r="E28" s="5">
        <v>0.10888888888888881</v>
      </c>
      <c r="Z28" s="1">
        <v>44621</v>
      </c>
      <c r="AA28">
        <v>0.2</v>
      </c>
      <c r="AB28" s="1">
        <v>26359</v>
      </c>
      <c r="AC28">
        <v>3.83</v>
      </c>
    </row>
    <row r="29" spans="1:29" x14ac:dyDescent="0.25">
      <c r="A29" s="1">
        <v>44652</v>
      </c>
      <c r="B29" s="5">
        <v>8.2277721528480896E-2</v>
      </c>
      <c r="D29" s="1">
        <v>26390</v>
      </c>
      <c r="E29" s="5">
        <v>0.11946902654867242</v>
      </c>
      <c r="Z29" s="1">
        <v>44652</v>
      </c>
      <c r="AA29">
        <v>0.33</v>
      </c>
      <c r="AB29" s="1">
        <v>26390</v>
      </c>
      <c r="AC29">
        <v>4.17</v>
      </c>
    </row>
    <row r="30" spans="1:29" x14ac:dyDescent="0.25">
      <c r="A30" s="1">
        <v>44682</v>
      </c>
      <c r="B30" s="5">
        <v>8.5023319575032286E-2</v>
      </c>
      <c r="D30" s="1">
        <v>26420</v>
      </c>
      <c r="E30" s="5">
        <v>0.11842105263157898</v>
      </c>
      <c r="Z30" s="1">
        <v>44682</v>
      </c>
      <c r="AA30">
        <v>0.77</v>
      </c>
      <c r="AB30" s="1">
        <v>26420</v>
      </c>
      <c r="AC30">
        <v>4.2699999999999996</v>
      </c>
    </row>
    <row r="31" spans="1:29" x14ac:dyDescent="0.25">
      <c r="A31" s="1">
        <v>44713</v>
      </c>
      <c r="B31" s="5">
        <v>8.9329868901052878E-2</v>
      </c>
      <c r="D31" s="1">
        <v>26451</v>
      </c>
      <c r="E31" s="5">
        <v>0.12200435729847503</v>
      </c>
      <c r="Z31" s="1">
        <v>44713</v>
      </c>
      <c r="AA31">
        <v>1.21</v>
      </c>
      <c r="AB31" s="1">
        <v>26451</v>
      </c>
      <c r="AC31">
        <v>4.46</v>
      </c>
    </row>
    <row r="32" spans="1:29" x14ac:dyDescent="0.25">
      <c r="A32" s="1">
        <v>44743</v>
      </c>
      <c r="B32" s="5">
        <v>8.4131820255810119E-2</v>
      </c>
      <c r="D32" s="1">
        <v>26481</v>
      </c>
      <c r="E32" s="5">
        <v>0.12095032397408212</v>
      </c>
      <c r="Z32" s="1">
        <v>44743</v>
      </c>
      <c r="AA32">
        <v>1.68</v>
      </c>
      <c r="AB32" s="1">
        <v>26481</v>
      </c>
      <c r="AC32">
        <v>4.55</v>
      </c>
    </row>
    <row r="33" spans="1:29" x14ac:dyDescent="0.25">
      <c r="A33" s="1">
        <v>44774</v>
      </c>
      <c r="B33" s="5">
        <v>8.2273610144024678E-2</v>
      </c>
      <c r="D33" s="1">
        <v>26512</v>
      </c>
      <c r="E33" s="5">
        <v>0.11752136752136755</v>
      </c>
      <c r="Z33" s="1">
        <v>44774</v>
      </c>
      <c r="AA33">
        <v>2.33</v>
      </c>
      <c r="AB33" s="1">
        <v>26512</v>
      </c>
      <c r="AC33">
        <v>4.8099999999999996</v>
      </c>
    </row>
    <row r="34" spans="1:29" x14ac:dyDescent="0.25">
      <c r="A34" s="1">
        <v>44805</v>
      </c>
      <c r="B34" s="5">
        <v>8.2148539565299661E-2</v>
      </c>
      <c r="D34" s="1">
        <v>26543</v>
      </c>
      <c r="E34" s="5">
        <v>0.11205073995771686</v>
      </c>
      <c r="Z34" s="1">
        <v>44805</v>
      </c>
      <c r="AA34">
        <v>2.56</v>
      </c>
      <c r="AB34" s="1">
        <v>26543</v>
      </c>
      <c r="AC34">
        <v>4.87</v>
      </c>
    </row>
    <row r="35" spans="1:29" x14ac:dyDescent="0.25">
      <c r="A35" s="1">
        <v>44835</v>
      </c>
      <c r="B35" s="5">
        <v>7.7624926768937064E-2</v>
      </c>
      <c r="D35" s="1">
        <v>26573</v>
      </c>
      <c r="E35" s="5">
        <v>0.10460251046025104</v>
      </c>
      <c r="Z35" s="1">
        <v>44835</v>
      </c>
      <c r="AA35">
        <v>3.08</v>
      </c>
      <c r="AB35" s="1">
        <v>26573</v>
      </c>
      <c r="AC35">
        <v>5.05</v>
      </c>
    </row>
    <row r="36" spans="1:29" x14ac:dyDescent="0.25">
      <c r="A36" s="1">
        <v>44866</v>
      </c>
      <c r="B36" s="5">
        <v>7.135348084575055E-2</v>
      </c>
      <c r="D36" s="1">
        <v>26604</v>
      </c>
      <c r="E36" s="5">
        <v>0.10187110187110182</v>
      </c>
      <c r="Z36" s="1">
        <v>44866</v>
      </c>
      <c r="AA36">
        <v>3.78</v>
      </c>
      <c r="AB36" s="1">
        <v>26604</v>
      </c>
      <c r="AC36">
        <v>5.0599999999999996</v>
      </c>
    </row>
    <row r="37" spans="1:29" x14ac:dyDescent="0.25">
      <c r="A37" s="1">
        <v>44896</v>
      </c>
      <c r="B37" s="5">
        <v>6.444940492084017E-2</v>
      </c>
      <c r="D37" s="1">
        <v>26634</v>
      </c>
      <c r="E37" s="5">
        <v>9.259259259259256E-2</v>
      </c>
      <c r="Z37" s="1">
        <v>44896</v>
      </c>
      <c r="AA37">
        <v>4.0999999999999996</v>
      </c>
      <c r="AB37" s="1">
        <v>26634</v>
      </c>
      <c r="AC37">
        <v>5.33</v>
      </c>
    </row>
    <row r="38" spans="1:29" x14ac:dyDescent="0.25">
      <c r="A38" s="1">
        <v>44927</v>
      </c>
      <c r="B38" s="5">
        <v>6.3471562178210261E-2</v>
      </c>
      <c r="D38" s="1">
        <v>26665</v>
      </c>
      <c r="E38" s="5">
        <v>9.1836734693877542E-2</v>
      </c>
      <c r="Z38" s="1">
        <v>44927</v>
      </c>
      <c r="AA38">
        <v>4.33</v>
      </c>
      <c r="AB38" s="1">
        <v>26665</v>
      </c>
      <c r="AC38">
        <v>5.94</v>
      </c>
    </row>
    <row r="39" spans="1:29" x14ac:dyDescent="0.25">
      <c r="A39" s="1">
        <v>44958</v>
      </c>
      <c r="B39" s="5">
        <v>5.9864375812515469E-2</v>
      </c>
      <c r="D39" s="1">
        <v>26696</v>
      </c>
      <c r="E39" s="5">
        <v>9.5334685598377433E-2</v>
      </c>
      <c r="Z39" s="1">
        <v>44958</v>
      </c>
      <c r="AA39">
        <v>4.57</v>
      </c>
      <c r="AB39" s="1">
        <v>26696</v>
      </c>
      <c r="AC39">
        <v>6.58</v>
      </c>
    </row>
    <row r="40" spans="1:29" x14ac:dyDescent="0.25">
      <c r="A40" s="1">
        <v>44986</v>
      </c>
      <c r="B40" s="5">
        <v>4.9869204652974952E-2</v>
      </c>
      <c r="D40" s="1">
        <v>26724</v>
      </c>
      <c r="E40" s="5">
        <v>8.6172344689378955E-2</v>
      </c>
      <c r="Z40" s="1">
        <v>44986</v>
      </c>
      <c r="AA40">
        <v>4.6500000000000004</v>
      </c>
      <c r="AB40" s="1">
        <v>26724</v>
      </c>
      <c r="AC40">
        <v>7.09</v>
      </c>
    </row>
    <row r="41" spans="1:29" x14ac:dyDescent="0.25">
      <c r="A41" s="1">
        <v>45017</v>
      </c>
      <c r="B41" s="5">
        <v>4.9571915138369782E-2</v>
      </c>
      <c r="D41" s="1">
        <v>26755</v>
      </c>
      <c r="E41" s="5">
        <v>7.9051383399209474E-2</v>
      </c>
      <c r="Z41" s="1">
        <v>45017</v>
      </c>
      <c r="AA41">
        <v>4.83</v>
      </c>
      <c r="AB41" s="1">
        <v>26755</v>
      </c>
      <c r="AC41">
        <v>7.12</v>
      </c>
    </row>
    <row r="42" spans="1:29" x14ac:dyDescent="0.25">
      <c r="A42" s="1">
        <v>45047</v>
      </c>
      <c r="B42" s="5">
        <v>4.1288435392834222E-2</v>
      </c>
      <c r="D42" s="1">
        <v>26785</v>
      </c>
      <c r="E42" s="5">
        <v>7.6470588235294068E-2</v>
      </c>
      <c r="Z42" s="1">
        <v>45047</v>
      </c>
      <c r="AA42">
        <v>5.0599999999999996</v>
      </c>
      <c r="AB42" s="1">
        <v>26785</v>
      </c>
      <c r="AC42">
        <v>7.84</v>
      </c>
    </row>
    <row r="43" spans="1:29" x14ac:dyDescent="0.25">
      <c r="A43" s="1">
        <v>45078</v>
      </c>
      <c r="B43" s="5">
        <v>3.09E-2</v>
      </c>
      <c r="D43" s="1">
        <v>26816</v>
      </c>
      <c r="E43" s="5">
        <v>7.3786407766990303E-2</v>
      </c>
      <c r="Z43" s="1">
        <v>45078</v>
      </c>
      <c r="AA43">
        <v>5.08</v>
      </c>
      <c r="AB43" s="1">
        <v>26816</v>
      </c>
      <c r="AC43">
        <v>8.49</v>
      </c>
    </row>
    <row r="44" spans="1:29" x14ac:dyDescent="0.25">
      <c r="A44" s="1">
        <v>45108</v>
      </c>
      <c r="B44" s="5">
        <v>3.299075444289068E-2</v>
      </c>
      <c r="D44" s="1">
        <v>26846</v>
      </c>
      <c r="E44" s="5">
        <v>7.1290944123314048E-2</v>
      </c>
      <c r="Z44" s="1">
        <v>45108</v>
      </c>
      <c r="AA44">
        <v>5.12</v>
      </c>
      <c r="AB44" s="1">
        <v>26846</v>
      </c>
      <c r="AC44">
        <v>10.4</v>
      </c>
    </row>
    <row r="45" spans="1:29" x14ac:dyDescent="0.25">
      <c r="A45" s="1">
        <v>45139</v>
      </c>
      <c r="B45" s="5">
        <v>3.7075037247731313E-2</v>
      </c>
      <c r="D45" s="1">
        <v>26877</v>
      </c>
      <c r="E45" s="5">
        <v>6.6921606118546917E-2</v>
      </c>
      <c r="Z45" s="1">
        <v>45139</v>
      </c>
      <c r="AA45">
        <v>5.33</v>
      </c>
      <c r="AB45" s="1">
        <v>26877</v>
      </c>
      <c r="AC45">
        <v>10.5</v>
      </c>
    </row>
    <row r="46" spans="1:29" x14ac:dyDescent="0.25">
      <c r="A46" s="1">
        <v>45170</v>
      </c>
      <c r="B46" s="5">
        <v>3.6899025086076342E-2</v>
      </c>
      <c r="D46" s="1">
        <v>26908</v>
      </c>
      <c r="E46" s="5">
        <v>6.2737642585551257E-2</v>
      </c>
      <c r="Z46" s="1">
        <v>45170</v>
      </c>
      <c r="AA46">
        <v>5.33</v>
      </c>
      <c r="AB46" s="1">
        <v>26908</v>
      </c>
      <c r="AC46">
        <v>10.78</v>
      </c>
    </row>
    <row r="47" spans="1:29" x14ac:dyDescent="0.25">
      <c r="A47" s="1">
        <v>45200</v>
      </c>
      <c r="B47" s="5">
        <v>3.232355773909612E-2</v>
      </c>
      <c r="D47" s="1">
        <v>26938</v>
      </c>
      <c r="E47" s="5">
        <v>6.0606060606060552E-2</v>
      </c>
      <c r="Z47" s="1">
        <v>45200</v>
      </c>
      <c r="AA47">
        <v>5.33</v>
      </c>
      <c r="AB47" s="1">
        <v>26938</v>
      </c>
      <c r="AC47">
        <v>10.01</v>
      </c>
    </row>
    <row r="48" spans="1:29" x14ac:dyDescent="0.25">
      <c r="A48" s="1">
        <v>45231</v>
      </c>
      <c r="B48" s="5">
        <v>3.1209184254415545E-2</v>
      </c>
      <c r="D48" s="1">
        <v>26969</v>
      </c>
      <c r="E48" s="5">
        <v>5.8490566037735947E-2</v>
      </c>
      <c r="Z48" s="1">
        <v>45231</v>
      </c>
      <c r="AA48">
        <v>5.33</v>
      </c>
      <c r="AB48" s="1">
        <v>26969</v>
      </c>
      <c r="AC48">
        <v>10.029999999999999</v>
      </c>
    </row>
    <row r="49" spans="1:29" x14ac:dyDescent="0.25">
      <c r="A49" s="1">
        <v>45261</v>
      </c>
      <c r="B49" s="5">
        <v>3.2977691561590694E-2</v>
      </c>
      <c r="D49" s="1">
        <v>26999</v>
      </c>
      <c r="E49" s="5">
        <v>6.2146892655367214E-2</v>
      </c>
      <c r="Z49" s="1">
        <v>45261</v>
      </c>
      <c r="AA49">
        <v>5.33</v>
      </c>
      <c r="AB49" s="1">
        <v>26999</v>
      </c>
      <c r="AC49">
        <v>9.9499999999999993</v>
      </c>
    </row>
    <row r="50" spans="1:29" x14ac:dyDescent="0.25">
      <c r="A50" s="1">
        <v>45292</v>
      </c>
      <c r="B50" s="5">
        <v>3.1059809026621865E-2</v>
      </c>
      <c r="D50" s="1">
        <v>27030</v>
      </c>
      <c r="E50" s="5">
        <v>5.9813084112149584E-2</v>
      </c>
      <c r="Z50" s="1">
        <v>45292</v>
      </c>
      <c r="AA50">
        <v>5.33</v>
      </c>
      <c r="AB50" s="1">
        <v>27030</v>
      </c>
      <c r="AC50">
        <v>9.65</v>
      </c>
    </row>
    <row r="51" spans="1:29" x14ac:dyDescent="0.25">
      <c r="A51" s="1">
        <v>45323</v>
      </c>
      <c r="B51" s="5">
        <v>3.1657429794798686E-2</v>
      </c>
      <c r="D51" s="1">
        <v>27061</v>
      </c>
      <c r="E51" s="5">
        <v>5.555555555555558E-2</v>
      </c>
      <c r="Z51" s="1">
        <v>45323</v>
      </c>
      <c r="AA51">
        <v>5.33</v>
      </c>
      <c r="AB51" s="1">
        <v>27061</v>
      </c>
      <c r="AC51">
        <v>8.9700000000000006</v>
      </c>
    </row>
    <row r="52" spans="1:29" x14ac:dyDescent="0.25">
      <c r="A52" s="1">
        <v>45352</v>
      </c>
      <c r="B52" s="5">
        <v>3.4751312370751242E-2</v>
      </c>
      <c r="D52" s="1">
        <v>27089</v>
      </c>
      <c r="E52" s="5">
        <v>5.719557195571956E-2</v>
      </c>
      <c r="Z52" s="1">
        <v>45352</v>
      </c>
      <c r="AA52">
        <v>5.33</v>
      </c>
      <c r="AB52" s="1">
        <v>27089</v>
      </c>
      <c r="AC52">
        <v>9.35</v>
      </c>
    </row>
    <row r="53" spans="1:29" x14ac:dyDescent="0.25">
      <c r="A53" s="1">
        <v>45383</v>
      </c>
      <c r="B53" s="5">
        <v>3.3577311967053047E-2</v>
      </c>
      <c r="D53" s="1">
        <v>27120</v>
      </c>
      <c r="E53" s="5">
        <v>5.4945054945054972E-2</v>
      </c>
      <c r="Z53" s="1">
        <v>45383</v>
      </c>
      <c r="AA53">
        <v>5.33</v>
      </c>
      <c r="AB53" s="1">
        <v>27120</v>
      </c>
      <c r="AC53">
        <v>10.51</v>
      </c>
    </row>
    <row r="54" spans="1:29" x14ac:dyDescent="0.25">
      <c r="A54" s="1">
        <v>45413</v>
      </c>
      <c r="B54" s="5">
        <v>3.2502101428971697E-2</v>
      </c>
      <c r="D54" s="1">
        <v>27150</v>
      </c>
      <c r="E54" s="5">
        <v>5.464480874316946E-2</v>
      </c>
      <c r="Z54" s="1">
        <v>45413</v>
      </c>
      <c r="AA54">
        <v>5.33</v>
      </c>
      <c r="AB54" s="1">
        <v>27150</v>
      </c>
      <c r="AC54">
        <v>11.31</v>
      </c>
    </row>
    <row r="55" spans="1:29" x14ac:dyDescent="0.25">
      <c r="A55" s="1">
        <v>45444</v>
      </c>
      <c r="B55" s="5">
        <v>2.975628529981611E-2</v>
      </c>
      <c r="D55" s="1">
        <v>27181</v>
      </c>
      <c r="E55" s="5">
        <v>5.0632911392405111E-2</v>
      </c>
      <c r="Z55" s="1">
        <v>45444</v>
      </c>
      <c r="AA55">
        <v>5.33</v>
      </c>
      <c r="AB55" s="1">
        <v>27181</v>
      </c>
      <c r="AC55">
        <v>11.93</v>
      </c>
    </row>
    <row r="56" spans="1:29" x14ac:dyDescent="0.25">
      <c r="A56" s="1">
        <v>45474</v>
      </c>
      <c r="B56" s="5">
        <v>2.9235657917197289E-2</v>
      </c>
      <c r="D56" s="1">
        <v>27211</v>
      </c>
      <c r="E56" s="5">
        <v>5.0359712230215736E-2</v>
      </c>
      <c r="Z56" s="1">
        <v>45474</v>
      </c>
      <c r="AA56">
        <v>5.33</v>
      </c>
      <c r="AB56" s="1">
        <v>27211</v>
      </c>
      <c r="AC56">
        <v>12.92</v>
      </c>
    </row>
    <row r="57" spans="1:29" x14ac:dyDescent="0.25">
      <c r="A57" s="1">
        <v>45505</v>
      </c>
      <c r="B57" s="5">
        <v>2.5912269299480206E-2</v>
      </c>
      <c r="D57" s="1">
        <v>27242</v>
      </c>
      <c r="E57" s="5">
        <v>5.1971326164874654E-2</v>
      </c>
      <c r="Z57" s="1">
        <v>45505</v>
      </c>
      <c r="AA57">
        <v>5.33</v>
      </c>
      <c r="AB57" s="1">
        <v>27242</v>
      </c>
      <c r="AC57">
        <v>12.01</v>
      </c>
    </row>
    <row r="58" spans="1:29" x14ac:dyDescent="0.25">
      <c r="A58" s="1">
        <v>45536</v>
      </c>
      <c r="B58" s="5">
        <v>2.4075134727031156E-2</v>
      </c>
      <c r="D58" s="1">
        <v>27273</v>
      </c>
      <c r="E58" s="5">
        <v>6.0822898032200312E-2</v>
      </c>
      <c r="Z58" s="1">
        <v>45536</v>
      </c>
      <c r="AA58">
        <v>5.13</v>
      </c>
      <c r="AB58" s="1">
        <v>27273</v>
      </c>
      <c r="AC58">
        <v>11.34</v>
      </c>
    </row>
    <row r="59" spans="1:29" x14ac:dyDescent="0.25">
      <c r="A59" s="1">
        <v>45566</v>
      </c>
      <c r="B59" s="5">
        <v>2.5763256387161038E-2</v>
      </c>
      <c r="D59" s="1">
        <v>27303</v>
      </c>
      <c r="E59" s="5">
        <v>6.4285714285714279E-2</v>
      </c>
      <c r="Z59" s="1">
        <v>45566</v>
      </c>
      <c r="AA59">
        <v>4.83</v>
      </c>
      <c r="AB59" s="1">
        <v>27303</v>
      </c>
      <c r="AC59">
        <v>10.06</v>
      </c>
    </row>
    <row r="60" spans="1:29" x14ac:dyDescent="0.25">
      <c r="A60" s="1">
        <v>45597</v>
      </c>
      <c r="B60" s="5">
        <v>2.732579279536651E-2</v>
      </c>
      <c r="D60" s="1">
        <v>27334</v>
      </c>
      <c r="E60" s="5">
        <v>6.9518716577540163E-2</v>
      </c>
      <c r="Z60" s="1">
        <v>45597</v>
      </c>
      <c r="AA60">
        <v>4.6399999999999997</v>
      </c>
      <c r="AB60" s="1">
        <v>27334</v>
      </c>
      <c r="AC60">
        <v>9.4499999999999993</v>
      </c>
    </row>
    <row r="61" spans="1:29" x14ac:dyDescent="0.25">
      <c r="A61" s="1">
        <v>45627</v>
      </c>
      <c r="B61" s="5">
        <v>2.8965932720523835E-2</v>
      </c>
      <c r="D61" s="1">
        <v>27364</v>
      </c>
      <c r="E61" s="5">
        <v>6.7375886524822848E-2</v>
      </c>
      <c r="Z61" s="1">
        <v>45627</v>
      </c>
      <c r="AA61">
        <v>4.4800000000000004</v>
      </c>
      <c r="AB61" s="1">
        <v>27364</v>
      </c>
      <c r="AC61">
        <v>8.5299999999999994</v>
      </c>
    </row>
    <row r="62" spans="1:29" x14ac:dyDescent="0.25">
      <c r="A62" s="1">
        <v>45658</v>
      </c>
      <c r="B62" s="5">
        <v>2.9994125128311122E-2</v>
      </c>
      <c r="D62" s="1">
        <v>27395</v>
      </c>
      <c r="E62" s="5">
        <v>6.7019400352733571E-2</v>
      </c>
      <c r="Z62" s="1">
        <v>45658</v>
      </c>
      <c r="AA62">
        <v>4.33</v>
      </c>
      <c r="AB62" s="1">
        <v>27395</v>
      </c>
      <c r="AC62">
        <v>7.13</v>
      </c>
    </row>
    <row r="63" spans="1:29" x14ac:dyDescent="0.25">
      <c r="A63" s="1">
        <v>45689</v>
      </c>
      <c r="B63" s="5">
        <v>2.8142703731568686E-2</v>
      </c>
      <c r="D63" s="1">
        <v>27426</v>
      </c>
      <c r="E63" s="5">
        <v>6.6666666666666652E-2</v>
      </c>
      <c r="Z63" s="1">
        <v>45689</v>
      </c>
      <c r="AA63">
        <v>4.33</v>
      </c>
      <c r="AB63" s="1">
        <v>27426</v>
      </c>
      <c r="AC63">
        <v>6.24</v>
      </c>
    </row>
    <row r="64" spans="1:29" x14ac:dyDescent="0.25">
      <c r="A64" s="1">
        <v>45717</v>
      </c>
      <c r="B64" s="5">
        <v>2.4055852640280317E-2</v>
      </c>
      <c r="D64" s="1">
        <v>27454</v>
      </c>
      <c r="E64" s="5">
        <v>6.6317626527050644E-2</v>
      </c>
      <c r="Z64" s="1">
        <v>45717</v>
      </c>
      <c r="AA64">
        <v>4.33</v>
      </c>
      <c r="AB64" s="1">
        <v>27454</v>
      </c>
      <c r="AC64">
        <v>5.54</v>
      </c>
    </row>
    <row r="65" spans="1:29" x14ac:dyDescent="0.25">
      <c r="A65" s="1">
        <v>45748</v>
      </c>
      <c r="B65" s="5">
        <v>2.3337465177498906E-2</v>
      </c>
      <c r="D65" s="1">
        <v>27485</v>
      </c>
      <c r="E65" s="5">
        <v>6.4236111111110938E-2</v>
      </c>
      <c r="Z65" s="1">
        <v>45748</v>
      </c>
      <c r="AA65">
        <v>4.33</v>
      </c>
      <c r="AB65" s="1">
        <v>27485</v>
      </c>
      <c r="AC65">
        <v>5.49</v>
      </c>
    </row>
    <row r="66" spans="1:29" x14ac:dyDescent="0.25">
      <c r="A66" s="1">
        <v>45778</v>
      </c>
      <c r="B66" s="5">
        <v>2.3759340869898393E-2</v>
      </c>
      <c r="D66" s="1">
        <v>27515</v>
      </c>
      <c r="E66" s="5">
        <v>6.390328151986191E-2</v>
      </c>
      <c r="Z66" s="1">
        <v>45778</v>
      </c>
      <c r="AA66">
        <v>4.33</v>
      </c>
      <c r="AB66" s="1">
        <v>27515</v>
      </c>
      <c r="AC66">
        <v>5.22</v>
      </c>
    </row>
    <row r="67" spans="1:29" x14ac:dyDescent="0.25">
      <c r="A67" s="1">
        <v>45809</v>
      </c>
      <c r="B67" s="5">
        <v>2.6726833178446263E-2</v>
      </c>
      <c r="D67" s="1">
        <v>27546</v>
      </c>
      <c r="E67" s="5">
        <v>6.7125645438898429E-2</v>
      </c>
      <c r="Z67" s="1">
        <v>45809</v>
      </c>
      <c r="AA67">
        <v>4.33</v>
      </c>
      <c r="AB67" s="1">
        <v>27546</v>
      </c>
      <c r="AC67">
        <v>5.55</v>
      </c>
    </row>
    <row r="68" spans="1:29" x14ac:dyDescent="0.25">
      <c r="A68" s="1">
        <v>45839</v>
      </c>
      <c r="B68" s="5">
        <v>2.7318012794754543E-2</v>
      </c>
      <c r="D68" s="1">
        <v>27576</v>
      </c>
      <c r="E68" s="5">
        <v>6.6780821917808098E-2</v>
      </c>
      <c r="Z68" s="1">
        <v>45839</v>
      </c>
      <c r="AA68">
        <v>4.33</v>
      </c>
      <c r="AB68" s="1">
        <v>27576</v>
      </c>
      <c r="AC68">
        <v>6.1</v>
      </c>
    </row>
    <row r="69" spans="1:29" x14ac:dyDescent="0.25">
      <c r="A69" s="1">
        <v>45870</v>
      </c>
      <c r="B69" s="5">
        <v>2.9392196249335534E-2</v>
      </c>
      <c r="D69" s="1">
        <v>27607</v>
      </c>
      <c r="E69" s="5">
        <v>6.8143100511073307E-2</v>
      </c>
      <c r="Z69" s="1">
        <v>45870</v>
      </c>
      <c r="AA69">
        <v>4.22</v>
      </c>
      <c r="AB69" s="1">
        <v>27607</v>
      </c>
      <c r="AC69">
        <v>6.14</v>
      </c>
    </row>
    <row r="70" spans="1:29" x14ac:dyDescent="0.25">
      <c r="A70" s="1">
        <v>45901</v>
      </c>
      <c r="B70" s="5">
        <v>3.0226996261723871E-2</v>
      </c>
      <c r="D70" s="1">
        <v>27638</v>
      </c>
      <c r="E70" s="5">
        <v>6.2394603709949426E-2</v>
      </c>
      <c r="Z70" s="1">
        <v>45901</v>
      </c>
      <c r="AA70">
        <v>4.22</v>
      </c>
      <c r="AB70" s="1">
        <v>27638</v>
      </c>
      <c r="AC70">
        <v>6.24</v>
      </c>
    </row>
    <row r="71" spans="1:29" x14ac:dyDescent="0.25">
      <c r="A71" s="1">
        <v>45931</v>
      </c>
      <c r="D71" s="1">
        <v>27668</v>
      </c>
      <c r="E71" s="5">
        <v>6.3758389261744819E-2</v>
      </c>
      <c r="Z71" s="1">
        <v>45931</v>
      </c>
      <c r="AB71" s="1">
        <v>27668</v>
      </c>
      <c r="AC71">
        <v>5.82</v>
      </c>
    </row>
    <row r="72" spans="1:29" x14ac:dyDescent="0.25">
      <c r="A72" s="1">
        <v>45962</v>
      </c>
      <c r="D72" s="1">
        <v>27699</v>
      </c>
      <c r="E72" s="5">
        <v>6.4999999999999947E-2</v>
      </c>
      <c r="Z72" s="1">
        <v>45962</v>
      </c>
      <c r="AB72" s="1">
        <v>27699</v>
      </c>
      <c r="AC72">
        <v>5.22</v>
      </c>
    </row>
    <row r="73" spans="1:29" x14ac:dyDescent="0.25">
      <c r="A73" s="1">
        <v>45992</v>
      </c>
      <c r="D73" s="1">
        <v>27729</v>
      </c>
      <c r="E73" s="5">
        <v>7.1428571428571397E-2</v>
      </c>
      <c r="Z73" s="1">
        <v>45992</v>
      </c>
      <c r="AB73" s="1">
        <v>27729</v>
      </c>
      <c r="AC73">
        <v>5.2</v>
      </c>
    </row>
    <row r="74" spans="1:29" x14ac:dyDescent="0.25">
      <c r="A74" s="1">
        <v>46023</v>
      </c>
      <c r="D74" s="1">
        <v>27760</v>
      </c>
      <c r="E74" s="5">
        <v>7.4380165289256173E-2</v>
      </c>
      <c r="Z74" s="1">
        <v>46023</v>
      </c>
      <c r="AB74" s="1">
        <v>27760</v>
      </c>
      <c r="AC74">
        <v>4.87</v>
      </c>
    </row>
    <row r="75" spans="1:29" x14ac:dyDescent="0.25">
      <c r="A75" s="1">
        <v>46054</v>
      </c>
      <c r="D75" s="1">
        <v>27791</v>
      </c>
      <c r="E75" s="5">
        <v>7.7302631578947345E-2</v>
      </c>
      <c r="Z75" s="1">
        <v>46054</v>
      </c>
      <c r="AB75" s="1">
        <v>27791</v>
      </c>
      <c r="AC75">
        <v>4.7699999999999996</v>
      </c>
    </row>
    <row r="76" spans="1:29" x14ac:dyDescent="0.25">
      <c r="A76" s="1">
        <v>46082</v>
      </c>
      <c r="D76" s="1">
        <v>27820</v>
      </c>
      <c r="E76" s="5">
        <v>7.8559738134206247E-2</v>
      </c>
      <c r="Z76" s="1">
        <v>46082</v>
      </c>
      <c r="AB76" s="1">
        <v>27820</v>
      </c>
      <c r="AC76">
        <v>4.84</v>
      </c>
    </row>
    <row r="77" spans="1:29" x14ac:dyDescent="0.25">
      <c r="A77" s="1">
        <v>46113</v>
      </c>
      <c r="D77" s="1">
        <v>27851</v>
      </c>
      <c r="E77" s="5">
        <v>8.4828711256117462E-2</v>
      </c>
      <c r="Z77" s="1">
        <v>46113</v>
      </c>
      <c r="AB77" s="1">
        <v>27851</v>
      </c>
      <c r="AC77">
        <v>4.82</v>
      </c>
    </row>
    <row r="78" spans="1:29" x14ac:dyDescent="0.25">
      <c r="A78" s="1">
        <v>46143</v>
      </c>
      <c r="D78" s="1">
        <v>27881</v>
      </c>
      <c r="E78" s="5">
        <v>8.9285714285714191E-2</v>
      </c>
      <c r="Z78" s="1">
        <v>46143</v>
      </c>
      <c r="AB78" s="1">
        <v>27881</v>
      </c>
      <c r="AC78">
        <v>5.29</v>
      </c>
    </row>
    <row r="79" spans="1:29" x14ac:dyDescent="0.25">
      <c r="A79" s="1">
        <v>46174</v>
      </c>
      <c r="D79" s="1">
        <v>27912</v>
      </c>
      <c r="E79" s="5">
        <v>8.870967741935476E-2</v>
      </c>
      <c r="Z79" s="1">
        <v>46174</v>
      </c>
      <c r="AB79" s="1">
        <v>27912</v>
      </c>
      <c r="AC79">
        <v>5.48</v>
      </c>
    </row>
    <row r="80" spans="1:29" x14ac:dyDescent="0.25">
      <c r="A80" s="1">
        <v>46204</v>
      </c>
      <c r="D80" s="1">
        <v>27942</v>
      </c>
      <c r="E80" s="5">
        <v>8.9887640449438422E-2</v>
      </c>
      <c r="Z80" s="1">
        <v>46204</v>
      </c>
      <c r="AB80" s="1">
        <v>27942</v>
      </c>
      <c r="AC80">
        <v>5.31</v>
      </c>
    </row>
    <row r="81" spans="1:29" x14ac:dyDescent="0.25">
      <c r="A81" s="1">
        <v>46235</v>
      </c>
      <c r="D81" s="1">
        <v>27973</v>
      </c>
      <c r="E81" s="5">
        <v>9.2503987240829311E-2</v>
      </c>
      <c r="Z81" s="1">
        <v>46235</v>
      </c>
      <c r="AB81" s="1">
        <v>27973</v>
      </c>
      <c r="AC81">
        <v>5.29</v>
      </c>
    </row>
    <row r="82" spans="1:29" x14ac:dyDescent="0.25">
      <c r="A82" s="1">
        <v>46266</v>
      </c>
      <c r="D82" s="1">
        <v>28004</v>
      </c>
      <c r="E82" s="5">
        <v>9.8412698412698507E-2</v>
      </c>
      <c r="Z82" s="1">
        <v>46266</v>
      </c>
      <c r="AB82" s="1">
        <v>28004</v>
      </c>
      <c r="AC82">
        <v>5.25</v>
      </c>
    </row>
    <row r="83" spans="1:29" x14ac:dyDescent="0.25">
      <c r="A83" s="1">
        <v>46296</v>
      </c>
      <c r="D83" s="1">
        <v>28034</v>
      </c>
      <c r="E83" s="5">
        <v>0.10252365930599372</v>
      </c>
      <c r="Z83" s="1">
        <v>46296</v>
      </c>
      <c r="AB83" s="1">
        <v>28034</v>
      </c>
      <c r="AC83">
        <v>5.0199999999999996</v>
      </c>
    </row>
    <row r="84" spans="1:29" x14ac:dyDescent="0.25">
      <c r="A84" s="1">
        <v>46327</v>
      </c>
      <c r="D84" s="1">
        <v>28065</v>
      </c>
      <c r="E84" s="5">
        <v>0.10485133020344284</v>
      </c>
      <c r="Z84" s="1">
        <v>46327</v>
      </c>
      <c r="AB84" s="1">
        <v>28065</v>
      </c>
      <c r="AC84">
        <v>4.95</v>
      </c>
    </row>
    <row r="85" spans="1:29" x14ac:dyDescent="0.25">
      <c r="A85" s="1">
        <v>46357</v>
      </c>
      <c r="D85" s="1">
        <v>28095</v>
      </c>
      <c r="E85" s="5">
        <v>0.10697674418604652</v>
      </c>
      <c r="Z85" s="1">
        <v>46357</v>
      </c>
      <c r="AB85" s="1">
        <v>28095</v>
      </c>
      <c r="AC85">
        <v>4.6500000000000004</v>
      </c>
    </row>
    <row r="86" spans="1:29" x14ac:dyDescent="0.25">
      <c r="A86" s="1">
        <v>46388</v>
      </c>
      <c r="D86" s="1">
        <v>28126</v>
      </c>
      <c r="E86" s="5">
        <v>0.11076923076923073</v>
      </c>
      <c r="Z86" s="1">
        <v>46388</v>
      </c>
      <c r="AB86" s="1">
        <v>28126</v>
      </c>
      <c r="AC86">
        <v>4.6100000000000003</v>
      </c>
    </row>
    <row r="87" spans="1:29" x14ac:dyDescent="0.25">
      <c r="A87" s="1">
        <v>46419</v>
      </c>
      <c r="D87" s="1">
        <v>28157</v>
      </c>
      <c r="E87" s="5">
        <v>0.11450381679389321</v>
      </c>
      <c r="Z87" s="1">
        <v>46419</v>
      </c>
      <c r="AB87" s="1">
        <v>28157</v>
      </c>
      <c r="AC87">
        <v>4.68</v>
      </c>
    </row>
    <row r="88" spans="1:29" x14ac:dyDescent="0.25">
      <c r="A88" s="1">
        <v>46447</v>
      </c>
      <c r="D88" s="1">
        <v>28185</v>
      </c>
      <c r="E88" s="5">
        <v>0.11836115326251884</v>
      </c>
      <c r="Z88" s="1">
        <v>46447</v>
      </c>
      <c r="AB88" s="1">
        <v>28185</v>
      </c>
      <c r="AC88">
        <v>4.6900000000000004</v>
      </c>
    </row>
    <row r="89" spans="1:29" x14ac:dyDescent="0.25">
      <c r="A89" s="1">
        <v>46478</v>
      </c>
      <c r="D89" s="1">
        <v>28216</v>
      </c>
      <c r="E89" s="5">
        <v>0.11879699248120312</v>
      </c>
      <c r="Z89" s="1">
        <v>46478</v>
      </c>
      <c r="AB89" s="1">
        <v>28216</v>
      </c>
      <c r="AC89">
        <v>4.7300000000000004</v>
      </c>
    </row>
    <row r="90" spans="1:29" x14ac:dyDescent="0.25">
      <c r="A90" s="1">
        <v>46508</v>
      </c>
      <c r="D90" s="1">
        <v>28246</v>
      </c>
      <c r="E90" s="5">
        <v>0.12071535022354718</v>
      </c>
      <c r="Z90" s="1">
        <v>46508</v>
      </c>
      <c r="AB90" s="1">
        <v>28246</v>
      </c>
      <c r="AC90">
        <v>5.35</v>
      </c>
    </row>
    <row r="91" spans="1:29" x14ac:dyDescent="0.25">
      <c r="A91" s="1">
        <v>46539</v>
      </c>
      <c r="D91" s="1">
        <v>28277</v>
      </c>
      <c r="E91" s="5">
        <v>0.125925925925926</v>
      </c>
      <c r="Z91" s="1">
        <v>46539</v>
      </c>
      <c r="AB91" s="1">
        <v>28277</v>
      </c>
      <c r="AC91">
        <v>5.39</v>
      </c>
    </row>
    <row r="92" spans="1:29" x14ac:dyDescent="0.25">
      <c r="A92" s="1">
        <v>46569</v>
      </c>
      <c r="D92" s="1">
        <v>28307</v>
      </c>
      <c r="E92" s="5">
        <v>0.13254786450662737</v>
      </c>
      <c r="Z92" s="1">
        <v>46569</v>
      </c>
      <c r="AB92" s="1">
        <v>28307</v>
      </c>
      <c r="AC92">
        <v>5.42</v>
      </c>
    </row>
    <row r="93" spans="1:29" x14ac:dyDescent="0.25">
      <c r="A93" s="1">
        <v>46600</v>
      </c>
      <c r="D93" s="1">
        <v>28338</v>
      </c>
      <c r="E93" s="5">
        <v>0.13868613138686126</v>
      </c>
      <c r="Z93" s="1">
        <v>46600</v>
      </c>
      <c r="AB93" s="1">
        <v>28338</v>
      </c>
      <c r="AC93">
        <v>5.9</v>
      </c>
    </row>
    <row r="94" spans="1:29" x14ac:dyDescent="0.25">
      <c r="A94" s="1">
        <v>46631</v>
      </c>
      <c r="D94" s="1">
        <v>28369</v>
      </c>
      <c r="E94" s="5">
        <v>0.14161849710982644</v>
      </c>
      <c r="Z94" s="1">
        <v>46631</v>
      </c>
      <c r="AB94" s="1">
        <v>28369</v>
      </c>
      <c r="AC94">
        <v>6.14</v>
      </c>
    </row>
    <row r="95" spans="1:29" x14ac:dyDescent="0.25">
      <c r="A95" s="1">
        <v>46661</v>
      </c>
      <c r="D95" s="1">
        <v>28399</v>
      </c>
      <c r="E95" s="5">
        <v>0.14592274678111572</v>
      </c>
      <c r="Z95" s="1">
        <v>46661</v>
      </c>
      <c r="AB95" s="1">
        <v>28399</v>
      </c>
      <c r="AC95">
        <v>6.47</v>
      </c>
    </row>
    <row r="96" spans="1:29" x14ac:dyDescent="0.25">
      <c r="A96" s="1">
        <v>46692</v>
      </c>
      <c r="D96" s="1">
        <v>28430</v>
      </c>
      <c r="E96" s="5">
        <v>0.14589235127478761</v>
      </c>
      <c r="Z96" s="1">
        <v>46692</v>
      </c>
      <c r="AB96" s="1">
        <v>28430</v>
      </c>
      <c r="AC96">
        <v>6.51</v>
      </c>
    </row>
    <row r="97" spans="1:29" x14ac:dyDescent="0.25">
      <c r="A97" s="1">
        <v>46722</v>
      </c>
      <c r="D97" s="1">
        <v>28460</v>
      </c>
      <c r="E97" s="5">
        <v>0.14425770308123242</v>
      </c>
      <c r="Z97" s="1">
        <v>46722</v>
      </c>
      <c r="AB97" s="1">
        <v>28460</v>
      </c>
      <c r="AC97">
        <v>6.56</v>
      </c>
    </row>
    <row r="98" spans="1:29" x14ac:dyDescent="0.25">
      <c r="A98" s="1">
        <v>46753</v>
      </c>
      <c r="D98" s="1">
        <v>28491</v>
      </c>
      <c r="E98" s="5">
        <v>0.14265927977839321</v>
      </c>
      <c r="Z98" s="1">
        <v>46753</v>
      </c>
      <c r="AB98" s="1">
        <v>28491</v>
      </c>
      <c r="AC98">
        <v>6.7</v>
      </c>
    </row>
    <row r="99" spans="1:29" x14ac:dyDescent="0.25">
      <c r="A99" s="1">
        <v>46784</v>
      </c>
      <c r="D99" s="1">
        <v>28522</v>
      </c>
      <c r="E99" s="5">
        <v>0.1315068493150684</v>
      </c>
      <c r="Z99" s="1">
        <v>46784</v>
      </c>
      <c r="AB99" s="1">
        <v>28522</v>
      </c>
      <c r="AC99">
        <v>6.78</v>
      </c>
    </row>
    <row r="100" spans="1:29" x14ac:dyDescent="0.25">
      <c r="A100" s="1">
        <v>46813</v>
      </c>
      <c r="D100" s="1">
        <v>28550</v>
      </c>
      <c r="E100" s="5">
        <v>0.12890094979647215</v>
      </c>
      <c r="Z100" s="1">
        <v>46813</v>
      </c>
      <c r="AB100" s="1">
        <v>28550</v>
      </c>
      <c r="AC100">
        <v>6.79</v>
      </c>
    </row>
    <row r="101" spans="1:29" x14ac:dyDescent="0.25">
      <c r="A101" s="1">
        <v>46844</v>
      </c>
      <c r="D101" s="1">
        <v>28581</v>
      </c>
      <c r="E101" s="5">
        <v>0.12768817204301075</v>
      </c>
      <c r="Z101" s="1">
        <v>46844</v>
      </c>
      <c r="AB101" s="1">
        <v>28581</v>
      </c>
      <c r="AC101">
        <v>6.89</v>
      </c>
    </row>
    <row r="102" spans="1:29" x14ac:dyDescent="0.25">
      <c r="A102" s="1">
        <v>46874</v>
      </c>
      <c r="D102" s="1">
        <v>28611</v>
      </c>
      <c r="E102" s="5">
        <v>0.12632978723404253</v>
      </c>
      <c r="Z102" s="1">
        <v>46874</v>
      </c>
      <c r="AB102" s="1">
        <v>28611</v>
      </c>
      <c r="AC102">
        <v>7.36</v>
      </c>
    </row>
    <row r="103" spans="1:29" x14ac:dyDescent="0.25">
      <c r="A103" s="1">
        <v>46905</v>
      </c>
      <c r="D103" s="1">
        <v>28642</v>
      </c>
      <c r="E103" s="5">
        <v>0.12631578947368416</v>
      </c>
      <c r="Z103" s="1">
        <v>46905</v>
      </c>
      <c r="AB103" s="1">
        <v>28642</v>
      </c>
      <c r="AC103">
        <v>7.6</v>
      </c>
    </row>
    <row r="104" spans="1:29" x14ac:dyDescent="0.25">
      <c r="A104" s="1">
        <v>46935</v>
      </c>
      <c r="D104" s="1">
        <v>28672</v>
      </c>
      <c r="E104" s="5">
        <v>0.12353706111833551</v>
      </c>
      <c r="Z104" s="1">
        <v>46935</v>
      </c>
      <c r="AB104" s="1">
        <v>28672</v>
      </c>
      <c r="AC104">
        <v>7.81</v>
      </c>
    </row>
    <row r="105" spans="1:29" x14ac:dyDescent="0.25">
      <c r="A105" s="1">
        <v>46966</v>
      </c>
      <c r="D105" s="1">
        <v>28703</v>
      </c>
      <c r="E105" s="5">
        <v>7.8559738134206247E-2</v>
      </c>
      <c r="Z105" s="1">
        <v>46966</v>
      </c>
      <c r="AB105" s="1">
        <v>28703</v>
      </c>
      <c r="AC105">
        <v>8.0399999999999991</v>
      </c>
    </row>
    <row r="106" spans="1:29" x14ac:dyDescent="0.25">
      <c r="A106" s="1">
        <v>46997</v>
      </c>
      <c r="D106" s="1">
        <v>28734</v>
      </c>
      <c r="E106" s="5">
        <v>8.4828711256117462E-2</v>
      </c>
      <c r="Z106" s="1">
        <v>46997</v>
      </c>
      <c r="AB106" s="1">
        <v>28734</v>
      </c>
      <c r="AC106">
        <v>8.4499999999999993</v>
      </c>
    </row>
    <row r="107" spans="1:29" x14ac:dyDescent="0.25">
      <c r="A107" s="1">
        <v>47027</v>
      </c>
      <c r="D107" s="1">
        <v>28764</v>
      </c>
      <c r="E107" s="5">
        <v>8.9285714285714191E-2</v>
      </c>
      <c r="Z107" s="1">
        <v>47027</v>
      </c>
      <c r="AB107" s="1">
        <v>28764</v>
      </c>
      <c r="AC107">
        <v>8.9600000000000009</v>
      </c>
    </row>
    <row r="108" spans="1:29" x14ac:dyDescent="0.25">
      <c r="A108" s="1">
        <v>47058</v>
      </c>
      <c r="D108" s="1">
        <v>28795</v>
      </c>
      <c r="E108" s="5">
        <v>8.870967741935476E-2</v>
      </c>
      <c r="Z108" s="1">
        <v>47058</v>
      </c>
      <c r="AB108" s="1">
        <v>28795</v>
      </c>
      <c r="AC108">
        <v>9.76</v>
      </c>
    </row>
    <row r="109" spans="1:29" x14ac:dyDescent="0.25">
      <c r="A109" s="1">
        <v>47088</v>
      </c>
      <c r="D109" s="1">
        <v>28825</v>
      </c>
      <c r="E109" s="5">
        <v>8.9887640449438422E-2</v>
      </c>
      <c r="Z109" s="1">
        <v>47088</v>
      </c>
      <c r="AB109" s="1">
        <v>28825</v>
      </c>
      <c r="AC109">
        <v>10.029999999999999</v>
      </c>
    </row>
    <row r="110" spans="1:29" x14ac:dyDescent="0.25">
      <c r="A110" s="1">
        <v>47119</v>
      </c>
      <c r="D110" s="1">
        <v>28856</v>
      </c>
      <c r="E110" s="5">
        <v>9.2503987240829311E-2</v>
      </c>
      <c r="Z110" s="1">
        <v>47119</v>
      </c>
      <c r="AB110" s="1">
        <v>28856</v>
      </c>
      <c r="AC110">
        <v>10.07</v>
      </c>
    </row>
    <row r="111" spans="1:29" x14ac:dyDescent="0.25">
      <c r="A111" s="1">
        <v>47150</v>
      </c>
      <c r="D111" s="1">
        <v>28887</v>
      </c>
      <c r="E111" s="5">
        <v>9.8412698412698507E-2</v>
      </c>
      <c r="Z111" s="1">
        <v>47150</v>
      </c>
      <c r="AB111" s="1">
        <v>28887</v>
      </c>
      <c r="AC111">
        <v>10.06</v>
      </c>
    </row>
    <row r="112" spans="1:29" x14ac:dyDescent="0.25">
      <c r="A112" s="1">
        <v>47178</v>
      </c>
      <c r="D112" s="1">
        <v>28915</v>
      </c>
      <c r="E112" s="5">
        <v>0.10252365930599372</v>
      </c>
      <c r="Z112" s="1">
        <v>47178</v>
      </c>
      <c r="AB112" s="1">
        <v>28915</v>
      </c>
      <c r="AC112">
        <v>10.09</v>
      </c>
    </row>
    <row r="113" spans="1:29" x14ac:dyDescent="0.25">
      <c r="A113" s="1">
        <v>47209</v>
      </c>
      <c r="D113" s="1">
        <v>28946</v>
      </c>
      <c r="E113" s="5">
        <v>0.10485133020344284</v>
      </c>
      <c r="Z113" s="1">
        <v>47209</v>
      </c>
      <c r="AB113" s="1">
        <v>28946</v>
      </c>
      <c r="AC113">
        <v>10.01</v>
      </c>
    </row>
    <row r="114" spans="1:29" x14ac:dyDescent="0.25">
      <c r="A114" s="1">
        <v>47239</v>
      </c>
      <c r="D114" s="1">
        <v>28976</v>
      </c>
      <c r="E114" s="5">
        <v>0.10697674418604652</v>
      </c>
      <c r="Z114" s="1">
        <v>47239</v>
      </c>
      <c r="AB114" s="1">
        <v>28976</v>
      </c>
      <c r="AC114">
        <v>10.24</v>
      </c>
    </row>
    <row r="115" spans="1:29" x14ac:dyDescent="0.25">
      <c r="A115" s="1">
        <v>47270</v>
      </c>
      <c r="D115" s="1">
        <v>29007</v>
      </c>
      <c r="E115" s="5">
        <v>0.11076923076923073</v>
      </c>
      <c r="Z115" s="1">
        <v>47270</v>
      </c>
      <c r="AB115" s="1">
        <v>29007</v>
      </c>
      <c r="AC115">
        <v>10.29</v>
      </c>
    </row>
    <row r="116" spans="1:29" x14ac:dyDescent="0.25">
      <c r="A116" s="1">
        <v>47300</v>
      </c>
      <c r="D116" s="1">
        <v>29037</v>
      </c>
      <c r="E116" s="5">
        <v>0.11450381679389321</v>
      </c>
      <c r="Z116" s="1">
        <v>47300</v>
      </c>
      <c r="AB116" s="1">
        <v>29037</v>
      </c>
      <c r="AC116">
        <v>10.47</v>
      </c>
    </row>
    <row r="117" spans="1:29" x14ac:dyDescent="0.25">
      <c r="A117" s="1">
        <v>47331</v>
      </c>
      <c r="D117" s="1">
        <v>29068</v>
      </c>
      <c r="E117" s="5">
        <v>0.11836115326251884</v>
      </c>
      <c r="Z117" s="1">
        <v>47331</v>
      </c>
      <c r="AB117" s="1">
        <v>29068</v>
      </c>
      <c r="AC117">
        <v>10.94</v>
      </c>
    </row>
    <row r="118" spans="1:29" x14ac:dyDescent="0.25">
      <c r="A118" s="1">
        <v>47362</v>
      </c>
      <c r="D118" s="1">
        <v>29099</v>
      </c>
      <c r="E118" s="5">
        <v>0.11879699248120312</v>
      </c>
      <c r="Z118" s="1">
        <v>47362</v>
      </c>
      <c r="AB118" s="1">
        <v>29099</v>
      </c>
      <c r="AC118">
        <v>11.43</v>
      </c>
    </row>
    <row r="119" spans="1:29" x14ac:dyDescent="0.25">
      <c r="A119" s="1">
        <v>47392</v>
      </c>
      <c r="D119" s="1">
        <v>29129</v>
      </c>
      <c r="E119" s="5">
        <v>0.12071535022354718</v>
      </c>
      <c r="Z119" s="1">
        <v>47392</v>
      </c>
      <c r="AB119" s="1">
        <v>29129</v>
      </c>
      <c r="AC119">
        <v>13.77</v>
      </c>
    </row>
    <row r="120" spans="1:29" x14ac:dyDescent="0.25">
      <c r="A120" s="1">
        <v>47423</v>
      </c>
      <c r="D120" s="1">
        <v>29160</v>
      </c>
      <c r="E120" s="5">
        <v>0.125925925925926</v>
      </c>
      <c r="Z120" s="1">
        <v>47423</v>
      </c>
      <c r="AB120" s="1">
        <v>29160</v>
      </c>
      <c r="AC120">
        <v>13.18</v>
      </c>
    </row>
    <row r="121" spans="1:29" x14ac:dyDescent="0.25">
      <c r="A121" s="1">
        <v>47453</v>
      </c>
      <c r="D121" s="1">
        <v>29190</v>
      </c>
      <c r="E121" s="5">
        <v>0.13254786450662737</v>
      </c>
      <c r="Z121" s="1">
        <v>47453</v>
      </c>
      <c r="AB121" s="1">
        <v>29190</v>
      </c>
      <c r="AC121">
        <v>13.78</v>
      </c>
    </row>
    <row r="122" spans="1:29" x14ac:dyDescent="0.25">
      <c r="A122" s="1">
        <v>47484</v>
      </c>
      <c r="D122" s="1">
        <v>29221</v>
      </c>
      <c r="E122" s="5">
        <v>0.13868613138686126</v>
      </c>
      <c r="Z122" s="1">
        <v>47484</v>
      </c>
      <c r="AB122" s="1">
        <v>29221</v>
      </c>
      <c r="AC122">
        <v>13.82</v>
      </c>
    </row>
    <row r="123" spans="1:29" x14ac:dyDescent="0.25">
      <c r="A123" s="1">
        <v>47515</v>
      </c>
      <c r="D123" s="1">
        <v>29252</v>
      </c>
      <c r="E123" s="5">
        <v>0.14161849710982644</v>
      </c>
      <c r="Z123" s="1">
        <v>47515</v>
      </c>
      <c r="AB123" s="1">
        <v>29252</v>
      </c>
      <c r="AC123">
        <v>14.13</v>
      </c>
    </row>
    <row r="124" spans="1:29" x14ac:dyDescent="0.25">
      <c r="A124" s="1">
        <v>47543</v>
      </c>
      <c r="D124" s="1">
        <v>29281</v>
      </c>
      <c r="E124" s="5">
        <v>0.14592274678111572</v>
      </c>
      <c r="Z124" s="1">
        <v>47543</v>
      </c>
      <c r="AB124" s="1">
        <v>29281</v>
      </c>
      <c r="AC124">
        <v>17.190000000000001</v>
      </c>
    </row>
    <row r="125" spans="1:29" x14ac:dyDescent="0.25">
      <c r="A125" s="1">
        <v>47574</v>
      </c>
      <c r="D125" s="1">
        <v>29312</v>
      </c>
      <c r="E125" s="5">
        <v>0.14589235127478761</v>
      </c>
      <c r="Z125" s="1">
        <v>47574</v>
      </c>
      <c r="AB125" s="1">
        <v>29312</v>
      </c>
      <c r="AC125">
        <v>17.61</v>
      </c>
    </row>
    <row r="126" spans="1:29" x14ac:dyDescent="0.25">
      <c r="A126" s="1">
        <v>47604</v>
      </c>
      <c r="D126" s="1">
        <v>29342</v>
      </c>
      <c r="E126" s="5">
        <v>0.14425770308123242</v>
      </c>
      <c r="Z126" s="1">
        <v>47604</v>
      </c>
      <c r="AB126" s="1">
        <v>29342</v>
      </c>
      <c r="AC126">
        <v>10.98</v>
      </c>
    </row>
    <row r="127" spans="1:29" x14ac:dyDescent="0.25">
      <c r="A127" s="1">
        <v>47635</v>
      </c>
      <c r="D127" s="1">
        <v>29373</v>
      </c>
      <c r="E127" s="5">
        <v>0.14265927977839321</v>
      </c>
      <c r="Z127" s="1">
        <v>47635</v>
      </c>
      <c r="AB127" s="1">
        <v>29373</v>
      </c>
      <c r="AC127">
        <v>9.4700000000000006</v>
      </c>
    </row>
    <row r="128" spans="1:29" x14ac:dyDescent="0.25">
      <c r="A128" s="1">
        <v>47665</v>
      </c>
      <c r="D128" s="1">
        <v>29403</v>
      </c>
      <c r="E128" s="5">
        <v>0.1315068493150684</v>
      </c>
      <c r="Z128" s="1">
        <v>47665</v>
      </c>
      <c r="AB128" s="1">
        <v>29403</v>
      </c>
      <c r="AC128">
        <v>9.0299999999999994</v>
      </c>
    </row>
    <row r="129" spans="1:29" x14ac:dyDescent="0.25">
      <c r="A129" s="1">
        <v>47696</v>
      </c>
      <c r="D129" s="1">
        <v>29434</v>
      </c>
      <c r="E129" s="5">
        <v>0.12890094979647215</v>
      </c>
      <c r="Z129" s="1">
        <v>47696</v>
      </c>
      <c r="AB129" s="1">
        <v>29434</v>
      </c>
      <c r="AC129">
        <v>9.61</v>
      </c>
    </row>
    <row r="130" spans="1:29" x14ac:dyDescent="0.25">
      <c r="A130" s="1">
        <v>47727</v>
      </c>
      <c r="D130" s="1">
        <v>29465</v>
      </c>
      <c r="E130" s="5">
        <v>0.12768817204301075</v>
      </c>
      <c r="Z130" s="1">
        <v>47727</v>
      </c>
      <c r="AB130" s="1">
        <v>29465</v>
      </c>
      <c r="AC130">
        <v>10.87</v>
      </c>
    </row>
    <row r="131" spans="1:29" x14ac:dyDescent="0.25">
      <c r="A131" s="1">
        <v>47757</v>
      </c>
      <c r="D131" s="1">
        <v>29495</v>
      </c>
      <c r="E131" s="5">
        <v>0.12632978723404253</v>
      </c>
      <c r="Z131" s="1">
        <v>47757</v>
      </c>
      <c r="AB131" s="1">
        <v>29495</v>
      </c>
      <c r="AC131">
        <v>12.81</v>
      </c>
    </row>
    <row r="132" spans="1:29" x14ac:dyDescent="0.25">
      <c r="A132" s="1">
        <v>47788</v>
      </c>
      <c r="D132" s="1">
        <v>29526</v>
      </c>
      <c r="E132" s="5">
        <v>0.12631578947368416</v>
      </c>
      <c r="Z132" s="1">
        <v>47788</v>
      </c>
      <c r="AB132" s="1">
        <v>29526</v>
      </c>
      <c r="AC132">
        <v>15.85</v>
      </c>
    </row>
    <row r="133" spans="1:29" x14ac:dyDescent="0.25">
      <c r="A133" s="1">
        <v>47818</v>
      </c>
      <c r="D133" s="1">
        <v>29556</v>
      </c>
      <c r="E133" s="5">
        <v>0.12353706111833551</v>
      </c>
      <c r="Z133" s="1">
        <v>47818</v>
      </c>
      <c r="AB133" s="1">
        <v>29556</v>
      </c>
      <c r="AC133">
        <v>18.899999999999999</v>
      </c>
    </row>
    <row r="134" spans="1:29" x14ac:dyDescent="0.25">
      <c r="A134" s="1">
        <v>47849</v>
      </c>
      <c r="D134" s="1">
        <v>29587</v>
      </c>
      <c r="E134" s="5">
        <v>0.11794871794871797</v>
      </c>
      <c r="Z134" s="1">
        <v>47849</v>
      </c>
      <c r="AB134" s="1">
        <v>29587</v>
      </c>
      <c r="AC134">
        <v>19.079999999999998</v>
      </c>
    </row>
    <row r="135" spans="1:29" x14ac:dyDescent="0.25">
      <c r="A135" s="1">
        <v>47880</v>
      </c>
      <c r="D135" s="1">
        <v>29618</v>
      </c>
      <c r="E135" s="5">
        <v>0.11392405063291133</v>
      </c>
      <c r="Z135" s="1">
        <v>47880</v>
      </c>
      <c r="AB135" s="1">
        <v>29618</v>
      </c>
      <c r="AC135">
        <v>15.93</v>
      </c>
    </row>
    <row r="136" spans="1:29" x14ac:dyDescent="0.25">
      <c r="A136" s="1">
        <v>47908</v>
      </c>
      <c r="D136" s="1">
        <v>29646</v>
      </c>
      <c r="E136" s="5">
        <v>0.10611735330836458</v>
      </c>
      <c r="Z136" s="1">
        <v>47908</v>
      </c>
      <c r="AB136" s="1">
        <v>29646</v>
      </c>
      <c r="AC136">
        <v>14.7</v>
      </c>
    </row>
    <row r="137" spans="1:29" x14ac:dyDescent="0.25">
      <c r="A137" s="1">
        <v>47939</v>
      </c>
      <c r="D137" s="1">
        <v>29677</v>
      </c>
      <c r="E137" s="5">
        <v>0.10135970333745359</v>
      </c>
      <c r="Z137" s="1">
        <v>47939</v>
      </c>
      <c r="AB137" s="1">
        <v>29677</v>
      </c>
      <c r="AC137">
        <v>15.72</v>
      </c>
    </row>
    <row r="138" spans="1:29" x14ac:dyDescent="0.25">
      <c r="A138" s="1">
        <v>47969</v>
      </c>
      <c r="D138" s="1">
        <v>29707</v>
      </c>
      <c r="E138" s="5">
        <v>9.7919216646266793E-2</v>
      </c>
      <c r="Z138" s="1">
        <v>47969</v>
      </c>
      <c r="AB138" s="1">
        <v>29707</v>
      </c>
      <c r="AC138">
        <v>18.52</v>
      </c>
    </row>
    <row r="139" spans="1:29" x14ac:dyDescent="0.25">
      <c r="A139" s="1">
        <v>48000</v>
      </c>
      <c r="D139" s="1">
        <v>29738</v>
      </c>
      <c r="E139" s="5">
        <v>9.6969696969696928E-2</v>
      </c>
      <c r="Z139" s="1">
        <v>48000</v>
      </c>
      <c r="AB139" s="1">
        <v>29738</v>
      </c>
      <c r="AC139">
        <v>19.100000000000001</v>
      </c>
    </row>
    <row r="140" spans="1:29" x14ac:dyDescent="0.25">
      <c r="A140" s="1">
        <v>48030</v>
      </c>
      <c r="D140" s="1">
        <v>29768</v>
      </c>
      <c r="E140" s="5">
        <v>0.10774818401937059</v>
      </c>
      <c r="Z140" s="1">
        <v>48030</v>
      </c>
      <c r="AB140" s="1">
        <v>29768</v>
      </c>
      <c r="AC140">
        <v>19.04</v>
      </c>
    </row>
    <row r="141" spans="1:29" x14ac:dyDescent="0.25">
      <c r="A141" s="1">
        <v>48061</v>
      </c>
      <c r="D141" s="1">
        <v>29799</v>
      </c>
      <c r="E141" s="5">
        <v>0.10817307692307687</v>
      </c>
      <c r="Z141" s="1">
        <v>48061</v>
      </c>
      <c r="AB141" s="1">
        <v>29799</v>
      </c>
      <c r="AC141">
        <v>17.82</v>
      </c>
    </row>
    <row r="142" spans="1:29" x14ac:dyDescent="0.25">
      <c r="A142" s="1">
        <v>48092</v>
      </c>
      <c r="D142" s="1">
        <v>29830</v>
      </c>
      <c r="E142" s="5">
        <v>0.1096543504171632</v>
      </c>
      <c r="Z142" s="1">
        <v>48092</v>
      </c>
      <c r="AB142" s="1">
        <v>29830</v>
      </c>
      <c r="AC142">
        <v>15.87</v>
      </c>
    </row>
    <row r="143" spans="1:29" x14ac:dyDescent="0.25">
      <c r="A143" s="1">
        <v>48122</v>
      </c>
      <c r="D143" s="1">
        <v>29860</v>
      </c>
      <c r="E143" s="5">
        <v>0.10271546635182993</v>
      </c>
      <c r="Z143" s="1">
        <v>48122</v>
      </c>
      <c r="AB143" s="1">
        <v>29860</v>
      </c>
      <c r="AC143">
        <v>15.08</v>
      </c>
    </row>
    <row r="144" spans="1:29" x14ac:dyDescent="0.25">
      <c r="A144" s="1">
        <v>48153</v>
      </c>
      <c r="D144" s="1">
        <v>29891</v>
      </c>
      <c r="E144" s="5">
        <v>9.5794392523364635E-2</v>
      </c>
      <c r="Z144" s="1">
        <v>48153</v>
      </c>
      <c r="AB144" s="1">
        <v>29891</v>
      </c>
      <c r="AC144">
        <v>13.31</v>
      </c>
    </row>
    <row r="145" spans="1:29" x14ac:dyDescent="0.25">
      <c r="A145" s="1">
        <v>48183</v>
      </c>
      <c r="D145" s="1">
        <v>29921</v>
      </c>
      <c r="E145" s="5">
        <v>8.9120370370370239E-2</v>
      </c>
      <c r="Z145" s="1">
        <v>48183</v>
      </c>
      <c r="AB145" s="1">
        <v>29921</v>
      </c>
      <c r="AC145">
        <v>12.37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 All Items</vt:lpstr>
      <vt:lpstr>Now Vs. 70s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Chraisy</dc:creator>
  <cp:lastModifiedBy>Chraisy</cp:lastModifiedBy>
  <dcterms:created xsi:type="dcterms:W3CDTF">2025-10-27T09:08:23Z</dcterms:created>
  <dcterms:modified xsi:type="dcterms:W3CDTF">2025-10-27T09:45:16Z</dcterms:modified>
</cp:coreProperties>
</file>