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18 UMEED\Partnerships\J P Morgan\"/>
    </mc:Choice>
  </mc:AlternateContent>
  <xr:revisionPtr revIDLastSave="0" documentId="13_ncr:1_{996966D0-7BEB-43EA-A3F5-C4AE800DA16A}" xr6:coauthVersionLast="45" xr6:coauthVersionMax="45" xr10:uidLastSave="{00000000-0000-0000-0000-000000000000}"/>
  <bookViews>
    <workbookView xWindow="-98" yWindow="-98" windowWidth="19635" windowHeight="13875" xr2:uid="{00000000-000D-0000-FFFF-FFFF00000000}"/>
  </bookViews>
  <sheets>
    <sheet name="Production Plan" sheetId="1" r:id="rId1"/>
    <sheet name="For Sameena" sheetId="2" r:id="rId2"/>
    <sheet name="Status as on 16th Au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G6" i="3"/>
  <c r="G5" i="3"/>
  <c r="G4" i="3"/>
  <c r="P31" i="1"/>
  <c r="O31" i="1"/>
  <c r="L31" i="1"/>
  <c r="K31" i="1"/>
  <c r="J31" i="1"/>
  <c r="H31" i="1"/>
  <c r="G31" i="1"/>
  <c r="F31" i="1"/>
  <c r="I30" i="1"/>
  <c r="I31" i="1" s="1"/>
  <c r="Q29" i="1"/>
  <c r="P29" i="1"/>
  <c r="O29" i="1"/>
  <c r="N29" i="1"/>
  <c r="M29" i="1"/>
  <c r="L29" i="1"/>
  <c r="K29" i="1"/>
  <c r="J29" i="1"/>
  <c r="I29" i="1"/>
  <c r="H29" i="1"/>
  <c r="G29" i="1"/>
  <c r="F29" i="1"/>
  <c r="H27" i="1"/>
  <c r="Q26" i="1"/>
  <c r="Q27" i="1" s="1"/>
  <c r="P26" i="1"/>
  <c r="P27" i="1" s="1"/>
  <c r="O26" i="1"/>
  <c r="O27" i="1" s="1"/>
  <c r="N26" i="1"/>
  <c r="N27" i="1" s="1"/>
  <c r="M26" i="1"/>
  <c r="M27" i="1" s="1"/>
  <c r="L26" i="1"/>
  <c r="L27" i="1" s="1"/>
  <c r="K26" i="1"/>
  <c r="K27" i="1" s="1"/>
  <c r="J26" i="1"/>
  <c r="J27" i="1" s="1"/>
  <c r="I26" i="1"/>
  <c r="I27" i="1" s="1"/>
  <c r="H26" i="1"/>
  <c r="G26" i="1"/>
  <c r="G27" i="1" s="1"/>
  <c r="E22" i="1"/>
  <c r="E21" i="1"/>
  <c r="E20" i="1"/>
  <c r="E19" i="1"/>
  <c r="E17" i="1"/>
  <c r="E16" i="1"/>
  <c r="E15" i="1"/>
  <c r="E14" i="1"/>
  <c r="E13" i="1"/>
  <c r="E12" i="1"/>
  <c r="E11" i="1"/>
  <c r="E10" i="1"/>
  <c r="F9" i="1"/>
  <c r="E9" i="1" s="1"/>
  <c r="E8" i="1"/>
  <c r="C3" i="1"/>
  <c r="C4" i="1" s="1"/>
  <c r="F26" i="1" l="1"/>
  <c r="F27" i="1" s="1"/>
</calcChain>
</file>

<file path=xl/sharedStrings.xml><?xml version="1.0" encoding="utf-8"?>
<sst xmlns="http://schemas.openxmlformats.org/spreadsheetml/2006/main" count="82" uniqueCount="69">
  <si>
    <t>Target</t>
  </si>
  <si>
    <t>from Sales</t>
  </si>
  <si>
    <t>from Employee Engagement</t>
  </si>
  <si>
    <t>Cost</t>
  </si>
  <si>
    <t>Remarks</t>
  </si>
  <si>
    <t>Aim</t>
  </si>
  <si>
    <t>Stuff Taken</t>
  </si>
  <si>
    <t>Ball Lamp</t>
  </si>
  <si>
    <t>Small Thread Lamp</t>
  </si>
  <si>
    <t>Rainbow Lamp</t>
  </si>
  <si>
    <t>Big thread Lamp</t>
  </si>
  <si>
    <t>Triangle Lamp</t>
  </si>
  <si>
    <t>Diya Set 4</t>
  </si>
  <si>
    <t>Diya Set of 6</t>
  </si>
  <si>
    <t>Big Diya Single</t>
  </si>
  <si>
    <t>Glitz Diya</t>
  </si>
  <si>
    <t>Mixed Set 4 + 1</t>
  </si>
  <si>
    <t xml:space="preserve">Mixed Set 6 + 1 </t>
  </si>
  <si>
    <t>Small Pots set of 2</t>
  </si>
  <si>
    <t>Launch Of crowd funding thru shepeard stories event</t>
  </si>
  <si>
    <t>Gated Communities</t>
  </si>
  <si>
    <t>Shef Space</t>
  </si>
  <si>
    <t>BOA/Pride etc</t>
  </si>
  <si>
    <t>Bulk Order</t>
  </si>
  <si>
    <t>Saroja / Janvi</t>
  </si>
  <si>
    <t>Total</t>
  </si>
  <si>
    <t>Final</t>
  </si>
  <si>
    <t>Big Diya</t>
  </si>
  <si>
    <t>Item</t>
  </si>
  <si>
    <t>Mixed Set 5
(4 small diya + 1 Big Diya)</t>
  </si>
  <si>
    <t>Mixed Set 6
(5 small diya + 1 Big Diya)</t>
  </si>
  <si>
    <t>Total Diya Stock</t>
  </si>
  <si>
    <t>Last Year</t>
  </si>
  <si>
    <t>In Store</t>
  </si>
  <si>
    <t>In Office</t>
  </si>
  <si>
    <t>Already Given ( FirstLeap Gifts + Order )</t>
  </si>
  <si>
    <t>Total as on 16th</t>
  </si>
  <si>
    <t>Current Inventory Value</t>
  </si>
  <si>
    <t>Targeted Inventory Value</t>
  </si>
  <si>
    <t>Small Diya Set of 4</t>
  </si>
  <si>
    <t>Small Diya Set of 6</t>
  </si>
  <si>
    <t>Mixed Set of 5</t>
  </si>
  <si>
    <t>Mixed Set of 7</t>
  </si>
  <si>
    <t>Glitz</t>
  </si>
  <si>
    <t>Uncolored</t>
  </si>
  <si>
    <t>Diwali Target</t>
  </si>
  <si>
    <t>Sales</t>
  </si>
  <si>
    <t>Employee Engagement</t>
  </si>
  <si>
    <t>Company 1</t>
  </si>
  <si>
    <t>Company 2</t>
  </si>
  <si>
    <t>Company 3</t>
  </si>
  <si>
    <t>Flea Market 1</t>
  </si>
  <si>
    <t>Flea Market 2</t>
  </si>
  <si>
    <t>Company 4</t>
  </si>
  <si>
    <t>Company 5</t>
  </si>
  <si>
    <t>Company 6</t>
  </si>
  <si>
    <t>Company 7</t>
  </si>
  <si>
    <t>Company 8</t>
  </si>
  <si>
    <t>Community 1</t>
  </si>
  <si>
    <t>Community 2</t>
  </si>
  <si>
    <t>Community 3</t>
  </si>
  <si>
    <t>Community 4</t>
  </si>
  <si>
    <t>Order 1</t>
  </si>
  <si>
    <t>Order 2</t>
  </si>
  <si>
    <t>Sale platforms</t>
  </si>
  <si>
    <t>Final Cost</t>
  </si>
  <si>
    <t>Already in inventory</t>
  </si>
  <si>
    <t>To be made</t>
  </si>
  <si>
    <t>Diwali Production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</si>
</sst>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0" borderId="1" xfId="0" applyFont="1" applyBorder="1" applyAlignment="1"/>
    <xf numFmtId="0" fontId="6" fillId="0" borderId="2" xfId="0" applyFont="1" applyBorder="1" applyAlignment="1">
      <alignment horizontal="right"/>
    </xf>
    <xf numFmtId="0" fontId="6" fillId="0" borderId="3" xfId="0" applyFont="1" applyBorder="1" applyAlignment="1"/>
    <xf numFmtId="0" fontId="6" fillId="0" borderId="4" xfId="0" applyFont="1" applyBorder="1" applyAlignment="1">
      <alignment horizontal="right"/>
    </xf>
    <xf numFmtId="0" fontId="6" fillId="0" borderId="5" xfId="0" applyFont="1" applyBorder="1" applyAlignment="1"/>
    <xf numFmtId="0" fontId="6" fillId="0" borderId="6" xfId="0" applyFont="1" applyBorder="1" applyAlignment="1">
      <alignment horizontal="right"/>
    </xf>
    <xf numFmtId="0" fontId="5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" fillId="0" borderId="11" xfId="0" applyFont="1" applyBorder="1" applyAlignment="1"/>
    <xf numFmtId="0" fontId="1" fillId="0" borderId="11" xfId="0" applyFont="1" applyBorder="1" applyAlignment="1">
      <alignment wrapText="1"/>
    </xf>
    <xf numFmtId="0" fontId="1" fillId="0" borderId="13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9" fontId="1" fillId="0" borderId="11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R45"/>
  <sheetViews>
    <sheetView showGridLines="0" tabSelected="1" zoomScale="80" zoomScaleNormal="80" workbookViewId="0">
      <selection activeCell="B10" sqref="B10"/>
    </sheetView>
  </sheetViews>
  <sheetFormatPr defaultColWidth="14.3984375" defaultRowHeight="15.75" customHeight="1" x14ac:dyDescent="0.35"/>
  <cols>
    <col min="1" max="1" width="3.796875" customWidth="1"/>
    <col min="2" max="2" width="20.3984375" customWidth="1"/>
    <col min="4" max="6" width="9.3984375" customWidth="1"/>
    <col min="7" max="7" width="10" customWidth="1"/>
    <col min="8" max="8" width="17.265625" customWidth="1"/>
    <col min="12" max="12" width="9.73046875" customWidth="1"/>
    <col min="13" max="13" width="11.73046875" customWidth="1"/>
  </cols>
  <sheetData>
    <row r="1" spans="2:18" ht="15.75" customHeight="1" thickBot="1" x14ac:dyDescent="0.4"/>
    <row r="2" spans="2:18" ht="12.75" x14ac:dyDescent="0.35">
      <c r="B2" s="34" t="s">
        <v>0</v>
      </c>
      <c r="C2" s="35">
        <v>400000</v>
      </c>
    </row>
    <row r="3" spans="2:18" ht="12.75" x14ac:dyDescent="0.35">
      <c r="B3" s="36" t="s">
        <v>1</v>
      </c>
      <c r="C3" s="37">
        <f>300000</f>
        <v>300000</v>
      </c>
    </row>
    <row r="4" spans="2:18" ht="13.15" thickBot="1" x14ac:dyDescent="0.4">
      <c r="B4" s="38" t="s">
        <v>2</v>
      </c>
      <c r="C4" s="39">
        <f>C2-C3</f>
        <v>100000</v>
      </c>
    </row>
    <row r="5" spans="2:18" ht="15.75" customHeight="1" thickBot="1" x14ac:dyDescent="0.4"/>
    <row r="6" spans="2:18" ht="13.5" thickBot="1" x14ac:dyDescent="0.4">
      <c r="B6" s="5"/>
      <c r="C6" s="5"/>
      <c r="D6" s="6"/>
      <c r="E6" s="55" t="s">
        <v>3</v>
      </c>
      <c r="F6" s="56">
        <v>500</v>
      </c>
      <c r="G6" s="56">
        <v>450</v>
      </c>
      <c r="H6" s="56">
        <v>500</v>
      </c>
      <c r="I6" s="56">
        <v>650</v>
      </c>
      <c r="J6" s="56">
        <v>450</v>
      </c>
      <c r="K6" s="56">
        <v>120</v>
      </c>
      <c r="L6" s="56">
        <v>180</v>
      </c>
      <c r="M6" s="56">
        <v>100</v>
      </c>
      <c r="N6" s="56">
        <v>120</v>
      </c>
      <c r="O6" s="56">
        <v>200</v>
      </c>
      <c r="P6" s="56">
        <v>250</v>
      </c>
      <c r="Q6" s="57">
        <v>100</v>
      </c>
    </row>
    <row r="7" spans="2:18" s="4" customFormat="1" ht="39.4" x14ac:dyDescent="0.35">
      <c r="B7" s="43" t="s">
        <v>64</v>
      </c>
      <c r="C7" s="44" t="s">
        <v>4</v>
      </c>
      <c r="D7" s="44" t="s">
        <v>5</v>
      </c>
      <c r="E7" s="44" t="s">
        <v>6</v>
      </c>
      <c r="F7" s="45" t="s">
        <v>7</v>
      </c>
      <c r="G7" s="45" t="s">
        <v>8</v>
      </c>
      <c r="H7" s="45" t="s">
        <v>9</v>
      </c>
      <c r="I7" s="45" t="s">
        <v>10</v>
      </c>
      <c r="J7" s="45" t="s">
        <v>11</v>
      </c>
      <c r="K7" s="45" t="s">
        <v>12</v>
      </c>
      <c r="L7" s="45" t="s">
        <v>13</v>
      </c>
      <c r="M7" s="45" t="s">
        <v>14</v>
      </c>
      <c r="N7" s="45" t="s">
        <v>15</v>
      </c>
      <c r="O7" s="45" t="s">
        <v>16</v>
      </c>
      <c r="P7" s="45" t="s">
        <v>17</v>
      </c>
      <c r="Q7" s="46" t="s">
        <v>18</v>
      </c>
      <c r="R7" s="7"/>
    </row>
    <row r="8" spans="2:18" ht="12.75" x14ac:dyDescent="0.35">
      <c r="B8" s="47" t="s">
        <v>51</v>
      </c>
      <c r="C8" s="40"/>
      <c r="D8" s="40">
        <v>30000</v>
      </c>
      <c r="E8" s="40">
        <f t="shared" ref="E8:E17" si="0">F8*$F$6+G8*$G$6+$H$8*$H$6+I8*$I$6+J8*$J$6+K8*$K$6+L8*$L$6+M8*$M$6+N8*$N$6+O8*$O$6+P8*$P$6+Q8*$Q$6</f>
        <v>59000</v>
      </c>
      <c r="F8" s="40">
        <v>15</v>
      </c>
      <c r="G8" s="40">
        <v>10</v>
      </c>
      <c r="H8" s="40">
        <v>10</v>
      </c>
      <c r="I8" s="40">
        <v>20</v>
      </c>
      <c r="J8" s="40">
        <v>5</v>
      </c>
      <c r="K8" s="40">
        <v>25</v>
      </c>
      <c r="L8" s="40">
        <v>25</v>
      </c>
      <c r="M8" s="40">
        <v>25</v>
      </c>
      <c r="N8" s="40">
        <v>25</v>
      </c>
      <c r="O8" s="40">
        <v>25</v>
      </c>
      <c r="P8" s="40">
        <v>25</v>
      </c>
      <c r="Q8" s="48">
        <v>25</v>
      </c>
      <c r="R8" s="5"/>
    </row>
    <row r="9" spans="2:18" ht="12.75" x14ac:dyDescent="0.35">
      <c r="B9" s="47" t="s">
        <v>48</v>
      </c>
      <c r="C9" s="40"/>
      <c r="D9" s="40">
        <v>150000</v>
      </c>
      <c r="E9" s="40">
        <f t="shared" si="0"/>
        <v>183050</v>
      </c>
      <c r="F9" s="40">
        <f>15*3</f>
        <v>45</v>
      </c>
      <c r="G9" s="40">
        <v>30</v>
      </c>
      <c r="H9" s="40">
        <v>30</v>
      </c>
      <c r="I9" s="40">
        <v>60</v>
      </c>
      <c r="J9" s="40">
        <v>15</v>
      </c>
      <c r="K9" s="40">
        <v>90</v>
      </c>
      <c r="L9" s="40">
        <v>90</v>
      </c>
      <c r="M9" s="40">
        <v>90</v>
      </c>
      <c r="N9" s="40">
        <v>90</v>
      </c>
      <c r="O9" s="40">
        <v>90</v>
      </c>
      <c r="P9" s="40">
        <v>90</v>
      </c>
      <c r="Q9" s="48">
        <v>90</v>
      </c>
      <c r="R9" s="5"/>
    </row>
    <row r="10" spans="2:18" ht="12.75" x14ac:dyDescent="0.35">
      <c r="B10" s="47" t="s">
        <v>49</v>
      </c>
      <c r="C10" s="40"/>
      <c r="D10" s="40">
        <v>10000</v>
      </c>
      <c r="E10" s="40">
        <f t="shared" si="0"/>
        <v>44650</v>
      </c>
      <c r="F10" s="40">
        <v>10</v>
      </c>
      <c r="G10" s="40">
        <v>5</v>
      </c>
      <c r="H10" s="40">
        <v>5</v>
      </c>
      <c r="I10" s="40">
        <v>10</v>
      </c>
      <c r="J10" s="40">
        <v>10</v>
      </c>
      <c r="K10" s="40">
        <v>20</v>
      </c>
      <c r="L10" s="40">
        <v>20</v>
      </c>
      <c r="M10" s="40">
        <v>20</v>
      </c>
      <c r="N10" s="40">
        <v>20</v>
      </c>
      <c r="O10" s="40">
        <v>20</v>
      </c>
      <c r="P10" s="40">
        <v>20</v>
      </c>
      <c r="Q10" s="48">
        <v>20</v>
      </c>
      <c r="R10" s="5"/>
    </row>
    <row r="11" spans="2:18" ht="12.75" x14ac:dyDescent="0.35">
      <c r="B11" s="47" t="s">
        <v>50</v>
      </c>
      <c r="C11" s="40" t="s">
        <v>19</v>
      </c>
      <c r="D11" s="40">
        <v>10000</v>
      </c>
      <c r="E11" s="40">
        <f t="shared" si="0"/>
        <v>44650</v>
      </c>
      <c r="F11" s="40">
        <v>10</v>
      </c>
      <c r="G11" s="40">
        <v>5</v>
      </c>
      <c r="H11" s="40">
        <v>5</v>
      </c>
      <c r="I11" s="40">
        <v>10</v>
      </c>
      <c r="J11" s="40">
        <v>10</v>
      </c>
      <c r="K11" s="40">
        <v>20</v>
      </c>
      <c r="L11" s="40">
        <v>20</v>
      </c>
      <c r="M11" s="40">
        <v>20</v>
      </c>
      <c r="N11" s="40">
        <v>20</v>
      </c>
      <c r="O11" s="40">
        <v>20</v>
      </c>
      <c r="P11" s="40">
        <v>20</v>
      </c>
      <c r="Q11" s="48">
        <v>20</v>
      </c>
      <c r="R11" s="5"/>
    </row>
    <row r="12" spans="2:18" ht="12.75" x14ac:dyDescent="0.35">
      <c r="B12" s="47" t="s">
        <v>53</v>
      </c>
      <c r="C12" s="40"/>
      <c r="D12" s="41"/>
      <c r="E12" s="40">
        <f t="shared" si="0"/>
        <v>5000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9"/>
      <c r="R12" s="5"/>
    </row>
    <row r="13" spans="2:18" ht="12.75" x14ac:dyDescent="0.35">
      <c r="B13" s="47" t="s">
        <v>54</v>
      </c>
      <c r="C13" s="40"/>
      <c r="D13" s="40">
        <v>10000</v>
      </c>
      <c r="E13" s="40">
        <f t="shared" si="0"/>
        <v>44650</v>
      </c>
      <c r="F13" s="40">
        <v>10</v>
      </c>
      <c r="G13" s="40">
        <v>5</v>
      </c>
      <c r="H13" s="40">
        <v>5</v>
      </c>
      <c r="I13" s="40">
        <v>10</v>
      </c>
      <c r="J13" s="40">
        <v>10</v>
      </c>
      <c r="K13" s="40">
        <v>20</v>
      </c>
      <c r="L13" s="40">
        <v>20</v>
      </c>
      <c r="M13" s="40">
        <v>20</v>
      </c>
      <c r="N13" s="40">
        <v>20</v>
      </c>
      <c r="O13" s="40">
        <v>20</v>
      </c>
      <c r="P13" s="40">
        <v>20</v>
      </c>
      <c r="Q13" s="48">
        <v>20</v>
      </c>
      <c r="R13" s="5"/>
    </row>
    <row r="14" spans="2:18" ht="12.75" x14ac:dyDescent="0.35">
      <c r="B14" s="47" t="s">
        <v>55</v>
      </c>
      <c r="C14" s="40"/>
      <c r="D14" s="40">
        <v>15000</v>
      </c>
      <c r="E14" s="40">
        <f t="shared" si="0"/>
        <v>44650</v>
      </c>
      <c r="F14" s="40">
        <v>10</v>
      </c>
      <c r="G14" s="40">
        <v>5</v>
      </c>
      <c r="H14" s="40">
        <v>5</v>
      </c>
      <c r="I14" s="40">
        <v>10</v>
      </c>
      <c r="J14" s="40">
        <v>10</v>
      </c>
      <c r="K14" s="40">
        <v>20</v>
      </c>
      <c r="L14" s="40">
        <v>20</v>
      </c>
      <c r="M14" s="40">
        <v>20</v>
      </c>
      <c r="N14" s="40">
        <v>20</v>
      </c>
      <c r="O14" s="40">
        <v>20</v>
      </c>
      <c r="P14" s="40">
        <v>20</v>
      </c>
      <c r="Q14" s="48">
        <v>20</v>
      </c>
      <c r="R14" s="5"/>
    </row>
    <row r="15" spans="2:18" ht="12.75" x14ac:dyDescent="0.35">
      <c r="B15" s="47" t="s">
        <v>52</v>
      </c>
      <c r="C15" s="40"/>
      <c r="D15" s="40">
        <v>10000</v>
      </c>
      <c r="E15" s="40">
        <f t="shared" si="0"/>
        <v>5000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9"/>
      <c r="R15" s="5"/>
    </row>
    <row r="16" spans="2:18" ht="12.75" x14ac:dyDescent="0.35">
      <c r="B16" s="47" t="s">
        <v>56</v>
      </c>
      <c r="C16" s="40"/>
      <c r="D16" s="40">
        <v>10000</v>
      </c>
      <c r="E16" s="40">
        <f t="shared" si="0"/>
        <v>44650</v>
      </c>
      <c r="F16" s="40">
        <v>10</v>
      </c>
      <c r="G16" s="40">
        <v>5</v>
      </c>
      <c r="H16" s="40">
        <v>5</v>
      </c>
      <c r="I16" s="40">
        <v>10</v>
      </c>
      <c r="J16" s="40">
        <v>10</v>
      </c>
      <c r="K16" s="40">
        <v>20</v>
      </c>
      <c r="L16" s="40">
        <v>20</v>
      </c>
      <c r="M16" s="40">
        <v>20</v>
      </c>
      <c r="N16" s="40">
        <v>20</v>
      </c>
      <c r="O16" s="40">
        <v>20</v>
      </c>
      <c r="P16" s="40">
        <v>20</v>
      </c>
      <c r="Q16" s="48">
        <v>20</v>
      </c>
      <c r="R16" s="5"/>
    </row>
    <row r="17" spans="2:18" ht="12.75" x14ac:dyDescent="0.35">
      <c r="B17" s="47" t="s">
        <v>57</v>
      </c>
      <c r="C17" s="41"/>
      <c r="D17" s="40">
        <v>15000</v>
      </c>
      <c r="E17" s="40">
        <f t="shared" si="0"/>
        <v>44650</v>
      </c>
      <c r="F17" s="40">
        <v>10</v>
      </c>
      <c r="G17" s="40">
        <v>5</v>
      </c>
      <c r="H17" s="40">
        <v>5</v>
      </c>
      <c r="I17" s="40">
        <v>10</v>
      </c>
      <c r="J17" s="40">
        <v>10</v>
      </c>
      <c r="K17" s="40">
        <v>20</v>
      </c>
      <c r="L17" s="40">
        <v>20</v>
      </c>
      <c r="M17" s="40">
        <v>20</v>
      </c>
      <c r="N17" s="40">
        <v>20</v>
      </c>
      <c r="O17" s="40">
        <v>20</v>
      </c>
      <c r="P17" s="40">
        <v>20</v>
      </c>
      <c r="Q17" s="48">
        <v>20</v>
      </c>
      <c r="R17" s="5"/>
    </row>
    <row r="18" spans="2:18" ht="13.15" x14ac:dyDescent="0.35">
      <c r="B18" s="50" t="s">
        <v>20</v>
      </c>
      <c r="C18" s="42"/>
      <c r="D18" s="42">
        <v>100000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9"/>
      <c r="R18" s="5"/>
    </row>
    <row r="19" spans="2:18" ht="12.75" x14ac:dyDescent="0.35">
      <c r="B19" s="47" t="s">
        <v>58</v>
      </c>
      <c r="C19" s="41"/>
      <c r="D19" s="40">
        <v>10000</v>
      </c>
      <c r="E19" s="40">
        <f>F19*$F$6+G19*$G$6+$H$8*$H$6+I19*$I$6+J19*$J$6+K19*$K$6+L19*$L$6+M19*$M$6+N19*$N$6+O19*$O$6+P19*$P$6+Q19*$Q$6</f>
        <v>47750</v>
      </c>
      <c r="F19" s="40">
        <v>10</v>
      </c>
      <c r="G19" s="40">
        <v>5</v>
      </c>
      <c r="H19" s="40">
        <v>5</v>
      </c>
      <c r="I19" s="40">
        <v>10</v>
      </c>
      <c r="J19" s="40">
        <v>5</v>
      </c>
      <c r="K19" s="40">
        <v>25</v>
      </c>
      <c r="L19" s="40">
        <v>25</v>
      </c>
      <c r="M19" s="40">
        <v>25</v>
      </c>
      <c r="N19" s="40">
        <v>25</v>
      </c>
      <c r="O19" s="40">
        <v>25</v>
      </c>
      <c r="P19" s="40">
        <v>25</v>
      </c>
      <c r="Q19" s="48">
        <v>25</v>
      </c>
      <c r="R19" s="5"/>
    </row>
    <row r="20" spans="2:18" ht="12.75" x14ac:dyDescent="0.35">
      <c r="B20" s="47" t="s">
        <v>59</v>
      </c>
      <c r="C20" s="41"/>
      <c r="D20" s="40">
        <v>30000</v>
      </c>
      <c r="E20" s="40">
        <f>F20*$F$6+G20*$G$6+$H$8*$H$6+I20*$I$6+J20*$J$6+K20*$K$6+L20*$L$6+M20*$M$6+N20*$N$6+O20*$O$6+P20*$P$6+Q20*$Q$6</f>
        <v>47750</v>
      </c>
      <c r="F20" s="40">
        <v>10</v>
      </c>
      <c r="G20" s="40">
        <v>5</v>
      </c>
      <c r="H20" s="40">
        <v>5</v>
      </c>
      <c r="I20" s="40">
        <v>10</v>
      </c>
      <c r="J20" s="40">
        <v>5</v>
      </c>
      <c r="K20" s="40">
        <v>25</v>
      </c>
      <c r="L20" s="40">
        <v>25</v>
      </c>
      <c r="M20" s="40">
        <v>25</v>
      </c>
      <c r="N20" s="40">
        <v>25</v>
      </c>
      <c r="O20" s="40">
        <v>25</v>
      </c>
      <c r="P20" s="40">
        <v>25</v>
      </c>
      <c r="Q20" s="48">
        <v>25</v>
      </c>
      <c r="R20" s="5"/>
    </row>
    <row r="21" spans="2:18" ht="12.75" x14ac:dyDescent="0.35">
      <c r="B21" s="47" t="s">
        <v>60</v>
      </c>
      <c r="C21" s="40" t="s">
        <v>21</v>
      </c>
      <c r="D21" s="40">
        <v>50000</v>
      </c>
      <c r="E21" s="40">
        <f>F21*$F$6+G21*$G$6+$H$8*$H$6+I21*$I$6+J21*$J$6+K21*$K$6+L21*$L$6+M21*$M$6+N21*$N$6+O21*$O$6+P21*$P$6+Q21*$Q$6</f>
        <v>63200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60</v>
      </c>
      <c r="L21" s="40">
        <v>60</v>
      </c>
      <c r="M21" s="40">
        <v>60</v>
      </c>
      <c r="N21" s="40">
        <v>60</v>
      </c>
      <c r="O21" s="40">
        <v>60</v>
      </c>
      <c r="P21" s="40">
        <v>60</v>
      </c>
      <c r="Q21" s="49"/>
      <c r="R21" s="5"/>
    </row>
    <row r="22" spans="2:18" ht="12.75" x14ac:dyDescent="0.35">
      <c r="B22" s="47" t="s">
        <v>61</v>
      </c>
      <c r="C22" s="40" t="s">
        <v>22</v>
      </c>
      <c r="D22" s="40">
        <v>10000</v>
      </c>
      <c r="E22" s="40">
        <f>F22*$F$6+G22*$G$6+$H$8*$H$6+I22*$I$6+J22*$J$6+K22*$K$6+L22*$L$6+M22*$M$6+N22*$N$6+O22*$O$6+P22*$P$6+Q22*$Q$6</f>
        <v>47750</v>
      </c>
      <c r="F22" s="40">
        <v>10</v>
      </c>
      <c r="G22" s="40">
        <v>5</v>
      </c>
      <c r="H22" s="40">
        <v>5</v>
      </c>
      <c r="I22" s="40">
        <v>10</v>
      </c>
      <c r="J22" s="40">
        <v>5</v>
      </c>
      <c r="K22" s="40">
        <v>25</v>
      </c>
      <c r="L22" s="40">
        <v>25</v>
      </c>
      <c r="M22" s="40">
        <v>25</v>
      </c>
      <c r="N22" s="40">
        <v>25</v>
      </c>
      <c r="O22" s="40">
        <v>25</v>
      </c>
      <c r="P22" s="40">
        <v>25</v>
      </c>
      <c r="Q22" s="48">
        <v>25</v>
      </c>
      <c r="R22" s="5"/>
    </row>
    <row r="23" spans="2:18" ht="13.15" x14ac:dyDescent="0.35">
      <c r="B23" s="50" t="s">
        <v>23</v>
      </c>
      <c r="C23" s="41"/>
      <c r="D23" s="42">
        <v>60000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9"/>
      <c r="R23" s="5"/>
    </row>
    <row r="24" spans="2:18" ht="12.75" x14ac:dyDescent="0.35">
      <c r="B24" s="47" t="s">
        <v>62</v>
      </c>
      <c r="C24" s="40" t="s">
        <v>24</v>
      </c>
      <c r="D24" s="40">
        <v>30000</v>
      </c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9"/>
      <c r="R24" s="5"/>
    </row>
    <row r="25" spans="2:18" ht="13.15" thickBot="1" x14ac:dyDescent="0.4">
      <c r="B25" s="51" t="s">
        <v>63</v>
      </c>
      <c r="C25" s="52"/>
      <c r="D25" s="53">
        <v>30000</v>
      </c>
      <c r="E25" s="58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60"/>
      <c r="R25" s="5"/>
    </row>
    <row r="26" spans="2:18" ht="12.75" x14ac:dyDescent="0.35">
      <c r="B26" s="5"/>
      <c r="C26" s="5"/>
      <c r="D26" s="5"/>
      <c r="E26" s="61" t="s">
        <v>25</v>
      </c>
      <c r="F26" s="62">
        <f t="shared" ref="F26:Q26" si="1">SUM(F8:F22)</f>
        <v>150</v>
      </c>
      <c r="G26" s="62">
        <f t="shared" si="1"/>
        <v>85</v>
      </c>
      <c r="H26" s="62">
        <f t="shared" si="1"/>
        <v>85</v>
      </c>
      <c r="I26" s="62">
        <f t="shared" si="1"/>
        <v>170</v>
      </c>
      <c r="J26" s="62">
        <f t="shared" si="1"/>
        <v>95</v>
      </c>
      <c r="K26" s="62">
        <f t="shared" si="1"/>
        <v>370</v>
      </c>
      <c r="L26" s="62">
        <f t="shared" si="1"/>
        <v>370</v>
      </c>
      <c r="M26" s="62">
        <f t="shared" si="1"/>
        <v>370</v>
      </c>
      <c r="N26" s="62">
        <f t="shared" si="1"/>
        <v>370</v>
      </c>
      <c r="O26" s="62">
        <f t="shared" si="1"/>
        <v>370</v>
      </c>
      <c r="P26" s="62">
        <f t="shared" si="1"/>
        <v>370</v>
      </c>
      <c r="Q26" s="63">
        <f t="shared" si="1"/>
        <v>310</v>
      </c>
      <c r="R26" s="5"/>
    </row>
    <row r="27" spans="2:18" ht="13.15" x14ac:dyDescent="0.35">
      <c r="B27" s="5"/>
      <c r="C27" s="5"/>
      <c r="D27" s="5"/>
      <c r="E27" s="64">
        <v>0.4</v>
      </c>
      <c r="F27" s="42">
        <f t="shared" ref="F27:Q27" si="2">$E$27*F26</f>
        <v>60</v>
      </c>
      <c r="G27" s="42">
        <f t="shared" si="2"/>
        <v>34</v>
      </c>
      <c r="H27" s="42">
        <f t="shared" si="2"/>
        <v>34</v>
      </c>
      <c r="I27" s="42">
        <f t="shared" si="2"/>
        <v>68</v>
      </c>
      <c r="J27" s="42">
        <f t="shared" si="2"/>
        <v>38</v>
      </c>
      <c r="K27" s="42">
        <f t="shared" si="2"/>
        <v>148</v>
      </c>
      <c r="L27" s="42">
        <f t="shared" si="2"/>
        <v>148</v>
      </c>
      <c r="M27" s="42">
        <f t="shared" si="2"/>
        <v>148</v>
      </c>
      <c r="N27" s="42">
        <f t="shared" si="2"/>
        <v>148</v>
      </c>
      <c r="O27" s="42">
        <f t="shared" si="2"/>
        <v>148</v>
      </c>
      <c r="P27" s="42">
        <f t="shared" si="2"/>
        <v>148</v>
      </c>
      <c r="Q27" s="65">
        <f t="shared" si="2"/>
        <v>124</v>
      </c>
      <c r="R27" s="5"/>
    </row>
    <row r="28" spans="2:18" ht="13.15" x14ac:dyDescent="0.35">
      <c r="B28" s="5"/>
      <c r="C28" s="5"/>
      <c r="D28" s="5"/>
      <c r="E28" s="50" t="s">
        <v>26</v>
      </c>
      <c r="F28" s="42">
        <v>50</v>
      </c>
      <c r="G28" s="42">
        <v>40</v>
      </c>
      <c r="H28" s="42">
        <v>30</v>
      </c>
      <c r="I28" s="42">
        <v>60</v>
      </c>
      <c r="J28" s="42">
        <v>15</v>
      </c>
      <c r="K28" s="42">
        <v>150</v>
      </c>
      <c r="L28" s="42">
        <v>150</v>
      </c>
      <c r="M28" s="42">
        <v>80</v>
      </c>
      <c r="N28" s="42">
        <v>100</v>
      </c>
      <c r="O28" s="42">
        <v>200</v>
      </c>
      <c r="P28" s="42">
        <v>200</v>
      </c>
      <c r="Q28" s="65">
        <v>18</v>
      </c>
      <c r="R28" s="5"/>
    </row>
    <row r="29" spans="2:18" ht="13.15" x14ac:dyDescent="0.35">
      <c r="B29" s="5"/>
      <c r="C29" s="5"/>
      <c r="D29" s="5"/>
      <c r="E29" s="66" t="s">
        <v>65</v>
      </c>
      <c r="F29" s="41">
        <f t="shared" ref="F29:Q29" si="3">F28*F6</f>
        <v>25000</v>
      </c>
      <c r="G29" s="41">
        <f t="shared" si="3"/>
        <v>18000</v>
      </c>
      <c r="H29" s="41">
        <f t="shared" si="3"/>
        <v>15000</v>
      </c>
      <c r="I29" s="41">
        <f t="shared" si="3"/>
        <v>39000</v>
      </c>
      <c r="J29" s="41">
        <f t="shared" si="3"/>
        <v>6750</v>
      </c>
      <c r="K29" s="41">
        <f t="shared" si="3"/>
        <v>18000</v>
      </c>
      <c r="L29" s="41">
        <f t="shared" si="3"/>
        <v>27000</v>
      </c>
      <c r="M29" s="41">
        <f t="shared" si="3"/>
        <v>8000</v>
      </c>
      <c r="N29" s="41">
        <f t="shared" si="3"/>
        <v>12000</v>
      </c>
      <c r="O29" s="41">
        <f t="shared" si="3"/>
        <v>40000</v>
      </c>
      <c r="P29" s="41">
        <f t="shared" si="3"/>
        <v>50000</v>
      </c>
      <c r="Q29" s="49">
        <f t="shared" si="3"/>
        <v>1800</v>
      </c>
      <c r="R29" s="5"/>
    </row>
    <row r="30" spans="2:18" ht="13.15" x14ac:dyDescent="0.35">
      <c r="B30" s="5"/>
      <c r="C30" s="5"/>
      <c r="D30" s="5"/>
      <c r="E30" s="67" t="s">
        <v>66</v>
      </c>
      <c r="F30" s="40">
        <v>10</v>
      </c>
      <c r="G30" s="40">
        <v>10</v>
      </c>
      <c r="H30" s="40">
        <v>10</v>
      </c>
      <c r="I30" s="40">
        <f>12+28</f>
        <v>40</v>
      </c>
      <c r="J30" s="40">
        <v>15</v>
      </c>
      <c r="K30" s="40">
        <v>1</v>
      </c>
      <c r="L30" s="40">
        <v>3</v>
      </c>
      <c r="M30" s="40">
        <v>1</v>
      </c>
      <c r="N30" s="40">
        <v>20</v>
      </c>
      <c r="O30" s="40">
        <v>17</v>
      </c>
      <c r="P30" s="40">
        <v>3</v>
      </c>
      <c r="Q30" s="49"/>
      <c r="R30" s="5"/>
    </row>
    <row r="31" spans="2:18" ht="13.5" thickBot="1" x14ac:dyDescent="0.4">
      <c r="B31" s="5"/>
      <c r="C31" s="5"/>
      <c r="D31" s="5"/>
      <c r="E31" s="68" t="s">
        <v>67</v>
      </c>
      <c r="F31" s="69">
        <f t="shared" ref="F31:L31" si="4">F28-F30</f>
        <v>40</v>
      </c>
      <c r="G31" s="69">
        <f t="shared" si="4"/>
        <v>30</v>
      </c>
      <c r="H31" s="69">
        <f t="shared" si="4"/>
        <v>20</v>
      </c>
      <c r="I31" s="69">
        <f t="shared" si="4"/>
        <v>20</v>
      </c>
      <c r="J31" s="69">
        <f t="shared" si="4"/>
        <v>0</v>
      </c>
      <c r="K31" s="52">
        <f t="shared" si="4"/>
        <v>149</v>
      </c>
      <c r="L31" s="52">
        <f t="shared" si="4"/>
        <v>147</v>
      </c>
      <c r="M31" s="52"/>
      <c r="N31" s="52"/>
      <c r="O31" s="52">
        <f t="shared" ref="O31:P31" si="5">O28-O30</f>
        <v>183</v>
      </c>
      <c r="P31" s="52">
        <f t="shared" si="5"/>
        <v>197</v>
      </c>
      <c r="Q31" s="54"/>
      <c r="R31" s="5"/>
    </row>
    <row r="33" spans="9:14" ht="12.75" x14ac:dyDescent="0.35">
      <c r="J33" s="1"/>
      <c r="L33" s="1"/>
    </row>
    <row r="34" spans="9:14" ht="12.75" x14ac:dyDescent="0.35">
      <c r="J34" s="1"/>
    </row>
    <row r="35" spans="9:14" ht="12.75" x14ac:dyDescent="0.35">
      <c r="J35" s="1"/>
      <c r="M35" s="1"/>
    </row>
    <row r="37" spans="9:14" ht="13.15" x14ac:dyDescent="0.4">
      <c r="I37" s="1"/>
      <c r="J37" s="2"/>
      <c r="K37" s="2"/>
      <c r="L37" s="2"/>
      <c r="M37" s="2"/>
      <c r="N37" s="1"/>
    </row>
    <row r="38" spans="9:14" ht="12.75" x14ac:dyDescent="0.35">
      <c r="J38" s="1"/>
      <c r="K38" s="1"/>
      <c r="L38" s="1"/>
    </row>
    <row r="39" spans="9:14" ht="12.75" x14ac:dyDescent="0.35">
      <c r="J39" s="1"/>
      <c r="K39" s="1"/>
      <c r="L39" s="1"/>
    </row>
    <row r="40" spans="9:14" ht="12.75" x14ac:dyDescent="0.35">
      <c r="J40" s="1"/>
      <c r="K40" s="1"/>
      <c r="M40" s="1"/>
    </row>
    <row r="41" spans="9:14" ht="12.75" x14ac:dyDescent="0.35">
      <c r="J41" s="1"/>
      <c r="M41" s="1"/>
    </row>
    <row r="42" spans="9:14" ht="12.75" x14ac:dyDescent="0.35">
      <c r="J42" s="1"/>
      <c r="K42" s="1"/>
      <c r="M42" s="1"/>
    </row>
    <row r="43" spans="9:14" ht="12.75" x14ac:dyDescent="0.35">
      <c r="J43" s="1"/>
      <c r="K43" s="1"/>
      <c r="M43" s="1"/>
    </row>
    <row r="44" spans="9:14" ht="12.75" x14ac:dyDescent="0.35">
      <c r="J44" s="1"/>
      <c r="K44" s="1"/>
      <c r="M44" s="1"/>
    </row>
    <row r="45" spans="9:14" ht="12.75" x14ac:dyDescent="0.35">
      <c r="J45" s="1"/>
      <c r="K45" s="1"/>
      <c r="M45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E14"/>
  <sheetViews>
    <sheetView zoomScale="80" zoomScaleNormal="80" workbookViewId="0">
      <selection activeCell="B3" sqref="B3"/>
    </sheetView>
  </sheetViews>
  <sheetFormatPr defaultColWidth="14.3984375" defaultRowHeight="15.75" customHeight="1" x14ac:dyDescent="0.35"/>
  <cols>
    <col min="2" max="2" width="17.33203125" bestFit="1" customWidth="1"/>
  </cols>
  <sheetData>
    <row r="1" spans="2:5" ht="15.75" customHeight="1" thickBot="1" x14ac:dyDescent="0.4"/>
    <row r="2" spans="2:5" ht="15.75" customHeight="1" x14ac:dyDescent="0.4">
      <c r="B2" s="70" t="s">
        <v>68</v>
      </c>
      <c r="C2" s="71"/>
    </row>
    <row r="3" spans="2:5" ht="15.75" customHeight="1" x14ac:dyDescent="0.35">
      <c r="B3" s="29" t="s">
        <v>7</v>
      </c>
      <c r="C3" s="32">
        <v>50</v>
      </c>
      <c r="E3" s="1"/>
    </row>
    <row r="4" spans="2:5" ht="15.75" customHeight="1" x14ac:dyDescent="0.35">
      <c r="B4" s="29" t="s">
        <v>8</v>
      </c>
      <c r="C4" s="32">
        <v>40</v>
      </c>
      <c r="E4" s="1"/>
    </row>
    <row r="5" spans="2:5" ht="15.75" customHeight="1" x14ac:dyDescent="0.35">
      <c r="B5" s="29" t="s">
        <v>9</v>
      </c>
      <c r="C5" s="32">
        <v>30</v>
      </c>
      <c r="E5" s="1"/>
    </row>
    <row r="6" spans="2:5" ht="15.75" customHeight="1" x14ac:dyDescent="0.35">
      <c r="B6" s="29" t="s">
        <v>10</v>
      </c>
      <c r="C6" s="32">
        <v>60</v>
      </c>
    </row>
    <row r="7" spans="2:5" ht="15.75" customHeight="1" x14ac:dyDescent="0.35">
      <c r="B7" s="29" t="s">
        <v>11</v>
      </c>
      <c r="C7" s="32">
        <v>20</v>
      </c>
    </row>
    <row r="8" spans="2:5" ht="15.75" customHeight="1" x14ac:dyDescent="0.35">
      <c r="B8" s="29" t="s">
        <v>12</v>
      </c>
      <c r="C8" s="32">
        <v>150</v>
      </c>
    </row>
    <row r="9" spans="2:5" ht="15.75" customHeight="1" x14ac:dyDescent="0.35">
      <c r="B9" s="29" t="s">
        <v>13</v>
      </c>
      <c r="C9" s="32">
        <v>150</v>
      </c>
    </row>
    <row r="10" spans="2:5" ht="15.75" customHeight="1" x14ac:dyDescent="0.35">
      <c r="B10" s="29" t="s">
        <v>14</v>
      </c>
      <c r="C10" s="32">
        <v>100</v>
      </c>
    </row>
    <row r="11" spans="2:5" ht="15.75" customHeight="1" x14ac:dyDescent="0.35">
      <c r="B11" s="30" t="s">
        <v>15</v>
      </c>
      <c r="C11" s="32">
        <v>100</v>
      </c>
    </row>
    <row r="12" spans="2:5" ht="38.25" x14ac:dyDescent="0.35">
      <c r="B12" s="30" t="s">
        <v>29</v>
      </c>
      <c r="C12" s="32">
        <v>200</v>
      </c>
    </row>
    <row r="13" spans="2:5" ht="38.25" x14ac:dyDescent="0.35">
      <c r="B13" s="30" t="s">
        <v>30</v>
      </c>
      <c r="C13" s="32">
        <v>200</v>
      </c>
    </row>
    <row r="14" spans="2:5" ht="15.75" customHeight="1" thickBot="1" x14ac:dyDescent="0.4">
      <c r="B14" s="31" t="s">
        <v>18</v>
      </c>
      <c r="C14" s="33">
        <v>25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K14"/>
  <sheetViews>
    <sheetView showGridLines="0" zoomScale="80" zoomScaleNormal="80" workbookViewId="0">
      <selection activeCell="E16" sqref="E16"/>
    </sheetView>
  </sheetViews>
  <sheetFormatPr defaultColWidth="14.3984375" defaultRowHeight="15.75" customHeight="1" x14ac:dyDescent="0.35"/>
  <cols>
    <col min="1" max="1" width="3.796875" customWidth="1"/>
    <col min="2" max="2" width="21.53125" customWidth="1"/>
  </cols>
  <sheetData>
    <row r="1" spans="2:11" ht="15.75" customHeight="1" thickBot="1" x14ac:dyDescent="0.4"/>
    <row r="2" spans="2:11" ht="14.25" x14ac:dyDescent="0.45">
      <c r="B2" s="72" t="s">
        <v>31</v>
      </c>
      <c r="C2" s="73"/>
      <c r="D2" s="73"/>
      <c r="E2" s="73"/>
      <c r="F2" s="73"/>
      <c r="G2" s="73"/>
      <c r="H2" s="73"/>
      <c r="I2" s="73"/>
      <c r="J2" s="73"/>
      <c r="K2" s="74"/>
    </row>
    <row r="3" spans="2:11" ht="39.4" x14ac:dyDescent="0.35">
      <c r="B3" s="21" t="s">
        <v>28</v>
      </c>
      <c r="C3" s="14" t="s">
        <v>32</v>
      </c>
      <c r="D3" s="14" t="s">
        <v>33</v>
      </c>
      <c r="E3" s="14" t="s">
        <v>34</v>
      </c>
      <c r="F3" s="15" t="s">
        <v>35</v>
      </c>
      <c r="G3" s="14" t="s">
        <v>36</v>
      </c>
      <c r="H3" s="14" t="s">
        <v>0</v>
      </c>
      <c r="I3" s="14" t="s">
        <v>3</v>
      </c>
      <c r="J3" s="16" t="s">
        <v>37</v>
      </c>
      <c r="K3" s="22" t="s">
        <v>38</v>
      </c>
    </row>
    <row r="4" spans="2:11" ht="14.25" x14ac:dyDescent="0.45">
      <c r="B4" s="23" t="s">
        <v>39</v>
      </c>
      <c r="C4" s="17"/>
      <c r="D4" s="17">
        <v>11</v>
      </c>
      <c r="E4" s="17">
        <v>62</v>
      </c>
      <c r="F4" s="18">
        <v>30</v>
      </c>
      <c r="G4" s="17">
        <f t="shared" ref="G4:G7" si="0">SUM(C4:F4)</f>
        <v>103</v>
      </c>
      <c r="H4" s="17">
        <v>150</v>
      </c>
      <c r="I4" s="17">
        <v>120</v>
      </c>
      <c r="J4" s="17">
        <v>8760</v>
      </c>
      <c r="K4" s="24">
        <v>18000</v>
      </c>
    </row>
    <row r="5" spans="2:11" ht="14.25" x14ac:dyDescent="0.45">
      <c r="B5" s="23" t="s">
        <v>40</v>
      </c>
      <c r="C5" s="17">
        <v>3</v>
      </c>
      <c r="D5" s="17">
        <v>14</v>
      </c>
      <c r="E5" s="17">
        <v>67</v>
      </c>
      <c r="F5" s="18">
        <v>10</v>
      </c>
      <c r="G5" s="17">
        <f t="shared" si="0"/>
        <v>94</v>
      </c>
      <c r="H5" s="17">
        <v>150</v>
      </c>
      <c r="I5" s="17">
        <v>180</v>
      </c>
      <c r="J5" s="17">
        <v>15120</v>
      </c>
      <c r="K5" s="24">
        <v>27000</v>
      </c>
    </row>
    <row r="6" spans="2:11" ht="14.25" x14ac:dyDescent="0.45">
      <c r="B6" s="23" t="s">
        <v>41</v>
      </c>
      <c r="C6" s="17">
        <v>16</v>
      </c>
      <c r="D6" s="17">
        <v>15</v>
      </c>
      <c r="E6" s="17">
        <v>20</v>
      </c>
      <c r="F6" s="18">
        <v>2</v>
      </c>
      <c r="G6" s="17">
        <f t="shared" si="0"/>
        <v>53</v>
      </c>
      <c r="H6" s="17">
        <v>200</v>
      </c>
      <c r="I6" s="17">
        <v>200</v>
      </c>
      <c r="J6" s="17">
        <v>10200</v>
      </c>
      <c r="K6" s="24">
        <v>40000</v>
      </c>
    </row>
    <row r="7" spans="2:11" ht="14.25" x14ac:dyDescent="0.45">
      <c r="B7" s="23" t="s">
        <v>42</v>
      </c>
      <c r="C7" s="17">
        <v>3</v>
      </c>
      <c r="D7" s="17">
        <v>17</v>
      </c>
      <c r="E7" s="17">
        <v>32</v>
      </c>
      <c r="F7" s="18">
        <v>1</v>
      </c>
      <c r="G7" s="17">
        <f t="shared" si="0"/>
        <v>53</v>
      </c>
      <c r="H7" s="17">
        <v>200</v>
      </c>
      <c r="I7" s="17">
        <v>250</v>
      </c>
      <c r="J7" s="17">
        <v>13000</v>
      </c>
      <c r="K7" s="24">
        <v>50000</v>
      </c>
    </row>
    <row r="8" spans="2:11" ht="14.25" x14ac:dyDescent="0.45">
      <c r="B8" s="23" t="s">
        <v>27</v>
      </c>
      <c r="C8" s="17">
        <v>11</v>
      </c>
      <c r="D8" s="17">
        <v>14</v>
      </c>
      <c r="E8" s="17">
        <v>118</v>
      </c>
      <c r="F8" s="18">
        <v>2</v>
      </c>
      <c r="G8" s="17">
        <v>100</v>
      </c>
      <c r="H8" s="17">
        <v>180</v>
      </c>
      <c r="I8" s="17">
        <v>100</v>
      </c>
      <c r="J8" s="17">
        <v>6000</v>
      </c>
      <c r="K8" s="24">
        <v>18000</v>
      </c>
    </row>
    <row r="9" spans="2:11" ht="14.25" x14ac:dyDescent="0.45">
      <c r="B9" s="23" t="s">
        <v>43</v>
      </c>
      <c r="C9" s="19"/>
      <c r="D9" s="17"/>
      <c r="E9" s="17">
        <v>25</v>
      </c>
      <c r="F9" s="19"/>
      <c r="G9" s="17">
        <v>80</v>
      </c>
      <c r="H9" s="17"/>
      <c r="I9" s="20" t="s">
        <v>25</v>
      </c>
      <c r="J9" s="20">
        <v>53080</v>
      </c>
      <c r="K9" s="25">
        <v>153000</v>
      </c>
    </row>
    <row r="10" spans="2:11" ht="14.65" thickBot="1" x14ac:dyDescent="0.5">
      <c r="B10" s="26" t="s">
        <v>44</v>
      </c>
      <c r="C10" s="27">
        <v>80</v>
      </c>
      <c r="D10" s="27"/>
      <c r="E10" s="27"/>
      <c r="F10" s="27"/>
      <c r="G10" s="27"/>
      <c r="H10" s="27"/>
      <c r="I10" s="27"/>
      <c r="J10" s="27"/>
      <c r="K10" s="28"/>
    </row>
    <row r="11" spans="2:11" ht="14.65" thickBot="1" x14ac:dyDescent="0.5">
      <c r="D11" s="3"/>
      <c r="E11" s="3"/>
      <c r="F11" s="3"/>
      <c r="G11" s="3"/>
      <c r="H11" s="3"/>
      <c r="I11" s="3"/>
      <c r="J11" s="3"/>
    </row>
    <row r="12" spans="2:11" ht="14.25" x14ac:dyDescent="0.45">
      <c r="B12" s="8" t="s">
        <v>45</v>
      </c>
      <c r="C12" s="9">
        <v>400000</v>
      </c>
      <c r="D12" s="3"/>
      <c r="E12" s="3"/>
      <c r="F12" s="3"/>
      <c r="G12" s="3"/>
      <c r="H12" s="3"/>
      <c r="I12" s="3"/>
      <c r="J12" s="3"/>
    </row>
    <row r="13" spans="2:11" ht="14.25" x14ac:dyDescent="0.45">
      <c r="B13" s="10" t="s">
        <v>46</v>
      </c>
      <c r="C13" s="11">
        <v>300000</v>
      </c>
      <c r="D13" s="3"/>
      <c r="E13" s="3"/>
      <c r="F13" s="3"/>
      <c r="G13" s="3"/>
      <c r="H13" s="3"/>
      <c r="I13" s="3"/>
      <c r="J13" s="3"/>
    </row>
    <row r="14" spans="2:11" ht="15.75" customHeight="1" thickBot="1" x14ac:dyDescent="0.45">
      <c r="B14" s="12" t="s">
        <v>47</v>
      </c>
      <c r="C14" s="13">
        <v>100000</v>
      </c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Plan</vt:lpstr>
      <vt:lpstr>For Sameena</vt:lpstr>
      <vt:lpstr>Status as on 16th 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Udita Chadha</cp:lastModifiedBy>
  <dcterms:modified xsi:type="dcterms:W3CDTF">2020-07-25T08:43:04Z</dcterms:modified>
</cp:coreProperties>
</file>