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ustinger\TROVE\Projects\PPLE\"/>
    </mc:Choice>
  </mc:AlternateContent>
  <bookViews>
    <workbookView xWindow="0" yWindow="0" windowWidth="23040" windowHeight="9045" firstSheet="1" activeTab="1" xr2:uid="{00000000-000D-0000-FFFF-FFFF00000000}"/>
  </bookViews>
  <sheets>
    <sheet name="Single Location" sheetId="1" r:id="rId1"/>
    <sheet name="Table Locations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U104" i="2" l="1"/>
  <c r="V104" i="2"/>
  <c r="AG104" i="2"/>
  <c r="AO104" i="2"/>
  <c r="G104" i="2"/>
  <c r="L104" i="2"/>
  <c r="F104" i="2"/>
  <c r="J104" i="2"/>
  <c r="P104" i="2"/>
  <c r="O104" i="2"/>
  <c r="I104" i="2"/>
  <c r="N104" i="2"/>
  <c r="U103" i="2"/>
  <c r="V103" i="2"/>
  <c r="AG103" i="2"/>
  <c r="G103" i="2"/>
  <c r="F103" i="2"/>
  <c r="J103" i="2"/>
  <c r="O103" i="2"/>
  <c r="P103" i="2"/>
  <c r="U102" i="2"/>
  <c r="V102" i="2"/>
  <c r="AG102" i="2"/>
  <c r="G102" i="2"/>
  <c r="F102" i="2"/>
  <c r="J102" i="2"/>
  <c r="P102" i="2"/>
  <c r="I102" i="2"/>
  <c r="N102" i="2"/>
  <c r="U101" i="2"/>
  <c r="V101" i="2"/>
  <c r="AG101" i="2"/>
  <c r="X101" i="2"/>
  <c r="G101" i="2"/>
  <c r="L101" i="2"/>
  <c r="S101" i="2"/>
  <c r="R101" i="2"/>
  <c r="K101" i="2"/>
  <c r="Q101" i="2"/>
  <c r="F101" i="2"/>
  <c r="I101" i="2"/>
  <c r="N101" i="2"/>
  <c r="J101" i="2"/>
  <c r="O101" i="2"/>
  <c r="U100" i="2"/>
  <c r="V100" i="2"/>
  <c r="AG100" i="2"/>
  <c r="G100" i="2"/>
  <c r="L100" i="2"/>
  <c r="K100" i="2"/>
  <c r="Q100" i="2"/>
  <c r="F100" i="2"/>
  <c r="J100" i="2"/>
  <c r="P100" i="2"/>
  <c r="U99" i="2"/>
  <c r="V99" i="2"/>
  <c r="AO99" i="2"/>
  <c r="AG99" i="2"/>
  <c r="G99" i="2"/>
  <c r="L99" i="2"/>
  <c r="R99" i="2"/>
  <c r="S99" i="2"/>
  <c r="K99" i="2"/>
  <c r="Q99" i="2"/>
  <c r="F99" i="2"/>
  <c r="U98" i="2"/>
  <c r="V98" i="2"/>
  <c r="Y98" i="2"/>
  <c r="AG98" i="2"/>
  <c r="G98" i="2"/>
  <c r="L98" i="2"/>
  <c r="K98" i="2"/>
  <c r="Q98" i="2"/>
  <c r="F98" i="2"/>
  <c r="U97" i="2"/>
  <c r="V97" i="2"/>
  <c r="Y97" i="2"/>
  <c r="AG97" i="2"/>
  <c r="G97" i="2"/>
  <c r="L97" i="2"/>
  <c r="R97" i="2"/>
  <c r="K97" i="2"/>
  <c r="Q97" i="2"/>
  <c r="F97" i="2"/>
  <c r="U96" i="2"/>
  <c r="V96" i="2"/>
  <c r="AG96" i="2"/>
  <c r="G96" i="2"/>
  <c r="L96" i="2"/>
  <c r="K96" i="2"/>
  <c r="Q96" i="2"/>
  <c r="F96" i="2"/>
  <c r="U95" i="2"/>
  <c r="V95" i="2"/>
  <c r="AG95" i="2"/>
  <c r="G95" i="2"/>
  <c r="F95" i="2"/>
  <c r="J95" i="2"/>
  <c r="I95" i="2"/>
  <c r="N95" i="2"/>
  <c r="U94" i="2"/>
  <c r="X94" i="2"/>
  <c r="V94" i="2"/>
  <c r="Y94" i="2"/>
  <c r="AG94" i="2"/>
  <c r="AO94" i="2"/>
  <c r="W94" i="2"/>
  <c r="G94" i="2"/>
  <c r="F94" i="2"/>
  <c r="U93" i="2"/>
  <c r="AO93" i="2"/>
  <c r="V93" i="2"/>
  <c r="Y93" i="2"/>
  <c r="AP93" i="2"/>
  <c r="AG93" i="2"/>
  <c r="X93" i="2"/>
  <c r="W93" i="2"/>
  <c r="G93" i="2"/>
  <c r="L93" i="2"/>
  <c r="R93" i="2"/>
  <c r="S93" i="2"/>
  <c r="K93" i="2"/>
  <c r="Q93" i="2"/>
  <c r="F93" i="2"/>
  <c r="I93" i="2"/>
  <c r="N93" i="2"/>
  <c r="J93" i="2"/>
  <c r="U92" i="2"/>
  <c r="V92" i="2"/>
  <c r="AG92" i="2"/>
  <c r="G92" i="2"/>
  <c r="L92" i="2"/>
  <c r="S92" i="2"/>
  <c r="K92" i="2"/>
  <c r="Q92" i="2"/>
  <c r="F92" i="2"/>
  <c r="U91" i="2"/>
  <c r="V91" i="2"/>
  <c r="AG91" i="2"/>
  <c r="G91" i="2"/>
  <c r="L91" i="2"/>
  <c r="K91" i="2"/>
  <c r="Q91" i="2"/>
  <c r="F91" i="2"/>
  <c r="J91" i="2"/>
  <c r="I91" i="2"/>
  <c r="N91" i="2"/>
  <c r="U90" i="2"/>
  <c r="X90" i="2"/>
  <c r="V90" i="2"/>
  <c r="Y90" i="2"/>
  <c r="AG90" i="2"/>
  <c r="AO90" i="2"/>
  <c r="W90" i="2"/>
  <c r="G90" i="2"/>
  <c r="F90" i="2"/>
  <c r="U89" i="2"/>
  <c r="AO89" i="2"/>
  <c r="V89" i="2"/>
  <c r="Y89" i="2"/>
  <c r="AP89" i="2"/>
  <c r="AG89" i="2"/>
  <c r="X89" i="2"/>
  <c r="W89" i="2"/>
  <c r="G89" i="2"/>
  <c r="L89" i="2"/>
  <c r="S89" i="2"/>
  <c r="R89" i="2"/>
  <c r="K89" i="2"/>
  <c r="Q89" i="2"/>
  <c r="F89" i="2"/>
  <c r="I89" i="2"/>
  <c r="N89" i="2"/>
  <c r="J89" i="2"/>
  <c r="P89" i="2"/>
  <c r="U88" i="2"/>
  <c r="V88" i="2"/>
  <c r="X88" i="2"/>
  <c r="AG88" i="2"/>
  <c r="AO88" i="2"/>
  <c r="G88" i="2"/>
  <c r="L88" i="2"/>
  <c r="K88" i="2"/>
  <c r="Q88" i="2"/>
  <c r="F88" i="2"/>
  <c r="U87" i="2"/>
  <c r="V87" i="2"/>
  <c r="AG87" i="2"/>
  <c r="G87" i="2"/>
  <c r="L87" i="2"/>
  <c r="K87" i="2"/>
  <c r="Q87" i="2"/>
  <c r="F87" i="2"/>
  <c r="J87" i="2"/>
  <c r="I87" i="2"/>
  <c r="N87" i="2"/>
  <c r="U86" i="2"/>
  <c r="X86" i="2"/>
  <c r="V86" i="2"/>
  <c r="Y86" i="2"/>
  <c r="AG86" i="2"/>
  <c r="AO86" i="2"/>
  <c r="W86" i="2"/>
  <c r="G86" i="2"/>
  <c r="F86" i="2"/>
  <c r="U85" i="2"/>
  <c r="AO85" i="2"/>
  <c r="V85" i="2"/>
  <c r="Y85" i="2"/>
  <c r="AP85" i="2"/>
  <c r="AG85" i="2"/>
  <c r="X85" i="2"/>
  <c r="W85" i="2"/>
  <c r="G85" i="2"/>
  <c r="L85" i="2"/>
  <c r="K85" i="2"/>
  <c r="Q85" i="2"/>
  <c r="F85" i="2"/>
  <c r="U84" i="2"/>
  <c r="V84" i="2"/>
  <c r="X84" i="2"/>
  <c r="AG84" i="2"/>
  <c r="AO84" i="2"/>
  <c r="G84" i="2"/>
  <c r="L84" i="2"/>
  <c r="K84" i="2"/>
  <c r="Q84" i="2"/>
  <c r="F84" i="2"/>
  <c r="J84" i="2"/>
  <c r="I84" i="2"/>
  <c r="N84" i="2"/>
  <c r="U83" i="2"/>
  <c r="V83" i="2"/>
  <c r="AO83" i="2"/>
  <c r="Y83" i="2"/>
  <c r="AG83" i="2"/>
  <c r="X83" i="2"/>
  <c r="W83" i="2"/>
  <c r="G83" i="2"/>
  <c r="F83" i="2"/>
  <c r="I83" i="2"/>
  <c r="N83" i="2"/>
  <c r="J83" i="2"/>
  <c r="U82" i="2"/>
  <c r="V82" i="2"/>
  <c r="AO82" i="2"/>
  <c r="AG82" i="2"/>
  <c r="G82" i="2"/>
  <c r="L82" i="2"/>
  <c r="R82" i="2"/>
  <c r="S82" i="2"/>
  <c r="F82" i="2"/>
  <c r="I82" i="2"/>
  <c r="N82" i="2"/>
  <c r="J82" i="2"/>
  <c r="O82" i="2"/>
  <c r="P82" i="2"/>
  <c r="U81" i="2"/>
  <c r="V81" i="2"/>
  <c r="AG81" i="2"/>
  <c r="G81" i="2"/>
  <c r="F81" i="2"/>
  <c r="J81" i="2"/>
  <c r="O81" i="2"/>
  <c r="P81" i="2"/>
  <c r="I81" i="2"/>
  <c r="N81" i="2"/>
  <c r="U80" i="2"/>
  <c r="V80" i="2"/>
  <c r="AG80" i="2"/>
  <c r="X80" i="2"/>
  <c r="G80" i="2"/>
  <c r="L80" i="2"/>
  <c r="K80" i="2"/>
  <c r="Q80" i="2"/>
  <c r="F80" i="2"/>
  <c r="U79" i="2"/>
  <c r="V79" i="2"/>
  <c r="W79" i="2"/>
  <c r="AG79" i="2"/>
  <c r="G79" i="2"/>
  <c r="F79" i="2"/>
  <c r="I79" i="2"/>
  <c r="N79" i="2"/>
  <c r="J79" i="2"/>
  <c r="O79" i="2"/>
  <c r="U78" i="2"/>
  <c r="V78" i="2"/>
  <c r="AG78" i="2"/>
  <c r="AO78" i="2"/>
  <c r="X78" i="2"/>
  <c r="G78" i="2"/>
  <c r="L78" i="2"/>
  <c r="F78" i="2"/>
  <c r="I78" i="2"/>
  <c r="N78" i="2"/>
  <c r="J78" i="2"/>
  <c r="O78" i="2"/>
  <c r="P78" i="2"/>
  <c r="U77" i="2"/>
  <c r="AO77" i="2"/>
  <c r="V77" i="2"/>
  <c r="AG77" i="2"/>
  <c r="W77" i="2"/>
  <c r="G77" i="2"/>
  <c r="L77" i="2"/>
  <c r="S77" i="2"/>
  <c r="R77" i="2"/>
  <c r="K77" i="2"/>
  <c r="Q77" i="2"/>
  <c r="F77" i="2"/>
  <c r="U76" i="2"/>
  <c r="V76" i="2"/>
  <c r="AG76" i="2"/>
  <c r="G76" i="2"/>
  <c r="F76" i="2"/>
  <c r="J76" i="2"/>
  <c r="I76" i="2"/>
  <c r="N76" i="2"/>
  <c r="U75" i="2"/>
  <c r="V75" i="2"/>
  <c r="AG75" i="2"/>
  <c r="X75" i="2"/>
  <c r="G75" i="2"/>
  <c r="F75" i="2"/>
  <c r="U74" i="2"/>
  <c r="V74" i="2"/>
  <c r="AG74" i="2"/>
  <c r="G74" i="2"/>
  <c r="L74" i="2"/>
  <c r="K74" i="2"/>
  <c r="Q74" i="2"/>
  <c r="F74" i="2"/>
  <c r="U73" i="2"/>
  <c r="V73" i="2"/>
  <c r="Y73" i="2"/>
  <c r="AG73" i="2"/>
  <c r="AO73" i="2"/>
  <c r="G73" i="2"/>
  <c r="F73" i="2"/>
  <c r="U72" i="2"/>
  <c r="V72" i="2"/>
  <c r="AG72" i="2"/>
  <c r="G72" i="2"/>
  <c r="K72" i="2"/>
  <c r="Q72" i="2"/>
  <c r="L72" i="2"/>
  <c r="F72" i="2"/>
  <c r="I72" i="2"/>
  <c r="N72" i="2"/>
  <c r="J72" i="2"/>
  <c r="O72" i="2"/>
  <c r="P72" i="2"/>
  <c r="U71" i="2"/>
  <c r="V71" i="2"/>
  <c r="AG71" i="2"/>
  <c r="G71" i="2"/>
  <c r="L71" i="2"/>
  <c r="R71" i="2"/>
  <c r="S71" i="2"/>
  <c r="K71" i="2"/>
  <c r="Q71" i="2"/>
  <c r="F71" i="2"/>
  <c r="J71" i="2"/>
  <c r="O71" i="2"/>
  <c r="P71" i="2"/>
  <c r="I71" i="2"/>
  <c r="N71" i="2"/>
  <c r="U70" i="2"/>
  <c r="V70" i="2"/>
  <c r="W70" i="2"/>
  <c r="AG70" i="2"/>
  <c r="G70" i="2"/>
  <c r="L70" i="2"/>
  <c r="K70" i="2"/>
  <c r="Q70" i="2"/>
  <c r="F70" i="2"/>
  <c r="J70" i="2"/>
  <c r="P70" i="2"/>
  <c r="O70" i="2"/>
  <c r="I70" i="2"/>
  <c r="N70" i="2"/>
  <c r="U69" i="2"/>
  <c r="V69" i="2"/>
  <c r="AO69" i="2"/>
  <c r="Y69" i="2"/>
  <c r="Z69" i="2"/>
  <c r="AG69" i="2"/>
  <c r="G69" i="2"/>
  <c r="K69" i="2"/>
  <c r="Q69" i="2"/>
  <c r="L69" i="2"/>
  <c r="F69" i="2"/>
  <c r="I69" i="2"/>
  <c r="J69" i="2"/>
  <c r="N69" i="2"/>
  <c r="U68" i="2"/>
  <c r="V68" i="2"/>
  <c r="AG68" i="2"/>
  <c r="G68" i="2"/>
  <c r="L68" i="2"/>
  <c r="F68" i="2"/>
  <c r="J68" i="2"/>
  <c r="I68" i="2"/>
  <c r="N68" i="2"/>
  <c r="U67" i="2"/>
  <c r="V67" i="2"/>
  <c r="AG67" i="2"/>
  <c r="G67" i="2"/>
  <c r="L67" i="2"/>
  <c r="F67" i="2"/>
  <c r="I67" i="2"/>
  <c r="N67" i="2"/>
  <c r="U66" i="2"/>
  <c r="V66" i="2"/>
  <c r="AG66" i="2"/>
  <c r="G66" i="2"/>
  <c r="L66" i="2"/>
  <c r="R66" i="2"/>
  <c r="S66" i="2"/>
  <c r="K66" i="2"/>
  <c r="Q66" i="2"/>
  <c r="F66" i="2"/>
  <c r="I66" i="2"/>
  <c r="U65" i="2"/>
  <c r="V65" i="2"/>
  <c r="X65" i="2"/>
  <c r="Y65" i="2"/>
  <c r="AP65" i="2"/>
  <c r="AG65" i="2"/>
  <c r="AO65" i="2"/>
  <c r="G65" i="2"/>
  <c r="K65" i="2"/>
  <c r="Q65" i="2"/>
  <c r="L65" i="2"/>
  <c r="F65" i="2"/>
  <c r="J65" i="2"/>
  <c r="U64" i="2"/>
  <c r="V64" i="2"/>
  <c r="AG64" i="2"/>
  <c r="G64" i="2"/>
  <c r="F64" i="2"/>
  <c r="U63" i="2"/>
  <c r="V63" i="2"/>
  <c r="AG63" i="2"/>
  <c r="G63" i="2"/>
  <c r="L63" i="2"/>
  <c r="R63" i="2"/>
  <c r="S63" i="2"/>
  <c r="K63" i="2"/>
  <c r="Q63" i="2"/>
  <c r="F63" i="2"/>
  <c r="J63" i="2"/>
  <c r="I63" i="2"/>
  <c r="N63" i="2"/>
  <c r="U62" i="2"/>
  <c r="V62" i="2"/>
  <c r="AG62" i="2"/>
  <c r="G62" i="2"/>
  <c r="K62" i="2"/>
  <c r="Q62" i="2"/>
  <c r="L62" i="2"/>
  <c r="S62" i="2"/>
  <c r="F62" i="2"/>
  <c r="I62" i="2"/>
  <c r="N62" i="2"/>
  <c r="J62" i="2"/>
  <c r="U61" i="2"/>
  <c r="W61" i="2"/>
  <c r="V61" i="2"/>
  <c r="AO61" i="2"/>
  <c r="AG61" i="2"/>
  <c r="G61" i="2"/>
  <c r="F61" i="2"/>
  <c r="J61" i="2"/>
  <c r="I61" i="2"/>
  <c r="N61" i="2"/>
  <c r="U60" i="2"/>
  <c r="V60" i="2"/>
  <c r="AG60" i="2"/>
  <c r="W60" i="2"/>
  <c r="G60" i="2"/>
  <c r="L60" i="2"/>
  <c r="K60" i="2"/>
  <c r="Q60" i="2"/>
  <c r="F60" i="2"/>
  <c r="U59" i="2"/>
  <c r="V59" i="2"/>
  <c r="W59" i="2"/>
  <c r="AG59" i="2"/>
  <c r="X59" i="2"/>
  <c r="G59" i="2"/>
  <c r="L59" i="2"/>
  <c r="R59" i="2"/>
  <c r="S59" i="2"/>
  <c r="K59" i="2"/>
  <c r="Q59" i="2"/>
  <c r="F59" i="2"/>
  <c r="J59" i="2"/>
  <c r="U58" i="2"/>
  <c r="V58" i="2"/>
  <c r="AO58" i="2"/>
  <c r="Y58" i="2"/>
  <c r="AG58" i="2"/>
  <c r="G58" i="2"/>
  <c r="L58" i="2"/>
  <c r="S58" i="2"/>
  <c r="K58" i="2"/>
  <c r="Q58" i="2"/>
  <c r="F58" i="2"/>
  <c r="J58" i="2"/>
  <c r="O58" i="2"/>
  <c r="P58" i="2"/>
  <c r="I58" i="2"/>
  <c r="N58" i="2"/>
  <c r="U57" i="2"/>
  <c r="AO57" i="2"/>
  <c r="V57" i="2"/>
  <c r="AG57" i="2"/>
  <c r="G57" i="2"/>
  <c r="L57" i="2"/>
  <c r="F57" i="2"/>
  <c r="I57" i="2"/>
  <c r="N57" i="2"/>
  <c r="J57" i="2"/>
  <c r="U56" i="2"/>
  <c r="V56" i="2"/>
  <c r="AG56" i="2"/>
  <c r="G56" i="2"/>
  <c r="F56" i="2"/>
  <c r="J56" i="2"/>
  <c r="O56" i="2"/>
  <c r="I56" i="2"/>
  <c r="N56" i="2"/>
  <c r="U55" i="2"/>
  <c r="V55" i="2"/>
  <c r="W55" i="2"/>
  <c r="AG55" i="2"/>
  <c r="X55" i="2"/>
  <c r="G55" i="2"/>
  <c r="F55" i="2"/>
  <c r="U54" i="2"/>
  <c r="V54" i="2"/>
  <c r="AG54" i="2"/>
  <c r="G54" i="2"/>
  <c r="L54" i="2"/>
  <c r="R54" i="2"/>
  <c r="K54" i="2"/>
  <c r="Q54" i="2"/>
  <c r="F54" i="2"/>
  <c r="I54" i="2"/>
  <c r="J54" i="2"/>
  <c r="P54" i="2"/>
  <c r="O54" i="2"/>
  <c r="N54" i="2"/>
  <c r="U53" i="2"/>
  <c r="Y53" i="2"/>
  <c r="Z53" i="2"/>
  <c r="V53" i="2"/>
  <c r="AP53" i="2"/>
  <c r="AQ53" i="2"/>
  <c r="AR53" i="2"/>
  <c r="AG53" i="2"/>
  <c r="AO53" i="2"/>
  <c r="X53" i="2"/>
  <c r="W53" i="2"/>
  <c r="G53" i="2"/>
  <c r="L53" i="2"/>
  <c r="S53" i="2"/>
  <c r="R53" i="2"/>
  <c r="K53" i="2"/>
  <c r="Q53" i="2"/>
  <c r="F53" i="2"/>
  <c r="I53" i="2"/>
  <c r="J53" i="2"/>
  <c r="N53" i="2"/>
  <c r="U52" i="2"/>
  <c r="V52" i="2"/>
  <c r="Y52" i="2"/>
  <c r="AG52" i="2"/>
  <c r="G52" i="2"/>
  <c r="L52" i="2"/>
  <c r="K52" i="2"/>
  <c r="Q52" i="2"/>
  <c r="F52" i="2"/>
  <c r="J52" i="2"/>
  <c r="I52" i="2"/>
  <c r="N52" i="2"/>
  <c r="U51" i="2"/>
  <c r="V51" i="2"/>
  <c r="AG51" i="2"/>
  <c r="G51" i="2"/>
  <c r="K51" i="2"/>
  <c r="Q51" i="2"/>
  <c r="L51" i="2"/>
  <c r="F51" i="2"/>
  <c r="J51" i="2"/>
  <c r="P51" i="2"/>
  <c r="U50" i="2"/>
  <c r="V50" i="2"/>
  <c r="AG50" i="2"/>
  <c r="G50" i="2"/>
  <c r="F50" i="2"/>
  <c r="J50" i="2"/>
  <c r="P50" i="2"/>
  <c r="O50" i="2"/>
  <c r="I50" i="2"/>
  <c r="N50" i="2"/>
  <c r="U49" i="2"/>
  <c r="W49" i="2"/>
  <c r="X49" i="2"/>
  <c r="V49" i="2"/>
  <c r="AG49" i="2"/>
  <c r="AO49" i="2"/>
  <c r="G49" i="2"/>
  <c r="L49" i="2"/>
  <c r="R49" i="2"/>
  <c r="S49" i="2"/>
  <c r="F49" i="2"/>
  <c r="U48" i="2"/>
  <c r="V48" i="2"/>
  <c r="AG48" i="2"/>
  <c r="G48" i="2"/>
  <c r="K48" i="2"/>
  <c r="L48" i="2"/>
  <c r="R48" i="2"/>
  <c r="S48" i="2"/>
  <c r="Q48" i="2"/>
  <c r="F48" i="2"/>
  <c r="U47" i="2"/>
  <c r="V47" i="2"/>
  <c r="AG47" i="2"/>
  <c r="X47" i="2"/>
  <c r="G47" i="2"/>
  <c r="F47" i="2"/>
  <c r="J47" i="2"/>
  <c r="O47" i="2"/>
  <c r="U46" i="2"/>
  <c r="V46" i="2"/>
  <c r="W46" i="2"/>
  <c r="AG46" i="2"/>
  <c r="AO46" i="2"/>
  <c r="G46" i="2"/>
  <c r="L46" i="2"/>
  <c r="K46" i="2"/>
  <c r="Q46" i="2"/>
  <c r="F46" i="2"/>
  <c r="J46" i="2"/>
  <c r="I46" i="2"/>
  <c r="N46" i="2"/>
  <c r="U45" i="2"/>
  <c r="V45" i="2"/>
  <c r="AG45" i="2"/>
  <c r="G45" i="2"/>
  <c r="F45" i="2"/>
  <c r="J45" i="2"/>
  <c r="I45" i="2"/>
  <c r="N45" i="2"/>
  <c r="U44" i="2"/>
  <c r="V44" i="2"/>
  <c r="X44" i="2"/>
  <c r="W44" i="2"/>
  <c r="Y44" i="2"/>
  <c r="AP44" i="2"/>
  <c r="AQ44" i="2"/>
  <c r="AG44" i="2"/>
  <c r="AO44" i="2"/>
  <c r="G44" i="2"/>
  <c r="L44" i="2"/>
  <c r="K44" i="2"/>
  <c r="Q44" i="2"/>
  <c r="F44" i="2"/>
  <c r="U43" i="2"/>
  <c r="V43" i="2"/>
  <c r="AG43" i="2"/>
  <c r="AO43" i="2"/>
  <c r="G43" i="2"/>
  <c r="L43" i="2"/>
  <c r="S43" i="2"/>
  <c r="K43" i="2"/>
  <c r="Q43" i="2"/>
  <c r="F43" i="2"/>
  <c r="J43" i="2"/>
  <c r="P43" i="2"/>
  <c r="O43" i="2"/>
  <c r="I43" i="2"/>
  <c r="N43" i="2"/>
  <c r="U42" i="2"/>
  <c r="V42" i="2"/>
  <c r="W42" i="2"/>
  <c r="AG42" i="2"/>
  <c r="G42" i="2"/>
  <c r="L42" i="2"/>
  <c r="K42" i="2"/>
  <c r="Q42" i="2"/>
  <c r="F42" i="2"/>
  <c r="U41" i="2"/>
  <c r="V41" i="2"/>
  <c r="AG41" i="2"/>
  <c r="W41" i="2"/>
  <c r="G41" i="2"/>
  <c r="L41" i="2"/>
  <c r="S41" i="2"/>
  <c r="R41" i="2"/>
  <c r="K41" i="2"/>
  <c r="Q41" i="2"/>
  <c r="F41" i="2"/>
  <c r="J41" i="2"/>
  <c r="P41" i="2"/>
  <c r="I41" i="2"/>
  <c r="N41" i="2"/>
  <c r="U40" i="2"/>
  <c r="V40" i="2"/>
  <c r="W40" i="2"/>
  <c r="AG40" i="2"/>
  <c r="G40" i="2"/>
  <c r="L40" i="2"/>
  <c r="K40" i="2"/>
  <c r="Q40" i="2"/>
  <c r="F40" i="2"/>
  <c r="U39" i="2"/>
  <c r="X39" i="2"/>
  <c r="V39" i="2"/>
  <c r="AO39" i="2"/>
  <c r="AG39" i="2"/>
  <c r="G39" i="2"/>
  <c r="F39" i="2"/>
  <c r="J39" i="2"/>
  <c r="P39" i="2"/>
  <c r="O39" i="2"/>
  <c r="I39" i="2"/>
  <c r="N39" i="2"/>
  <c r="U38" i="2"/>
  <c r="V38" i="2"/>
  <c r="AG38" i="2"/>
  <c r="G38" i="2"/>
  <c r="F38" i="2"/>
  <c r="I38" i="2"/>
  <c r="J38" i="2"/>
  <c r="P38" i="2"/>
  <c r="O38" i="2"/>
  <c r="N38" i="2"/>
  <c r="U37" i="2"/>
  <c r="V37" i="2"/>
  <c r="AG37" i="2"/>
  <c r="X37" i="2"/>
  <c r="W37" i="2"/>
  <c r="G37" i="2"/>
  <c r="L37" i="2"/>
  <c r="S37" i="2"/>
  <c r="R37" i="2"/>
  <c r="K37" i="2"/>
  <c r="Q37" i="2"/>
  <c r="F37" i="2"/>
  <c r="U36" i="2"/>
  <c r="V36" i="2"/>
  <c r="AG36" i="2"/>
  <c r="X36" i="2"/>
  <c r="G36" i="2"/>
  <c r="F36" i="2"/>
  <c r="J36" i="2"/>
  <c r="P36" i="2"/>
  <c r="O36" i="2"/>
  <c r="I36" i="2"/>
  <c r="N36" i="2"/>
  <c r="U35" i="2"/>
  <c r="V35" i="2"/>
  <c r="AO35" i="2"/>
  <c r="AG35" i="2"/>
  <c r="G35" i="2"/>
  <c r="K35" i="2"/>
  <c r="Q35" i="2"/>
  <c r="F35" i="2"/>
  <c r="I35" i="2"/>
  <c r="J35" i="2"/>
  <c r="O35" i="2"/>
  <c r="P35" i="2"/>
  <c r="N35" i="2"/>
  <c r="U34" i="2"/>
  <c r="V34" i="2"/>
  <c r="X34" i="2"/>
  <c r="AG34" i="2"/>
  <c r="AO34" i="2"/>
  <c r="G34" i="2"/>
  <c r="L34" i="2"/>
  <c r="S34" i="2"/>
  <c r="R34" i="2"/>
  <c r="K34" i="2"/>
  <c r="Q34" i="2"/>
  <c r="F34" i="2"/>
  <c r="J34" i="2"/>
  <c r="O34" i="2"/>
  <c r="I34" i="2"/>
  <c r="N34" i="2"/>
  <c r="U33" i="2"/>
  <c r="W33" i="2"/>
  <c r="V33" i="2"/>
  <c r="AG33" i="2"/>
  <c r="G33" i="2"/>
  <c r="K33" i="2"/>
  <c r="Q33" i="2"/>
  <c r="L33" i="2"/>
  <c r="R33" i="2"/>
  <c r="F33" i="2"/>
  <c r="I33" i="2"/>
  <c r="N33" i="2"/>
  <c r="U32" i="2"/>
  <c r="V32" i="2"/>
  <c r="Y32" i="2"/>
  <c r="AG32" i="2"/>
  <c r="Z32" i="2"/>
  <c r="AO32" i="2"/>
  <c r="G32" i="2"/>
  <c r="L32" i="2"/>
  <c r="K32" i="2"/>
  <c r="Q32" i="2"/>
  <c r="F32" i="2"/>
  <c r="J32" i="2"/>
  <c r="O32" i="2"/>
  <c r="U31" i="2"/>
  <c r="AO31" i="2"/>
  <c r="V31" i="2"/>
  <c r="W31" i="2"/>
  <c r="Y31" i="2"/>
  <c r="AG31" i="2"/>
  <c r="G31" i="2"/>
  <c r="K31" i="2"/>
  <c r="Q31" i="2"/>
  <c r="F31" i="2"/>
  <c r="J31" i="2"/>
  <c r="I31" i="2"/>
  <c r="N31" i="2"/>
  <c r="U30" i="2"/>
  <c r="V30" i="2"/>
  <c r="AG30" i="2"/>
  <c r="G30" i="2"/>
  <c r="L30" i="2"/>
  <c r="S30" i="2"/>
  <c r="R30" i="2"/>
  <c r="F30" i="2"/>
  <c r="U29" i="2"/>
  <c r="V29" i="2"/>
  <c r="AG29" i="2"/>
  <c r="G29" i="2"/>
  <c r="L29" i="2"/>
  <c r="K29" i="2"/>
  <c r="Q29" i="2"/>
  <c r="F29" i="2"/>
  <c r="I29" i="2"/>
  <c r="N29" i="2"/>
  <c r="J29" i="2"/>
  <c r="P29" i="2"/>
  <c r="O29" i="2"/>
  <c r="U28" i="2"/>
  <c r="V28" i="2"/>
  <c r="AG28" i="2"/>
  <c r="G28" i="2"/>
  <c r="F28" i="2"/>
  <c r="J28" i="2"/>
  <c r="U27" i="2"/>
  <c r="V27" i="2"/>
  <c r="AG27" i="2"/>
  <c r="G27" i="2"/>
  <c r="L27" i="2"/>
  <c r="R27" i="2"/>
  <c r="K27" i="2"/>
  <c r="Q27" i="2"/>
  <c r="F27" i="2"/>
  <c r="J27" i="2"/>
  <c r="P27" i="2"/>
  <c r="O27" i="2"/>
  <c r="I27" i="2"/>
  <c r="N27" i="2"/>
  <c r="U26" i="2"/>
  <c r="W26" i="2"/>
  <c r="X26" i="2"/>
  <c r="V26" i="2"/>
  <c r="AG26" i="2"/>
  <c r="AO26" i="2"/>
  <c r="G26" i="2"/>
  <c r="K26" i="2"/>
  <c r="Q26" i="2"/>
  <c r="F26" i="2"/>
  <c r="U25" i="2"/>
  <c r="AO25" i="2"/>
  <c r="Y25" i="2"/>
  <c r="Z25" i="2"/>
  <c r="V25" i="2"/>
  <c r="AG25" i="2"/>
  <c r="W25" i="2"/>
  <c r="G25" i="2"/>
  <c r="F25" i="2"/>
  <c r="J25" i="2"/>
  <c r="I25" i="2"/>
  <c r="N25" i="2"/>
  <c r="U24" i="2"/>
  <c r="V24" i="2"/>
  <c r="AG24" i="2"/>
  <c r="G24" i="2"/>
  <c r="L24" i="2"/>
  <c r="K24" i="2"/>
  <c r="Q24" i="2"/>
  <c r="F24" i="2"/>
  <c r="J24" i="2"/>
  <c r="P24" i="2"/>
  <c r="U23" i="2"/>
  <c r="X23" i="2"/>
  <c r="V23" i="2"/>
  <c r="Y23" i="2"/>
  <c r="W23" i="2"/>
  <c r="AG23" i="2"/>
  <c r="Z23" i="2"/>
  <c r="AO23" i="2"/>
  <c r="G23" i="2"/>
  <c r="L23" i="2"/>
  <c r="R23" i="2"/>
  <c r="K23" i="2"/>
  <c r="Q23" i="2"/>
  <c r="F23" i="2"/>
  <c r="J23" i="2"/>
  <c r="P23" i="2"/>
  <c r="O23" i="2"/>
  <c r="I23" i="2"/>
  <c r="N23" i="2"/>
  <c r="U22" i="2"/>
  <c r="Y22" i="2"/>
  <c r="X22" i="2"/>
  <c r="V22" i="2"/>
  <c r="AG22" i="2"/>
  <c r="AO22" i="2"/>
  <c r="G22" i="2"/>
  <c r="K22" i="2"/>
  <c r="Q22" i="2"/>
  <c r="F22" i="2"/>
  <c r="U21" i="2"/>
  <c r="V21" i="2"/>
  <c r="AO21" i="2"/>
  <c r="AG21" i="2"/>
  <c r="G21" i="2"/>
  <c r="L21" i="2"/>
  <c r="S21" i="2"/>
  <c r="R21" i="2"/>
  <c r="K21" i="2"/>
  <c r="Q21" i="2"/>
  <c r="F21" i="2"/>
  <c r="J21" i="2"/>
  <c r="P21" i="2"/>
  <c r="O21" i="2"/>
  <c r="I21" i="2"/>
  <c r="N21" i="2"/>
  <c r="U20" i="2"/>
  <c r="V20" i="2"/>
  <c r="W20" i="2"/>
  <c r="AG20" i="2"/>
  <c r="G20" i="2"/>
  <c r="L20" i="2"/>
  <c r="R20" i="2"/>
  <c r="S20" i="2"/>
  <c r="K20" i="2"/>
  <c r="Q20" i="2"/>
  <c r="F20" i="2"/>
  <c r="J20" i="2"/>
  <c r="P20" i="2"/>
  <c r="U19" i="2"/>
  <c r="V19" i="2"/>
  <c r="W19" i="2"/>
  <c r="AG19" i="2"/>
  <c r="G19" i="2"/>
  <c r="L19" i="2"/>
  <c r="R19" i="2"/>
  <c r="K19" i="2"/>
  <c r="Q19" i="2"/>
  <c r="F19" i="2"/>
  <c r="J19" i="2"/>
  <c r="O19" i="2"/>
  <c r="P19" i="2"/>
  <c r="I19" i="2"/>
  <c r="N19" i="2"/>
  <c r="U18" i="2"/>
  <c r="V18" i="2"/>
  <c r="W18" i="2"/>
  <c r="AG18" i="2"/>
  <c r="G18" i="2"/>
  <c r="K18" i="2"/>
  <c r="Q18" i="2"/>
  <c r="F18" i="2"/>
  <c r="J18" i="2"/>
  <c r="O18" i="2"/>
  <c r="P18" i="2"/>
  <c r="I18" i="2"/>
  <c r="N18" i="2"/>
  <c r="U17" i="2"/>
  <c r="V17" i="2"/>
  <c r="AG17" i="2"/>
  <c r="G17" i="2"/>
  <c r="K17" i="2"/>
  <c r="L17" i="2"/>
  <c r="S17" i="2"/>
  <c r="R17" i="2"/>
  <c r="Q17" i="2"/>
  <c r="F17" i="2"/>
  <c r="J17" i="2"/>
  <c r="O17" i="2"/>
  <c r="I17" i="2"/>
  <c r="N17" i="2"/>
  <c r="U16" i="2"/>
  <c r="V16" i="2"/>
  <c r="AG16" i="2"/>
  <c r="X16" i="2"/>
  <c r="G16" i="2"/>
  <c r="L16" i="2"/>
  <c r="R16" i="2"/>
  <c r="S16" i="2"/>
  <c r="K16" i="2"/>
  <c r="Q16" i="2"/>
  <c r="F16" i="2"/>
  <c r="I16" i="2"/>
  <c r="N16" i="2"/>
  <c r="J16" i="2"/>
  <c r="U15" i="2"/>
  <c r="X15" i="2"/>
  <c r="V15" i="2"/>
  <c r="Y15" i="2"/>
  <c r="AG15" i="2"/>
  <c r="G15" i="2"/>
  <c r="F15" i="2"/>
  <c r="J15" i="2"/>
  <c r="P15" i="2"/>
  <c r="O15" i="2"/>
  <c r="I15" i="2"/>
  <c r="N15" i="2"/>
  <c r="U14" i="2"/>
  <c r="V14" i="2"/>
  <c r="W14" i="2"/>
  <c r="AG14" i="2"/>
  <c r="G14" i="2"/>
  <c r="L14" i="2"/>
  <c r="S14" i="2"/>
  <c r="F14" i="2"/>
  <c r="J14" i="2"/>
  <c r="P14" i="2"/>
  <c r="O14" i="2"/>
  <c r="I14" i="2"/>
  <c r="N14" i="2"/>
  <c r="U13" i="2"/>
  <c r="V13" i="2"/>
  <c r="AO13" i="2"/>
  <c r="AG13" i="2"/>
  <c r="G13" i="2"/>
  <c r="L13" i="2"/>
  <c r="R13" i="2"/>
  <c r="S13" i="2"/>
  <c r="K13" i="2"/>
  <c r="Q13" i="2"/>
  <c r="F13" i="2"/>
  <c r="I13" i="2"/>
  <c r="N13" i="2"/>
  <c r="J13" i="2"/>
  <c r="O13" i="2"/>
  <c r="U12" i="2"/>
  <c r="V12" i="2"/>
  <c r="Y12" i="2"/>
  <c r="AG12" i="2"/>
  <c r="X12" i="2"/>
  <c r="G12" i="2"/>
  <c r="L12" i="2"/>
  <c r="R12" i="2"/>
  <c r="S12" i="2"/>
  <c r="K12" i="2"/>
  <c r="Q12" i="2"/>
  <c r="F12" i="2"/>
  <c r="J12" i="2"/>
  <c r="U11" i="2"/>
  <c r="V11" i="2"/>
  <c r="W11" i="2"/>
  <c r="AG11" i="2"/>
  <c r="G11" i="2"/>
  <c r="F11" i="2"/>
  <c r="J11" i="2"/>
  <c r="I11" i="2"/>
  <c r="N11" i="2"/>
  <c r="U10" i="2"/>
  <c r="V10" i="2"/>
  <c r="AG10" i="2"/>
  <c r="G10" i="2"/>
  <c r="L10" i="2"/>
  <c r="F10" i="2"/>
  <c r="J10" i="2"/>
  <c r="O10" i="2"/>
  <c r="P10" i="2"/>
  <c r="I10" i="2"/>
  <c r="N10" i="2"/>
  <c r="U9" i="2"/>
  <c r="V9" i="2"/>
  <c r="AG9" i="2"/>
  <c r="G9" i="2"/>
  <c r="L9" i="2"/>
  <c r="R9" i="2"/>
  <c r="S9" i="2"/>
  <c r="K9" i="2"/>
  <c r="Q9" i="2"/>
  <c r="F9" i="2"/>
  <c r="I9" i="2"/>
  <c r="N9" i="2"/>
  <c r="J9" i="2"/>
  <c r="U8" i="2"/>
  <c r="V8" i="2"/>
  <c r="W8" i="2"/>
  <c r="AG8" i="2"/>
  <c r="AO8" i="2"/>
  <c r="G8" i="2"/>
  <c r="L8" i="2"/>
  <c r="K8" i="2"/>
  <c r="Q8" i="2"/>
  <c r="F8" i="2"/>
  <c r="I8" i="2"/>
  <c r="N8" i="2"/>
  <c r="U7" i="2"/>
  <c r="Y7" i="2" s="1"/>
  <c r="V7" i="2"/>
  <c r="W7" i="2"/>
  <c r="G7" i="2" s="1"/>
  <c r="AG7" i="2"/>
  <c r="U6" i="2"/>
  <c r="X6" i="2" s="1"/>
  <c r="V6" i="2"/>
  <c r="AG6" i="2"/>
  <c r="U5" i="2"/>
  <c r="V5" i="2"/>
  <c r="AG5" i="2"/>
  <c r="C13" i="1"/>
  <c r="C14" i="1"/>
  <c r="C25" i="1"/>
  <c r="S10" i="2"/>
  <c r="R10" i="2"/>
  <c r="O20" i="2"/>
  <c r="AP25" i="2"/>
  <c r="O24" i="2"/>
  <c r="K10" i="2"/>
  <c r="Q10" i="2"/>
  <c r="I12" i="2"/>
  <c r="N12" i="2"/>
  <c r="I24" i="2"/>
  <c r="N24" i="2"/>
  <c r="W54" i="2"/>
  <c r="AO54" i="2"/>
  <c r="AO66" i="2"/>
  <c r="Y66" i="2"/>
  <c r="AP66" i="2"/>
  <c r="W66" i="2"/>
  <c r="Y5" i="2"/>
  <c r="AP5" i="2"/>
  <c r="AO5" i="2"/>
  <c r="J8" i="2"/>
  <c r="P8" i="2"/>
  <c r="P13" i="2"/>
  <c r="L18" i="2"/>
  <c r="S18" i="2"/>
  <c r="Y18" i="2"/>
  <c r="S19" i="2"/>
  <c r="L22" i="2"/>
  <c r="S22" i="2"/>
  <c r="S23" i="2"/>
  <c r="AP23" i="2"/>
  <c r="L26" i="2"/>
  <c r="Y26" i="2"/>
  <c r="AP26" i="2"/>
  <c r="Y28" i="2"/>
  <c r="Z28" i="2"/>
  <c r="K30" i="2"/>
  <c r="Q30" i="2"/>
  <c r="I32" i="2"/>
  <c r="N32" i="2"/>
  <c r="J33" i="2"/>
  <c r="Y37" i="2"/>
  <c r="AO37" i="2"/>
  <c r="Y41" i="2"/>
  <c r="X41" i="2"/>
  <c r="AO41" i="2"/>
  <c r="AO42" i="2"/>
  <c r="AO45" i="2"/>
  <c r="K50" i="2"/>
  <c r="Q50" i="2"/>
  <c r="L50" i="2"/>
  <c r="R50" i="2"/>
  <c r="R51" i="2"/>
  <c r="S51" i="2"/>
  <c r="S54" i="2"/>
  <c r="R62" i="2"/>
  <c r="R69" i="2"/>
  <c r="S69" i="2"/>
  <c r="X57" i="2"/>
  <c r="Y57" i="2"/>
  <c r="W57" i="2"/>
  <c r="I60" i="2"/>
  <c r="N60" i="2"/>
  <c r="J60" i="2"/>
  <c r="P60" i="2"/>
  <c r="Y68" i="2"/>
  <c r="AO68" i="2"/>
  <c r="X25" i="2"/>
  <c r="Y34" i="2"/>
  <c r="Z34" i="2"/>
  <c r="O41" i="2"/>
  <c r="X42" i="2"/>
  <c r="O45" i="2"/>
  <c r="P45" i="2"/>
  <c r="X50" i="2"/>
  <c r="Y50" i="2"/>
  <c r="W50" i="2"/>
  <c r="AO50" i="2"/>
  <c r="P52" i="2"/>
  <c r="O52" i="2"/>
  <c r="P56" i="2"/>
  <c r="N66" i="2"/>
  <c r="J66" i="2"/>
  <c r="I94" i="2"/>
  <c r="N94" i="2"/>
  <c r="J94" i="2"/>
  <c r="P94" i="2"/>
  <c r="AP31" i="2"/>
  <c r="AQ31" i="2"/>
  <c r="R52" i="2"/>
  <c r="S52" i="2"/>
  <c r="X66" i="2"/>
  <c r="L75" i="2"/>
  <c r="R75" i="2"/>
  <c r="K75" i="2"/>
  <c r="Q75" i="2"/>
  <c r="X31" i="2"/>
  <c r="S42" i="2"/>
  <c r="R42" i="2"/>
  <c r="R43" i="2"/>
  <c r="I51" i="2"/>
  <c r="N51" i="2"/>
  <c r="Y42" i="2"/>
  <c r="I47" i="2"/>
  <c r="N47" i="2"/>
  <c r="AS53" i="2"/>
  <c r="K57" i="2"/>
  <c r="Q57" i="2"/>
  <c r="I59" i="2"/>
  <c r="N59" i="2"/>
  <c r="S68" i="2"/>
  <c r="R68" i="2"/>
  <c r="L83" i="2"/>
  <c r="K83" i="2"/>
  <c r="Q83" i="2"/>
  <c r="AQ93" i="2"/>
  <c r="AR93" i="2"/>
  <c r="AS93" i="2"/>
  <c r="Y49" i="2"/>
  <c r="AO56" i="2"/>
  <c r="R58" i="2"/>
  <c r="X61" i="2"/>
  <c r="Y61" i="2"/>
  <c r="K67" i="2"/>
  <c r="Q67" i="2"/>
  <c r="AP69" i="2"/>
  <c r="AQ69" i="2"/>
  <c r="AO74" i="2"/>
  <c r="Y74" i="2"/>
  <c r="W74" i="2"/>
  <c r="X74" i="2"/>
  <c r="AO81" i="2"/>
  <c r="Y81" i="2"/>
  <c r="W81" i="2"/>
  <c r="I88" i="2"/>
  <c r="N88" i="2"/>
  <c r="J88" i="2"/>
  <c r="J98" i="2"/>
  <c r="I98" i="2"/>
  <c r="N98" i="2"/>
  <c r="K49" i="2"/>
  <c r="Q49" i="2"/>
  <c r="X58" i="2"/>
  <c r="AO60" i="2"/>
  <c r="W64" i="2"/>
  <c r="J67" i="2"/>
  <c r="P67" i="2"/>
  <c r="Y67" i="2"/>
  <c r="W67" i="2"/>
  <c r="K68" i="2"/>
  <c r="Q68" i="2"/>
  <c r="O69" i="2"/>
  <c r="P69" i="2"/>
  <c r="W69" i="2"/>
  <c r="X69" i="2"/>
  <c r="R70" i="2"/>
  <c r="S70" i="2"/>
  <c r="L79" i="2"/>
  <c r="R79" i="2"/>
  <c r="K79" i="2"/>
  <c r="Q79" i="2"/>
  <c r="X81" i="2"/>
  <c r="I65" i="2"/>
  <c r="N65" i="2"/>
  <c r="X70" i="2"/>
  <c r="AO76" i="2"/>
  <c r="Y76" i="2"/>
  <c r="AP76" i="2"/>
  <c r="AQ76" i="2"/>
  <c r="X76" i="2"/>
  <c r="W76" i="2"/>
  <c r="P79" i="2"/>
  <c r="J80" i="2"/>
  <c r="P80" i="2"/>
  <c r="I80" i="2"/>
  <c r="N80" i="2"/>
  <c r="Y82" i="2"/>
  <c r="Z82" i="2"/>
  <c r="W82" i="2"/>
  <c r="X82" i="2"/>
  <c r="I90" i="2"/>
  <c r="N90" i="2"/>
  <c r="J90" i="2"/>
  <c r="J97" i="2"/>
  <c r="I97" i="2"/>
  <c r="N97" i="2"/>
  <c r="I96" i="2"/>
  <c r="N96" i="2"/>
  <c r="J96" i="2"/>
  <c r="O96" i="2"/>
  <c r="X64" i="2"/>
  <c r="X72" i="2"/>
  <c r="L76" i="2"/>
  <c r="K76" i="2"/>
  <c r="Q76" i="2"/>
  <c r="Z83" i="2"/>
  <c r="AP83" i="2"/>
  <c r="AQ83" i="2"/>
  <c r="AR83" i="2"/>
  <c r="O84" i="2"/>
  <c r="P84" i="2"/>
  <c r="AQ89" i="2"/>
  <c r="AR89" i="2"/>
  <c r="I92" i="2"/>
  <c r="N92" i="2"/>
  <c r="J92" i="2"/>
  <c r="Z97" i="2"/>
  <c r="AP97" i="2"/>
  <c r="AQ97" i="2"/>
  <c r="J99" i="2"/>
  <c r="I99" i="2"/>
  <c r="N99" i="2"/>
  <c r="R80" i="2"/>
  <c r="S80" i="2"/>
  <c r="O83" i="2"/>
  <c r="P83" i="2"/>
  <c r="Z86" i="2"/>
  <c r="AP86" i="2"/>
  <c r="P87" i="2"/>
  <c r="O87" i="2"/>
  <c r="O89" i="2"/>
  <c r="Z90" i="2"/>
  <c r="AP90" i="2"/>
  <c r="P91" i="2"/>
  <c r="O91" i="2"/>
  <c r="P93" i="2"/>
  <c r="O93" i="2"/>
  <c r="Z94" i="2"/>
  <c r="AP94" i="2"/>
  <c r="P95" i="2"/>
  <c r="O95" i="2"/>
  <c r="Z98" i="2"/>
  <c r="AP98" i="2"/>
  <c r="J73" i="2"/>
  <c r="I73" i="2"/>
  <c r="N73" i="2"/>
  <c r="Y77" i="2"/>
  <c r="Z77" i="2"/>
  <c r="Y78" i="2"/>
  <c r="W78" i="2"/>
  <c r="R84" i="2"/>
  <c r="S84" i="2"/>
  <c r="R88" i="2"/>
  <c r="S88" i="2"/>
  <c r="R92" i="2"/>
  <c r="R96" i="2"/>
  <c r="S96" i="2"/>
  <c r="Y71" i="2"/>
  <c r="K78" i="2"/>
  <c r="Q78" i="2"/>
  <c r="K82" i="2"/>
  <c r="Q82" i="2"/>
  <c r="O100" i="2"/>
  <c r="K102" i="2"/>
  <c r="Q102" i="2"/>
  <c r="L102" i="2"/>
  <c r="Z85" i="2"/>
  <c r="Z89" i="2"/>
  <c r="Z93" i="2"/>
  <c r="S97" i="2"/>
  <c r="I100" i="2"/>
  <c r="N100" i="2"/>
  <c r="P101" i="2"/>
  <c r="X102" i="2"/>
  <c r="Y102" i="2"/>
  <c r="AP102" i="2"/>
  <c r="AQ102" i="2"/>
  <c r="AO102" i="2"/>
  <c r="S104" i="2"/>
  <c r="R104" i="2"/>
  <c r="Y104" i="2"/>
  <c r="X104" i="2"/>
  <c r="W104" i="2"/>
  <c r="O102" i="2"/>
  <c r="W102" i="2"/>
  <c r="I103" i="2"/>
  <c r="N103" i="2"/>
  <c r="K104" i="2"/>
  <c r="Q104" i="2"/>
  <c r="AT53" i="2"/>
  <c r="AU53" i="2"/>
  <c r="AP104" i="2"/>
  <c r="Z104" i="2"/>
  <c r="O73" i="2"/>
  <c r="P73" i="2"/>
  <c r="AP82" i="2"/>
  <c r="AQ82" i="2"/>
  <c r="P99" i="2"/>
  <c r="O99" i="2"/>
  <c r="Z76" i="2"/>
  <c r="Z81" i="2"/>
  <c r="AP81" i="2"/>
  <c r="R67" i="2"/>
  <c r="S67" i="2"/>
  <c r="O94" i="2"/>
  <c r="R22" i="2"/>
  <c r="R18" i="2"/>
  <c r="R14" i="2"/>
  <c r="AQ25" i="2"/>
  <c r="AR25" i="2"/>
  <c r="AP77" i="2"/>
  <c r="AQ90" i="2"/>
  <c r="AR90" i="2"/>
  <c r="AS90" i="2"/>
  <c r="AT90" i="2"/>
  <c r="AP68" i="2"/>
  <c r="Z68" i="2"/>
  <c r="S50" i="2"/>
  <c r="Z41" i="2"/>
  <c r="AP41" i="2"/>
  <c r="AP37" i="2"/>
  <c r="P88" i="2"/>
  <c r="O88" i="2"/>
  <c r="R102" i="2"/>
  <c r="S102" i="2"/>
  <c r="AP71" i="2"/>
  <c r="P90" i="2"/>
  <c r="O90" i="2"/>
  <c r="S79" i="2"/>
  <c r="Z67" i="2"/>
  <c r="AR69" i="2"/>
  <c r="AS69" i="2"/>
  <c r="R83" i="2"/>
  <c r="S83" i="2"/>
  <c r="O51" i="2"/>
  <c r="O33" i="2"/>
  <c r="P33" i="2"/>
  <c r="AP28" i="2"/>
  <c r="O8" i="2"/>
  <c r="Z5" i="2"/>
  <c r="Z102" i="2"/>
  <c r="AP74" i="2"/>
  <c r="Z74" i="2"/>
  <c r="AQ98" i="2"/>
  <c r="AQ94" i="2"/>
  <c r="AR94" i="2"/>
  <c r="AS94" i="2"/>
  <c r="AQ86" i="2"/>
  <c r="AR86" i="2"/>
  <c r="AS86" i="2"/>
  <c r="AR97" i="2"/>
  <c r="AS97" i="2"/>
  <c r="AT97" i="2"/>
  <c r="P96" i="2"/>
  <c r="P97" i="2"/>
  <c r="O97" i="2"/>
  <c r="O80" i="2"/>
  <c r="O67" i="2"/>
  <c r="Z49" i="2"/>
  <c r="AP49" i="2"/>
  <c r="S75" i="2"/>
  <c r="O60" i="2"/>
  <c r="AP57" i="2"/>
  <c r="Z57" i="2"/>
  <c r="Z26" i="2"/>
  <c r="AP22" i="2"/>
  <c r="AQ22" i="2"/>
  <c r="Z22" i="2"/>
  <c r="Z66" i="2"/>
  <c r="AT94" i="2"/>
  <c r="AU97" i="2"/>
  <c r="AV53" i="2"/>
  <c r="AR102" i="2"/>
  <c r="AS102" i="2"/>
  <c r="AQ37" i="2"/>
  <c r="AQ68" i="2"/>
  <c r="AR68" i="2"/>
  <c r="AQ77" i="2"/>
  <c r="AR77" i="2"/>
  <c r="AS77" i="2"/>
  <c r="AQ26" i="2"/>
  <c r="AR26" i="2"/>
  <c r="AQ57" i="2"/>
  <c r="AR57" i="2"/>
  <c r="AS57" i="2"/>
  <c r="AQ41" i="2"/>
  <c r="AR41" i="2"/>
  <c r="AS41" i="2"/>
  <c r="AT41" i="2"/>
  <c r="AQ81" i="2"/>
  <c r="AR81" i="2"/>
  <c r="AS81" i="2"/>
  <c r="AT81" i="2"/>
  <c r="AR82" i="2"/>
  <c r="AS82" i="2"/>
  <c r="AQ49" i="2"/>
  <c r="AR49" i="2"/>
  <c r="AS49" i="2"/>
  <c r="AT49" i="2"/>
  <c r="AQ74" i="2"/>
  <c r="AR74" i="2"/>
  <c r="AS74" i="2"/>
  <c r="AQ71" i="2"/>
  <c r="AQ104" i="2"/>
  <c r="AR104" i="2"/>
  <c r="AQ66" i="2"/>
  <c r="AR66" i="2"/>
  <c r="AS66" i="2"/>
  <c r="AT66" i="2"/>
  <c r="AQ5" i="2"/>
  <c r="AR5" i="2"/>
  <c r="AS5" i="2"/>
  <c r="AT5" i="2"/>
  <c r="AR76" i="2"/>
  <c r="AS76" i="2"/>
  <c r="AV97" i="2"/>
  <c r="AW97" i="2"/>
  <c r="AX97" i="2"/>
  <c r="AU41" i="2"/>
  <c r="AU66" i="2"/>
  <c r="AU5" i="2"/>
  <c r="AU49" i="2"/>
  <c r="AU81" i="2"/>
  <c r="AV66" i="2"/>
  <c r="AW66" i="2"/>
  <c r="AV81" i="2"/>
  <c r="AW81" i="2"/>
  <c r="AV41" i="2"/>
  <c r="AW41" i="2"/>
  <c r="AX41" i="2"/>
  <c r="AX66" i="2"/>
  <c r="AY66" i="2"/>
  <c r="C16" i="1"/>
  <c r="C33" i="1"/>
  <c r="AZ66" i="2"/>
  <c r="BA66" i="2"/>
  <c r="BB66" i="2"/>
  <c r="AY41" i="2"/>
  <c r="AY81" i="2"/>
  <c r="AX81" i="2"/>
  <c r="AV49" i="2"/>
  <c r="AW49" i="2"/>
  <c r="AQ28" i="2"/>
  <c r="AR28" i="2"/>
  <c r="AS28" i="2"/>
  <c r="K39" i="2"/>
  <c r="Q39" i="2"/>
  <c r="L39" i="2"/>
  <c r="P46" i="2"/>
  <c r="O46" i="2"/>
  <c r="P62" i="2"/>
  <c r="O62" i="2"/>
  <c r="AS85" i="2"/>
  <c r="AQ85" i="2"/>
  <c r="AR85" i="2"/>
  <c r="L103" i="2"/>
  <c r="K103" i="2"/>
  <c r="Q103" i="2"/>
  <c r="AV5" i="2"/>
  <c r="AW5" i="2"/>
  <c r="AT82" i="2"/>
  <c r="AU82" i="2"/>
  <c r="AU102" i="2"/>
  <c r="AT102" i="2"/>
  <c r="O98" i="2"/>
  <c r="P98" i="2"/>
  <c r="P12" i="2"/>
  <c r="O12" i="2"/>
  <c r="AT74" i="2"/>
  <c r="AU74" i="2"/>
  <c r="O68" i="2"/>
  <c r="P68" i="2"/>
  <c r="R85" i="2"/>
  <c r="S85" i="2"/>
  <c r="I86" i="2"/>
  <c r="N86" i="2"/>
  <c r="J86" i="2"/>
  <c r="AT76" i="2"/>
  <c r="AU76" i="2"/>
  <c r="AS22" i="2"/>
  <c r="AT86" i="2"/>
  <c r="AU86" i="2"/>
  <c r="S76" i="2"/>
  <c r="R76" i="2"/>
  <c r="Y27" i="2"/>
  <c r="W27" i="2"/>
  <c r="AO27" i="2"/>
  <c r="X27" i="2"/>
  <c r="AY97" i="2"/>
  <c r="AT57" i="2"/>
  <c r="AU57" i="2"/>
  <c r="AT77" i="2"/>
  <c r="AU77" i="2"/>
  <c r="AU69" i="2"/>
  <c r="AP61" i="2"/>
  <c r="Z61" i="2"/>
  <c r="S26" i="2"/>
  <c r="R26" i="2"/>
  <c r="S8" i="2"/>
  <c r="R8" i="2"/>
  <c r="O9" i="2"/>
  <c r="P9" i="2"/>
  <c r="W9" i="2"/>
  <c r="AO9" i="2"/>
  <c r="Y9" i="2"/>
  <c r="AP15" i="2"/>
  <c r="Z15" i="2"/>
  <c r="O16" i="2"/>
  <c r="P16" i="2"/>
  <c r="W24" i="2"/>
  <c r="AO24" i="2"/>
  <c r="X24" i="2"/>
  <c r="O31" i="2"/>
  <c r="P31" i="2"/>
  <c r="W38" i="2"/>
  <c r="AO38" i="2"/>
  <c r="X38" i="2"/>
  <c r="Y38" i="2"/>
  <c r="Y45" i="2"/>
  <c r="X45" i="2"/>
  <c r="W45" i="2"/>
  <c r="X48" i="2"/>
  <c r="AO48" i="2"/>
  <c r="AT69" i="2"/>
  <c r="AS83" i="2"/>
  <c r="Z78" i="2"/>
  <c r="AP78" i="2"/>
  <c r="AP67" i="2"/>
  <c r="AT93" i="2"/>
  <c r="AU93" i="2"/>
  <c r="Z42" i="2"/>
  <c r="AP42" i="2"/>
  <c r="AP50" i="2"/>
  <c r="Z50" i="2"/>
  <c r="AP18" i="2"/>
  <c r="Z18" i="2"/>
  <c r="X9" i="2"/>
  <c r="Z12" i="2"/>
  <c r="AP12" i="2"/>
  <c r="R24" i="2"/>
  <c r="S24" i="2"/>
  <c r="AO28" i="2"/>
  <c r="X28" i="2"/>
  <c r="W28" i="2"/>
  <c r="X30" i="2"/>
  <c r="AO30" i="2"/>
  <c r="W30" i="2"/>
  <c r="I37" i="2"/>
  <c r="N37" i="2"/>
  <c r="J37" i="2"/>
  <c r="L45" i="2"/>
  <c r="K45" i="2"/>
  <c r="Q45" i="2"/>
  <c r="AU90" i="2"/>
  <c r="AS104" i="2"/>
  <c r="AW53" i="2"/>
  <c r="P92" i="2"/>
  <c r="O92" i="2"/>
  <c r="O66" i="2"/>
  <c r="P66" i="2"/>
  <c r="K11" i="2"/>
  <c r="Q11" i="2"/>
  <c r="L11" i="2"/>
  <c r="L28" i="2"/>
  <c r="K28" i="2"/>
  <c r="Q28" i="2"/>
  <c r="S32" i="2"/>
  <c r="R32" i="2"/>
  <c r="S40" i="2"/>
  <c r="R40" i="2"/>
  <c r="AU94" i="2"/>
  <c r="C17" i="1"/>
  <c r="C15" i="1"/>
  <c r="C8" i="1"/>
  <c r="O11" i="2"/>
  <c r="P11" i="2"/>
  <c r="W12" i="2"/>
  <c r="AO12" i="2"/>
  <c r="K14" i="2"/>
  <c r="Q14" i="2"/>
  <c r="Y14" i="2"/>
  <c r="X14" i="2"/>
  <c r="AO14" i="2"/>
  <c r="Y16" i="2"/>
  <c r="W16" i="2"/>
  <c r="AO16" i="2"/>
  <c r="Y19" i="2"/>
  <c r="X19" i="2"/>
  <c r="AO19" i="2"/>
  <c r="J26" i="2"/>
  <c r="I26" i="2"/>
  <c r="N26" i="2"/>
  <c r="P32" i="2"/>
  <c r="Y35" i="2"/>
  <c r="X43" i="2"/>
  <c r="W43" i="2"/>
  <c r="Y43" i="2"/>
  <c r="S44" i="2"/>
  <c r="R44" i="2"/>
  <c r="P47" i="2"/>
  <c r="AO47" i="2"/>
  <c r="Y47" i="2"/>
  <c r="W47" i="2"/>
  <c r="Y54" i="2"/>
  <c r="X54" i="2"/>
  <c r="O63" i="2"/>
  <c r="P63" i="2"/>
  <c r="W63" i="2"/>
  <c r="Y63" i="2"/>
  <c r="AO63" i="2"/>
  <c r="X63" i="2"/>
  <c r="AS68" i="2"/>
  <c r="AR71" i="2"/>
  <c r="AS71" i="2"/>
  <c r="Z71" i="2"/>
  <c r="AR37" i="2"/>
  <c r="AS37" i="2"/>
  <c r="Z37" i="2"/>
  <c r="AS26" i="2"/>
  <c r="I20" i="2"/>
  <c r="N20" i="2"/>
  <c r="AS25" i="2"/>
  <c r="X10" i="2"/>
  <c r="AO10" i="2"/>
  <c r="W10" i="2"/>
  <c r="Y10" i="2"/>
  <c r="W17" i="2"/>
  <c r="AO17" i="2"/>
  <c r="X17" i="2"/>
  <c r="Y17" i="2"/>
  <c r="L25" i="2"/>
  <c r="K25" i="2"/>
  <c r="Q25" i="2"/>
  <c r="I28" i="2"/>
  <c r="N28" i="2"/>
  <c r="S29" i="2"/>
  <c r="R29" i="2"/>
  <c r="AO29" i="2"/>
  <c r="Y29" i="2"/>
  <c r="W29" i="2"/>
  <c r="X29" i="2"/>
  <c r="L31" i="2"/>
  <c r="S33" i="2"/>
  <c r="X33" i="2"/>
  <c r="Y33" i="2"/>
  <c r="AO33" i="2"/>
  <c r="P34" i="2"/>
  <c r="L35" i="2"/>
  <c r="AO36" i="2"/>
  <c r="Y36" i="2"/>
  <c r="J40" i="2"/>
  <c r="I40" i="2"/>
  <c r="N40" i="2"/>
  <c r="Y51" i="2"/>
  <c r="W51" i="2"/>
  <c r="X51" i="2"/>
  <c r="AO51" i="2"/>
  <c r="AP52" i="2"/>
  <c r="Z52" i="2"/>
  <c r="O53" i="2"/>
  <c r="P53" i="2"/>
  <c r="I55" i="2"/>
  <c r="N55" i="2"/>
  <c r="J55" i="2"/>
  <c r="X56" i="2"/>
  <c r="W56" i="2"/>
  <c r="Y56" i="2"/>
  <c r="P59" i="2"/>
  <c r="O59" i="2"/>
  <c r="AO62" i="2"/>
  <c r="X62" i="2"/>
  <c r="W62" i="2"/>
  <c r="Y62" i="2"/>
  <c r="O76" i="2"/>
  <c r="P76" i="2"/>
  <c r="J22" i="2"/>
  <c r="I22" i="2"/>
  <c r="N22" i="2"/>
  <c r="O25" i="2"/>
  <c r="P25" i="2"/>
  <c r="P28" i="2"/>
  <c r="O28" i="2"/>
  <c r="I30" i="2"/>
  <c r="N30" i="2"/>
  <c r="J30" i="2"/>
  <c r="L36" i="2"/>
  <c r="K36" i="2"/>
  <c r="Q36" i="2"/>
  <c r="J42" i="2"/>
  <c r="I42" i="2"/>
  <c r="N42" i="2"/>
  <c r="AR44" i="2"/>
  <c r="AS44" i="2"/>
  <c r="Z44" i="2"/>
  <c r="S46" i="2"/>
  <c r="R46" i="2"/>
  <c r="L47" i="2"/>
  <c r="K47" i="2"/>
  <c r="Q47" i="2"/>
  <c r="P57" i="2"/>
  <c r="O57" i="2"/>
  <c r="AP58" i="2"/>
  <c r="Z58" i="2"/>
  <c r="K61" i="2"/>
  <c r="Q61" i="2"/>
  <c r="L61" i="2"/>
  <c r="L64" i="2"/>
  <c r="K64" i="2"/>
  <c r="Q64" i="2"/>
  <c r="P65" i="2"/>
  <c r="O65" i="2"/>
  <c r="R72" i="2"/>
  <c r="S72" i="2"/>
  <c r="Y72" i="2"/>
  <c r="AO72" i="2"/>
  <c r="W72" i="2"/>
  <c r="J75" i="2"/>
  <c r="I75" i="2"/>
  <c r="N75" i="2"/>
  <c r="J77" i="2"/>
  <c r="I77" i="2"/>
  <c r="N77" i="2"/>
  <c r="L95" i="2"/>
  <c r="K95" i="2"/>
  <c r="Q95" i="2"/>
  <c r="Y95" i="2"/>
  <c r="X95" i="2"/>
  <c r="W95" i="2"/>
  <c r="Y96" i="2"/>
  <c r="W96" i="2"/>
  <c r="AO96" i="2"/>
  <c r="AO100" i="2"/>
  <c r="W100" i="2"/>
  <c r="Y100" i="2"/>
  <c r="X8" i="2"/>
  <c r="Y8" i="2"/>
  <c r="L15" i="2"/>
  <c r="K15" i="2"/>
  <c r="Q15" i="2"/>
  <c r="X18" i="2"/>
  <c r="AO18" i="2"/>
  <c r="Y20" i="2"/>
  <c r="AO20" i="2"/>
  <c r="Y21" i="2"/>
  <c r="AR22" i="2"/>
  <c r="Y30" i="2"/>
  <c r="AP32" i="2"/>
  <c r="W35" i="2"/>
  <c r="X35" i="2"/>
  <c r="L38" i="2"/>
  <c r="K38" i="2"/>
  <c r="Q38" i="2"/>
  <c r="W39" i="2"/>
  <c r="Y39" i="2"/>
  <c r="Y40" i="2"/>
  <c r="X40" i="2"/>
  <c r="J44" i="2"/>
  <c r="I44" i="2"/>
  <c r="N44" i="2"/>
  <c r="W48" i="2"/>
  <c r="Y48" i="2"/>
  <c r="R65" i="2"/>
  <c r="S65" i="2"/>
  <c r="AQ65" i="2"/>
  <c r="AR65" i="2"/>
  <c r="AS65" i="2"/>
  <c r="AO67" i="2"/>
  <c r="X67" i="2"/>
  <c r="W68" i="2"/>
  <c r="X68" i="2"/>
  <c r="AO70" i="2"/>
  <c r="AP73" i="2"/>
  <c r="Z73" i="2"/>
  <c r="X77" i="2"/>
  <c r="I85" i="2"/>
  <c r="N85" i="2"/>
  <c r="J85" i="2"/>
  <c r="AS89" i="2"/>
  <c r="S91" i="2"/>
  <c r="R91" i="2"/>
  <c r="Y91" i="2"/>
  <c r="X91" i="2"/>
  <c r="W91" i="2"/>
  <c r="AO91" i="2"/>
  <c r="AO95" i="2"/>
  <c r="X96" i="2"/>
  <c r="AR98" i="2"/>
  <c r="AS98" i="2"/>
  <c r="X100" i="2"/>
  <c r="AP34" i="2"/>
  <c r="X21" i="2"/>
  <c r="S27" i="2"/>
  <c r="AQ23" i="2"/>
  <c r="AR23" i="2"/>
  <c r="AS23" i="2"/>
  <c r="P17" i="2"/>
  <c r="X5" i="2"/>
  <c r="W5" i="2"/>
  <c r="G5" i="2"/>
  <c r="AO7" i="2"/>
  <c r="X7" i="2"/>
  <c r="Y11" i="2"/>
  <c r="X11" i="2"/>
  <c r="AO11" i="2"/>
  <c r="Y13" i="2"/>
  <c r="W13" i="2"/>
  <c r="X13" i="2"/>
  <c r="AO15" i="2"/>
  <c r="W15" i="2"/>
  <c r="X20" i="2"/>
  <c r="W21" i="2"/>
  <c r="W22" i="2"/>
  <c r="Z31" i="2"/>
  <c r="AR31" i="2"/>
  <c r="AS31" i="2"/>
  <c r="W34" i="2"/>
  <c r="AO40" i="2"/>
  <c r="Y46" i="2"/>
  <c r="X46" i="2"/>
  <c r="I48" i="2"/>
  <c r="N48" i="2"/>
  <c r="J48" i="2"/>
  <c r="R57" i="2"/>
  <c r="S57" i="2"/>
  <c r="S60" i="2"/>
  <c r="R60" i="2"/>
  <c r="X60" i="2"/>
  <c r="Y60" i="2"/>
  <c r="Z65" i="2"/>
  <c r="L73" i="2"/>
  <c r="K73" i="2"/>
  <c r="Q73" i="2"/>
  <c r="L81" i="2"/>
  <c r="K81" i="2"/>
  <c r="Q81" i="2"/>
  <c r="Y24" i="2"/>
  <c r="W32" i="2"/>
  <c r="X32" i="2"/>
  <c r="W36" i="2"/>
  <c r="I49" i="2"/>
  <c r="N49" i="2"/>
  <c r="J49" i="2"/>
  <c r="W52" i="2"/>
  <c r="AO52" i="2"/>
  <c r="X52" i="2"/>
  <c r="K55" i="2"/>
  <c r="Q55" i="2"/>
  <c r="L55" i="2"/>
  <c r="L56" i="2"/>
  <c r="K56" i="2"/>
  <c r="Q56" i="2"/>
  <c r="O61" i="2"/>
  <c r="P61" i="2"/>
  <c r="I64" i="2"/>
  <c r="N64" i="2"/>
  <c r="J64" i="2"/>
  <c r="AO64" i="2"/>
  <c r="Y64" i="2"/>
  <c r="X92" i="2"/>
  <c r="AO92" i="2"/>
  <c r="AO97" i="2"/>
  <c r="X97" i="2"/>
  <c r="W97" i="2"/>
  <c r="Y59" i="2"/>
  <c r="W71" i="2"/>
  <c r="AO71" i="2"/>
  <c r="W73" i="2"/>
  <c r="X73" i="2"/>
  <c r="R74" i="2"/>
  <c r="S74" i="2"/>
  <c r="Y75" i="2"/>
  <c r="W75" i="2"/>
  <c r="R78" i="2"/>
  <c r="S78" i="2"/>
  <c r="S87" i="2"/>
  <c r="R87" i="2"/>
  <c r="Y87" i="2"/>
  <c r="X87" i="2"/>
  <c r="W87" i="2"/>
  <c r="L90" i="2"/>
  <c r="K90" i="2"/>
  <c r="Q90" i="2"/>
  <c r="S98" i="2"/>
  <c r="R98" i="2"/>
  <c r="X98" i="2"/>
  <c r="AO98" i="2"/>
  <c r="W98" i="2"/>
  <c r="Y99" i="2"/>
  <c r="X99" i="2"/>
  <c r="Y101" i="2"/>
  <c r="AO101" i="2"/>
  <c r="Y55" i="2"/>
  <c r="AO55" i="2"/>
  <c r="W58" i="2"/>
  <c r="AO59" i="2"/>
  <c r="W65" i="2"/>
  <c r="X71" i="2"/>
  <c r="I74" i="2"/>
  <c r="N74" i="2"/>
  <c r="J74" i="2"/>
  <c r="AO75" i="2"/>
  <c r="W80" i="2"/>
  <c r="Y80" i="2"/>
  <c r="AO80" i="2"/>
  <c r="AO87" i="2"/>
  <c r="Y88" i="2"/>
  <c r="W88" i="2"/>
  <c r="W99" i="2"/>
  <c r="R100" i="2"/>
  <c r="S100" i="2"/>
  <c r="W101" i="2"/>
  <c r="Y70" i="2"/>
  <c r="Y79" i="2"/>
  <c r="AO79" i="2"/>
  <c r="X79" i="2"/>
  <c r="Y84" i="2"/>
  <c r="W84" i="2"/>
  <c r="L86" i="2"/>
  <c r="K86" i="2"/>
  <c r="Q86" i="2"/>
  <c r="Y92" i="2"/>
  <c r="W92" i="2"/>
  <c r="L94" i="2"/>
  <c r="K94" i="2"/>
  <c r="Q94" i="2"/>
  <c r="W103" i="2"/>
  <c r="AO103" i="2"/>
  <c r="Y103" i="2"/>
  <c r="X103" i="2"/>
  <c r="AT65" i="2"/>
  <c r="AU65" i="2"/>
  <c r="AV57" i="2"/>
  <c r="AW57" i="2"/>
  <c r="AT28" i="2"/>
  <c r="AU28" i="2"/>
  <c r="AX5" i="2"/>
  <c r="AY5" i="2"/>
  <c r="Z99" i="2"/>
  <c r="AP99" i="2"/>
  <c r="AP11" i="2"/>
  <c r="Z11" i="2"/>
  <c r="Z48" i="2"/>
  <c r="AP48" i="2"/>
  <c r="AP72" i="2"/>
  <c r="Z72" i="2"/>
  <c r="Z17" i="2"/>
  <c r="AP17" i="2"/>
  <c r="Z19" i="2"/>
  <c r="AP19" i="2"/>
  <c r="AU22" i="2"/>
  <c r="AT22" i="2"/>
  <c r="AP84" i="2"/>
  <c r="Z84" i="2"/>
  <c r="R55" i="2"/>
  <c r="S55" i="2"/>
  <c r="S81" i="2"/>
  <c r="R81" i="2"/>
  <c r="AP91" i="2"/>
  <c r="Z91" i="2"/>
  <c r="AQ32" i="2"/>
  <c r="AR32" i="2"/>
  <c r="AS32" i="2"/>
  <c r="AT37" i="2"/>
  <c r="AU37" i="2"/>
  <c r="AV94" i="2"/>
  <c r="AW94" i="2"/>
  <c r="AS50" i="2"/>
  <c r="AQ50" i="2"/>
  <c r="AR50" i="2"/>
  <c r="AV93" i="2"/>
  <c r="AW93" i="2"/>
  <c r="AQ78" i="2"/>
  <c r="AR78" i="2"/>
  <c r="AS78" i="2"/>
  <c r="AP9" i="2"/>
  <c r="Z9" i="2"/>
  <c r="AV77" i="2"/>
  <c r="AW77" i="2"/>
  <c r="AV76" i="2"/>
  <c r="AW76" i="2"/>
  <c r="AW74" i="2"/>
  <c r="AV74" i="2"/>
  <c r="AW82" i="2"/>
  <c r="AV82" i="2"/>
  <c r="R39" i="2"/>
  <c r="S39" i="2"/>
  <c r="AX49" i="2"/>
  <c r="AY49" i="2"/>
  <c r="BA41" i="2"/>
  <c r="BB41" i="2"/>
  <c r="AZ41" i="2"/>
  <c r="AP79" i="2"/>
  <c r="Z79" i="2"/>
  <c r="R56" i="2"/>
  <c r="S56" i="2"/>
  <c r="AP96" i="2"/>
  <c r="Z96" i="2"/>
  <c r="S35" i="2"/>
  <c r="R35" i="2"/>
  <c r="AT68" i="2"/>
  <c r="AU68" i="2"/>
  <c r="C34" i="1"/>
  <c r="C18" i="1"/>
  <c r="R11" i="2"/>
  <c r="S11" i="2"/>
  <c r="AV90" i="2"/>
  <c r="AW90" i="2"/>
  <c r="AQ67" i="2"/>
  <c r="AR67" i="2"/>
  <c r="AS67" i="2"/>
  <c r="AQ15" i="2"/>
  <c r="AR15" i="2"/>
  <c r="AS15" i="2"/>
  <c r="AV69" i="2"/>
  <c r="AW69" i="2"/>
  <c r="AV102" i="2"/>
  <c r="AW102" i="2"/>
  <c r="AP70" i="2"/>
  <c r="Z70" i="2"/>
  <c r="Z64" i="2"/>
  <c r="AP64" i="2"/>
  <c r="O48" i="2"/>
  <c r="P48" i="2"/>
  <c r="Z13" i="2"/>
  <c r="AP13" i="2"/>
  <c r="AQ34" i="2"/>
  <c r="AR34" i="2"/>
  <c r="AS34" i="2"/>
  <c r="P85" i="2"/>
  <c r="O85" i="2"/>
  <c r="AP40" i="2"/>
  <c r="Z40" i="2"/>
  <c r="S95" i="2"/>
  <c r="R95" i="2"/>
  <c r="R36" i="2"/>
  <c r="S36" i="2"/>
  <c r="Z29" i="2"/>
  <c r="AP29" i="2"/>
  <c r="Z80" i="2"/>
  <c r="AP80" i="2"/>
  <c r="Z101" i="2"/>
  <c r="AP101" i="2"/>
  <c r="AP87" i="2"/>
  <c r="Z87" i="2"/>
  <c r="O49" i="2"/>
  <c r="P49" i="2"/>
  <c r="AT23" i="2"/>
  <c r="AU23" i="2"/>
  <c r="AQ73" i="2"/>
  <c r="AR73" i="2"/>
  <c r="AS73" i="2"/>
  <c r="Z39" i="2"/>
  <c r="AP39" i="2"/>
  <c r="Z30" i="2"/>
  <c r="AP30" i="2"/>
  <c r="AP20" i="2"/>
  <c r="Z20" i="2"/>
  <c r="R15" i="2"/>
  <c r="S15" i="2"/>
  <c r="S64" i="2"/>
  <c r="R64" i="2"/>
  <c r="AS58" i="2"/>
  <c r="AQ58" i="2"/>
  <c r="AR58" i="2"/>
  <c r="P30" i="2"/>
  <c r="O30" i="2"/>
  <c r="AP56" i="2"/>
  <c r="Z56" i="2"/>
  <c r="Z36" i="2"/>
  <c r="AP36" i="2"/>
  <c r="R31" i="2"/>
  <c r="S31" i="2"/>
  <c r="AP47" i="2"/>
  <c r="Z47" i="2"/>
  <c r="Z35" i="2"/>
  <c r="AP35" i="2"/>
  <c r="AP14" i="2"/>
  <c r="Z14" i="2"/>
  <c r="AX53" i="2"/>
  <c r="AY53" i="2"/>
  <c r="S45" i="2"/>
  <c r="R45" i="2"/>
  <c r="AQ12" i="2"/>
  <c r="AR12" i="2"/>
  <c r="AS12" i="2"/>
  <c r="AQ42" i="2"/>
  <c r="AR42" i="2"/>
  <c r="AS42" i="2"/>
  <c r="Z45" i="2"/>
  <c r="AP45" i="2"/>
  <c r="AV86" i="2"/>
  <c r="AW86" i="2"/>
  <c r="R103" i="2"/>
  <c r="S103" i="2"/>
  <c r="AP55" i="2"/>
  <c r="Z55" i="2"/>
  <c r="Z75" i="2"/>
  <c r="AP75" i="2"/>
  <c r="AP46" i="2"/>
  <c r="Z46" i="2"/>
  <c r="AT89" i="2"/>
  <c r="AU89" i="2"/>
  <c r="Z21" i="2"/>
  <c r="AP21" i="2"/>
  <c r="AU44" i="2"/>
  <c r="Z62" i="2"/>
  <c r="AP62" i="2"/>
  <c r="Z10" i="2"/>
  <c r="AP10" i="2"/>
  <c r="AP54" i="2"/>
  <c r="Z54" i="2"/>
  <c r="AT85" i="2"/>
  <c r="AU85" i="2"/>
  <c r="AZ81" i="2"/>
  <c r="BA81" i="2"/>
  <c r="BB81" i="2"/>
  <c r="AP92" i="2"/>
  <c r="Z92" i="2"/>
  <c r="P74" i="2"/>
  <c r="O74" i="2"/>
  <c r="S38" i="2"/>
  <c r="R38" i="2"/>
  <c r="P75" i="2"/>
  <c r="O75" i="2"/>
  <c r="AT44" i="2"/>
  <c r="O22" i="2"/>
  <c r="P22" i="2"/>
  <c r="O55" i="2"/>
  <c r="P55" i="2"/>
  <c r="O40" i="2"/>
  <c r="P40" i="2"/>
  <c r="AT25" i="2"/>
  <c r="AU25" i="2"/>
  <c r="P26" i="2"/>
  <c r="O26" i="2"/>
  <c r="Z103" i="2"/>
  <c r="AP103" i="2"/>
  <c r="S94" i="2"/>
  <c r="R94" i="2"/>
  <c r="R86" i="2"/>
  <c r="S86" i="2"/>
  <c r="AP88" i="2"/>
  <c r="Z88" i="2"/>
  <c r="R90" i="2"/>
  <c r="S90" i="2"/>
  <c r="AP59" i="2"/>
  <c r="Z59" i="2"/>
  <c r="O64" i="2"/>
  <c r="P64" i="2"/>
  <c r="Z24" i="2"/>
  <c r="AP24" i="2"/>
  <c r="S73" i="2"/>
  <c r="R73" i="2"/>
  <c r="AP60" i="2"/>
  <c r="Z60" i="2"/>
  <c r="AT31" i="2"/>
  <c r="AU31" i="2"/>
  <c r="K5" i="2"/>
  <c r="Q5" i="2"/>
  <c r="L5" i="2"/>
  <c r="AT98" i="2"/>
  <c r="AU98" i="2"/>
  <c r="P44" i="2"/>
  <c r="O44" i="2"/>
  <c r="AP8" i="2"/>
  <c r="Z8" i="2"/>
  <c r="Z100" i="2"/>
  <c r="AP100" i="2"/>
  <c r="AP95" i="2"/>
  <c r="Z95" i="2"/>
  <c r="O77" i="2"/>
  <c r="P77" i="2"/>
  <c r="R61" i="2"/>
  <c r="S61" i="2"/>
  <c r="R47" i="2"/>
  <c r="S47" i="2"/>
  <c r="P42" i="2"/>
  <c r="O42" i="2"/>
  <c r="AQ52" i="2"/>
  <c r="AR52" i="2"/>
  <c r="AS52" i="2"/>
  <c r="AP51" i="2"/>
  <c r="Z51" i="2"/>
  <c r="AP33" i="2"/>
  <c r="Z33" i="2"/>
  <c r="S25" i="2"/>
  <c r="R25" i="2"/>
  <c r="AT26" i="2"/>
  <c r="AU26" i="2"/>
  <c r="AT71" i="2"/>
  <c r="AU71" i="2"/>
  <c r="Z63" i="2"/>
  <c r="AP63" i="2"/>
  <c r="Z43" i="2"/>
  <c r="AP43" i="2"/>
  <c r="AP16" i="2"/>
  <c r="Z16" i="2"/>
  <c r="F8" i="1"/>
  <c r="E8" i="1"/>
  <c r="H8" i="1"/>
  <c r="S28" i="2"/>
  <c r="R28" i="2"/>
  <c r="AT104" i="2"/>
  <c r="AU104" i="2"/>
  <c r="O37" i="2"/>
  <c r="P37" i="2"/>
  <c r="AQ18" i="2"/>
  <c r="AR18" i="2"/>
  <c r="AS18" i="2"/>
  <c r="AT83" i="2"/>
  <c r="AU83" i="2"/>
  <c r="Z38" i="2"/>
  <c r="AP38" i="2"/>
  <c r="AQ61" i="2"/>
  <c r="AR61" i="2"/>
  <c r="AS61" i="2"/>
  <c r="AZ97" i="2"/>
  <c r="BA97" i="2"/>
  <c r="BB97" i="2"/>
  <c r="AP27" i="2"/>
  <c r="Z27" i="2"/>
  <c r="P86" i="2"/>
  <c r="O86" i="2"/>
  <c r="AV25" i="2"/>
  <c r="AW25" i="2"/>
  <c r="AV23" i="2"/>
  <c r="AW23" i="2"/>
  <c r="AV68" i="2"/>
  <c r="AW68" i="2"/>
  <c r="AT32" i="2"/>
  <c r="AU32" i="2"/>
  <c r="AV28" i="2"/>
  <c r="AW28" i="2"/>
  <c r="AV71" i="2"/>
  <c r="AW71" i="2"/>
  <c r="AV31" i="2"/>
  <c r="AW31" i="2"/>
  <c r="AV85" i="2"/>
  <c r="AW85" i="2"/>
  <c r="AV89" i="2"/>
  <c r="AW89" i="2"/>
  <c r="AT42" i="2"/>
  <c r="AU42" i="2"/>
  <c r="AT61" i="2"/>
  <c r="AU61" i="2"/>
  <c r="AT52" i="2"/>
  <c r="AU52" i="2"/>
  <c r="AV104" i="2"/>
  <c r="AW104" i="2"/>
  <c r="AV26" i="2"/>
  <c r="AW26" i="2"/>
  <c r="AV98" i="2"/>
  <c r="AW98" i="2"/>
  <c r="AX86" i="2"/>
  <c r="AY86" i="2"/>
  <c r="AX69" i="2"/>
  <c r="AY69" i="2"/>
  <c r="AX76" i="2"/>
  <c r="AY76" i="2"/>
  <c r="AT78" i="2"/>
  <c r="AU78" i="2"/>
  <c r="AX94" i="2"/>
  <c r="AY94" i="2"/>
  <c r="AX57" i="2"/>
  <c r="AY57" i="2"/>
  <c r="AT34" i="2"/>
  <c r="AU34" i="2"/>
  <c r="AT15" i="2"/>
  <c r="AU15" i="2"/>
  <c r="AZ49" i="2"/>
  <c r="BA49" i="2"/>
  <c r="BB49" i="2"/>
  <c r="AX77" i="2"/>
  <c r="AY77" i="2"/>
  <c r="AX93" i="2"/>
  <c r="AY93" i="2"/>
  <c r="AV37" i="2"/>
  <c r="AW37" i="2"/>
  <c r="AZ5" i="2"/>
  <c r="BA5" i="2"/>
  <c r="BB5" i="2"/>
  <c r="F5" i="2"/>
  <c r="AV65" i="2"/>
  <c r="AW65" i="2"/>
  <c r="AT18" i="2"/>
  <c r="AU18" i="2"/>
  <c r="AQ43" i="2"/>
  <c r="AR43" i="2"/>
  <c r="AS43" i="2"/>
  <c r="AQ60" i="2"/>
  <c r="AR60" i="2"/>
  <c r="AS60" i="2"/>
  <c r="AQ59" i="2"/>
  <c r="AR59" i="2"/>
  <c r="AS59" i="2"/>
  <c r="AQ103" i="2"/>
  <c r="AR103" i="2"/>
  <c r="AS103" i="2"/>
  <c r="AQ10" i="2"/>
  <c r="AR10" i="2"/>
  <c r="AS10" i="2"/>
  <c r="AQ55" i="2"/>
  <c r="AR55" i="2"/>
  <c r="AS55" i="2"/>
  <c r="AQ87" i="2"/>
  <c r="AR87" i="2"/>
  <c r="AS87" i="2"/>
  <c r="C35" i="1"/>
  <c r="C36" i="1"/>
  <c r="C37" i="1"/>
  <c r="AQ19" i="2"/>
  <c r="AR19" i="2"/>
  <c r="AS19" i="2"/>
  <c r="AV83" i="2"/>
  <c r="AW83" i="2"/>
  <c r="AQ63" i="2"/>
  <c r="AR63" i="2"/>
  <c r="AS63" i="2"/>
  <c r="AQ27" i="2"/>
  <c r="AR27" i="2"/>
  <c r="AS27" i="2"/>
  <c r="AQ38" i="2"/>
  <c r="AR38" i="2"/>
  <c r="AS38" i="2"/>
  <c r="I8" i="1"/>
  <c r="J8" i="1"/>
  <c r="AQ16" i="2"/>
  <c r="AR16" i="2"/>
  <c r="AS16" i="2"/>
  <c r="AQ95" i="2"/>
  <c r="AR95" i="2"/>
  <c r="AS95" i="2"/>
  <c r="AQ8" i="2"/>
  <c r="AR8" i="2"/>
  <c r="AS8" i="2"/>
  <c r="AQ24" i="2"/>
  <c r="AR24" i="2"/>
  <c r="AS24" i="2"/>
  <c r="AQ54" i="2"/>
  <c r="AR54" i="2"/>
  <c r="AS54" i="2"/>
  <c r="AQ62" i="2"/>
  <c r="AR62" i="2"/>
  <c r="AS62" i="2"/>
  <c r="AQ45" i="2"/>
  <c r="AR45" i="2"/>
  <c r="AS45" i="2"/>
  <c r="AQ36" i="2"/>
  <c r="AR36" i="2"/>
  <c r="AS36" i="2"/>
  <c r="AQ30" i="2"/>
  <c r="AR30" i="2"/>
  <c r="AS30" i="2"/>
  <c r="AQ39" i="2"/>
  <c r="AR39" i="2"/>
  <c r="AS39" i="2"/>
  <c r="AQ101" i="2"/>
  <c r="AR101" i="2"/>
  <c r="AS101" i="2"/>
  <c r="AQ29" i="2"/>
  <c r="AR29" i="2"/>
  <c r="AS29" i="2"/>
  <c r="AT67" i="2"/>
  <c r="AU67" i="2"/>
  <c r="AQ79" i="2"/>
  <c r="AR79" i="2"/>
  <c r="AS79" i="2"/>
  <c r="AX82" i="2"/>
  <c r="AY82" i="2"/>
  <c r="AT50" i="2"/>
  <c r="AU50" i="2"/>
  <c r="AV22" i="2"/>
  <c r="AW22" i="2"/>
  <c r="AQ72" i="2"/>
  <c r="AR72" i="2"/>
  <c r="AS72" i="2"/>
  <c r="AQ11" i="2"/>
  <c r="AR11" i="2"/>
  <c r="AS11" i="2"/>
  <c r="AQ51" i="2"/>
  <c r="AR51" i="2"/>
  <c r="AS51" i="2"/>
  <c r="R5" i="2"/>
  <c r="S5" i="2"/>
  <c r="AQ88" i="2"/>
  <c r="AR88" i="2"/>
  <c r="AS88" i="2"/>
  <c r="AV44" i="2"/>
  <c r="AW44" i="2"/>
  <c r="AQ21" i="2"/>
  <c r="AR21" i="2"/>
  <c r="AS21" i="2"/>
  <c r="AQ56" i="2"/>
  <c r="AR56" i="2"/>
  <c r="AS56" i="2"/>
  <c r="AT58" i="2"/>
  <c r="AU58" i="2"/>
  <c r="AQ20" i="2"/>
  <c r="AR20" i="2"/>
  <c r="AS20" i="2"/>
  <c r="AQ80" i="2"/>
  <c r="AR80" i="2"/>
  <c r="AS80" i="2"/>
  <c r="AQ40" i="2"/>
  <c r="AR40" i="2"/>
  <c r="AS40" i="2"/>
  <c r="AQ13" i="2"/>
  <c r="AR13" i="2"/>
  <c r="AS13" i="2"/>
  <c r="AQ70" i="2"/>
  <c r="AR70" i="2"/>
  <c r="AS70" i="2"/>
  <c r="AQ96" i="2"/>
  <c r="AR96" i="2"/>
  <c r="AS96" i="2"/>
  <c r="AQ17" i="2"/>
  <c r="AR17" i="2"/>
  <c r="AS17" i="2"/>
  <c r="AQ99" i="2"/>
  <c r="AR99" i="2"/>
  <c r="AS99" i="2"/>
  <c r="AQ33" i="2"/>
  <c r="AR33" i="2"/>
  <c r="AS33" i="2"/>
  <c r="AQ100" i="2"/>
  <c r="AR100" i="2"/>
  <c r="AS100" i="2"/>
  <c r="AQ92" i="2"/>
  <c r="AR92" i="2"/>
  <c r="AS92" i="2"/>
  <c r="AQ46" i="2"/>
  <c r="AR46" i="2"/>
  <c r="AS46" i="2"/>
  <c r="AQ75" i="2"/>
  <c r="AR75" i="2"/>
  <c r="AS75" i="2"/>
  <c r="AT12" i="2"/>
  <c r="AU12" i="2"/>
  <c r="AZ53" i="2"/>
  <c r="BA53" i="2"/>
  <c r="BB53" i="2"/>
  <c r="AQ14" i="2"/>
  <c r="AR14" i="2"/>
  <c r="AS14" i="2"/>
  <c r="AQ35" i="2"/>
  <c r="AR35" i="2"/>
  <c r="AS35" i="2"/>
  <c r="AQ47" i="2"/>
  <c r="AR47" i="2"/>
  <c r="AS47" i="2"/>
  <c r="AT73" i="2"/>
  <c r="AU73" i="2"/>
  <c r="AQ64" i="2"/>
  <c r="AR64" i="2"/>
  <c r="AS64" i="2"/>
  <c r="AX102" i="2"/>
  <c r="AY102" i="2"/>
  <c r="AX90" i="2"/>
  <c r="AY90" i="2"/>
  <c r="AX74" i="2"/>
  <c r="AY74" i="2"/>
  <c r="AQ9" i="2"/>
  <c r="AR9" i="2"/>
  <c r="AS9" i="2"/>
  <c r="AQ91" i="2"/>
  <c r="AR91" i="2"/>
  <c r="AS91" i="2"/>
  <c r="AQ84" i="2"/>
  <c r="AR84" i="2"/>
  <c r="AS84" i="2"/>
  <c r="AQ48" i="2"/>
  <c r="AR48" i="2"/>
  <c r="AS48" i="2"/>
  <c r="AT100" i="2"/>
  <c r="AU100" i="2"/>
  <c r="AU17" i="2"/>
  <c r="AT17" i="2"/>
  <c r="AT88" i="2"/>
  <c r="AU88" i="2"/>
  <c r="AU30" i="2"/>
  <c r="AT30" i="2"/>
  <c r="AT62" i="2"/>
  <c r="AU62" i="2"/>
  <c r="AU16" i="2"/>
  <c r="AT16" i="2"/>
  <c r="AV15" i="2"/>
  <c r="AW15" i="2"/>
  <c r="AZ76" i="2"/>
  <c r="BA76" i="2"/>
  <c r="BB76" i="2"/>
  <c r="AX98" i="2"/>
  <c r="AY98" i="2"/>
  <c r="AX31" i="2"/>
  <c r="AY31" i="2"/>
  <c r="AX68" i="2"/>
  <c r="AY68" i="2"/>
  <c r="AT11" i="2"/>
  <c r="AU11" i="2"/>
  <c r="AU36" i="2"/>
  <c r="AT36" i="2"/>
  <c r="AT8" i="2"/>
  <c r="AU8" i="2"/>
  <c r="C39" i="1"/>
  <c r="C38" i="1"/>
  <c r="AT103" i="2"/>
  <c r="AU103" i="2"/>
  <c r="AX37" i="2"/>
  <c r="AY37" i="2"/>
  <c r="AZ94" i="2"/>
  <c r="BA94" i="2"/>
  <c r="BB94" i="2"/>
  <c r="AW52" i="2"/>
  <c r="AV52" i="2"/>
  <c r="AX71" i="2"/>
  <c r="AY71" i="2"/>
  <c r="AU96" i="2"/>
  <c r="AT96" i="2"/>
  <c r="AT91" i="2"/>
  <c r="AU91" i="2"/>
  <c r="AV12" i="2"/>
  <c r="AW12" i="2"/>
  <c r="AT70" i="2"/>
  <c r="AU70" i="2"/>
  <c r="AW58" i="2"/>
  <c r="AV58" i="2"/>
  <c r="AX65" i="2"/>
  <c r="AY65" i="2"/>
  <c r="AV61" i="2"/>
  <c r="AW61" i="2"/>
  <c r="AX89" i="2"/>
  <c r="AY89" i="2"/>
  <c r="AX28" i="2"/>
  <c r="AY28" i="2"/>
  <c r="AT33" i="2"/>
  <c r="AU33" i="2"/>
  <c r="AU64" i="2"/>
  <c r="AT64" i="2"/>
  <c r="AT75" i="2"/>
  <c r="AU75" i="2"/>
  <c r="AU13" i="2"/>
  <c r="AT13" i="2"/>
  <c r="AX44" i="2"/>
  <c r="AY44" i="2"/>
  <c r="AZ86" i="2"/>
  <c r="BA86" i="2"/>
  <c r="BB86" i="2"/>
  <c r="AX85" i="2"/>
  <c r="AY85" i="2"/>
  <c r="AV32" i="2"/>
  <c r="AW32" i="2"/>
  <c r="AY25" i="2"/>
  <c r="AX25" i="2"/>
  <c r="AT99" i="2"/>
  <c r="AU99" i="2"/>
  <c r="AU80" i="2"/>
  <c r="AT80" i="2"/>
  <c r="AT21" i="2"/>
  <c r="AU21" i="2"/>
  <c r="AU72" i="2"/>
  <c r="AT72" i="2"/>
  <c r="AT24" i="2"/>
  <c r="AU24" i="2"/>
  <c r="AU43" i="2"/>
  <c r="AT43" i="2"/>
  <c r="AX104" i="2"/>
  <c r="AY104" i="2"/>
  <c r="AV42" i="2"/>
  <c r="AW42" i="2"/>
  <c r="AX23" i="2"/>
  <c r="AY23" i="2"/>
  <c r="AU84" i="2"/>
  <c r="AT84" i="2"/>
  <c r="AT9" i="2"/>
  <c r="AU9" i="2"/>
  <c r="AZ90" i="2"/>
  <c r="BA90" i="2"/>
  <c r="BB90" i="2"/>
  <c r="AT47" i="2"/>
  <c r="AU47" i="2"/>
  <c r="AU14" i="2"/>
  <c r="AT14" i="2"/>
  <c r="AT46" i="2"/>
  <c r="AU46" i="2"/>
  <c r="AV50" i="2"/>
  <c r="AW50" i="2"/>
  <c r="AT27" i="2"/>
  <c r="AU27" i="2"/>
  <c r="AX83" i="2"/>
  <c r="AY83" i="2"/>
  <c r="AT55" i="2"/>
  <c r="AU55" i="2"/>
  <c r="BA77" i="2"/>
  <c r="BB77" i="2"/>
  <c r="AZ77" i="2"/>
  <c r="AZ57" i="2"/>
  <c r="BA57" i="2"/>
  <c r="BB57" i="2"/>
  <c r="AZ69" i="2"/>
  <c r="BA69" i="2"/>
  <c r="BB69" i="2"/>
  <c r="AT48" i="2"/>
  <c r="AU48" i="2"/>
  <c r="AU92" i="2"/>
  <c r="AT92" i="2"/>
  <c r="AT40" i="2"/>
  <c r="AU40" i="2"/>
  <c r="AU20" i="2"/>
  <c r="AT20" i="2"/>
  <c r="AT56" i="2"/>
  <c r="AU56" i="2"/>
  <c r="AX22" i="2"/>
  <c r="AY22" i="2"/>
  <c r="AZ82" i="2"/>
  <c r="BA82" i="2"/>
  <c r="BB82" i="2"/>
  <c r="AV67" i="2"/>
  <c r="AW67" i="2"/>
  <c r="AT101" i="2"/>
  <c r="AU101" i="2"/>
  <c r="AU45" i="2"/>
  <c r="AT45" i="2"/>
  <c r="AT54" i="2"/>
  <c r="AU54" i="2"/>
  <c r="AU38" i="2"/>
  <c r="AT38" i="2"/>
  <c r="AT63" i="2"/>
  <c r="AU63" i="2"/>
  <c r="AU19" i="2"/>
  <c r="AT19" i="2"/>
  <c r="AT87" i="2"/>
  <c r="AU87" i="2"/>
  <c r="AU10" i="2"/>
  <c r="AT10" i="2"/>
  <c r="AT60" i="2"/>
  <c r="AU60" i="2"/>
  <c r="AV18" i="2"/>
  <c r="AW18" i="2"/>
  <c r="J5" i="2"/>
  <c r="I5" i="2"/>
  <c r="N5" i="2"/>
  <c r="BA93" i="2"/>
  <c r="BB93" i="2"/>
  <c r="AZ93" i="2"/>
  <c r="AV34" i="2"/>
  <c r="AW34" i="2"/>
  <c r="AX26" i="2"/>
  <c r="AY26" i="2"/>
  <c r="AT51" i="2"/>
  <c r="AU51" i="2"/>
  <c r="AU79" i="2"/>
  <c r="AT79" i="2"/>
  <c r="AT29" i="2"/>
  <c r="AU29" i="2"/>
  <c r="AU39" i="2"/>
  <c r="AT39" i="2"/>
  <c r="AT95" i="2"/>
  <c r="AU95" i="2"/>
  <c r="AU59" i="2"/>
  <c r="AT59" i="2"/>
  <c r="AV78" i="2"/>
  <c r="AW78" i="2"/>
  <c r="AZ74" i="2"/>
  <c r="BA74" i="2"/>
  <c r="BB74" i="2"/>
  <c r="AZ102" i="2"/>
  <c r="BA102" i="2"/>
  <c r="BB102" i="2"/>
  <c r="AV73" i="2"/>
  <c r="AW73" i="2"/>
  <c r="AT35" i="2"/>
  <c r="AU35" i="2"/>
  <c r="AV60" i="2"/>
  <c r="AW60" i="2"/>
  <c r="AV40" i="2"/>
  <c r="AW40" i="2"/>
  <c r="AV95" i="2"/>
  <c r="AW95" i="2"/>
  <c r="AV56" i="2"/>
  <c r="AW56" i="2"/>
  <c r="AZ83" i="2"/>
  <c r="BA83" i="2"/>
  <c r="BB83" i="2"/>
  <c r="AV9" i="2"/>
  <c r="AW9" i="2"/>
  <c r="AX42" i="2"/>
  <c r="AY42" i="2"/>
  <c r="AV21" i="2"/>
  <c r="AW21" i="2"/>
  <c r="AZ37" i="2"/>
  <c r="BA37" i="2"/>
  <c r="BB37" i="2"/>
  <c r="AV8" i="2"/>
  <c r="AW8" i="2"/>
  <c r="AZ68" i="2"/>
  <c r="BA68" i="2"/>
  <c r="BB68" i="2"/>
  <c r="AV88" i="2"/>
  <c r="AW88" i="2"/>
  <c r="AV29" i="2"/>
  <c r="AW29" i="2"/>
  <c r="AV101" i="2"/>
  <c r="AW101" i="2"/>
  <c r="AX73" i="2"/>
  <c r="AY73" i="2"/>
  <c r="AV54" i="2"/>
  <c r="AW54" i="2"/>
  <c r="AV55" i="2"/>
  <c r="AW55" i="2"/>
  <c r="AV63" i="2"/>
  <c r="AW63" i="2"/>
  <c r="AV51" i="2"/>
  <c r="AW51" i="2"/>
  <c r="AX18" i="2"/>
  <c r="AY18" i="2"/>
  <c r="AV87" i="2"/>
  <c r="AW87" i="2"/>
  <c r="AV48" i="2"/>
  <c r="AW48" i="2"/>
  <c r="AV27" i="2"/>
  <c r="AW27" i="2"/>
  <c r="AV24" i="2"/>
  <c r="AW24" i="2"/>
  <c r="AV33" i="2"/>
  <c r="AW33" i="2"/>
  <c r="AX61" i="2"/>
  <c r="AY61" i="2"/>
  <c r="AV70" i="2"/>
  <c r="AW70" i="2"/>
  <c r="AV103" i="2"/>
  <c r="AW103" i="2"/>
  <c r="AX15" i="2"/>
  <c r="AY15" i="2"/>
  <c r="AV62" i="2"/>
  <c r="AW62" i="2"/>
  <c r="AV35" i="2"/>
  <c r="AW35" i="2"/>
  <c r="AX50" i="2"/>
  <c r="AY50" i="2"/>
  <c r="AV47" i="2"/>
  <c r="AW47" i="2"/>
  <c r="AX32" i="2"/>
  <c r="AY32" i="2"/>
  <c r="AV75" i="2"/>
  <c r="AW75" i="2"/>
  <c r="AZ28" i="2"/>
  <c r="BA28" i="2"/>
  <c r="BB28" i="2"/>
  <c r="AZ65" i="2"/>
  <c r="BA65" i="2"/>
  <c r="BB65" i="2"/>
  <c r="AX12" i="2"/>
  <c r="AY12" i="2"/>
  <c r="AZ26" i="2"/>
  <c r="BA26" i="2"/>
  <c r="BB26" i="2"/>
  <c r="AZ22" i="2"/>
  <c r="BA22" i="2"/>
  <c r="BB22" i="2"/>
  <c r="AX67" i="2"/>
  <c r="AY67" i="2"/>
  <c r="AV46" i="2"/>
  <c r="AW46" i="2"/>
  <c r="AZ23" i="2"/>
  <c r="BA23" i="2"/>
  <c r="BB23" i="2"/>
  <c r="AV99" i="2"/>
  <c r="AW99" i="2"/>
  <c r="AZ85" i="2"/>
  <c r="BA85" i="2"/>
  <c r="BB85" i="2"/>
  <c r="AZ44" i="2"/>
  <c r="BA44" i="2"/>
  <c r="BB44" i="2"/>
  <c r="AV91" i="2"/>
  <c r="AW91" i="2"/>
  <c r="AV11" i="2"/>
  <c r="AW11" i="2"/>
  <c r="AZ98" i="2"/>
  <c r="BA98" i="2"/>
  <c r="BB98" i="2"/>
  <c r="AV100" i="2"/>
  <c r="AW100" i="2"/>
  <c r="AV59" i="2"/>
  <c r="AW59" i="2"/>
  <c r="AV14" i="2"/>
  <c r="AW14" i="2"/>
  <c r="AV84" i="2"/>
  <c r="AW84" i="2"/>
  <c r="AV43" i="2"/>
  <c r="AW43" i="2"/>
  <c r="AV72" i="2"/>
  <c r="AW72" i="2"/>
  <c r="AV80" i="2"/>
  <c r="AW80" i="2"/>
  <c r="AZ25" i="2"/>
  <c r="BA25" i="2"/>
  <c r="BB25" i="2"/>
  <c r="AV13" i="2"/>
  <c r="AW13" i="2"/>
  <c r="AV64" i="2"/>
  <c r="AW64" i="2"/>
  <c r="AX58" i="2"/>
  <c r="AY58" i="2"/>
  <c r="AV96" i="2"/>
  <c r="AW96" i="2"/>
  <c r="AX52" i="2"/>
  <c r="AY52" i="2"/>
  <c r="C40" i="1"/>
  <c r="C41" i="1"/>
  <c r="AV36" i="2"/>
  <c r="AW36" i="2"/>
  <c r="AV16" i="2"/>
  <c r="AW16" i="2"/>
  <c r="AV30" i="2"/>
  <c r="AW30" i="2"/>
  <c r="AV17" i="2"/>
  <c r="AW17" i="2"/>
  <c r="AV39" i="2"/>
  <c r="AW39" i="2"/>
  <c r="AV79" i="2"/>
  <c r="AW79" i="2"/>
  <c r="AV19" i="2"/>
  <c r="AW19" i="2"/>
  <c r="AV38" i="2"/>
  <c r="AW38" i="2"/>
  <c r="AV45" i="2"/>
  <c r="AW45" i="2"/>
  <c r="AZ89" i="2"/>
  <c r="BA89" i="2"/>
  <c r="BB89" i="2"/>
  <c r="AZ71" i="2"/>
  <c r="BA71" i="2"/>
  <c r="BB71" i="2"/>
  <c r="AZ31" i="2"/>
  <c r="BA31" i="2"/>
  <c r="BB31" i="2"/>
  <c r="AV10" i="2"/>
  <c r="AW10" i="2"/>
  <c r="AV20" i="2"/>
  <c r="AW20" i="2"/>
  <c r="AV92" i="2"/>
  <c r="AW92" i="2"/>
  <c r="AX78" i="2"/>
  <c r="AY78" i="2"/>
  <c r="AX34" i="2"/>
  <c r="AY34" i="2"/>
  <c r="AZ104" i="2"/>
  <c r="BA104" i="2"/>
  <c r="BB104" i="2"/>
  <c r="O5" i="2"/>
  <c r="P5" i="2"/>
  <c r="AX36" i="2"/>
  <c r="AY36" i="2"/>
  <c r="AX43" i="2"/>
  <c r="AY43" i="2"/>
  <c r="AX38" i="2"/>
  <c r="AY38" i="2"/>
  <c r="AX17" i="2"/>
  <c r="AY17" i="2"/>
  <c r="AX84" i="2"/>
  <c r="AY84" i="2"/>
  <c r="AX99" i="2"/>
  <c r="AY99" i="2"/>
  <c r="AZ50" i="2"/>
  <c r="BA50" i="2"/>
  <c r="BB50" i="2"/>
  <c r="AX48" i="2"/>
  <c r="AY48" i="2"/>
  <c r="AX51" i="2"/>
  <c r="AY51" i="2"/>
  <c r="AX88" i="2"/>
  <c r="AY88" i="2"/>
  <c r="AX9" i="2"/>
  <c r="AY9" i="2"/>
  <c r="AX95" i="2"/>
  <c r="AY95" i="2"/>
  <c r="AX45" i="2"/>
  <c r="AY45" i="2"/>
  <c r="AX96" i="2"/>
  <c r="AY96" i="2"/>
  <c r="AX100" i="2"/>
  <c r="AY100" i="2"/>
  <c r="AX27" i="2"/>
  <c r="AY27" i="2"/>
  <c r="AX54" i="2"/>
  <c r="AY54" i="2"/>
  <c r="AX56" i="2"/>
  <c r="AY56" i="2"/>
  <c r="AX92" i="2"/>
  <c r="AY92" i="2"/>
  <c r="C42" i="1"/>
  <c r="C43" i="1"/>
  <c r="AX20" i="2"/>
  <c r="AY20" i="2"/>
  <c r="AX19" i="2"/>
  <c r="AY19" i="2"/>
  <c r="AX30" i="2"/>
  <c r="AY30" i="2"/>
  <c r="AX80" i="2"/>
  <c r="AY80" i="2"/>
  <c r="AX14" i="2"/>
  <c r="AY14" i="2"/>
  <c r="AZ12" i="2"/>
  <c r="BA12" i="2"/>
  <c r="BB12" i="2"/>
  <c r="AX75" i="2"/>
  <c r="AY75" i="2"/>
  <c r="AX35" i="2"/>
  <c r="AY35" i="2"/>
  <c r="AX103" i="2"/>
  <c r="AY103" i="2"/>
  <c r="AX33" i="2"/>
  <c r="AY33" i="2"/>
  <c r="AX87" i="2"/>
  <c r="AY87" i="2"/>
  <c r="AX63" i="2"/>
  <c r="AY63" i="2"/>
  <c r="AX21" i="2"/>
  <c r="AY21" i="2"/>
  <c r="AX40" i="2"/>
  <c r="AY40" i="2"/>
  <c r="AZ78" i="2"/>
  <c r="BA78" i="2"/>
  <c r="BB78" i="2"/>
  <c r="AX39" i="2"/>
  <c r="AY39" i="2"/>
  <c r="AX13" i="2"/>
  <c r="AY13" i="2"/>
  <c r="AX91" i="2"/>
  <c r="AY91" i="2"/>
  <c r="AX47" i="2"/>
  <c r="AY47" i="2"/>
  <c r="AX29" i="2"/>
  <c r="AY29" i="2"/>
  <c r="AX8" i="2"/>
  <c r="AY8" i="2"/>
  <c r="AX10" i="2"/>
  <c r="AY10" i="2"/>
  <c r="AX79" i="2"/>
  <c r="AY79" i="2"/>
  <c r="AX16" i="2"/>
  <c r="AY16" i="2"/>
  <c r="AX64" i="2"/>
  <c r="AY64" i="2"/>
  <c r="AX72" i="2"/>
  <c r="AY72" i="2"/>
  <c r="AX59" i="2"/>
  <c r="AY59" i="2"/>
  <c r="AX11" i="2"/>
  <c r="AY11" i="2"/>
  <c r="AX46" i="2"/>
  <c r="AY46" i="2"/>
  <c r="AZ32" i="2"/>
  <c r="BA32" i="2"/>
  <c r="BB32" i="2"/>
  <c r="AX62" i="2"/>
  <c r="AY62" i="2"/>
  <c r="AX70" i="2"/>
  <c r="AY70" i="2"/>
  <c r="AX24" i="2"/>
  <c r="AY24" i="2"/>
  <c r="AX55" i="2"/>
  <c r="AY55" i="2"/>
  <c r="AX101" i="2"/>
  <c r="AY101" i="2"/>
  <c r="AX60" i="2"/>
  <c r="AY60" i="2"/>
  <c r="AZ52" i="2"/>
  <c r="BA52" i="2"/>
  <c r="BB52" i="2"/>
  <c r="AZ58" i="2"/>
  <c r="BA58" i="2"/>
  <c r="BB58" i="2"/>
  <c r="AZ61" i="2"/>
  <c r="BA61" i="2"/>
  <c r="BB61" i="2"/>
  <c r="AZ34" i="2"/>
  <c r="BA34" i="2"/>
  <c r="BB34" i="2"/>
  <c r="AZ15" i="2"/>
  <c r="BA15" i="2"/>
  <c r="BB15" i="2"/>
  <c r="AZ67" i="2"/>
  <c r="BA67" i="2"/>
  <c r="BB67" i="2"/>
  <c r="AZ18" i="2"/>
  <c r="BA18" i="2"/>
  <c r="BB18" i="2"/>
  <c r="AZ73" i="2"/>
  <c r="BA73" i="2"/>
  <c r="BB73" i="2"/>
  <c r="AZ42" i="2"/>
  <c r="BA42" i="2"/>
  <c r="BB42" i="2"/>
  <c r="AZ55" i="2"/>
  <c r="BA55" i="2"/>
  <c r="BB55" i="2"/>
  <c r="AZ60" i="2"/>
  <c r="BA60" i="2"/>
  <c r="BB60" i="2"/>
  <c r="AZ70" i="2"/>
  <c r="BA70" i="2"/>
  <c r="BB70" i="2"/>
  <c r="AZ11" i="2"/>
  <c r="BA11" i="2"/>
  <c r="BB11" i="2"/>
  <c r="AZ16" i="2"/>
  <c r="BA16" i="2"/>
  <c r="BB16" i="2"/>
  <c r="AZ29" i="2"/>
  <c r="BA29" i="2"/>
  <c r="BB29" i="2"/>
  <c r="AZ39" i="2"/>
  <c r="BA39" i="2"/>
  <c r="BB39" i="2"/>
  <c r="AZ21" i="2"/>
  <c r="BA21" i="2"/>
  <c r="BB21" i="2"/>
  <c r="AZ103" i="2"/>
  <c r="BA103" i="2"/>
  <c r="BB103" i="2"/>
  <c r="AZ19" i="2"/>
  <c r="BA19" i="2"/>
  <c r="BB19" i="2"/>
  <c r="AZ56" i="2"/>
  <c r="BA56" i="2"/>
  <c r="BB56" i="2"/>
  <c r="AZ96" i="2"/>
  <c r="BA96" i="2"/>
  <c r="BB96" i="2"/>
  <c r="AZ88" i="2"/>
  <c r="BA88" i="2"/>
  <c r="BB88" i="2"/>
  <c r="AZ17" i="2"/>
  <c r="BA17" i="2"/>
  <c r="BB17" i="2"/>
  <c r="AZ101" i="2"/>
  <c r="BA101" i="2"/>
  <c r="BB101" i="2"/>
  <c r="AZ62" i="2"/>
  <c r="BA62" i="2"/>
  <c r="BB62" i="2"/>
  <c r="AZ59" i="2"/>
  <c r="BA59" i="2"/>
  <c r="BB59" i="2"/>
  <c r="AZ79" i="2"/>
  <c r="BA79" i="2"/>
  <c r="BB79" i="2"/>
  <c r="AZ47" i="2"/>
  <c r="BA47" i="2"/>
  <c r="BB47" i="2"/>
  <c r="AZ63" i="2"/>
  <c r="BA63" i="2"/>
  <c r="BB63" i="2"/>
  <c r="AZ35" i="2"/>
  <c r="BA35" i="2"/>
  <c r="BB35" i="2"/>
  <c r="AZ14" i="2"/>
  <c r="BA14" i="2"/>
  <c r="BB14" i="2"/>
  <c r="AZ20" i="2"/>
  <c r="BA20" i="2"/>
  <c r="BB20" i="2"/>
  <c r="AZ54" i="2"/>
  <c r="BA54" i="2"/>
  <c r="BB54" i="2"/>
  <c r="AZ45" i="2"/>
  <c r="BA45" i="2"/>
  <c r="BB45" i="2"/>
  <c r="AZ51" i="2"/>
  <c r="BA51" i="2"/>
  <c r="BB51" i="2"/>
  <c r="AZ38" i="2"/>
  <c r="BA38" i="2"/>
  <c r="BB38" i="2"/>
  <c r="AZ99" i="2"/>
  <c r="BA99" i="2"/>
  <c r="BB99" i="2"/>
  <c r="AZ43" i="2"/>
  <c r="BA43" i="2"/>
  <c r="BB43" i="2"/>
  <c r="AZ72" i="2"/>
  <c r="BA72" i="2"/>
  <c r="BB72" i="2"/>
  <c r="AZ10" i="2"/>
  <c r="BA10" i="2"/>
  <c r="BB10" i="2"/>
  <c r="AZ91" i="2"/>
  <c r="BA91" i="2"/>
  <c r="BB91" i="2"/>
  <c r="AZ87" i="2"/>
  <c r="BA87" i="2"/>
  <c r="BB87" i="2"/>
  <c r="AZ75" i="2"/>
  <c r="BA75" i="2"/>
  <c r="BB75" i="2"/>
  <c r="AZ80" i="2"/>
  <c r="BA80" i="2"/>
  <c r="BB80" i="2"/>
  <c r="C44" i="1"/>
  <c r="C45" i="1"/>
  <c r="C46" i="1"/>
  <c r="C7" i="1"/>
  <c r="AZ27" i="2"/>
  <c r="BA27" i="2"/>
  <c r="BB27" i="2"/>
  <c r="AZ95" i="2"/>
  <c r="BA95" i="2"/>
  <c r="BB95" i="2"/>
  <c r="AZ48" i="2"/>
  <c r="BA48" i="2"/>
  <c r="BB48" i="2"/>
  <c r="AZ24" i="2"/>
  <c r="BA24" i="2"/>
  <c r="BB24" i="2"/>
  <c r="AZ46" i="2"/>
  <c r="BA46" i="2"/>
  <c r="BB46" i="2"/>
  <c r="AZ64" i="2"/>
  <c r="BA64" i="2"/>
  <c r="BB64" i="2"/>
  <c r="AZ8" i="2"/>
  <c r="BA8" i="2"/>
  <c r="BB8" i="2"/>
  <c r="AZ13" i="2"/>
  <c r="BA13" i="2"/>
  <c r="BB13" i="2"/>
  <c r="AZ40" i="2"/>
  <c r="BA40" i="2"/>
  <c r="BB40" i="2"/>
  <c r="AZ33" i="2"/>
  <c r="BA33" i="2"/>
  <c r="BB33" i="2"/>
  <c r="AZ30" i="2"/>
  <c r="BA30" i="2"/>
  <c r="BB30" i="2"/>
  <c r="AZ92" i="2"/>
  <c r="BA92" i="2"/>
  <c r="BB92" i="2"/>
  <c r="AZ100" i="2"/>
  <c r="BA100" i="2"/>
  <c r="BB100" i="2"/>
  <c r="AZ9" i="2"/>
  <c r="BA9" i="2"/>
  <c r="BB9" i="2"/>
  <c r="AZ84" i="2"/>
  <c r="BA84" i="2"/>
  <c r="BB84" i="2"/>
  <c r="AZ36" i="2"/>
  <c r="BA36" i="2"/>
  <c r="BB36" i="2"/>
  <c r="F7" i="1"/>
  <c r="E7" i="1"/>
  <c r="H7" i="1"/>
  <c r="I7" i="1"/>
  <c r="J7" i="1"/>
  <c r="K7" i="2" l="1"/>
  <c r="Q7" i="2" s="1"/>
  <c r="L7" i="2"/>
  <c r="Z7" i="2"/>
  <c r="AP7" i="2"/>
  <c r="Y6" i="2"/>
  <c r="W6" i="2"/>
  <c r="G6" i="2" s="1"/>
  <c r="AO6" i="2"/>
  <c r="S7" i="2" l="1"/>
  <c r="R7" i="2"/>
  <c r="AQ7" i="2"/>
  <c r="AR7" i="2" s="1"/>
  <c r="AS7" i="2" s="1"/>
  <c r="L6" i="2"/>
  <c r="K6" i="2"/>
  <c r="Q6" i="2" s="1"/>
  <c r="Z6" i="2"/>
  <c r="AP6" i="2"/>
  <c r="AT7" i="2" l="1"/>
  <c r="AU7" i="2" s="1"/>
  <c r="AQ6" i="2"/>
  <c r="AR6" i="2" s="1"/>
  <c r="AS6" i="2" s="1"/>
  <c r="R6" i="2"/>
  <c r="S6" i="2"/>
  <c r="AV7" i="2" l="1"/>
  <c r="AW7" i="2" s="1"/>
  <c r="AT6" i="2"/>
  <c r="AU6" i="2" s="1"/>
  <c r="AX7" i="2" l="1"/>
  <c r="AY7" i="2" s="1"/>
  <c r="AV6" i="2"/>
  <c r="AW6" i="2" s="1"/>
  <c r="AZ7" i="2" l="1"/>
  <c r="BA7" i="2" s="1"/>
  <c r="BB7" i="2" s="1"/>
  <c r="F7" i="2" s="1"/>
  <c r="AX6" i="2"/>
  <c r="AY6" i="2" s="1"/>
  <c r="J7" i="2" l="1"/>
  <c r="I7" i="2"/>
  <c r="N7" i="2" s="1"/>
  <c r="AZ6" i="2"/>
  <c r="BA6" i="2" s="1"/>
  <c r="BB6" i="2" s="1"/>
  <c r="F6" i="2" s="1"/>
  <c r="O7" i="2" l="1"/>
  <c r="P7" i="2"/>
  <c r="J6" i="2"/>
  <c r="I6" i="2"/>
  <c r="N6" i="2" s="1"/>
  <c r="O6" i="2" l="1"/>
  <c r="P6" i="2"/>
</calcChain>
</file>

<file path=xl/sharedStrings.xml><?xml version="1.0" encoding="utf-8"?>
<sst xmlns="http://schemas.openxmlformats.org/spreadsheetml/2006/main" count="136" uniqueCount="72">
  <si>
    <t>Grid Coordinate</t>
  </si>
  <si>
    <t>Latitude</t>
  </si>
  <si>
    <t>N - S</t>
  </si>
  <si>
    <t>Logitude</t>
  </si>
  <si>
    <r>
      <t>Degrees</t>
    </r>
    <r>
      <rPr>
        <b/>
        <sz val="10"/>
        <rFont val="Times New Roman"/>
        <family val="1"/>
      </rPr>
      <t>:</t>
    </r>
  </si>
  <si>
    <t>Minutes:</t>
  </si>
  <si>
    <r>
      <t>Minutes</t>
    </r>
    <r>
      <rPr>
        <b/>
        <sz val="10"/>
        <rFont val="Times New Roman"/>
        <family val="1"/>
      </rPr>
      <t>:</t>
    </r>
  </si>
  <si>
    <t>Seconds:</t>
  </si>
  <si>
    <t xml:space="preserve">Latitude </t>
  </si>
  <si>
    <t>Longitude</t>
  </si>
  <si>
    <t>C10</t>
  </si>
  <si>
    <t>EW</t>
  </si>
  <si>
    <t>C11</t>
  </si>
  <si>
    <t>NS</t>
  </si>
  <si>
    <t>C12</t>
  </si>
  <si>
    <t>Thetn</t>
  </si>
  <si>
    <t>C13</t>
  </si>
  <si>
    <t>Thets</t>
  </si>
  <si>
    <t>C14</t>
  </si>
  <si>
    <t>T</t>
  </si>
  <si>
    <t>C15</t>
  </si>
  <si>
    <t>Trig(Start)</t>
  </si>
  <si>
    <t>C16</t>
  </si>
  <si>
    <t>A</t>
  </si>
  <si>
    <t>C17</t>
  </si>
  <si>
    <t>OLN</t>
  </si>
  <si>
    <t>C18</t>
  </si>
  <si>
    <t>OLS</t>
  </si>
  <si>
    <t>C19</t>
  </si>
  <si>
    <t>RAD</t>
  </si>
  <si>
    <t>C20</t>
  </si>
  <si>
    <t>PI2</t>
  </si>
  <si>
    <t>C21</t>
  </si>
  <si>
    <t>E</t>
  </si>
  <si>
    <t>C22</t>
  </si>
  <si>
    <t>E02</t>
  </si>
  <si>
    <t>C23</t>
  </si>
  <si>
    <t>RNN</t>
  </si>
  <si>
    <t>C24</t>
  </si>
  <si>
    <t>RNS</t>
  </si>
  <si>
    <t>C25</t>
  </si>
  <si>
    <t>NF</t>
  </si>
  <si>
    <t>C26</t>
  </si>
  <si>
    <t>SF</t>
  </si>
  <si>
    <t>C27</t>
  </si>
  <si>
    <t>P0N</t>
  </si>
  <si>
    <t>C28</t>
  </si>
  <si>
    <t>P0S</t>
  </si>
  <si>
    <t>PN</t>
  </si>
  <si>
    <t>Alatold(n)</t>
  </si>
  <si>
    <t>Trig</t>
  </si>
  <si>
    <t>Alat(n)</t>
  </si>
  <si>
    <t>Alatold(1)</t>
  </si>
  <si>
    <t>Alat(1)</t>
  </si>
  <si>
    <t>Alatold(2)</t>
  </si>
  <si>
    <t>Alat(2)</t>
  </si>
  <si>
    <t>Alatold(3)</t>
  </si>
  <si>
    <t>Alat(3)</t>
  </si>
  <si>
    <t>Alatold(4)</t>
  </si>
  <si>
    <t>Alat(4)</t>
  </si>
  <si>
    <t>Alatold(5)</t>
  </si>
  <si>
    <t>Alat(5)</t>
  </si>
  <si>
    <t>Latitude(N)</t>
  </si>
  <si>
    <t>Longitude(W)</t>
  </si>
  <si>
    <t>Grid coordinate</t>
  </si>
  <si>
    <t>Degrees</t>
  </si>
  <si>
    <r>
      <t>Degrees</t>
    </r>
    <r>
      <rPr>
        <b/>
        <sz val="10"/>
        <rFont val="Arial"/>
        <family val="2"/>
      </rPr>
      <t>:</t>
    </r>
  </si>
  <si>
    <t>Minutes</t>
  </si>
  <si>
    <r>
      <t>Minutes</t>
    </r>
    <r>
      <rPr>
        <b/>
        <sz val="10"/>
        <rFont val="Arial"/>
        <family val="2"/>
      </rPr>
      <t>:</t>
    </r>
  </si>
  <si>
    <t>Seconds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</si>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</sst>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"/>
    <numFmt numFmtId="167" formatCode="0.000000000000000"/>
  </numFmts>
  <fonts count="10" x14ac:knownFonts="1">
    <font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Times New Roman"/>
      <family val="1"/>
    </font>
    <font>
      <sz val="18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" fontId="3" fillId="0" borderId="0" xfId="0" applyNumberFormat="1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1" fontId="3" fillId="0" borderId="0" xfId="0" applyNumberFormat="1" applyFont="1" applyAlignment="1" applyProtection="1">
      <alignment horizontal="center"/>
    </xf>
    <xf numFmtId="49" fontId="1" fillId="0" borderId="1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6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49" fontId="1" fillId="0" borderId="0" xfId="0" applyNumberFormat="1" applyFont="1" applyAlignment="1">
      <alignment horizontal="right"/>
    </xf>
    <xf numFmtId="0" fontId="3" fillId="0" borderId="0" xfId="0" applyFont="1" applyAlignment="1" applyProtection="1">
      <alignment horizontal="right"/>
    </xf>
    <xf numFmtId="0" fontId="3" fillId="0" borderId="0" xfId="0" applyFont="1" applyFill="1"/>
    <xf numFmtId="0" fontId="3" fillId="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left"/>
    </xf>
    <xf numFmtId="1" fontId="6" fillId="2" borderId="6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167" fontId="9" fillId="0" borderId="0" xfId="0" applyNumberFormat="1" applyFont="1" applyAlignment="1">
      <alignment horizontal="center"/>
    </xf>
    <xf numFmtId="1" fontId="7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21" xfId="0" applyNumberFormat="1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1" fontId="7" fillId="0" borderId="22" xfId="0" applyNumberFormat="1" applyFont="1" applyBorder="1" applyAlignment="1" applyProtection="1">
      <alignment horizontal="left"/>
      <protection locked="0"/>
    </xf>
    <xf numFmtId="0" fontId="6" fillId="0" borderId="0" xfId="0" applyFont="1" applyAlignment="1">
      <alignment horizontal="center" vertical="center"/>
    </xf>
    <xf numFmtId="2" fontId="6" fillId="2" borderId="6" xfId="0" applyNumberFormat="1" applyFont="1" applyFill="1" applyBorder="1" applyAlignment="1">
      <alignment horizontal="center"/>
    </xf>
    <xf numFmtId="166" fontId="6" fillId="2" borderId="6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 wrapText="1"/>
    </xf>
    <xf numFmtId="0" fontId="5" fillId="0" borderId="0" xfId="0" applyFont="1" applyFill="1" applyAlignment="1" applyProtection="1">
      <alignment horizontal="center" wrapText="1"/>
    </xf>
    <xf numFmtId="0" fontId="6" fillId="2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49" fontId="5" fillId="3" borderId="8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 applyProtection="1">
      <alignment horizontal="center" wrapText="1"/>
    </xf>
    <xf numFmtId="0" fontId="5" fillId="5" borderId="0" xfId="0" applyFont="1" applyFill="1" applyBorder="1" applyAlignment="1" applyProtection="1">
      <alignment horizontal="center" wrapText="1"/>
    </xf>
    <xf numFmtId="49" fontId="1" fillId="0" borderId="12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7" xfId="0" applyFont="1" applyBorder="1" applyAlignment="1" applyProtection="1">
      <alignment horizontal="center"/>
    </xf>
    <xf numFmtId="0" fontId="1" fillId="0" borderId="18" xfId="0" applyFont="1" applyBorder="1" applyAlignment="1" applyProtection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7" fontId="2" fillId="6" borderId="0" xfId="0" applyNumberFormat="1" applyFont="1" applyFill="1" applyAlignment="1">
      <alignment horizontal="left"/>
    </xf>
    <xf numFmtId="0" fontId="2" fillId="6" borderId="0" xfId="0" applyFont="1" applyFill="1"/>
    <xf numFmtId="167" fontId="2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workbookViewId="0">
      <selection activeCell="E14" sqref="E14"/>
    </sheetView>
  </sheetViews>
  <sheetFormatPr defaultRowHeight="12.75" x14ac:dyDescent="0.2"/>
  <cols>
    <col min="1" max="1" width="22.7109375" style="35" customWidth="1"/>
    <col min="2" max="2" width="11.140625" style="35" customWidth="1"/>
    <col min="3" max="3" width="22.7109375" style="35" customWidth="1"/>
    <col min="4" max="4" width="4.42578125" style="35" customWidth="1"/>
    <col min="5" max="6" width="8.7109375" style="35" customWidth="1"/>
    <col min="7" max="7" width="5.42578125" style="35" customWidth="1"/>
    <col min="8" max="10" width="8.7109375" style="35" customWidth="1"/>
    <col min="11" max="16384" width="9.140625" style="35"/>
  </cols>
  <sheetData>
    <row r="1" spans="1:11" ht="23.25" customHeight="1" x14ac:dyDescent="0.3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3.25" customHeigh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</row>
    <row r="3" spans="1:11" ht="23.25" customHeight="1" thickBot="1" x14ac:dyDescent="0.35">
      <c r="A3" s="60" t="s">
        <v>1</v>
      </c>
      <c r="B3" s="60" t="s">
        <v>2</v>
      </c>
      <c r="C3" s="60" t="s">
        <v>3</v>
      </c>
      <c r="D3" s="60"/>
      <c r="E3" s="60"/>
      <c r="F3" s="60"/>
      <c r="G3" s="60"/>
      <c r="H3" s="60"/>
      <c r="I3" s="60"/>
      <c r="J3" s="60"/>
    </row>
    <row r="4" spans="1:11" ht="24" thickBot="1" x14ac:dyDescent="0.4">
      <c r="A4" s="50"/>
      <c r="B4" s="51"/>
      <c r="C4" s="52"/>
      <c r="D4" s="49"/>
      <c r="E4" s="36"/>
      <c r="F4" s="36"/>
      <c r="G4" s="36"/>
      <c r="H4" s="36"/>
    </row>
    <row r="5" spans="1:11" ht="15.75" customHeight="1" thickBot="1" x14ac:dyDescent="0.4">
      <c r="A5" s="47"/>
      <c r="B5" s="48"/>
      <c r="C5" s="49"/>
      <c r="D5" s="49"/>
      <c r="E5" s="36"/>
      <c r="F5" s="36"/>
      <c r="G5" s="36"/>
      <c r="H5" s="36"/>
    </row>
    <row r="6" spans="1:11" ht="23.25" x14ac:dyDescent="0.35">
      <c r="A6" s="37"/>
      <c r="B6" s="37"/>
      <c r="C6" s="38"/>
      <c r="D6" s="38"/>
      <c r="E6" s="61" t="s">
        <v>4</v>
      </c>
      <c r="F6" s="61" t="s">
        <v>5</v>
      </c>
      <c r="G6" s="53"/>
      <c r="H6" s="61" t="s">
        <v>4</v>
      </c>
      <c r="I6" s="61" t="s">
        <v>6</v>
      </c>
      <c r="J6" s="61" t="s">
        <v>7</v>
      </c>
    </row>
    <row r="7" spans="1:11" ht="23.25" x14ac:dyDescent="0.35">
      <c r="A7" s="63" t="s">
        <v>8</v>
      </c>
      <c r="B7" s="63"/>
      <c r="C7" s="57">
        <f>C46/C22</f>
        <v>39.333337176432025</v>
      </c>
      <c r="D7" s="56"/>
      <c r="E7" s="39">
        <f>INT(C7)</f>
        <v>39</v>
      </c>
      <c r="F7" s="54">
        <f>(C7-INT(C7))*60</f>
        <v>20.000230585921486</v>
      </c>
      <c r="G7" s="62"/>
      <c r="H7" s="39">
        <f>E7</f>
        <v>39</v>
      </c>
      <c r="I7" s="39">
        <f>INT(F7)</f>
        <v>20</v>
      </c>
      <c r="J7" s="55">
        <f>(F7-INT(F7))*60</f>
        <v>1.3835155289143586E-2</v>
      </c>
    </row>
    <row r="8" spans="1:11" ht="23.25" x14ac:dyDescent="0.35">
      <c r="A8" s="64" t="s">
        <v>9</v>
      </c>
      <c r="B8" s="64"/>
      <c r="C8" s="58">
        <f>IF(B4="N",ABS((C15/C26)+C20)/C22,ABS((C16/C27)+C21)/C22)</f>
        <v>77.75</v>
      </c>
      <c r="D8" s="56"/>
      <c r="E8" s="39">
        <f>INT(C8)</f>
        <v>77</v>
      </c>
      <c r="F8" s="54">
        <f>(C8-INT(C8))*60</f>
        <v>45</v>
      </c>
      <c r="G8" s="62"/>
      <c r="H8" s="39">
        <f>E8</f>
        <v>77</v>
      </c>
      <c r="I8" s="39">
        <f>INT(F8)</f>
        <v>45</v>
      </c>
      <c r="J8" s="55">
        <f>(F8-INT(F8))*60</f>
        <v>0</v>
      </c>
    </row>
    <row r="9" spans="1:11" ht="12.75" customHeight="1" x14ac:dyDescent="0.2">
      <c r="A9" s="36"/>
      <c r="B9" s="36"/>
      <c r="C9" s="40"/>
      <c r="D9" s="40"/>
      <c r="E9" s="36"/>
      <c r="F9" s="36"/>
      <c r="G9" s="36"/>
      <c r="H9" s="36"/>
    </row>
    <row r="10" spans="1:11" ht="12.75" customHeight="1" x14ac:dyDescent="0.2">
      <c r="A10" s="36"/>
      <c r="B10" s="36"/>
      <c r="C10" s="40"/>
      <c r="D10" s="40"/>
      <c r="E10" s="36"/>
      <c r="F10" s="36"/>
      <c r="G10" s="36"/>
      <c r="H10" s="36"/>
    </row>
    <row r="11" spans="1:11" ht="12.75" customHeight="1" x14ac:dyDescent="0.2">
      <c r="A11" s="36"/>
      <c r="B11" s="36"/>
      <c r="C11" s="40"/>
      <c r="D11" s="40"/>
      <c r="E11" s="36"/>
      <c r="F11" s="36"/>
      <c r="G11" s="36"/>
      <c r="H11" s="36"/>
    </row>
    <row r="12" spans="1:11" ht="12.75" customHeight="1" x14ac:dyDescent="0.2">
      <c r="A12" s="41"/>
      <c r="B12" s="41"/>
      <c r="C12" s="42"/>
      <c r="D12" s="42"/>
      <c r="E12" s="41"/>
      <c r="F12" s="41"/>
      <c r="G12" s="41"/>
      <c r="H12" s="36"/>
    </row>
    <row r="13" spans="1:11" ht="12.75" customHeight="1" x14ac:dyDescent="0.2">
      <c r="A13" s="43" t="s">
        <v>10</v>
      </c>
      <c r="B13" s="43" t="s">
        <v>11</v>
      </c>
      <c r="C13" s="44">
        <f>IF((A4*10)&gt;900000,(A4*10)-1000000,A4*10)</f>
        <v>0</v>
      </c>
      <c r="D13" s="44"/>
      <c r="E13" s="41"/>
      <c r="F13" s="41"/>
      <c r="G13" s="41"/>
      <c r="H13" s="36"/>
    </row>
    <row r="14" spans="1:11" ht="12.75" customHeight="1" x14ac:dyDescent="0.2">
      <c r="A14" s="43" t="s">
        <v>12</v>
      </c>
      <c r="B14" s="43" t="s">
        <v>13</v>
      </c>
      <c r="C14" s="44">
        <f>C4*10</f>
        <v>0</v>
      </c>
      <c r="D14" s="44"/>
      <c r="E14" s="41"/>
      <c r="F14" s="41"/>
      <c r="G14" s="41"/>
      <c r="H14" s="36"/>
    </row>
    <row r="15" spans="1:11" ht="12.75" customHeight="1" x14ac:dyDescent="0.2">
      <c r="A15" s="43" t="s">
        <v>14</v>
      </c>
      <c r="B15" s="43" t="s">
        <v>15</v>
      </c>
      <c r="C15" s="44">
        <f>ATAN(C13/(C30-C14))</f>
        <v>0</v>
      </c>
      <c r="D15" s="44"/>
      <c r="E15" s="41"/>
      <c r="F15" s="41"/>
      <c r="G15" s="41"/>
      <c r="H15" s="36"/>
    </row>
    <row r="16" spans="1:11" ht="12.75" customHeight="1" x14ac:dyDescent="0.2">
      <c r="A16" s="43" t="s">
        <v>16</v>
      </c>
      <c r="B16" s="43" t="s">
        <v>17</v>
      </c>
      <c r="C16" s="44">
        <f>ATAN(C13/(C31-C14))</f>
        <v>0</v>
      </c>
      <c r="D16" s="44"/>
      <c r="E16" s="41"/>
      <c r="F16" s="41"/>
      <c r="G16" s="41"/>
      <c r="H16" s="36"/>
    </row>
    <row r="17" spans="1:8" ht="12.75" customHeight="1" x14ac:dyDescent="0.2">
      <c r="A17" s="43" t="s">
        <v>18</v>
      </c>
      <c r="B17" s="43" t="s">
        <v>19</v>
      </c>
      <c r="C17" s="44">
        <f>IF(B4="N",((SQRT(C13^2+(C30-C14)^2))/(C19*C28))^(1/C26),((SQRT(C13^2+(C31-C14)^2))/(C19*C29))^(1/C27))</f>
        <v>0.47544920383669298</v>
      </c>
      <c r="D17" s="44"/>
      <c r="E17" s="41"/>
      <c r="F17" s="41"/>
      <c r="G17" s="41"/>
      <c r="H17" s="36"/>
    </row>
    <row r="18" spans="1:8" ht="12.75" customHeight="1" x14ac:dyDescent="0.2">
      <c r="A18" s="43" t="s">
        <v>20</v>
      </c>
      <c r="B18" s="43" t="s">
        <v>21</v>
      </c>
      <c r="C18" s="44">
        <f>((1-C24*SIN(C23-2*ATAN(C17)))/(1+C24*SIN(C23-2*ATAN(C17))))^C25</f>
        <v>0.99573254865957062</v>
      </c>
      <c r="D18" s="44"/>
      <c r="E18" s="41"/>
      <c r="F18" s="41"/>
      <c r="G18" s="41"/>
      <c r="H18" s="36"/>
    </row>
    <row r="19" spans="1:8" ht="12.75" customHeight="1" x14ac:dyDescent="0.2">
      <c r="A19" s="43" t="s">
        <v>22</v>
      </c>
      <c r="B19" s="43" t="s">
        <v>23</v>
      </c>
      <c r="C19" s="44">
        <v>20925874</v>
      </c>
      <c r="D19" s="44"/>
      <c r="E19" s="41"/>
      <c r="F19" s="41"/>
      <c r="G19" s="41"/>
      <c r="H19" s="36"/>
    </row>
    <row r="20" spans="1:8" ht="12.75" customHeight="1" x14ac:dyDescent="0.2">
      <c r="A20" s="43" t="s">
        <v>24</v>
      </c>
      <c r="B20" s="43" t="s">
        <v>25</v>
      </c>
      <c r="C20" s="44">
        <v>-1.3569863</v>
      </c>
      <c r="D20" s="44"/>
      <c r="E20" s="41"/>
      <c r="F20" s="41"/>
      <c r="G20" s="41"/>
      <c r="H20" s="36"/>
    </row>
    <row r="21" spans="1:8" ht="12.75" customHeight="1" x14ac:dyDescent="0.2">
      <c r="A21" s="43" t="s">
        <v>26</v>
      </c>
      <c r="B21" s="43" t="s">
        <v>27</v>
      </c>
      <c r="C21" s="44">
        <v>-1.3569863</v>
      </c>
      <c r="D21" s="44"/>
      <c r="E21" s="41"/>
      <c r="F21" s="41"/>
      <c r="G21" s="41"/>
      <c r="H21" s="36"/>
    </row>
    <row r="22" spans="1:8" ht="12.75" customHeight="1" x14ac:dyDescent="0.2">
      <c r="A22" s="43" t="s">
        <v>28</v>
      </c>
      <c r="B22" s="43" t="s">
        <v>29</v>
      </c>
      <c r="C22" s="44">
        <v>1.7453199999999999E-2</v>
      </c>
      <c r="D22" s="44"/>
      <c r="E22" s="45"/>
      <c r="F22" s="41"/>
      <c r="G22" s="41"/>
      <c r="H22" s="36"/>
    </row>
    <row r="23" spans="1:8" ht="12.75" customHeight="1" x14ac:dyDescent="0.2">
      <c r="A23" s="43" t="s">
        <v>30</v>
      </c>
      <c r="B23" s="43" t="s">
        <v>31</v>
      </c>
      <c r="C23" s="44">
        <v>1.5707963</v>
      </c>
      <c r="D23" s="44"/>
      <c r="E23" s="41"/>
      <c r="F23" s="41"/>
      <c r="G23" s="41"/>
      <c r="H23" s="36"/>
    </row>
    <row r="24" spans="1:8" ht="12.75" customHeight="1" x14ac:dyDescent="0.2">
      <c r="A24" s="43" t="s">
        <v>32</v>
      </c>
      <c r="B24" s="43" t="s">
        <v>33</v>
      </c>
      <c r="C24" s="44">
        <v>8.2271899999999995E-2</v>
      </c>
      <c r="D24" s="44"/>
      <c r="E24" s="41"/>
      <c r="F24" s="41"/>
      <c r="G24" s="41"/>
      <c r="H24" s="36"/>
    </row>
    <row r="25" spans="1:8" ht="12.75" customHeight="1" x14ac:dyDescent="0.2">
      <c r="A25" s="43" t="s">
        <v>34</v>
      </c>
      <c r="B25" s="43" t="s">
        <v>35</v>
      </c>
      <c r="C25" s="44">
        <f>C24/2</f>
        <v>4.1135949999999998E-2</v>
      </c>
      <c r="D25" s="44"/>
      <c r="E25" s="41"/>
      <c r="F25" s="41"/>
      <c r="G25" s="41"/>
      <c r="H25" s="36"/>
    </row>
    <row r="26" spans="1:8" ht="12.75" customHeight="1" x14ac:dyDescent="0.2">
      <c r="A26" s="43" t="s">
        <v>36</v>
      </c>
      <c r="B26" s="43" t="s">
        <v>37</v>
      </c>
      <c r="C26" s="44">
        <v>0.66153673745587505</v>
      </c>
      <c r="D26" s="44"/>
      <c r="E26" s="41"/>
      <c r="F26" s="41"/>
      <c r="G26" s="41"/>
      <c r="H26" s="36"/>
    </row>
    <row r="27" spans="1:8" ht="12.75" customHeight="1" x14ac:dyDescent="0.2">
      <c r="A27" s="43" t="s">
        <v>38</v>
      </c>
      <c r="B27" s="43" t="s">
        <v>39</v>
      </c>
      <c r="C27" s="44">
        <v>0.64879020428472001</v>
      </c>
      <c r="D27" s="44"/>
      <c r="E27" s="41"/>
      <c r="F27" s="41"/>
      <c r="G27" s="41"/>
      <c r="H27" s="36"/>
    </row>
    <row r="28" spans="1:8" ht="12.75" customHeight="1" x14ac:dyDescent="0.2">
      <c r="A28" s="43" t="s">
        <v>40</v>
      </c>
      <c r="B28" s="43" t="s">
        <v>41</v>
      </c>
      <c r="C28" s="44">
        <v>1.9158210961483899</v>
      </c>
      <c r="D28" s="44"/>
      <c r="E28" s="41"/>
      <c r="F28" s="41"/>
      <c r="G28" s="41"/>
      <c r="H28" s="36"/>
    </row>
    <row r="29" spans="1:8" ht="12.75" customHeight="1" x14ac:dyDescent="0.2">
      <c r="A29" s="43" t="s">
        <v>42</v>
      </c>
      <c r="B29" s="43" t="s">
        <v>43</v>
      </c>
      <c r="C29" s="44">
        <v>1.934142928924</v>
      </c>
      <c r="D29" s="44"/>
      <c r="E29" s="41"/>
      <c r="F29" s="41"/>
      <c r="G29" s="41"/>
      <c r="H29" s="36"/>
    </row>
    <row r="30" spans="1:8" ht="12.75" customHeight="1" x14ac:dyDescent="0.2">
      <c r="A30" s="43" t="s">
        <v>44</v>
      </c>
      <c r="B30" s="43" t="s">
        <v>45</v>
      </c>
      <c r="C30" s="44">
        <v>24211285.519269999</v>
      </c>
      <c r="D30" s="44"/>
      <c r="E30" s="41"/>
      <c r="F30" s="41"/>
      <c r="G30" s="41"/>
      <c r="H30" s="36"/>
    </row>
    <row r="31" spans="1:8" ht="12.75" customHeight="1" x14ac:dyDescent="0.2">
      <c r="A31" s="43" t="s">
        <v>46</v>
      </c>
      <c r="B31" s="43" t="s">
        <v>47</v>
      </c>
      <c r="C31" s="44">
        <v>24985065.326767098</v>
      </c>
      <c r="D31" s="44"/>
      <c r="E31" s="41"/>
      <c r="F31" s="41"/>
      <c r="G31" s="41"/>
      <c r="H31" s="36"/>
    </row>
    <row r="32" spans="1:8" ht="12.75" customHeight="1" x14ac:dyDescent="0.2">
      <c r="A32" s="41"/>
      <c r="B32" s="41"/>
      <c r="C32" s="42"/>
      <c r="D32" s="42"/>
      <c r="E32" s="41"/>
      <c r="F32" s="41"/>
      <c r="G32" s="41"/>
      <c r="H32" s="36"/>
    </row>
    <row r="33" spans="1:8" ht="12.75" customHeight="1" x14ac:dyDescent="0.2">
      <c r="A33" s="41"/>
      <c r="B33" s="43" t="s">
        <v>48</v>
      </c>
      <c r="C33" s="46">
        <f>SQRT(C13^2+(C30-C14)^2)</f>
        <v>24211285.519269999</v>
      </c>
      <c r="D33" s="46"/>
      <c r="E33" s="41"/>
      <c r="F33" s="41"/>
      <c r="G33" s="41"/>
      <c r="H33" s="36"/>
    </row>
    <row r="34" spans="1:8" ht="12.75" customHeight="1" x14ac:dyDescent="0.2">
      <c r="A34" s="41"/>
      <c r="B34" s="43" t="s">
        <v>49</v>
      </c>
      <c r="C34" s="46">
        <f>C23-(2*ATAN(C17))</f>
        <v>0.6831667347549476</v>
      </c>
      <c r="D34" s="46"/>
      <c r="E34" s="41"/>
      <c r="F34" s="41"/>
      <c r="G34" s="41"/>
      <c r="H34" s="36"/>
    </row>
    <row r="35" spans="1:8" ht="12.75" customHeight="1" x14ac:dyDescent="0.2">
      <c r="A35" s="41"/>
      <c r="B35" s="43" t="s">
        <v>50</v>
      </c>
      <c r="C35" s="46">
        <f>((1-C24*SIN(C34))/(1+C24*SIN(C34)))^C25</f>
        <v>0.99573254865957062</v>
      </c>
      <c r="D35" s="46"/>
      <c r="E35" s="41"/>
      <c r="F35" s="41"/>
      <c r="G35" s="41"/>
      <c r="H35" s="36"/>
    </row>
    <row r="36" spans="1:8" ht="12.75" customHeight="1" x14ac:dyDescent="0.2">
      <c r="A36" s="41"/>
      <c r="B36" s="43" t="s">
        <v>51</v>
      </c>
      <c r="C36" s="46">
        <f>C23-2*ATAN(C17*C35)</f>
        <v>0.68647907750909509</v>
      </c>
      <c r="D36" s="46"/>
      <c r="E36" s="41"/>
      <c r="F36" s="41"/>
      <c r="G36" s="41"/>
      <c r="H36" s="36"/>
    </row>
    <row r="37" spans="1:8" ht="12.75" customHeight="1" x14ac:dyDescent="0.2">
      <c r="A37" s="41"/>
      <c r="B37" s="43" t="s">
        <v>52</v>
      </c>
      <c r="C37" s="44">
        <f>IF(C34&lt;&gt;C36,C36,"End")</f>
        <v>0.68647907750909509</v>
      </c>
      <c r="D37" s="44"/>
      <c r="E37" s="41"/>
      <c r="F37" s="41"/>
      <c r="G37" s="41"/>
      <c r="H37" s="36"/>
    </row>
    <row r="38" spans="1:8" ht="12.75" customHeight="1" x14ac:dyDescent="0.2">
      <c r="A38" s="41"/>
      <c r="B38" s="43" t="s">
        <v>53</v>
      </c>
      <c r="C38" s="44">
        <f>IF(B34&lt;&gt;B36,(C23-2*ATAN(C17*(((1-C24*SIN(C37))/(1+C24*SIN(C37)))^C25))),(C23-2*ATAN(C17*(((1-C24*SIN(C37))/(1+C24*SIN(C37)))^C25))))</f>
        <v>0.68649254549800376</v>
      </c>
      <c r="D38" s="44"/>
      <c r="E38" s="41"/>
      <c r="F38" s="41"/>
      <c r="G38" s="41"/>
      <c r="H38" s="36"/>
    </row>
    <row r="39" spans="1:8" ht="12.75" customHeight="1" x14ac:dyDescent="0.2">
      <c r="A39" s="41"/>
      <c r="B39" s="43" t="s">
        <v>54</v>
      </c>
      <c r="C39" s="44">
        <f>IF(C37&lt;&gt;C38,C38,"End")</f>
        <v>0.68649254549800376</v>
      </c>
      <c r="D39" s="44"/>
      <c r="E39" s="41"/>
      <c r="F39" s="41"/>
      <c r="G39" s="41"/>
      <c r="H39" s="36"/>
    </row>
    <row r="40" spans="1:8" ht="12.75" customHeight="1" x14ac:dyDescent="0.2">
      <c r="A40" s="41"/>
      <c r="B40" s="43" t="s">
        <v>55</v>
      </c>
      <c r="C40" s="44">
        <f>IF(B34&lt;&gt;B36,(C23-2*ATAN(C17*(((1-C24*SIN(C39))/(1+C24*SIN(C39)))^C25))),(C23-2*ATAN(C17*(((1-C24*SIN(C39))/(1+C24*SIN(C39)))^C25))))</f>
        <v>0.68649260018474378</v>
      </c>
      <c r="D40" s="44"/>
      <c r="E40" s="41"/>
      <c r="F40" s="41"/>
      <c r="G40" s="41"/>
      <c r="H40" s="36"/>
    </row>
    <row r="41" spans="1:8" ht="12.75" customHeight="1" x14ac:dyDescent="0.2">
      <c r="A41" s="41"/>
      <c r="B41" s="43" t="s">
        <v>56</v>
      </c>
      <c r="C41" s="44">
        <f>IF(C39&lt;&gt;C40,C40,"End")</f>
        <v>0.68649260018474378</v>
      </c>
      <c r="D41" s="44"/>
      <c r="E41" s="41"/>
      <c r="F41" s="41"/>
      <c r="G41" s="41"/>
      <c r="H41" s="36"/>
    </row>
    <row r="42" spans="1:8" ht="12.75" customHeight="1" x14ac:dyDescent="0.2">
      <c r="A42" s="41"/>
      <c r="B42" s="43" t="s">
        <v>57</v>
      </c>
      <c r="C42" s="44">
        <f>IF(B34&lt;&gt;B36,(C23-2*ATAN(C17*(((1-C24*SIN(C41))/(1+C24*SIN(C41)))^C25))),(C23-2*ATAN(C17*(((1-C24*SIN(C41))/(1+C24*SIN(C41)))^C25))))</f>
        <v>0.68649260040679805</v>
      </c>
      <c r="D42" s="44"/>
      <c r="E42" s="41"/>
      <c r="F42" s="41"/>
      <c r="G42" s="41"/>
      <c r="H42" s="36"/>
    </row>
    <row r="43" spans="1:8" ht="12.75" customHeight="1" x14ac:dyDescent="0.2">
      <c r="A43" s="41"/>
      <c r="B43" s="43" t="s">
        <v>58</v>
      </c>
      <c r="C43" s="44">
        <f>IF(C41&lt;&gt;C42,C42,"End")</f>
        <v>0.68649260040679805</v>
      </c>
      <c r="D43" s="44"/>
      <c r="E43" s="41"/>
      <c r="F43" s="41"/>
      <c r="G43" s="41"/>
      <c r="H43" s="36"/>
    </row>
    <row r="44" spans="1:8" ht="12.75" customHeight="1" x14ac:dyDescent="0.2">
      <c r="A44" s="41"/>
      <c r="B44" s="43" t="s">
        <v>59</v>
      </c>
      <c r="C44" s="44">
        <f>IF(B34&lt;&gt;B36,(C23-2*ATAN(C17*(((1-C24*SIN(C43))/(1+C24*SIN(C43)))^C25))),(C23-2*ATAN(C17*(((1-C24*SIN(C43))/(1+C24*SIN(C43)))^C25))))</f>
        <v>0.68649260040769955</v>
      </c>
      <c r="D44" s="44"/>
      <c r="E44" s="41"/>
      <c r="F44" s="41"/>
      <c r="G44" s="41"/>
      <c r="H44" s="36"/>
    </row>
    <row r="45" spans="1:8" ht="12.75" customHeight="1" x14ac:dyDescent="0.2">
      <c r="A45" s="41"/>
      <c r="B45" s="43" t="s">
        <v>60</v>
      </c>
      <c r="C45" s="44">
        <f>IF(C43&lt;&gt;C44,C44,"End")</f>
        <v>0.68649260040769955</v>
      </c>
      <c r="D45" s="44"/>
      <c r="E45" s="41"/>
      <c r="F45" s="41"/>
      <c r="G45" s="41"/>
      <c r="H45" s="36"/>
    </row>
    <row r="46" spans="1:8" ht="12.75" customHeight="1" x14ac:dyDescent="0.2">
      <c r="A46" s="41"/>
      <c r="B46" s="43" t="s">
        <v>61</v>
      </c>
      <c r="C46" s="44">
        <f>IF(B34&lt;&gt;B36,(C23-2*ATAN(C17*(((1-C24*SIN(C45))/(1+C24*SIN(C45)))^C25))),(C23-2*ATAN(C17*(((1-C24*SIN(C45))/(1+C24*SIN(C45)))^C25))))</f>
        <v>0.68649260040770332</v>
      </c>
      <c r="D46" s="44"/>
      <c r="E46" s="41"/>
      <c r="F46" s="41"/>
      <c r="G46" s="41"/>
      <c r="H46" s="36"/>
    </row>
    <row r="47" spans="1:8" ht="12.75" customHeight="1" x14ac:dyDescent="0.2">
      <c r="A47" s="41"/>
      <c r="B47" s="41"/>
      <c r="C47" s="42"/>
      <c r="D47" s="42"/>
      <c r="E47" s="41"/>
      <c r="F47" s="41"/>
      <c r="G47" s="41"/>
      <c r="H47" s="36"/>
    </row>
    <row r="48" spans="1:8" ht="12.75" customHeight="1" x14ac:dyDescent="0.2">
      <c r="A48" s="36"/>
      <c r="B48" s="36"/>
      <c r="C48" s="40"/>
      <c r="D48" s="40"/>
      <c r="E48" s="36"/>
      <c r="F48" s="36"/>
      <c r="G48" s="36"/>
      <c r="H48" s="36"/>
    </row>
    <row r="49" spans="1:8" ht="12.75" customHeight="1" x14ac:dyDescent="0.2">
      <c r="A49" s="36"/>
      <c r="B49" s="36"/>
      <c r="C49" s="40"/>
      <c r="D49" s="40"/>
      <c r="E49" s="36"/>
      <c r="F49" s="36"/>
      <c r="G49" s="36"/>
      <c r="H49" s="36"/>
    </row>
    <row r="50" spans="1:8" ht="12.75" customHeight="1" x14ac:dyDescent="0.2">
      <c r="A50" s="36"/>
      <c r="B50" s="36"/>
      <c r="C50" s="40"/>
      <c r="D50" s="40"/>
      <c r="E50" s="36"/>
      <c r="F50" s="36"/>
      <c r="G50" s="36"/>
      <c r="H50" s="36"/>
    </row>
    <row r="51" spans="1:8" ht="12.75" customHeight="1" x14ac:dyDescent="0.2">
      <c r="A51" s="36"/>
      <c r="B51" s="36"/>
      <c r="C51" s="40"/>
      <c r="D51" s="40"/>
      <c r="E51" s="36"/>
      <c r="F51" s="36"/>
      <c r="G51" s="36"/>
      <c r="H51" s="36"/>
    </row>
    <row r="52" spans="1:8" ht="12.75" customHeight="1" x14ac:dyDescent="0.2">
      <c r="A52" s="36"/>
      <c r="B52" s="36"/>
      <c r="C52" s="40"/>
      <c r="D52" s="40"/>
      <c r="E52" s="36"/>
      <c r="F52" s="36"/>
      <c r="G52" s="36"/>
      <c r="H52" s="36"/>
    </row>
    <row r="53" spans="1:8" ht="12.75" customHeight="1" x14ac:dyDescent="0.2">
      <c r="A53" s="36"/>
      <c r="B53" s="36"/>
      <c r="C53" s="40"/>
      <c r="D53" s="40"/>
      <c r="E53" s="36"/>
      <c r="F53" s="36"/>
      <c r="G53" s="36"/>
      <c r="H53" s="36"/>
    </row>
    <row r="54" spans="1:8" ht="12.75" customHeight="1" x14ac:dyDescent="0.2">
      <c r="A54" s="36"/>
      <c r="B54" s="36"/>
      <c r="C54" s="40"/>
      <c r="D54" s="40"/>
      <c r="E54" s="36"/>
      <c r="F54" s="36"/>
      <c r="G54" s="36"/>
      <c r="H54" s="36"/>
    </row>
    <row r="55" spans="1:8" ht="12.75" customHeight="1" x14ac:dyDescent="0.2">
      <c r="A55" s="36"/>
      <c r="B55" s="36"/>
      <c r="C55" s="40"/>
      <c r="D55" s="40"/>
      <c r="E55" s="36"/>
      <c r="F55" s="36"/>
      <c r="G55" s="36"/>
      <c r="H55" s="36"/>
    </row>
    <row r="56" spans="1:8" ht="12.75" customHeight="1" x14ac:dyDescent="0.2">
      <c r="A56" s="36"/>
      <c r="B56" s="36"/>
      <c r="C56" s="40"/>
      <c r="D56" s="40"/>
      <c r="E56" s="36"/>
      <c r="F56" s="36"/>
      <c r="G56" s="36"/>
      <c r="H56" s="36"/>
    </row>
    <row r="57" spans="1:8" ht="12.75" customHeight="1" x14ac:dyDescent="0.2">
      <c r="A57" s="36"/>
      <c r="B57" s="36"/>
      <c r="C57" s="40"/>
      <c r="D57" s="40"/>
      <c r="E57" s="36"/>
      <c r="F57" s="36"/>
      <c r="G57" s="36"/>
      <c r="H57" s="36"/>
    </row>
    <row r="58" spans="1:8" ht="12.75" customHeight="1" x14ac:dyDescent="0.2">
      <c r="A58" s="36"/>
      <c r="B58" s="36"/>
      <c r="C58" s="40"/>
      <c r="D58" s="40"/>
      <c r="E58" s="36"/>
      <c r="F58" s="36"/>
      <c r="G58" s="36"/>
      <c r="H58" s="36"/>
    </row>
    <row r="59" spans="1:8" ht="12.75" customHeight="1" x14ac:dyDescent="0.2">
      <c r="A59" s="36"/>
      <c r="B59" s="36"/>
      <c r="C59" s="40"/>
      <c r="D59" s="40"/>
      <c r="E59" s="36"/>
      <c r="F59" s="36"/>
      <c r="G59" s="36"/>
      <c r="H59" s="36"/>
    </row>
    <row r="60" spans="1:8" ht="12.75" customHeight="1" x14ac:dyDescent="0.2">
      <c r="A60" s="36"/>
      <c r="B60" s="36"/>
      <c r="C60" s="40"/>
      <c r="D60" s="40"/>
      <c r="E60" s="36"/>
      <c r="F60" s="36"/>
      <c r="G60" s="36"/>
      <c r="H60" s="36"/>
    </row>
    <row r="61" spans="1:8" ht="12.75" customHeight="1" x14ac:dyDescent="0.2">
      <c r="A61" s="36"/>
      <c r="B61" s="36"/>
      <c r="C61" s="40"/>
      <c r="D61" s="40"/>
      <c r="E61" s="36"/>
      <c r="F61" s="36"/>
      <c r="G61" s="36"/>
      <c r="H61" s="36"/>
    </row>
    <row r="62" spans="1:8" ht="12.75" customHeight="1" x14ac:dyDescent="0.2">
      <c r="A62" s="36"/>
      <c r="B62" s="36"/>
      <c r="C62" s="40"/>
      <c r="D62" s="40"/>
      <c r="E62" s="36"/>
      <c r="F62" s="36"/>
      <c r="G62" s="36"/>
      <c r="H62" s="36"/>
    </row>
    <row r="63" spans="1:8" ht="12.75" customHeight="1" x14ac:dyDescent="0.2">
      <c r="A63" s="36"/>
      <c r="B63" s="36"/>
      <c r="C63" s="40"/>
      <c r="D63" s="40"/>
      <c r="E63" s="36"/>
      <c r="F63" s="36"/>
      <c r="G63" s="36"/>
      <c r="H63" s="36"/>
    </row>
    <row r="64" spans="1:8" ht="12.75" customHeight="1" x14ac:dyDescent="0.2">
      <c r="A64" s="36"/>
      <c r="B64" s="36"/>
      <c r="C64" s="40"/>
      <c r="D64" s="40"/>
      <c r="E64" s="36"/>
      <c r="F64" s="36"/>
      <c r="G64" s="36"/>
      <c r="H64" s="36"/>
    </row>
    <row r="65" spans="1:8" ht="12.75" customHeight="1" x14ac:dyDescent="0.2">
      <c r="A65" s="36"/>
      <c r="B65" s="36"/>
      <c r="C65" s="40"/>
      <c r="D65" s="40"/>
      <c r="E65" s="36"/>
      <c r="F65" s="36"/>
      <c r="G65" s="36"/>
      <c r="H65" s="36"/>
    </row>
    <row r="66" spans="1:8" ht="12.75" customHeight="1" x14ac:dyDescent="0.2">
      <c r="A66" s="36"/>
      <c r="B66" s="36"/>
      <c r="C66" s="40"/>
      <c r="D66" s="40"/>
      <c r="E66" s="36"/>
      <c r="F66" s="36"/>
      <c r="G66" s="36"/>
      <c r="H66" s="36"/>
    </row>
    <row r="67" spans="1:8" ht="12.75" customHeight="1" x14ac:dyDescent="0.2">
      <c r="A67" s="36"/>
      <c r="B67" s="36"/>
      <c r="C67" s="40"/>
      <c r="D67" s="40"/>
      <c r="E67" s="36"/>
      <c r="F67" s="36"/>
      <c r="G67" s="36"/>
      <c r="H67" s="36"/>
    </row>
  </sheetData>
  <mergeCells count="3">
    <mergeCell ref="A7:B7"/>
    <mergeCell ref="A8:B8"/>
    <mergeCell ref="A1:K1"/>
  </mergeCells>
  <phoneticPr fontId="4" type="noConversion"/>
  <pageMargins left="0.75" right="0.75" top="1" bottom="1" header="0.5" footer="0.5"/>
  <pageSetup orientation="landscape" r:id="rId1"/>
  <headerFooter alignWithMargins="0"/>
  <ignoredErrors>
    <ignoredError sqref="C40 C42 C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92"/>
  <sheetViews>
    <sheetView tabSelected="1" workbookViewId="0">
      <selection activeCell="B8" sqref="B8"/>
    </sheetView>
  </sheetViews>
  <sheetFormatPr defaultRowHeight="12.75" x14ac:dyDescent="0.2"/>
  <cols>
    <col min="1" max="1" width="7.28515625" style="27" customWidth="1"/>
    <col min="2" max="2" width="3.5703125" style="11" customWidth="1"/>
    <col min="3" max="3" width="6.85546875" style="27" customWidth="1"/>
    <col min="4" max="4" width="3.85546875" style="10" customWidth="1"/>
    <col min="5" max="5" width="0.85546875" style="10" customWidth="1"/>
    <col min="6" max="6" width="10.85546875" style="10" bestFit="1" customWidth="1"/>
    <col min="7" max="7" width="13.28515625" style="10" bestFit="1" customWidth="1"/>
    <col min="8" max="8" width="0.85546875" style="10" customWidth="1"/>
    <col min="9" max="12" width="9.5703125" style="10" customWidth="1"/>
    <col min="13" max="13" width="0.85546875" style="10" customWidth="1"/>
    <col min="14" max="19" width="9.28515625" style="10" customWidth="1"/>
    <col min="20" max="20" width="9.140625" style="10"/>
    <col min="21" max="22" width="23" style="2" bestFit="1" customWidth="1"/>
    <col min="23" max="26" width="17.85546875" style="2" bestFit="1" customWidth="1"/>
    <col min="27" max="27" width="25" style="2" bestFit="1" customWidth="1"/>
    <col min="28" max="29" width="18.42578125" style="2" bestFit="1" customWidth="1"/>
    <col min="30" max="37" width="17.85546875" style="2" bestFit="1" customWidth="1"/>
    <col min="38" max="39" width="25" style="2" bestFit="1" customWidth="1"/>
    <col min="40" max="40" width="1.28515625" style="2" customWidth="1"/>
    <col min="41" max="41" width="25" style="2" bestFit="1" customWidth="1"/>
    <col min="42" max="54" width="17.85546875" style="2" bestFit="1" customWidth="1"/>
    <col min="55" max="16384" width="9.140625" style="10"/>
  </cols>
  <sheetData>
    <row r="1" spans="1:54" x14ac:dyDescent="0.2">
      <c r="A1" s="28"/>
      <c r="B1" s="5"/>
      <c r="C1" s="29"/>
      <c r="D1" s="5"/>
      <c r="E1" s="30"/>
      <c r="F1" s="11"/>
      <c r="G1" s="31"/>
      <c r="H1" s="31"/>
      <c r="U1" s="3" t="s">
        <v>10</v>
      </c>
      <c r="V1" s="3" t="s">
        <v>12</v>
      </c>
      <c r="W1" s="3" t="s">
        <v>14</v>
      </c>
      <c r="X1" s="3" t="s">
        <v>16</v>
      </c>
      <c r="Y1" s="3" t="s">
        <v>18</v>
      </c>
      <c r="Z1" s="3" t="s">
        <v>20</v>
      </c>
      <c r="AA1" s="3" t="s">
        <v>22</v>
      </c>
      <c r="AB1" s="3" t="s">
        <v>24</v>
      </c>
      <c r="AC1" s="3" t="s">
        <v>26</v>
      </c>
      <c r="AD1" s="3" t="s">
        <v>28</v>
      </c>
      <c r="AE1" s="3" t="s">
        <v>30</v>
      </c>
      <c r="AF1" s="3" t="s">
        <v>32</v>
      </c>
      <c r="AG1" s="3" t="s">
        <v>34</v>
      </c>
      <c r="AH1" s="3" t="s">
        <v>36</v>
      </c>
      <c r="AI1" s="3" t="s">
        <v>38</v>
      </c>
      <c r="AJ1" s="3" t="s">
        <v>40</v>
      </c>
      <c r="AK1" s="3" t="s">
        <v>42</v>
      </c>
      <c r="AL1" s="3" t="s">
        <v>44</v>
      </c>
      <c r="AM1" s="3" t="s">
        <v>46</v>
      </c>
    </row>
    <row r="2" spans="1:54" ht="13.5" thickBot="1" x14ac:dyDescent="0.25">
      <c r="A2" s="32"/>
      <c r="B2" s="30"/>
      <c r="C2" s="32"/>
      <c r="D2" s="6"/>
      <c r="E2" s="5"/>
      <c r="T2" s="33"/>
      <c r="U2" s="3" t="s">
        <v>11</v>
      </c>
      <c r="V2" s="3" t="s">
        <v>13</v>
      </c>
      <c r="W2" s="3" t="s">
        <v>15</v>
      </c>
      <c r="X2" s="3" t="s">
        <v>17</v>
      </c>
      <c r="Y2" s="3" t="s">
        <v>19</v>
      </c>
      <c r="Z2" s="3" t="s">
        <v>21</v>
      </c>
      <c r="AA2" s="3" t="s">
        <v>23</v>
      </c>
      <c r="AB2" s="3" t="s">
        <v>25</v>
      </c>
      <c r="AC2" s="3" t="s">
        <v>27</v>
      </c>
      <c r="AD2" s="3" t="s">
        <v>29</v>
      </c>
      <c r="AE2" s="3" t="s">
        <v>31</v>
      </c>
      <c r="AF2" s="3" t="s">
        <v>33</v>
      </c>
      <c r="AG2" s="3" t="s">
        <v>35</v>
      </c>
      <c r="AH2" s="3" t="s">
        <v>37</v>
      </c>
      <c r="AI2" s="3" t="s">
        <v>39</v>
      </c>
      <c r="AJ2" s="3" t="s">
        <v>41</v>
      </c>
      <c r="AK2" s="3" t="s">
        <v>43</v>
      </c>
      <c r="AL2" s="3" t="s">
        <v>45</v>
      </c>
      <c r="AM2" s="3" t="s">
        <v>47</v>
      </c>
      <c r="AN2" s="1"/>
      <c r="AO2" s="3" t="s">
        <v>48</v>
      </c>
      <c r="AP2" s="3" t="s">
        <v>49</v>
      </c>
      <c r="AQ2" s="3" t="s">
        <v>50</v>
      </c>
      <c r="AR2" s="3" t="s">
        <v>51</v>
      </c>
      <c r="AS2" s="3" t="s">
        <v>52</v>
      </c>
      <c r="AT2" s="3" t="s">
        <v>53</v>
      </c>
      <c r="AU2" s="3" t="s">
        <v>54</v>
      </c>
      <c r="AV2" s="3" t="s">
        <v>55</v>
      </c>
      <c r="AW2" s="3" t="s">
        <v>56</v>
      </c>
      <c r="AX2" s="3" t="s">
        <v>57</v>
      </c>
      <c r="AY2" s="3" t="s">
        <v>58</v>
      </c>
      <c r="AZ2" s="3" t="s">
        <v>59</v>
      </c>
      <c r="BA2" s="3" t="s">
        <v>60</v>
      </c>
      <c r="BB2" s="3" t="s">
        <v>61</v>
      </c>
    </row>
    <row r="3" spans="1:54" ht="13.5" thickBot="1" x14ac:dyDescent="0.25">
      <c r="A3" s="4"/>
      <c r="B3" s="5"/>
      <c r="C3" s="4"/>
      <c r="D3" s="6"/>
      <c r="E3" s="5"/>
      <c r="F3" s="7" t="s">
        <v>62</v>
      </c>
      <c r="G3" s="8" t="s">
        <v>63</v>
      </c>
      <c r="H3" s="9"/>
      <c r="I3" s="67" t="s">
        <v>62</v>
      </c>
      <c r="J3" s="69"/>
      <c r="K3" s="70" t="s">
        <v>63</v>
      </c>
      <c r="L3" s="71"/>
      <c r="N3" s="67" t="s">
        <v>62</v>
      </c>
      <c r="O3" s="68"/>
      <c r="P3" s="69"/>
      <c r="Q3" s="70" t="s">
        <v>63</v>
      </c>
      <c r="R3" s="68"/>
      <c r="S3" s="71"/>
      <c r="T3" s="34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1"/>
      <c r="AO3" s="3"/>
      <c r="AP3" s="3"/>
      <c r="AQ3" s="3"/>
      <c r="AR3" s="3"/>
      <c r="AS3" s="3"/>
      <c r="AU3" s="3"/>
      <c r="AV3" s="3"/>
      <c r="AW3" s="3"/>
      <c r="AX3" s="3"/>
      <c r="AY3" s="3"/>
      <c r="AZ3" s="3"/>
      <c r="BA3" s="3"/>
      <c r="BB3" s="3"/>
    </row>
    <row r="4" spans="1:54" ht="13.5" thickBot="1" x14ac:dyDescent="0.25">
      <c r="A4" s="72" t="s">
        <v>64</v>
      </c>
      <c r="B4" s="73"/>
      <c r="C4" s="74"/>
      <c r="D4" s="11"/>
      <c r="E4" s="11"/>
      <c r="F4" s="75" t="s">
        <v>65</v>
      </c>
      <c r="G4" s="76"/>
      <c r="H4" s="9"/>
      <c r="I4" s="12" t="s">
        <v>66</v>
      </c>
      <c r="J4" s="13" t="s">
        <v>67</v>
      </c>
      <c r="K4" s="13" t="s">
        <v>66</v>
      </c>
      <c r="L4" s="14" t="s">
        <v>67</v>
      </c>
      <c r="N4" s="12" t="s">
        <v>66</v>
      </c>
      <c r="O4" s="13" t="s">
        <v>68</v>
      </c>
      <c r="P4" s="13" t="s">
        <v>69</v>
      </c>
      <c r="Q4" s="13" t="s">
        <v>66</v>
      </c>
      <c r="R4" s="13" t="s">
        <v>68</v>
      </c>
      <c r="S4" s="14" t="s">
        <v>69</v>
      </c>
      <c r="T4" s="3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1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A5" s="15">
        <v>43256</v>
      </c>
      <c r="B5" s="16" t="s">
        <v>70</v>
      </c>
      <c r="C5" s="15">
        <v>31378</v>
      </c>
      <c r="D5" s="17"/>
      <c r="E5" s="18"/>
      <c r="F5" s="19">
        <f>BB5/AD5</f>
        <v>41.017149870878406</v>
      </c>
      <c r="G5" s="19">
        <f>IF(B5="N",ABS((W5/AH5)+AB5)/AD5,ABS((X5/AI5)+AC5)/AD5)</f>
        <v>76.182464696982422</v>
      </c>
      <c r="H5" s="17"/>
      <c r="I5" s="20">
        <f>INT(F5)</f>
        <v>41</v>
      </c>
      <c r="J5" s="21">
        <f>(F5-INT(F5))*60</f>
        <v>1.0289922527043416</v>
      </c>
      <c r="K5" s="20">
        <f>INT(G5)</f>
        <v>76</v>
      </c>
      <c r="L5" s="21">
        <f>(G5-INT(G5))*60</f>
        <v>10.947881818945291</v>
      </c>
      <c r="M5" s="22"/>
      <c r="N5" s="20">
        <f>I5</f>
        <v>41</v>
      </c>
      <c r="O5" s="20">
        <f>INT(J5)</f>
        <v>1</v>
      </c>
      <c r="P5" s="23">
        <f>(J5-INT(J5))*60</f>
        <v>1.7395351622604949</v>
      </c>
      <c r="Q5" s="20">
        <f>K5</f>
        <v>76</v>
      </c>
      <c r="R5" s="20">
        <f>INT(L5)</f>
        <v>10</v>
      </c>
      <c r="S5" s="23">
        <f>(L5-INT(L5))*60</f>
        <v>56.872909136717453</v>
      </c>
      <c r="T5" s="23"/>
      <c r="U5" s="77">
        <f>IF((A5*10)&gt;900000,(A5*10)-1000000,A5*10)</f>
        <v>432560</v>
      </c>
      <c r="V5" s="77">
        <f>C5*10</f>
        <v>313780</v>
      </c>
      <c r="W5" s="77">
        <f>ATAN(U5/(AL5-V5))</f>
        <v>1.8098657562088664E-2</v>
      </c>
      <c r="X5" s="77">
        <f>ATAN(U5/(AM5-V5))</f>
        <v>1.7531137065730496E-2</v>
      </c>
      <c r="Y5" s="77">
        <f>IF(B5="N",((SQRT(U5^2+(AL5-V5)^2))/(AA5*AJ5))^(1/AH5),((SQRT(U5^2+(AM5-V5)^2))/(AA5*AK5))^(1/AI5))</f>
        <v>0.45757789278018129</v>
      </c>
      <c r="Z5" s="77">
        <f>((1-AF5*SIN(AE5-2*ATAN(Y5)))/(1+AF5*SIN(AE5-2*ATAN(Y5))))^AG5</f>
        <v>0.99558055067920337</v>
      </c>
      <c r="AA5" s="77">
        <v>20925874</v>
      </c>
      <c r="AB5" s="77">
        <v>-1.3569863</v>
      </c>
      <c r="AC5" s="77">
        <v>-1.3569863</v>
      </c>
      <c r="AD5" s="77">
        <v>1.7453199999999999E-2</v>
      </c>
      <c r="AE5" s="77">
        <v>1.5707963</v>
      </c>
      <c r="AF5" s="77">
        <v>8.2271899999999995E-2</v>
      </c>
      <c r="AG5" s="77">
        <f>AF5/2</f>
        <v>4.1135949999999998E-2</v>
      </c>
      <c r="AH5" s="77">
        <v>0.66153673745587505</v>
      </c>
      <c r="AI5" s="77">
        <v>0.64879020428472001</v>
      </c>
      <c r="AJ5" s="77">
        <v>1.9158210961483899</v>
      </c>
      <c r="AK5" s="77">
        <v>1.934142928924</v>
      </c>
      <c r="AL5" s="77">
        <v>24211285.519269999</v>
      </c>
      <c r="AM5" s="77">
        <v>24985065.326767098</v>
      </c>
      <c r="AN5" s="78"/>
      <c r="AO5" s="79">
        <f>SQRT(U5^2+(AL5-V5)^2)</f>
        <v>23901420.00378095</v>
      </c>
      <c r="AP5" s="79">
        <f>AE5-(2*ATAN(Y5))</f>
        <v>0.71252068942442093</v>
      </c>
      <c r="AQ5" s="79">
        <f>((1-AF5*SIN(AP5))/(1+AF5*SIN(AP5)))^AG5</f>
        <v>0.99558055067920337</v>
      </c>
      <c r="AR5" s="79">
        <f>AE5-2*ATAN(Y5*AQ5)</f>
        <v>0.71586751676087435</v>
      </c>
      <c r="AS5" s="77">
        <f>IF(AP5&lt;&gt;AR5,AR5,"End")</f>
        <v>0.71586751676087435</v>
      </c>
      <c r="AT5" s="77">
        <f>IF(B33&lt;&gt;B35,(AE5-2*ATAN(Y5*(((1-AF5*SIN(AS5))/(1+AF5*SIN(AS5)))^AG5))),(AE5-2*ATAN(Y5*(((1-AF5*SIN(AS5))/(1+AF5*SIN(AS5)))^AG5))))</f>
        <v>0.71588046987298226</v>
      </c>
      <c r="AU5" s="77">
        <f>IF(AS5&lt;&gt;AT5,AT5,"End")</f>
        <v>0.71588046987298226</v>
      </c>
      <c r="AV5" s="77">
        <f>IF(B33&lt;&gt;B35,(AE5-2*ATAN(Y5*(((1-AF5*SIN(AU5))/(1+AF5*SIN(AU5)))^AG5))),(AE5-2*ATAN(Y5*(((1-AF5*SIN(AU5))/(1+AF5*SIN(AU5)))^AG5))))</f>
        <v>0.71588051993220425</v>
      </c>
      <c r="AW5" s="77">
        <f>IF(AU5&lt;&gt;AV5,AV5,"End")</f>
        <v>0.71588051993220425</v>
      </c>
      <c r="AX5" s="77">
        <f>IF(B33&lt;&gt;B35,(AE5-2*ATAN(Y5*(((1-AF5*SIN(AW5))/(1+AF5*SIN(AW5)))^AG5))),(AE5-2*ATAN(Y5*(((1-AF5*SIN(AW5))/(1+AF5*SIN(AW5)))^AG5))))</f>
        <v>0.71588052012566439</v>
      </c>
      <c r="AY5" s="77">
        <f>IF(AW5&lt;&gt;AX5,AX5,"End")</f>
        <v>0.71588052012566439</v>
      </c>
      <c r="AZ5" s="77">
        <f>IF(B33&lt;&gt;B35,(AE5-2*ATAN(Y5*(((1-AF5*SIN(AY5))/(1+AF5*SIN(AY5)))^AG5))),(AE5-2*ATAN(Y5*(((1-AF5*SIN(AY5))/(1+AF5*SIN(AY5)))^AG5))))</f>
        <v>0.71588052012641212</v>
      </c>
      <c r="BA5" s="77">
        <f>IF(AY5&lt;&gt;AZ5,AZ5,"End")</f>
        <v>0.71588052012641212</v>
      </c>
      <c r="BB5" s="77">
        <f>IF(B33&lt;&gt;B35,(AE5-2*ATAN(Y5*(((1-AF5*SIN(BA5))/(1+AF5*SIN(BA5)))^AG5))),(AE5-2*ATAN(Y5*(((1-AF5*SIN(BA5))/(1+AF5*SIN(BA5)))^AG5))))</f>
        <v>0.7158805201264149</v>
      </c>
    </row>
    <row r="6" spans="1:54" x14ac:dyDescent="0.2">
      <c r="A6" s="15">
        <v>43257</v>
      </c>
      <c r="B6" s="16" t="s">
        <v>70</v>
      </c>
      <c r="C6" s="15">
        <v>31379</v>
      </c>
      <c r="D6" s="17"/>
      <c r="E6" s="18"/>
      <c r="F6" s="19">
        <f>IF(A6="","",BB6/AD6)</f>
        <v>41.017176816791341</v>
      </c>
      <c r="G6" s="19">
        <f>IF(C6="","",IF(B6="N",ABS((W6/AH6)+AB6)/AD6,ABS((X6/AI6)+AC6)/AD6))</f>
        <v>76.182427810519073</v>
      </c>
      <c r="H6" s="17"/>
      <c r="I6" s="20">
        <f>IF(F6="","",INT(F6))</f>
        <v>41</v>
      </c>
      <c r="J6" s="21">
        <f>IF(F6="","",(F6-INT(F6))*60)</f>
        <v>1.0306090074804786</v>
      </c>
      <c r="K6" s="20">
        <f>IF(G6="","",INT(G6))</f>
        <v>76</v>
      </c>
      <c r="L6" s="21">
        <f>IF(G6="","",(G6-INT(G6))*60)</f>
        <v>10.945668631144372</v>
      </c>
      <c r="M6" s="22"/>
      <c r="N6" s="20">
        <f>I6</f>
        <v>41</v>
      </c>
      <c r="O6" s="20">
        <f>IF(J6="","",INT(J6))</f>
        <v>1</v>
      </c>
      <c r="P6" s="23">
        <f>IF(J6="","",(J6-INT(J6))*60)</f>
        <v>1.836540448828714</v>
      </c>
      <c r="Q6" s="20">
        <f>K6</f>
        <v>76</v>
      </c>
      <c r="R6" s="20">
        <f>IF(L6="","",INT(L6))</f>
        <v>10</v>
      </c>
      <c r="S6" s="23">
        <f>IF(L6="","",(L6-INT(L6))*60)</f>
        <v>56.74011786866231</v>
      </c>
      <c r="U6" s="77">
        <f>IF((A6*10)&gt;900000,(A6*10)-1000000,A6*10)</f>
        <v>432570</v>
      </c>
      <c r="V6" s="77">
        <f>C6*10</f>
        <v>313790</v>
      </c>
      <c r="W6" s="77">
        <f>ATAN(U6/(AL6-V6))</f>
        <v>1.8099083450722572E-2</v>
      </c>
      <c r="X6" s="77">
        <f>ATAN(U6/(AM6-V6))</f>
        <v>1.753154937527476E-2</v>
      </c>
      <c r="Y6" s="77">
        <f>IF(B6="N",((SQRT(U6^2+(AL6-V6)^2))/(AA6*AJ6))^(1/AH6),((SQRT(U6^2+(AM6-V6)^2))/(AA6*AK6))^(1/AI6))</f>
        <v>0.45757760867243935</v>
      </c>
      <c r="Z6" s="77">
        <f>((1-AF6*SIN(AE6-2*ATAN(Y6)))/(1+AF6*SIN(AE6-2*ATAN(Y6))))^AG6</f>
        <v>0.99558054827637987</v>
      </c>
      <c r="AA6" s="77">
        <v>20925874</v>
      </c>
      <c r="AB6" s="77">
        <v>-1.3569863</v>
      </c>
      <c r="AC6" s="77">
        <v>-1.3569863</v>
      </c>
      <c r="AD6" s="77">
        <v>1.7453199999999999E-2</v>
      </c>
      <c r="AE6" s="77">
        <v>1.5707963</v>
      </c>
      <c r="AF6" s="77">
        <v>8.2271899999999995E-2</v>
      </c>
      <c r="AG6" s="77">
        <f>AF6/2</f>
        <v>4.1135949999999998E-2</v>
      </c>
      <c r="AH6" s="77">
        <v>0.66153673745587505</v>
      </c>
      <c r="AI6" s="77">
        <v>0.64879020428472001</v>
      </c>
      <c r="AJ6" s="77">
        <v>1.9158210961483899</v>
      </c>
      <c r="AK6" s="77">
        <v>1.934142928924</v>
      </c>
      <c r="AL6" s="77">
        <v>24211285.519269999</v>
      </c>
      <c r="AM6" s="77">
        <v>24985065.326767098</v>
      </c>
      <c r="AN6" s="78"/>
      <c r="AO6" s="79">
        <f>SQRT(U6^2+(AL6-V6)^2)</f>
        <v>23901410.186397571</v>
      </c>
      <c r="AP6" s="79">
        <f>AE6-(2*ATAN(Y6))</f>
        <v>0.71252115926574988</v>
      </c>
      <c r="AQ6" s="79">
        <f>((1-AF6*SIN(AP6))/(1+AF6*SIN(AP6)))^AG6</f>
        <v>0.99558054827637987</v>
      </c>
      <c r="AR6" s="79">
        <f>AE6-2*ATAN(Y6*AQ6)</f>
        <v>0.71586798706211296</v>
      </c>
      <c r="AS6" s="77">
        <f>IF(AP6&lt;&gt;AR6,AR6,"End")</f>
        <v>0.71586798706211296</v>
      </c>
      <c r="AT6" s="77">
        <f>IF(B34&lt;&gt;B36,(AE6-2*ATAN(Y6*(((1-AF6*SIN(AS6))/(1+AF6*SIN(AS6)))^AG6))),(AE6-2*ATAN(Y6*(((1-AF6*SIN(AS6))/(1+AF6*SIN(AS6)))^AG6))))</f>
        <v>0.71588094016546489</v>
      </c>
      <c r="AU6" s="77">
        <f>IF(AS6&lt;&gt;AT6,AT6,"End")</f>
        <v>0.71588094016546489</v>
      </c>
      <c r="AV6" s="77">
        <f>IF(B34&lt;&gt;B36,(AE6-2*ATAN(Y6*(((1-AF6*SIN(AU6))/(1+AF6*SIN(AU6)))^AG6))),(AE6-2*ATAN(Y6*(((1-AF6*SIN(AU6))/(1+AF6*SIN(AU6)))^AG6))))</f>
        <v>0.71588099022461227</v>
      </c>
      <c r="AW6" s="77">
        <f>IF(AU6&lt;&gt;AV6,AV6,"End")</f>
        <v>0.71588099022461227</v>
      </c>
      <c r="AX6" s="77">
        <f>IF(B34&lt;&gt;B36,(AE6-2*ATAN(Y6*(((1-AF6*SIN(AW6))/(1+AF6*SIN(AW6)))^AG6))),(AE6-2*ATAN(Y6*(((1-AF6*SIN(AW6))/(1+AF6*SIN(AW6)))^AG6))))</f>
        <v>0.71588099041807196</v>
      </c>
      <c r="AY6" s="77">
        <f>IF(AW6&lt;&gt;AX6,AX6,"End")</f>
        <v>0.71588099041807196</v>
      </c>
      <c r="AZ6" s="77">
        <f>IF(B34&lt;&gt;B36,(AE6-2*ATAN(Y6*(((1-AF6*SIN(AY6))/(1+AF6*SIN(AY6)))^AG6))),(AE6-2*ATAN(Y6*(((1-AF6*SIN(AY6))/(1+AF6*SIN(AY6)))^AG6))))</f>
        <v>0.71588099041881958</v>
      </c>
      <c r="BA6" s="77">
        <f>IF(AY6&lt;&gt;AZ6,AZ6,"End")</f>
        <v>0.71588099041881958</v>
      </c>
      <c r="BB6" s="77">
        <f>IF(B34&lt;&gt;B36,(AE6-2*ATAN(Y6*(((1-AF6*SIN(BA6))/(1+AF6*SIN(BA6)))^AG6))),(AE6-2*ATAN(Y6*(((1-AF6*SIN(BA6))/(1+AF6*SIN(BA6)))^AG6))))</f>
        <v>0.71588099041882258</v>
      </c>
    </row>
    <row r="7" spans="1:54" x14ac:dyDescent="0.2">
      <c r="A7" s="15">
        <v>43258</v>
      </c>
      <c r="B7" s="16" t="s">
        <v>71</v>
      </c>
      <c r="C7" s="15">
        <v>31380</v>
      </c>
      <c r="D7" s="17"/>
      <c r="E7" s="17"/>
      <c r="F7" s="19">
        <f t="shared" ref="F7:F70" si="0">IF(A7="","",BB7/AD7)</f>
        <v>40.184357215613602</v>
      </c>
      <c r="G7" s="19">
        <f t="shared" ref="G7:G70" si="1">IF(C7="","",IF(B7="N",ABS((W7/AH7)+AB7)/AD7,ABS((X7/AI7)+AC7)/AD7))</f>
        <v>76.201714083482869</v>
      </c>
      <c r="H7" s="17"/>
      <c r="I7" s="20">
        <f t="shared" ref="I7:I70" si="2">IF(F7="","",INT(F7))</f>
        <v>40</v>
      </c>
      <c r="J7" s="21">
        <f t="shared" ref="J7:J70" si="3">IF(F7="","",(F7-INT(F7))*60)</f>
        <v>11.061432936816118</v>
      </c>
      <c r="K7" s="20">
        <f t="shared" ref="K7:K70" si="4">IF(G7="","",INT(G7))</f>
        <v>76</v>
      </c>
      <c r="L7" s="21">
        <f t="shared" ref="L7:L70" si="5">IF(G7="","",(G7-INT(G7))*60)</f>
        <v>12.102845008972167</v>
      </c>
      <c r="M7" s="22"/>
      <c r="N7" s="20">
        <f t="shared" ref="N7:N70" si="6">I7</f>
        <v>40</v>
      </c>
      <c r="O7" s="20">
        <f t="shared" ref="O7:O70" si="7">IF(J7="","",INT(J7))</f>
        <v>11</v>
      </c>
      <c r="P7" s="23">
        <f t="shared" ref="P7:P70" si="8">IF(J7="","",(J7-INT(J7))*60)</f>
        <v>3.6859762089670767</v>
      </c>
      <c r="Q7" s="20">
        <f t="shared" ref="Q7:Q70" si="9">K7</f>
        <v>76</v>
      </c>
      <c r="R7" s="20">
        <f t="shared" ref="R7:R70" si="10">IF(L7="","",INT(L7))</f>
        <v>12</v>
      </c>
      <c r="S7" s="23">
        <f t="shared" ref="S7:S70" si="11">IF(L7="","",(L7-INT(L7))*60)</f>
        <v>6.1707005383300384</v>
      </c>
      <c r="U7" s="77">
        <f t="shared" ref="U7:U70" si="12">IF((A7*10)&gt;900000,(A7*10)-1000000,A7*10)</f>
        <v>432580</v>
      </c>
      <c r="V7" s="77">
        <f t="shared" ref="V7:V70" si="13">C7*10</f>
        <v>313800</v>
      </c>
      <c r="W7" s="77">
        <f t="shared" ref="W7:W70" si="14">ATAN(U7/(AL7-V7))</f>
        <v>1.8099509339706346E-2</v>
      </c>
      <c r="X7" s="77">
        <f t="shared" ref="X7:X70" si="15">ATAN(U7/(AM7-V7))</f>
        <v>1.7531961685147299E-2</v>
      </c>
      <c r="Y7" s="77">
        <f t="shared" ref="Y7:Y70" si="16">IF(B7="N",((SQRT(U7^2+(AL7-V7)^2))/(AA7*AJ7))^(1/AH7),((SQRT(U7^2+(AM7-V7)^2))/(AA7*AK7))^(1/AI7))</f>
        <v>0.46638711362208651</v>
      </c>
      <c r="Z7" s="77">
        <f t="shared" ref="Z7:Z70" si="17">((1-AF7*SIN(AE7-2*ATAN(Y7)))/(1+AF7*SIN(AE7-2*ATAN(Y7))))^AG7</f>
        <v>0.99565526757702505</v>
      </c>
      <c r="AA7" s="77">
        <v>20925874</v>
      </c>
      <c r="AB7" s="77">
        <v>-1.3569863</v>
      </c>
      <c r="AC7" s="77">
        <v>-1.3569863</v>
      </c>
      <c r="AD7" s="77">
        <v>1.7453199999999999E-2</v>
      </c>
      <c r="AE7" s="77">
        <v>1.5707963</v>
      </c>
      <c r="AF7" s="77">
        <v>8.2271899999999995E-2</v>
      </c>
      <c r="AG7" s="77">
        <f t="shared" ref="AG7:AG70" si="18">AF7/2</f>
        <v>4.1135949999999998E-2</v>
      </c>
      <c r="AH7" s="77">
        <v>0.66153673745587505</v>
      </c>
      <c r="AI7" s="77">
        <v>0.64879020428472001</v>
      </c>
      <c r="AJ7" s="77">
        <v>1.9158210961483899</v>
      </c>
      <c r="AK7" s="77">
        <v>1.934142928924</v>
      </c>
      <c r="AL7" s="77">
        <v>24211285.519269999</v>
      </c>
      <c r="AM7" s="77">
        <v>24985065.326767098</v>
      </c>
      <c r="AN7" s="78"/>
      <c r="AO7" s="79">
        <f t="shared" ref="AO7:AO70" si="19">SQRT(U7^2+(AL7-V7)^2)</f>
        <v>23901400.369018532</v>
      </c>
      <c r="AP7" s="79">
        <f t="shared" ref="AP7:AP70" si="20">AE7-(2*ATAN(Y7))</f>
        <v>0.69800114951844561</v>
      </c>
      <c r="AQ7" s="79">
        <f t="shared" ref="AQ7:AQ70" si="21">((1-AF7*SIN(AP7))/(1+AF7*SIN(AP7)))^AG7</f>
        <v>0.99565526757702505</v>
      </c>
      <c r="AR7" s="79">
        <f t="shared" ref="AR7:AR70" si="22">AE7-2*ATAN(Y7*AQ7)</f>
        <v>0.70133235478839551</v>
      </c>
      <c r="AS7" s="77">
        <f t="shared" ref="AS7:AS70" si="23">IF(AP7&lt;&gt;AR7,AR7,"End")</f>
        <v>0.70133235478839551</v>
      </c>
      <c r="AT7" s="77">
        <f t="shared" ref="AT7:AT70" si="24">IF(B35&lt;&gt;B37,(AE7-2*ATAN(Y7*(((1-AF7*SIN(AS7))/(1+AF7*SIN(AS7)))^AG7))),(AE7-2*ATAN(Y7*(((1-AF7*SIN(AS7))/(1+AF7*SIN(AS7)))^AG7))))</f>
        <v>0.70134557078857507</v>
      </c>
      <c r="AU7" s="77">
        <f t="shared" ref="AU7:AU70" si="25">IF(AS7&lt;&gt;AT7,AT7,"End")</f>
        <v>0.70134557078857507</v>
      </c>
      <c r="AV7" s="77">
        <f t="shared" ref="AV7:AV70" si="26">IF(B35&lt;&gt;B37,(AE7-2*ATAN(Y7*(((1-AF7*SIN(AU7))/(1+AF7*SIN(AU7)))^AG7))),(AE7-2*ATAN(Y7*(((1-AF7*SIN(AU7))/(1+AF7*SIN(AU7)))^AG7))))</f>
        <v>0.70134562314729043</v>
      </c>
      <c r="AW7" s="77">
        <f t="shared" ref="AW7:AW70" si="27">IF(AU7&lt;&gt;AV7,AV7,"End")</f>
        <v>0.70134562314729043</v>
      </c>
      <c r="AX7" s="77">
        <f t="shared" ref="AX7:AX70" si="28">IF(B35&lt;&gt;B37,(AE7-2*ATAN(Y7*(((1-AF7*SIN(AW7))/(1+AF7*SIN(AW7)))^AG7))),(AE7-2*ATAN(Y7*(((1-AF7*SIN(AW7))/(1+AF7*SIN(AW7)))^AG7))))</f>
        <v>0.70134562335472228</v>
      </c>
      <c r="AY7" s="77">
        <f t="shared" ref="AY7:AY70" si="29">IF(AW7&lt;&gt;AX7,AX7,"End")</f>
        <v>0.70134562335472228</v>
      </c>
      <c r="AZ7" s="77">
        <f t="shared" ref="AZ7:AZ70" si="30">IF(B35&lt;&gt;B37,(AE7-2*ATAN(Y7*(((1-AF7*SIN(AY7))/(1+AF7*SIN(AY7)))^AG7))),(AE7-2*ATAN(Y7*(((1-AF7*SIN(AY7))/(1+AF7*SIN(AY7)))^AG7))))</f>
        <v>0.70134562335554418</v>
      </c>
      <c r="BA7" s="77">
        <f t="shared" ref="BA7:BA70" si="31">IF(AY7&lt;&gt;AZ7,AZ7,"End")</f>
        <v>0.70134562335554418</v>
      </c>
      <c r="BB7" s="77">
        <f t="shared" ref="BB7:BB70" si="32">IF(B35&lt;&gt;B37,(AE7-2*ATAN(Y7*(((1-AF7*SIN(BA7))/(1+AF7*SIN(BA7)))^AG7))),(AE7-2*ATAN(Y7*(((1-AF7*SIN(BA7))/(1+AF7*SIN(BA7)))^AG7))))</f>
        <v>0.70134562335554729</v>
      </c>
    </row>
    <row r="8" spans="1:54" ht="12.75" customHeight="1" x14ac:dyDescent="0.2">
      <c r="A8" s="15"/>
      <c r="B8" s="24"/>
      <c r="C8" s="15"/>
      <c r="D8" s="25"/>
      <c r="E8" s="25"/>
      <c r="F8" s="19" t="str">
        <f t="shared" si="0"/>
        <v/>
      </c>
      <c r="G8" s="19" t="str">
        <f t="shared" si="1"/>
        <v/>
      </c>
      <c r="H8" s="17"/>
      <c r="I8" s="20" t="str">
        <f t="shared" si="2"/>
        <v/>
      </c>
      <c r="J8" s="21" t="str">
        <f t="shared" si="3"/>
        <v/>
      </c>
      <c r="K8" s="20" t="str">
        <f t="shared" si="4"/>
        <v/>
      </c>
      <c r="L8" s="21" t="str">
        <f t="shared" si="5"/>
        <v/>
      </c>
      <c r="M8" s="22"/>
      <c r="N8" s="20" t="str">
        <f t="shared" si="6"/>
        <v/>
      </c>
      <c r="O8" s="20" t="str">
        <f t="shared" si="7"/>
        <v/>
      </c>
      <c r="P8" s="23" t="str">
        <f t="shared" si="8"/>
        <v/>
      </c>
      <c r="Q8" s="20" t="str">
        <f t="shared" si="9"/>
        <v/>
      </c>
      <c r="R8" s="20" t="str">
        <f t="shared" si="10"/>
        <v/>
      </c>
      <c r="S8" s="23" t="str">
        <f t="shared" si="11"/>
        <v/>
      </c>
      <c r="U8" s="77">
        <f t="shared" si="12"/>
        <v>0</v>
      </c>
      <c r="V8" s="77">
        <f t="shared" si="13"/>
        <v>0</v>
      </c>
      <c r="W8" s="77">
        <f t="shared" si="14"/>
        <v>0</v>
      </c>
      <c r="X8" s="77">
        <f t="shared" si="15"/>
        <v>0</v>
      </c>
      <c r="Y8" s="77">
        <f t="shared" si="16"/>
        <v>0.47544920383669298</v>
      </c>
      <c r="Z8" s="77">
        <f t="shared" si="17"/>
        <v>0.99573254865957062</v>
      </c>
      <c r="AA8" s="77">
        <v>20925874</v>
      </c>
      <c r="AB8" s="77">
        <v>-1.3569863</v>
      </c>
      <c r="AC8" s="77">
        <v>-1.3569863</v>
      </c>
      <c r="AD8" s="77">
        <v>1.7453199999999999E-2</v>
      </c>
      <c r="AE8" s="77">
        <v>1.5707963</v>
      </c>
      <c r="AF8" s="77">
        <v>8.2271899999999995E-2</v>
      </c>
      <c r="AG8" s="77">
        <f t="shared" si="18"/>
        <v>4.1135949999999998E-2</v>
      </c>
      <c r="AH8" s="77">
        <v>0.66153673745587505</v>
      </c>
      <c r="AI8" s="77">
        <v>0.64879020428472001</v>
      </c>
      <c r="AJ8" s="77">
        <v>1.9158210961483899</v>
      </c>
      <c r="AK8" s="77">
        <v>1.934142928924</v>
      </c>
      <c r="AL8" s="77">
        <v>24211285.519269999</v>
      </c>
      <c r="AM8" s="77">
        <v>24985065.326767098</v>
      </c>
      <c r="AN8" s="78"/>
      <c r="AO8" s="79">
        <f t="shared" si="19"/>
        <v>24211285.519269999</v>
      </c>
      <c r="AP8" s="79">
        <f t="shared" si="20"/>
        <v>0.6831667347549476</v>
      </c>
      <c r="AQ8" s="79">
        <f t="shared" si="21"/>
        <v>0.99573254865957062</v>
      </c>
      <c r="AR8" s="79">
        <f t="shared" si="22"/>
        <v>0.68647907750909509</v>
      </c>
      <c r="AS8" s="77">
        <f t="shared" si="23"/>
        <v>0.68647907750909509</v>
      </c>
      <c r="AT8" s="77">
        <f t="shared" si="24"/>
        <v>0.68649254549800376</v>
      </c>
      <c r="AU8" s="77">
        <f t="shared" si="25"/>
        <v>0.68649254549800376</v>
      </c>
      <c r="AV8" s="77">
        <f t="shared" si="26"/>
        <v>0.68649260018474378</v>
      </c>
      <c r="AW8" s="77">
        <f t="shared" si="27"/>
        <v>0.68649260018474378</v>
      </c>
      <c r="AX8" s="77">
        <f t="shared" si="28"/>
        <v>0.68649260040679805</v>
      </c>
      <c r="AY8" s="77">
        <f t="shared" si="29"/>
        <v>0.68649260040679805</v>
      </c>
      <c r="AZ8" s="77">
        <f t="shared" si="30"/>
        <v>0.68649260040769955</v>
      </c>
      <c r="BA8" s="77">
        <f t="shared" si="31"/>
        <v>0.68649260040769955</v>
      </c>
      <c r="BB8" s="77">
        <f t="shared" si="32"/>
        <v>0.68649260040770332</v>
      </c>
    </row>
    <row r="9" spans="1:54" ht="12.75" customHeight="1" x14ac:dyDescent="0.2">
      <c r="A9" s="15"/>
      <c r="B9" s="24"/>
      <c r="C9" s="15"/>
      <c r="D9" s="25"/>
      <c r="E9" s="25"/>
      <c r="F9" s="19" t="str">
        <f t="shared" si="0"/>
        <v/>
      </c>
      <c r="G9" s="19" t="str">
        <f t="shared" si="1"/>
        <v/>
      </c>
      <c r="H9" s="17"/>
      <c r="I9" s="20" t="str">
        <f t="shared" si="2"/>
        <v/>
      </c>
      <c r="J9" s="21" t="str">
        <f t="shared" si="3"/>
        <v/>
      </c>
      <c r="K9" s="20" t="str">
        <f t="shared" si="4"/>
        <v/>
      </c>
      <c r="L9" s="21" t="str">
        <f t="shared" si="5"/>
        <v/>
      </c>
      <c r="M9" s="22"/>
      <c r="N9" s="20" t="str">
        <f t="shared" si="6"/>
        <v/>
      </c>
      <c r="O9" s="20" t="str">
        <f t="shared" si="7"/>
        <v/>
      </c>
      <c r="P9" s="23" t="str">
        <f t="shared" si="8"/>
        <v/>
      </c>
      <c r="Q9" s="20" t="str">
        <f t="shared" si="9"/>
        <v/>
      </c>
      <c r="R9" s="20" t="str">
        <f t="shared" si="10"/>
        <v/>
      </c>
      <c r="S9" s="23" t="str">
        <f t="shared" si="11"/>
        <v/>
      </c>
      <c r="U9" s="77">
        <f t="shared" si="12"/>
        <v>0</v>
      </c>
      <c r="V9" s="77">
        <f t="shared" si="13"/>
        <v>0</v>
      </c>
      <c r="W9" s="77">
        <f t="shared" si="14"/>
        <v>0</v>
      </c>
      <c r="X9" s="77">
        <f t="shared" si="15"/>
        <v>0</v>
      </c>
      <c r="Y9" s="77">
        <f t="shared" si="16"/>
        <v>0.47544920383669298</v>
      </c>
      <c r="Z9" s="77">
        <f t="shared" si="17"/>
        <v>0.99573254865957062</v>
      </c>
      <c r="AA9" s="77">
        <v>20925874</v>
      </c>
      <c r="AB9" s="77">
        <v>-1.3569863</v>
      </c>
      <c r="AC9" s="77">
        <v>-1.3569863</v>
      </c>
      <c r="AD9" s="77">
        <v>1.7453199999999999E-2</v>
      </c>
      <c r="AE9" s="77">
        <v>1.5707963</v>
      </c>
      <c r="AF9" s="77">
        <v>8.2271899999999995E-2</v>
      </c>
      <c r="AG9" s="77">
        <f t="shared" si="18"/>
        <v>4.1135949999999998E-2</v>
      </c>
      <c r="AH9" s="77">
        <v>0.66153673745587505</v>
      </c>
      <c r="AI9" s="77">
        <v>0.64879020428472001</v>
      </c>
      <c r="AJ9" s="77">
        <v>1.9158210961483899</v>
      </c>
      <c r="AK9" s="77">
        <v>1.934142928924</v>
      </c>
      <c r="AL9" s="77">
        <v>24211285.519269999</v>
      </c>
      <c r="AM9" s="77">
        <v>24985065.326767098</v>
      </c>
      <c r="AN9" s="78"/>
      <c r="AO9" s="79">
        <f t="shared" si="19"/>
        <v>24211285.519269999</v>
      </c>
      <c r="AP9" s="79">
        <f t="shared" si="20"/>
        <v>0.6831667347549476</v>
      </c>
      <c r="AQ9" s="79">
        <f t="shared" si="21"/>
        <v>0.99573254865957062</v>
      </c>
      <c r="AR9" s="79">
        <f t="shared" si="22"/>
        <v>0.68647907750909509</v>
      </c>
      <c r="AS9" s="77">
        <f t="shared" si="23"/>
        <v>0.68647907750909509</v>
      </c>
      <c r="AT9" s="77">
        <f t="shared" si="24"/>
        <v>0.68649254549800376</v>
      </c>
      <c r="AU9" s="77">
        <f t="shared" si="25"/>
        <v>0.68649254549800376</v>
      </c>
      <c r="AV9" s="77">
        <f t="shared" si="26"/>
        <v>0.68649260018474378</v>
      </c>
      <c r="AW9" s="77">
        <f t="shared" si="27"/>
        <v>0.68649260018474378</v>
      </c>
      <c r="AX9" s="77">
        <f t="shared" si="28"/>
        <v>0.68649260040679805</v>
      </c>
      <c r="AY9" s="77">
        <f t="shared" si="29"/>
        <v>0.68649260040679805</v>
      </c>
      <c r="AZ9" s="77">
        <f t="shared" si="30"/>
        <v>0.68649260040769955</v>
      </c>
      <c r="BA9" s="77">
        <f t="shared" si="31"/>
        <v>0.68649260040769955</v>
      </c>
      <c r="BB9" s="77">
        <f t="shared" si="32"/>
        <v>0.68649260040770332</v>
      </c>
    </row>
    <row r="10" spans="1:54" ht="12.75" customHeight="1" x14ac:dyDescent="0.2">
      <c r="A10" s="15"/>
      <c r="B10" s="24"/>
      <c r="C10" s="15"/>
      <c r="D10" s="25"/>
      <c r="E10" s="25"/>
      <c r="F10" s="19" t="str">
        <f t="shared" si="0"/>
        <v/>
      </c>
      <c r="G10" s="19" t="str">
        <f t="shared" si="1"/>
        <v/>
      </c>
      <c r="H10" s="17"/>
      <c r="I10" s="20" t="str">
        <f t="shared" si="2"/>
        <v/>
      </c>
      <c r="J10" s="21" t="str">
        <f t="shared" si="3"/>
        <v/>
      </c>
      <c r="K10" s="20" t="str">
        <f t="shared" si="4"/>
        <v/>
      </c>
      <c r="L10" s="21" t="str">
        <f t="shared" si="5"/>
        <v/>
      </c>
      <c r="M10" s="22"/>
      <c r="N10" s="20" t="str">
        <f t="shared" si="6"/>
        <v/>
      </c>
      <c r="O10" s="20" t="str">
        <f t="shared" si="7"/>
        <v/>
      </c>
      <c r="P10" s="23" t="str">
        <f t="shared" si="8"/>
        <v/>
      </c>
      <c r="Q10" s="20" t="str">
        <f t="shared" si="9"/>
        <v/>
      </c>
      <c r="R10" s="20" t="str">
        <f t="shared" si="10"/>
        <v/>
      </c>
      <c r="S10" s="23" t="str">
        <f t="shared" si="11"/>
        <v/>
      </c>
      <c r="U10" s="77">
        <f t="shared" si="12"/>
        <v>0</v>
      </c>
      <c r="V10" s="77">
        <f t="shared" si="13"/>
        <v>0</v>
      </c>
      <c r="W10" s="77">
        <f t="shared" si="14"/>
        <v>0</v>
      </c>
      <c r="X10" s="77">
        <f t="shared" si="15"/>
        <v>0</v>
      </c>
      <c r="Y10" s="77">
        <f t="shared" si="16"/>
        <v>0.47544920383669298</v>
      </c>
      <c r="Z10" s="77">
        <f t="shared" si="17"/>
        <v>0.99573254865957062</v>
      </c>
      <c r="AA10" s="77">
        <v>20925874</v>
      </c>
      <c r="AB10" s="77">
        <v>-1.3569863</v>
      </c>
      <c r="AC10" s="77">
        <v>-1.3569863</v>
      </c>
      <c r="AD10" s="77">
        <v>1.7453199999999999E-2</v>
      </c>
      <c r="AE10" s="77">
        <v>1.5707963</v>
      </c>
      <c r="AF10" s="77">
        <v>8.2271899999999995E-2</v>
      </c>
      <c r="AG10" s="77">
        <f t="shared" si="18"/>
        <v>4.1135949999999998E-2</v>
      </c>
      <c r="AH10" s="77">
        <v>0.66153673745587505</v>
      </c>
      <c r="AI10" s="77">
        <v>0.64879020428472001</v>
      </c>
      <c r="AJ10" s="77">
        <v>1.9158210961483899</v>
      </c>
      <c r="AK10" s="77">
        <v>1.934142928924</v>
      </c>
      <c r="AL10" s="77">
        <v>24211285.519269999</v>
      </c>
      <c r="AM10" s="77">
        <v>24985065.326767098</v>
      </c>
      <c r="AN10" s="78"/>
      <c r="AO10" s="79">
        <f t="shared" si="19"/>
        <v>24211285.519269999</v>
      </c>
      <c r="AP10" s="79">
        <f t="shared" si="20"/>
        <v>0.6831667347549476</v>
      </c>
      <c r="AQ10" s="79">
        <f t="shared" si="21"/>
        <v>0.99573254865957062</v>
      </c>
      <c r="AR10" s="79">
        <f t="shared" si="22"/>
        <v>0.68647907750909509</v>
      </c>
      <c r="AS10" s="77">
        <f t="shared" si="23"/>
        <v>0.68647907750909509</v>
      </c>
      <c r="AT10" s="77">
        <f t="shared" si="24"/>
        <v>0.68649254549800376</v>
      </c>
      <c r="AU10" s="77">
        <f t="shared" si="25"/>
        <v>0.68649254549800376</v>
      </c>
      <c r="AV10" s="77">
        <f t="shared" si="26"/>
        <v>0.68649260018474378</v>
      </c>
      <c r="AW10" s="77">
        <f t="shared" si="27"/>
        <v>0.68649260018474378</v>
      </c>
      <c r="AX10" s="77">
        <f t="shared" si="28"/>
        <v>0.68649260040679805</v>
      </c>
      <c r="AY10" s="77">
        <f t="shared" si="29"/>
        <v>0.68649260040679805</v>
      </c>
      <c r="AZ10" s="77">
        <f t="shared" si="30"/>
        <v>0.68649260040769955</v>
      </c>
      <c r="BA10" s="77">
        <f t="shared" si="31"/>
        <v>0.68649260040769955</v>
      </c>
      <c r="BB10" s="77">
        <f t="shared" si="32"/>
        <v>0.68649260040770332</v>
      </c>
    </row>
    <row r="11" spans="1:54" ht="12.75" customHeight="1" x14ac:dyDescent="0.2">
      <c r="A11" s="15"/>
      <c r="B11" s="24"/>
      <c r="C11" s="15"/>
      <c r="D11" s="25"/>
      <c r="E11" s="25"/>
      <c r="F11" s="19" t="str">
        <f t="shared" si="0"/>
        <v/>
      </c>
      <c r="G11" s="19" t="str">
        <f t="shared" si="1"/>
        <v/>
      </c>
      <c r="H11" s="17"/>
      <c r="I11" s="20" t="str">
        <f t="shared" si="2"/>
        <v/>
      </c>
      <c r="J11" s="21" t="str">
        <f t="shared" si="3"/>
        <v/>
      </c>
      <c r="K11" s="20" t="str">
        <f t="shared" si="4"/>
        <v/>
      </c>
      <c r="L11" s="21" t="str">
        <f t="shared" si="5"/>
        <v/>
      </c>
      <c r="M11" s="22"/>
      <c r="N11" s="20" t="str">
        <f t="shared" si="6"/>
        <v/>
      </c>
      <c r="O11" s="20" t="str">
        <f t="shared" si="7"/>
        <v/>
      </c>
      <c r="P11" s="23" t="str">
        <f t="shared" si="8"/>
        <v/>
      </c>
      <c r="Q11" s="20" t="str">
        <f t="shared" si="9"/>
        <v/>
      </c>
      <c r="R11" s="20" t="str">
        <f t="shared" si="10"/>
        <v/>
      </c>
      <c r="S11" s="23" t="str">
        <f t="shared" si="11"/>
        <v/>
      </c>
      <c r="U11" s="77">
        <f t="shared" si="12"/>
        <v>0</v>
      </c>
      <c r="V11" s="77">
        <f t="shared" si="13"/>
        <v>0</v>
      </c>
      <c r="W11" s="77">
        <f t="shared" si="14"/>
        <v>0</v>
      </c>
      <c r="X11" s="77">
        <f t="shared" si="15"/>
        <v>0</v>
      </c>
      <c r="Y11" s="77">
        <f t="shared" si="16"/>
        <v>0.47544920383669298</v>
      </c>
      <c r="Z11" s="77">
        <f t="shared" si="17"/>
        <v>0.99573254865957062</v>
      </c>
      <c r="AA11" s="77">
        <v>20925874</v>
      </c>
      <c r="AB11" s="77">
        <v>-1.3569863</v>
      </c>
      <c r="AC11" s="77">
        <v>-1.3569863</v>
      </c>
      <c r="AD11" s="77">
        <v>1.7453199999999999E-2</v>
      </c>
      <c r="AE11" s="77">
        <v>1.5707963</v>
      </c>
      <c r="AF11" s="77">
        <v>8.2271899999999995E-2</v>
      </c>
      <c r="AG11" s="77">
        <f t="shared" si="18"/>
        <v>4.1135949999999998E-2</v>
      </c>
      <c r="AH11" s="77">
        <v>0.66153673745587505</v>
      </c>
      <c r="AI11" s="77">
        <v>0.64879020428472001</v>
      </c>
      <c r="AJ11" s="77">
        <v>1.9158210961483899</v>
      </c>
      <c r="AK11" s="77">
        <v>1.934142928924</v>
      </c>
      <c r="AL11" s="77">
        <v>24211285.519269999</v>
      </c>
      <c r="AM11" s="77">
        <v>24985065.326767098</v>
      </c>
      <c r="AN11" s="78"/>
      <c r="AO11" s="79">
        <f t="shared" si="19"/>
        <v>24211285.519269999</v>
      </c>
      <c r="AP11" s="79">
        <f t="shared" si="20"/>
        <v>0.6831667347549476</v>
      </c>
      <c r="AQ11" s="79">
        <f t="shared" si="21"/>
        <v>0.99573254865957062</v>
      </c>
      <c r="AR11" s="79">
        <f t="shared" si="22"/>
        <v>0.68647907750909509</v>
      </c>
      <c r="AS11" s="77">
        <f t="shared" si="23"/>
        <v>0.68647907750909509</v>
      </c>
      <c r="AT11" s="77">
        <f t="shared" si="24"/>
        <v>0.68649254549800376</v>
      </c>
      <c r="AU11" s="77">
        <f t="shared" si="25"/>
        <v>0.68649254549800376</v>
      </c>
      <c r="AV11" s="77">
        <f t="shared" si="26"/>
        <v>0.68649260018474378</v>
      </c>
      <c r="AW11" s="77">
        <f t="shared" si="27"/>
        <v>0.68649260018474378</v>
      </c>
      <c r="AX11" s="77">
        <f t="shared" si="28"/>
        <v>0.68649260040679805</v>
      </c>
      <c r="AY11" s="77">
        <f t="shared" si="29"/>
        <v>0.68649260040679805</v>
      </c>
      <c r="AZ11" s="77">
        <f t="shared" si="30"/>
        <v>0.68649260040769955</v>
      </c>
      <c r="BA11" s="77">
        <f t="shared" si="31"/>
        <v>0.68649260040769955</v>
      </c>
      <c r="BB11" s="77">
        <f t="shared" si="32"/>
        <v>0.68649260040770332</v>
      </c>
    </row>
    <row r="12" spans="1:54" ht="12.75" customHeight="1" x14ac:dyDescent="0.2">
      <c r="A12" s="15"/>
      <c r="B12" s="24"/>
      <c r="C12" s="15"/>
      <c r="D12" s="25"/>
      <c r="E12" s="25"/>
      <c r="F12" s="19" t="str">
        <f t="shared" si="0"/>
        <v/>
      </c>
      <c r="G12" s="19" t="str">
        <f t="shared" si="1"/>
        <v/>
      </c>
      <c r="H12" s="17"/>
      <c r="I12" s="20" t="str">
        <f t="shared" si="2"/>
        <v/>
      </c>
      <c r="J12" s="21" t="str">
        <f t="shared" si="3"/>
        <v/>
      </c>
      <c r="K12" s="20" t="str">
        <f t="shared" si="4"/>
        <v/>
      </c>
      <c r="L12" s="21" t="str">
        <f t="shared" si="5"/>
        <v/>
      </c>
      <c r="M12" s="22"/>
      <c r="N12" s="20" t="str">
        <f t="shared" si="6"/>
        <v/>
      </c>
      <c r="O12" s="20" t="str">
        <f t="shared" si="7"/>
        <v/>
      </c>
      <c r="P12" s="23" t="str">
        <f t="shared" si="8"/>
        <v/>
      </c>
      <c r="Q12" s="20" t="str">
        <f t="shared" si="9"/>
        <v/>
      </c>
      <c r="R12" s="20" t="str">
        <f t="shared" si="10"/>
        <v/>
      </c>
      <c r="S12" s="23" t="str">
        <f t="shared" si="11"/>
        <v/>
      </c>
      <c r="U12" s="77">
        <f t="shared" si="12"/>
        <v>0</v>
      </c>
      <c r="V12" s="77">
        <f t="shared" si="13"/>
        <v>0</v>
      </c>
      <c r="W12" s="77">
        <f t="shared" si="14"/>
        <v>0</v>
      </c>
      <c r="X12" s="77">
        <f t="shared" si="15"/>
        <v>0</v>
      </c>
      <c r="Y12" s="77">
        <f t="shared" si="16"/>
        <v>0.47544920383669298</v>
      </c>
      <c r="Z12" s="77">
        <f t="shared" si="17"/>
        <v>0.99573254865957062</v>
      </c>
      <c r="AA12" s="77">
        <v>20925874</v>
      </c>
      <c r="AB12" s="77">
        <v>-1.3569863</v>
      </c>
      <c r="AC12" s="77">
        <v>-1.3569863</v>
      </c>
      <c r="AD12" s="77">
        <v>1.7453199999999999E-2</v>
      </c>
      <c r="AE12" s="77">
        <v>1.5707963</v>
      </c>
      <c r="AF12" s="77">
        <v>8.2271899999999995E-2</v>
      </c>
      <c r="AG12" s="77">
        <f t="shared" si="18"/>
        <v>4.1135949999999998E-2</v>
      </c>
      <c r="AH12" s="77">
        <v>0.66153673745587505</v>
      </c>
      <c r="AI12" s="77">
        <v>0.64879020428472001</v>
      </c>
      <c r="AJ12" s="77">
        <v>1.9158210961483899</v>
      </c>
      <c r="AK12" s="77">
        <v>1.934142928924</v>
      </c>
      <c r="AL12" s="77">
        <v>24211285.519269999</v>
      </c>
      <c r="AM12" s="77">
        <v>24985065.326767098</v>
      </c>
      <c r="AN12" s="78"/>
      <c r="AO12" s="79">
        <f t="shared" si="19"/>
        <v>24211285.519269999</v>
      </c>
      <c r="AP12" s="79">
        <f t="shared" si="20"/>
        <v>0.6831667347549476</v>
      </c>
      <c r="AQ12" s="79">
        <f t="shared" si="21"/>
        <v>0.99573254865957062</v>
      </c>
      <c r="AR12" s="79">
        <f t="shared" si="22"/>
        <v>0.68647907750909509</v>
      </c>
      <c r="AS12" s="77">
        <f t="shared" si="23"/>
        <v>0.68647907750909509</v>
      </c>
      <c r="AT12" s="77">
        <f t="shared" si="24"/>
        <v>0.68649254549800376</v>
      </c>
      <c r="AU12" s="77">
        <f t="shared" si="25"/>
        <v>0.68649254549800376</v>
      </c>
      <c r="AV12" s="77">
        <f t="shared" si="26"/>
        <v>0.68649260018474378</v>
      </c>
      <c r="AW12" s="77">
        <f t="shared" si="27"/>
        <v>0.68649260018474378</v>
      </c>
      <c r="AX12" s="77">
        <f t="shared" si="28"/>
        <v>0.68649260040679805</v>
      </c>
      <c r="AY12" s="77">
        <f t="shared" si="29"/>
        <v>0.68649260040679805</v>
      </c>
      <c r="AZ12" s="77">
        <f t="shared" si="30"/>
        <v>0.68649260040769955</v>
      </c>
      <c r="BA12" s="77">
        <f t="shared" si="31"/>
        <v>0.68649260040769955</v>
      </c>
      <c r="BB12" s="77">
        <f t="shared" si="32"/>
        <v>0.68649260040770332</v>
      </c>
    </row>
    <row r="13" spans="1:54" ht="12.75" customHeight="1" x14ac:dyDescent="0.2">
      <c r="A13" s="15"/>
      <c r="B13" s="24"/>
      <c r="C13" s="15"/>
      <c r="D13" s="25"/>
      <c r="E13" s="25"/>
      <c r="F13" s="19" t="str">
        <f t="shared" si="0"/>
        <v/>
      </c>
      <c r="G13" s="19" t="str">
        <f t="shared" si="1"/>
        <v/>
      </c>
      <c r="H13" s="17"/>
      <c r="I13" s="20" t="str">
        <f t="shared" si="2"/>
        <v/>
      </c>
      <c r="J13" s="21" t="str">
        <f t="shared" si="3"/>
        <v/>
      </c>
      <c r="K13" s="20" t="str">
        <f t="shared" si="4"/>
        <v/>
      </c>
      <c r="L13" s="21" t="str">
        <f t="shared" si="5"/>
        <v/>
      </c>
      <c r="M13" s="22"/>
      <c r="N13" s="20" t="str">
        <f t="shared" si="6"/>
        <v/>
      </c>
      <c r="O13" s="20" t="str">
        <f t="shared" si="7"/>
        <v/>
      </c>
      <c r="P13" s="23" t="str">
        <f t="shared" si="8"/>
        <v/>
      </c>
      <c r="Q13" s="20" t="str">
        <f t="shared" si="9"/>
        <v/>
      </c>
      <c r="R13" s="20" t="str">
        <f t="shared" si="10"/>
        <v/>
      </c>
      <c r="S13" s="23" t="str">
        <f t="shared" si="11"/>
        <v/>
      </c>
      <c r="U13" s="77">
        <f t="shared" si="12"/>
        <v>0</v>
      </c>
      <c r="V13" s="77">
        <f t="shared" si="13"/>
        <v>0</v>
      </c>
      <c r="W13" s="77">
        <f t="shared" si="14"/>
        <v>0</v>
      </c>
      <c r="X13" s="77">
        <f t="shared" si="15"/>
        <v>0</v>
      </c>
      <c r="Y13" s="77">
        <f t="shared" si="16"/>
        <v>0.47544920383669298</v>
      </c>
      <c r="Z13" s="77">
        <f t="shared" si="17"/>
        <v>0.99573254865957062</v>
      </c>
      <c r="AA13" s="77">
        <v>20925874</v>
      </c>
      <c r="AB13" s="77">
        <v>-1.3569863</v>
      </c>
      <c r="AC13" s="77">
        <v>-1.3569863</v>
      </c>
      <c r="AD13" s="77">
        <v>1.7453199999999999E-2</v>
      </c>
      <c r="AE13" s="77">
        <v>1.5707963</v>
      </c>
      <c r="AF13" s="77">
        <v>8.2271899999999995E-2</v>
      </c>
      <c r="AG13" s="77">
        <f t="shared" si="18"/>
        <v>4.1135949999999998E-2</v>
      </c>
      <c r="AH13" s="77">
        <v>0.66153673745587505</v>
      </c>
      <c r="AI13" s="77">
        <v>0.64879020428472001</v>
      </c>
      <c r="AJ13" s="77">
        <v>1.9158210961483899</v>
      </c>
      <c r="AK13" s="77">
        <v>1.934142928924</v>
      </c>
      <c r="AL13" s="77">
        <v>24211285.519269999</v>
      </c>
      <c r="AM13" s="77">
        <v>24985065.326767098</v>
      </c>
      <c r="AN13" s="78"/>
      <c r="AO13" s="79">
        <f t="shared" si="19"/>
        <v>24211285.519269999</v>
      </c>
      <c r="AP13" s="79">
        <f t="shared" si="20"/>
        <v>0.6831667347549476</v>
      </c>
      <c r="AQ13" s="79">
        <f t="shared" si="21"/>
        <v>0.99573254865957062</v>
      </c>
      <c r="AR13" s="79">
        <f t="shared" si="22"/>
        <v>0.68647907750909509</v>
      </c>
      <c r="AS13" s="77">
        <f t="shared" si="23"/>
        <v>0.68647907750909509</v>
      </c>
      <c r="AT13" s="77">
        <f t="shared" si="24"/>
        <v>0.68649254549800376</v>
      </c>
      <c r="AU13" s="77">
        <f t="shared" si="25"/>
        <v>0.68649254549800376</v>
      </c>
      <c r="AV13" s="77">
        <f t="shared" si="26"/>
        <v>0.68649260018474378</v>
      </c>
      <c r="AW13" s="77">
        <f t="shared" si="27"/>
        <v>0.68649260018474378</v>
      </c>
      <c r="AX13" s="77">
        <f t="shared" si="28"/>
        <v>0.68649260040679805</v>
      </c>
      <c r="AY13" s="77">
        <f t="shared" si="29"/>
        <v>0.68649260040679805</v>
      </c>
      <c r="AZ13" s="77">
        <f t="shared" si="30"/>
        <v>0.68649260040769955</v>
      </c>
      <c r="BA13" s="77">
        <f t="shared" si="31"/>
        <v>0.68649260040769955</v>
      </c>
      <c r="BB13" s="77">
        <f t="shared" si="32"/>
        <v>0.68649260040770332</v>
      </c>
    </row>
    <row r="14" spans="1:54" ht="12.75" customHeight="1" x14ac:dyDescent="0.2">
      <c r="A14" s="15"/>
      <c r="B14" s="24"/>
      <c r="C14" s="15"/>
      <c r="D14" s="25"/>
      <c r="E14" s="25"/>
      <c r="F14" s="19" t="str">
        <f t="shared" si="0"/>
        <v/>
      </c>
      <c r="G14" s="19" t="str">
        <f t="shared" si="1"/>
        <v/>
      </c>
      <c r="H14" s="17"/>
      <c r="I14" s="20" t="str">
        <f t="shared" si="2"/>
        <v/>
      </c>
      <c r="J14" s="21" t="str">
        <f t="shared" si="3"/>
        <v/>
      </c>
      <c r="K14" s="20" t="str">
        <f t="shared" si="4"/>
        <v/>
      </c>
      <c r="L14" s="21" t="str">
        <f t="shared" si="5"/>
        <v/>
      </c>
      <c r="M14" s="22"/>
      <c r="N14" s="20" t="str">
        <f t="shared" si="6"/>
        <v/>
      </c>
      <c r="O14" s="20" t="str">
        <f t="shared" si="7"/>
        <v/>
      </c>
      <c r="P14" s="23" t="str">
        <f t="shared" si="8"/>
        <v/>
      </c>
      <c r="Q14" s="20" t="str">
        <f t="shared" si="9"/>
        <v/>
      </c>
      <c r="R14" s="20" t="str">
        <f t="shared" si="10"/>
        <v/>
      </c>
      <c r="S14" s="23" t="str">
        <f t="shared" si="11"/>
        <v/>
      </c>
      <c r="U14" s="77">
        <f t="shared" si="12"/>
        <v>0</v>
      </c>
      <c r="V14" s="77">
        <f t="shared" si="13"/>
        <v>0</v>
      </c>
      <c r="W14" s="77">
        <f t="shared" si="14"/>
        <v>0</v>
      </c>
      <c r="X14" s="77">
        <f t="shared" si="15"/>
        <v>0</v>
      </c>
      <c r="Y14" s="77">
        <f t="shared" si="16"/>
        <v>0.47544920383669298</v>
      </c>
      <c r="Z14" s="77">
        <f t="shared" si="17"/>
        <v>0.99573254865957062</v>
      </c>
      <c r="AA14" s="77">
        <v>20925874</v>
      </c>
      <c r="AB14" s="77">
        <v>-1.3569863</v>
      </c>
      <c r="AC14" s="77">
        <v>-1.3569863</v>
      </c>
      <c r="AD14" s="77">
        <v>1.7453199999999999E-2</v>
      </c>
      <c r="AE14" s="77">
        <v>1.5707963</v>
      </c>
      <c r="AF14" s="77">
        <v>8.2271899999999995E-2</v>
      </c>
      <c r="AG14" s="77">
        <f t="shared" si="18"/>
        <v>4.1135949999999998E-2</v>
      </c>
      <c r="AH14" s="77">
        <v>0.66153673745587505</v>
      </c>
      <c r="AI14" s="77">
        <v>0.64879020428472001</v>
      </c>
      <c r="AJ14" s="77">
        <v>1.9158210961483899</v>
      </c>
      <c r="AK14" s="77">
        <v>1.934142928924</v>
      </c>
      <c r="AL14" s="77">
        <v>24211285.519269999</v>
      </c>
      <c r="AM14" s="77">
        <v>24985065.326767098</v>
      </c>
      <c r="AN14" s="78"/>
      <c r="AO14" s="79">
        <f t="shared" si="19"/>
        <v>24211285.519269999</v>
      </c>
      <c r="AP14" s="79">
        <f t="shared" si="20"/>
        <v>0.6831667347549476</v>
      </c>
      <c r="AQ14" s="79">
        <f t="shared" si="21"/>
        <v>0.99573254865957062</v>
      </c>
      <c r="AR14" s="79">
        <f t="shared" si="22"/>
        <v>0.68647907750909509</v>
      </c>
      <c r="AS14" s="77">
        <f t="shared" si="23"/>
        <v>0.68647907750909509</v>
      </c>
      <c r="AT14" s="77">
        <f t="shared" si="24"/>
        <v>0.68649254549800376</v>
      </c>
      <c r="AU14" s="77">
        <f t="shared" si="25"/>
        <v>0.68649254549800376</v>
      </c>
      <c r="AV14" s="77">
        <f t="shared" si="26"/>
        <v>0.68649260018474378</v>
      </c>
      <c r="AW14" s="77">
        <f t="shared" si="27"/>
        <v>0.68649260018474378</v>
      </c>
      <c r="AX14" s="77">
        <f t="shared" si="28"/>
        <v>0.68649260040679805</v>
      </c>
      <c r="AY14" s="77">
        <f t="shared" si="29"/>
        <v>0.68649260040679805</v>
      </c>
      <c r="AZ14" s="77">
        <f t="shared" si="30"/>
        <v>0.68649260040769955</v>
      </c>
      <c r="BA14" s="77">
        <f t="shared" si="31"/>
        <v>0.68649260040769955</v>
      </c>
      <c r="BB14" s="77">
        <f t="shared" si="32"/>
        <v>0.68649260040770332</v>
      </c>
    </row>
    <row r="15" spans="1:54" ht="12.75" customHeight="1" x14ac:dyDescent="0.2">
      <c r="A15" s="15"/>
      <c r="B15" s="24"/>
      <c r="C15" s="15"/>
      <c r="D15" s="25"/>
      <c r="E15" s="25"/>
      <c r="F15" s="19" t="str">
        <f t="shared" si="0"/>
        <v/>
      </c>
      <c r="G15" s="19" t="str">
        <f t="shared" si="1"/>
        <v/>
      </c>
      <c r="H15" s="17"/>
      <c r="I15" s="20" t="str">
        <f t="shared" si="2"/>
        <v/>
      </c>
      <c r="J15" s="21" t="str">
        <f t="shared" si="3"/>
        <v/>
      </c>
      <c r="K15" s="20" t="str">
        <f t="shared" si="4"/>
        <v/>
      </c>
      <c r="L15" s="21" t="str">
        <f t="shared" si="5"/>
        <v/>
      </c>
      <c r="M15" s="22"/>
      <c r="N15" s="20" t="str">
        <f t="shared" si="6"/>
        <v/>
      </c>
      <c r="O15" s="20" t="str">
        <f t="shared" si="7"/>
        <v/>
      </c>
      <c r="P15" s="23" t="str">
        <f t="shared" si="8"/>
        <v/>
      </c>
      <c r="Q15" s="20" t="str">
        <f t="shared" si="9"/>
        <v/>
      </c>
      <c r="R15" s="20" t="str">
        <f t="shared" si="10"/>
        <v/>
      </c>
      <c r="S15" s="23" t="str">
        <f t="shared" si="11"/>
        <v/>
      </c>
      <c r="U15" s="77">
        <f t="shared" si="12"/>
        <v>0</v>
      </c>
      <c r="V15" s="77">
        <f t="shared" si="13"/>
        <v>0</v>
      </c>
      <c r="W15" s="77">
        <f t="shared" si="14"/>
        <v>0</v>
      </c>
      <c r="X15" s="77">
        <f t="shared" si="15"/>
        <v>0</v>
      </c>
      <c r="Y15" s="77">
        <f t="shared" si="16"/>
        <v>0.47544920383669298</v>
      </c>
      <c r="Z15" s="77">
        <f t="shared" si="17"/>
        <v>0.99573254865957062</v>
      </c>
      <c r="AA15" s="77">
        <v>20925874</v>
      </c>
      <c r="AB15" s="77">
        <v>-1.3569863</v>
      </c>
      <c r="AC15" s="77">
        <v>-1.3569863</v>
      </c>
      <c r="AD15" s="77">
        <v>1.7453199999999999E-2</v>
      </c>
      <c r="AE15" s="77">
        <v>1.5707963</v>
      </c>
      <c r="AF15" s="77">
        <v>8.2271899999999995E-2</v>
      </c>
      <c r="AG15" s="77">
        <f t="shared" si="18"/>
        <v>4.1135949999999998E-2</v>
      </c>
      <c r="AH15" s="77">
        <v>0.66153673745587505</v>
      </c>
      <c r="AI15" s="77">
        <v>0.64879020428472001</v>
      </c>
      <c r="AJ15" s="77">
        <v>1.9158210961483899</v>
      </c>
      <c r="AK15" s="77">
        <v>1.934142928924</v>
      </c>
      <c r="AL15" s="77">
        <v>24211285.519269999</v>
      </c>
      <c r="AM15" s="77">
        <v>24985065.326767098</v>
      </c>
      <c r="AN15" s="78"/>
      <c r="AO15" s="79">
        <f t="shared" si="19"/>
        <v>24211285.519269999</v>
      </c>
      <c r="AP15" s="79">
        <f t="shared" si="20"/>
        <v>0.6831667347549476</v>
      </c>
      <c r="AQ15" s="79">
        <f t="shared" si="21"/>
        <v>0.99573254865957062</v>
      </c>
      <c r="AR15" s="79">
        <f t="shared" si="22"/>
        <v>0.68647907750909509</v>
      </c>
      <c r="AS15" s="77">
        <f t="shared" si="23"/>
        <v>0.68647907750909509</v>
      </c>
      <c r="AT15" s="77">
        <f t="shared" si="24"/>
        <v>0.68649254549800376</v>
      </c>
      <c r="AU15" s="77">
        <f t="shared" si="25"/>
        <v>0.68649254549800376</v>
      </c>
      <c r="AV15" s="77">
        <f t="shared" si="26"/>
        <v>0.68649260018474378</v>
      </c>
      <c r="AW15" s="77">
        <f t="shared" si="27"/>
        <v>0.68649260018474378</v>
      </c>
      <c r="AX15" s="77">
        <f t="shared" si="28"/>
        <v>0.68649260040679805</v>
      </c>
      <c r="AY15" s="77">
        <f t="shared" si="29"/>
        <v>0.68649260040679805</v>
      </c>
      <c r="AZ15" s="77">
        <f t="shared" si="30"/>
        <v>0.68649260040769955</v>
      </c>
      <c r="BA15" s="77">
        <f t="shared" si="31"/>
        <v>0.68649260040769955</v>
      </c>
      <c r="BB15" s="77">
        <f t="shared" si="32"/>
        <v>0.68649260040770332</v>
      </c>
    </row>
    <row r="16" spans="1:54" ht="12.75" customHeight="1" x14ac:dyDescent="0.2">
      <c r="A16" s="15"/>
      <c r="B16" s="24"/>
      <c r="C16" s="15"/>
      <c r="D16" s="25"/>
      <c r="E16" s="25"/>
      <c r="F16" s="19" t="str">
        <f t="shared" si="0"/>
        <v/>
      </c>
      <c r="G16" s="19" t="str">
        <f t="shared" si="1"/>
        <v/>
      </c>
      <c r="H16" s="17"/>
      <c r="I16" s="20" t="str">
        <f t="shared" si="2"/>
        <v/>
      </c>
      <c r="J16" s="21" t="str">
        <f t="shared" si="3"/>
        <v/>
      </c>
      <c r="K16" s="20" t="str">
        <f t="shared" si="4"/>
        <v/>
      </c>
      <c r="L16" s="21" t="str">
        <f t="shared" si="5"/>
        <v/>
      </c>
      <c r="M16" s="22"/>
      <c r="N16" s="20" t="str">
        <f t="shared" si="6"/>
        <v/>
      </c>
      <c r="O16" s="20" t="str">
        <f t="shared" si="7"/>
        <v/>
      </c>
      <c r="P16" s="23" t="str">
        <f t="shared" si="8"/>
        <v/>
      </c>
      <c r="Q16" s="20" t="str">
        <f t="shared" si="9"/>
        <v/>
      </c>
      <c r="R16" s="20" t="str">
        <f t="shared" si="10"/>
        <v/>
      </c>
      <c r="S16" s="23" t="str">
        <f t="shared" si="11"/>
        <v/>
      </c>
      <c r="U16" s="77">
        <f t="shared" si="12"/>
        <v>0</v>
      </c>
      <c r="V16" s="77">
        <f t="shared" si="13"/>
        <v>0</v>
      </c>
      <c r="W16" s="77">
        <f t="shared" si="14"/>
        <v>0</v>
      </c>
      <c r="X16" s="77">
        <f t="shared" si="15"/>
        <v>0</v>
      </c>
      <c r="Y16" s="77">
        <f t="shared" si="16"/>
        <v>0.47544920383669298</v>
      </c>
      <c r="Z16" s="77">
        <f t="shared" si="17"/>
        <v>0.99573254865957062</v>
      </c>
      <c r="AA16" s="77">
        <v>20925874</v>
      </c>
      <c r="AB16" s="77">
        <v>-1.3569863</v>
      </c>
      <c r="AC16" s="77">
        <v>-1.3569863</v>
      </c>
      <c r="AD16" s="77">
        <v>1.7453199999999999E-2</v>
      </c>
      <c r="AE16" s="77">
        <v>1.5707963</v>
      </c>
      <c r="AF16" s="77">
        <v>8.2271899999999995E-2</v>
      </c>
      <c r="AG16" s="77">
        <f t="shared" si="18"/>
        <v>4.1135949999999998E-2</v>
      </c>
      <c r="AH16" s="77">
        <v>0.66153673745587505</v>
      </c>
      <c r="AI16" s="77">
        <v>0.64879020428472001</v>
      </c>
      <c r="AJ16" s="77">
        <v>1.9158210961483899</v>
      </c>
      <c r="AK16" s="77">
        <v>1.934142928924</v>
      </c>
      <c r="AL16" s="77">
        <v>24211285.519269999</v>
      </c>
      <c r="AM16" s="77">
        <v>24985065.326767098</v>
      </c>
      <c r="AN16" s="78"/>
      <c r="AO16" s="79">
        <f t="shared" si="19"/>
        <v>24211285.519269999</v>
      </c>
      <c r="AP16" s="79">
        <f t="shared" si="20"/>
        <v>0.6831667347549476</v>
      </c>
      <c r="AQ16" s="79">
        <f t="shared" si="21"/>
        <v>0.99573254865957062</v>
      </c>
      <c r="AR16" s="79">
        <f t="shared" si="22"/>
        <v>0.68647907750909509</v>
      </c>
      <c r="AS16" s="77">
        <f t="shared" si="23"/>
        <v>0.68647907750909509</v>
      </c>
      <c r="AT16" s="77">
        <f t="shared" si="24"/>
        <v>0.68649254549800376</v>
      </c>
      <c r="AU16" s="77">
        <f t="shared" si="25"/>
        <v>0.68649254549800376</v>
      </c>
      <c r="AV16" s="77">
        <f t="shared" si="26"/>
        <v>0.68649260018474378</v>
      </c>
      <c r="AW16" s="77">
        <f t="shared" si="27"/>
        <v>0.68649260018474378</v>
      </c>
      <c r="AX16" s="77">
        <f t="shared" si="28"/>
        <v>0.68649260040679805</v>
      </c>
      <c r="AY16" s="77">
        <f t="shared" si="29"/>
        <v>0.68649260040679805</v>
      </c>
      <c r="AZ16" s="77">
        <f t="shared" si="30"/>
        <v>0.68649260040769955</v>
      </c>
      <c r="BA16" s="77">
        <f t="shared" si="31"/>
        <v>0.68649260040769955</v>
      </c>
      <c r="BB16" s="77">
        <f t="shared" si="32"/>
        <v>0.68649260040770332</v>
      </c>
    </row>
    <row r="17" spans="1:54" ht="12.75" customHeight="1" x14ac:dyDescent="0.2">
      <c r="A17" s="15"/>
      <c r="B17" s="24"/>
      <c r="C17" s="15"/>
      <c r="D17" s="25"/>
      <c r="E17" s="25"/>
      <c r="F17" s="19" t="str">
        <f t="shared" si="0"/>
        <v/>
      </c>
      <c r="G17" s="19" t="str">
        <f t="shared" si="1"/>
        <v/>
      </c>
      <c r="H17" s="17"/>
      <c r="I17" s="20" t="str">
        <f t="shared" si="2"/>
        <v/>
      </c>
      <c r="J17" s="21" t="str">
        <f t="shared" si="3"/>
        <v/>
      </c>
      <c r="K17" s="20" t="str">
        <f t="shared" si="4"/>
        <v/>
      </c>
      <c r="L17" s="21" t="str">
        <f t="shared" si="5"/>
        <v/>
      </c>
      <c r="M17" s="22"/>
      <c r="N17" s="20" t="str">
        <f t="shared" si="6"/>
        <v/>
      </c>
      <c r="O17" s="20" t="str">
        <f t="shared" si="7"/>
        <v/>
      </c>
      <c r="P17" s="23" t="str">
        <f t="shared" si="8"/>
        <v/>
      </c>
      <c r="Q17" s="20" t="str">
        <f t="shared" si="9"/>
        <v/>
      </c>
      <c r="R17" s="20" t="str">
        <f t="shared" si="10"/>
        <v/>
      </c>
      <c r="S17" s="23" t="str">
        <f t="shared" si="11"/>
        <v/>
      </c>
      <c r="U17" s="77">
        <f t="shared" si="12"/>
        <v>0</v>
      </c>
      <c r="V17" s="77">
        <f t="shared" si="13"/>
        <v>0</v>
      </c>
      <c r="W17" s="77">
        <f t="shared" si="14"/>
        <v>0</v>
      </c>
      <c r="X17" s="77">
        <f t="shared" si="15"/>
        <v>0</v>
      </c>
      <c r="Y17" s="77">
        <f t="shared" si="16"/>
        <v>0.47544920383669298</v>
      </c>
      <c r="Z17" s="77">
        <f t="shared" si="17"/>
        <v>0.99573254865957062</v>
      </c>
      <c r="AA17" s="77">
        <v>20925874</v>
      </c>
      <c r="AB17" s="77">
        <v>-1.3569863</v>
      </c>
      <c r="AC17" s="77">
        <v>-1.3569863</v>
      </c>
      <c r="AD17" s="77">
        <v>1.7453199999999999E-2</v>
      </c>
      <c r="AE17" s="77">
        <v>1.5707963</v>
      </c>
      <c r="AF17" s="77">
        <v>8.2271899999999995E-2</v>
      </c>
      <c r="AG17" s="77">
        <f t="shared" si="18"/>
        <v>4.1135949999999998E-2</v>
      </c>
      <c r="AH17" s="77">
        <v>0.66153673745587505</v>
      </c>
      <c r="AI17" s="77">
        <v>0.64879020428472001</v>
      </c>
      <c r="AJ17" s="77">
        <v>1.9158210961483899</v>
      </c>
      <c r="AK17" s="77">
        <v>1.934142928924</v>
      </c>
      <c r="AL17" s="77">
        <v>24211285.519269999</v>
      </c>
      <c r="AM17" s="77">
        <v>24985065.326767098</v>
      </c>
      <c r="AN17" s="78"/>
      <c r="AO17" s="79">
        <f t="shared" si="19"/>
        <v>24211285.519269999</v>
      </c>
      <c r="AP17" s="79">
        <f t="shared" si="20"/>
        <v>0.6831667347549476</v>
      </c>
      <c r="AQ17" s="79">
        <f t="shared" si="21"/>
        <v>0.99573254865957062</v>
      </c>
      <c r="AR17" s="79">
        <f t="shared" si="22"/>
        <v>0.68647907750909509</v>
      </c>
      <c r="AS17" s="77">
        <f t="shared" si="23"/>
        <v>0.68647907750909509</v>
      </c>
      <c r="AT17" s="77">
        <f t="shared" si="24"/>
        <v>0.68649254549800376</v>
      </c>
      <c r="AU17" s="77">
        <f t="shared" si="25"/>
        <v>0.68649254549800376</v>
      </c>
      <c r="AV17" s="77">
        <f t="shared" si="26"/>
        <v>0.68649260018474378</v>
      </c>
      <c r="AW17" s="77">
        <f t="shared" si="27"/>
        <v>0.68649260018474378</v>
      </c>
      <c r="AX17" s="77">
        <f t="shared" si="28"/>
        <v>0.68649260040679805</v>
      </c>
      <c r="AY17" s="77">
        <f t="shared" si="29"/>
        <v>0.68649260040679805</v>
      </c>
      <c r="AZ17" s="77">
        <f t="shared" si="30"/>
        <v>0.68649260040769955</v>
      </c>
      <c r="BA17" s="77">
        <f t="shared" si="31"/>
        <v>0.68649260040769955</v>
      </c>
      <c r="BB17" s="77">
        <f t="shared" si="32"/>
        <v>0.68649260040770332</v>
      </c>
    </row>
    <row r="18" spans="1:54" ht="12.75" customHeight="1" x14ac:dyDescent="0.2">
      <c r="A18" s="15"/>
      <c r="B18" s="24"/>
      <c r="C18" s="15"/>
      <c r="D18" s="25"/>
      <c r="E18" s="25"/>
      <c r="F18" s="19" t="str">
        <f t="shared" si="0"/>
        <v/>
      </c>
      <c r="G18" s="19" t="str">
        <f t="shared" si="1"/>
        <v/>
      </c>
      <c r="H18" s="17"/>
      <c r="I18" s="20" t="str">
        <f t="shared" si="2"/>
        <v/>
      </c>
      <c r="J18" s="21" t="str">
        <f t="shared" si="3"/>
        <v/>
      </c>
      <c r="K18" s="20" t="str">
        <f t="shared" si="4"/>
        <v/>
      </c>
      <c r="L18" s="21" t="str">
        <f t="shared" si="5"/>
        <v/>
      </c>
      <c r="M18" s="22"/>
      <c r="N18" s="20" t="str">
        <f t="shared" si="6"/>
        <v/>
      </c>
      <c r="O18" s="20" t="str">
        <f t="shared" si="7"/>
        <v/>
      </c>
      <c r="P18" s="23" t="str">
        <f t="shared" si="8"/>
        <v/>
      </c>
      <c r="Q18" s="20" t="str">
        <f t="shared" si="9"/>
        <v/>
      </c>
      <c r="R18" s="20" t="str">
        <f t="shared" si="10"/>
        <v/>
      </c>
      <c r="S18" s="23" t="str">
        <f t="shared" si="11"/>
        <v/>
      </c>
      <c r="U18" s="77">
        <f t="shared" si="12"/>
        <v>0</v>
      </c>
      <c r="V18" s="77">
        <f t="shared" si="13"/>
        <v>0</v>
      </c>
      <c r="W18" s="77">
        <f t="shared" si="14"/>
        <v>0</v>
      </c>
      <c r="X18" s="77">
        <f t="shared" si="15"/>
        <v>0</v>
      </c>
      <c r="Y18" s="77">
        <f t="shared" si="16"/>
        <v>0.47544920383669298</v>
      </c>
      <c r="Z18" s="77">
        <f t="shared" si="17"/>
        <v>0.99573254865957062</v>
      </c>
      <c r="AA18" s="77">
        <v>20925874</v>
      </c>
      <c r="AB18" s="77">
        <v>-1.3569863</v>
      </c>
      <c r="AC18" s="77">
        <v>-1.3569863</v>
      </c>
      <c r="AD18" s="77">
        <v>1.7453199999999999E-2</v>
      </c>
      <c r="AE18" s="77">
        <v>1.5707963</v>
      </c>
      <c r="AF18" s="77">
        <v>8.2271899999999995E-2</v>
      </c>
      <c r="AG18" s="77">
        <f t="shared" si="18"/>
        <v>4.1135949999999998E-2</v>
      </c>
      <c r="AH18" s="77">
        <v>0.66153673745587505</v>
      </c>
      <c r="AI18" s="77">
        <v>0.64879020428472001</v>
      </c>
      <c r="AJ18" s="77">
        <v>1.9158210961483899</v>
      </c>
      <c r="AK18" s="77">
        <v>1.934142928924</v>
      </c>
      <c r="AL18" s="77">
        <v>24211285.519269999</v>
      </c>
      <c r="AM18" s="77">
        <v>24985065.326767098</v>
      </c>
      <c r="AN18" s="78"/>
      <c r="AO18" s="79">
        <f t="shared" si="19"/>
        <v>24211285.519269999</v>
      </c>
      <c r="AP18" s="79">
        <f t="shared" si="20"/>
        <v>0.6831667347549476</v>
      </c>
      <c r="AQ18" s="79">
        <f t="shared" si="21"/>
        <v>0.99573254865957062</v>
      </c>
      <c r="AR18" s="79">
        <f t="shared" si="22"/>
        <v>0.68647907750909509</v>
      </c>
      <c r="AS18" s="77">
        <f t="shared" si="23"/>
        <v>0.68647907750909509</v>
      </c>
      <c r="AT18" s="77">
        <f t="shared" si="24"/>
        <v>0.68649254549800376</v>
      </c>
      <c r="AU18" s="77">
        <f t="shared" si="25"/>
        <v>0.68649254549800376</v>
      </c>
      <c r="AV18" s="77">
        <f t="shared" si="26"/>
        <v>0.68649260018474378</v>
      </c>
      <c r="AW18" s="77">
        <f t="shared" si="27"/>
        <v>0.68649260018474378</v>
      </c>
      <c r="AX18" s="77">
        <f t="shared" si="28"/>
        <v>0.68649260040679805</v>
      </c>
      <c r="AY18" s="77">
        <f t="shared" si="29"/>
        <v>0.68649260040679805</v>
      </c>
      <c r="AZ18" s="77">
        <f t="shared" si="30"/>
        <v>0.68649260040769955</v>
      </c>
      <c r="BA18" s="77">
        <f t="shared" si="31"/>
        <v>0.68649260040769955</v>
      </c>
      <c r="BB18" s="77">
        <f t="shared" si="32"/>
        <v>0.68649260040770332</v>
      </c>
    </row>
    <row r="19" spans="1:54" ht="12.75" customHeight="1" x14ac:dyDescent="0.2">
      <c r="A19" s="15"/>
      <c r="B19" s="24"/>
      <c r="C19" s="15"/>
      <c r="D19" s="25"/>
      <c r="E19" s="25"/>
      <c r="F19" s="19" t="str">
        <f t="shared" si="0"/>
        <v/>
      </c>
      <c r="G19" s="19" t="str">
        <f t="shared" si="1"/>
        <v/>
      </c>
      <c r="H19" s="17"/>
      <c r="I19" s="20" t="str">
        <f t="shared" si="2"/>
        <v/>
      </c>
      <c r="J19" s="21" t="str">
        <f t="shared" si="3"/>
        <v/>
      </c>
      <c r="K19" s="20" t="str">
        <f t="shared" si="4"/>
        <v/>
      </c>
      <c r="L19" s="21" t="str">
        <f t="shared" si="5"/>
        <v/>
      </c>
      <c r="M19" s="22"/>
      <c r="N19" s="20" t="str">
        <f t="shared" si="6"/>
        <v/>
      </c>
      <c r="O19" s="20" t="str">
        <f t="shared" si="7"/>
        <v/>
      </c>
      <c r="P19" s="23" t="str">
        <f t="shared" si="8"/>
        <v/>
      </c>
      <c r="Q19" s="20" t="str">
        <f t="shared" si="9"/>
        <v/>
      </c>
      <c r="R19" s="20" t="str">
        <f t="shared" si="10"/>
        <v/>
      </c>
      <c r="S19" s="23" t="str">
        <f t="shared" si="11"/>
        <v/>
      </c>
      <c r="U19" s="77">
        <f t="shared" si="12"/>
        <v>0</v>
      </c>
      <c r="V19" s="77">
        <f t="shared" si="13"/>
        <v>0</v>
      </c>
      <c r="W19" s="77">
        <f t="shared" si="14"/>
        <v>0</v>
      </c>
      <c r="X19" s="77">
        <f t="shared" si="15"/>
        <v>0</v>
      </c>
      <c r="Y19" s="77">
        <f t="shared" si="16"/>
        <v>0.47544920383669298</v>
      </c>
      <c r="Z19" s="77">
        <f t="shared" si="17"/>
        <v>0.99573254865957062</v>
      </c>
      <c r="AA19" s="77">
        <v>20925874</v>
      </c>
      <c r="AB19" s="77">
        <v>-1.3569863</v>
      </c>
      <c r="AC19" s="77">
        <v>-1.3569863</v>
      </c>
      <c r="AD19" s="77">
        <v>1.7453199999999999E-2</v>
      </c>
      <c r="AE19" s="77">
        <v>1.5707963</v>
      </c>
      <c r="AF19" s="77">
        <v>8.2271899999999995E-2</v>
      </c>
      <c r="AG19" s="77">
        <f t="shared" si="18"/>
        <v>4.1135949999999998E-2</v>
      </c>
      <c r="AH19" s="77">
        <v>0.66153673745587505</v>
      </c>
      <c r="AI19" s="77">
        <v>0.64879020428472001</v>
      </c>
      <c r="AJ19" s="77">
        <v>1.9158210961483899</v>
      </c>
      <c r="AK19" s="77">
        <v>1.934142928924</v>
      </c>
      <c r="AL19" s="77">
        <v>24211285.519269999</v>
      </c>
      <c r="AM19" s="77">
        <v>24985065.326767098</v>
      </c>
      <c r="AN19" s="78"/>
      <c r="AO19" s="79">
        <f t="shared" si="19"/>
        <v>24211285.519269999</v>
      </c>
      <c r="AP19" s="79">
        <f t="shared" si="20"/>
        <v>0.6831667347549476</v>
      </c>
      <c r="AQ19" s="79">
        <f t="shared" si="21"/>
        <v>0.99573254865957062</v>
      </c>
      <c r="AR19" s="79">
        <f t="shared" si="22"/>
        <v>0.68647907750909509</v>
      </c>
      <c r="AS19" s="77">
        <f t="shared" si="23"/>
        <v>0.68647907750909509</v>
      </c>
      <c r="AT19" s="77">
        <f t="shared" si="24"/>
        <v>0.68649254549800376</v>
      </c>
      <c r="AU19" s="77">
        <f t="shared" si="25"/>
        <v>0.68649254549800376</v>
      </c>
      <c r="AV19" s="77">
        <f t="shared" si="26"/>
        <v>0.68649260018474378</v>
      </c>
      <c r="AW19" s="77">
        <f t="shared" si="27"/>
        <v>0.68649260018474378</v>
      </c>
      <c r="AX19" s="77">
        <f t="shared" si="28"/>
        <v>0.68649260040679805</v>
      </c>
      <c r="AY19" s="77">
        <f t="shared" si="29"/>
        <v>0.68649260040679805</v>
      </c>
      <c r="AZ19" s="77">
        <f t="shared" si="30"/>
        <v>0.68649260040769955</v>
      </c>
      <c r="BA19" s="77">
        <f t="shared" si="31"/>
        <v>0.68649260040769955</v>
      </c>
      <c r="BB19" s="77">
        <f t="shared" si="32"/>
        <v>0.68649260040770332</v>
      </c>
    </row>
    <row r="20" spans="1:54" ht="12.75" customHeight="1" x14ac:dyDescent="0.2">
      <c r="A20" s="15"/>
      <c r="B20" s="24"/>
      <c r="C20" s="15"/>
      <c r="D20" s="25"/>
      <c r="E20" s="25"/>
      <c r="F20" s="19" t="str">
        <f t="shared" si="0"/>
        <v/>
      </c>
      <c r="G20" s="19" t="str">
        <f t="shared" si="1"/>
        <v/>
      </c>
      <c r="H20" s="17"/>
      <c r="I20" s="20" t="str">
        <f t="shared" si="2"/>
        <v/>
      </c>
      <c r="J20" s="21" t="str">
        <f t="shared" si="3"/>
        <v/>
      </c>
      <c r="K20" s="20" t="str">
        <f t="shared" si="4"/>
        <v/>
      </c>
      <c r="L20" s="21" t="str">
        <f t="shared" si="5"/>
        <v/>
      </c>
      <c r="M20" s="22"/>
      <c r="N20" s="20" t="str">
        <f t="shared" si="6"/>
        <v/>
      </c>
      <c r="O20" s="20" t="str">
        <f t="shared" si="7"/>
        <v/>
      </c>
      <c r="P20" s="23" t="str">
        <f t="shared" si="8"/>
        <v/>
      </c>
      <c r="Q20" s="20" t="str">
        <f t="shared" si="9"/>
        <v/>
      </c>
      <c r="R20" s="20" t="str">
        <f t="shared" si="10"/>
        <v/>
      </c>
      <c r="S20" s="23" t="str">
        <f t="shared" si="11"/>
        <v/>
      </c>
      <c r="U20" s="77">
        <f t="shared" si="12"/>
        <v>0</v>
      </c>
      <c r="V20" s="77">
        <f t="shared" si="13"/>
        <v>0</v>
      </c>
      <c r="W20" s="77">
        <f t="shared" si="14"/>
        <v>0</v>
      </c>
      <c r="X20" s="77">
        <f t="shared" si="15"/>
        <v>0</v>
      </c>
      <c r="Y20" s="77">
        <f t="shared" si="16"/>
        <v>0.47544920383669298</v>
      </c>
      <c r="Z20" s="77">
        <f t="shared" si="17"/>
        <v>0.99573254865957062</v>
      </c>
      <c r="AA20" s="77">
        <v>20925874</v>
      </c>
      <c r="AB20" s="77">
        <v>-1.3569863</v>
      </c>
      <c r="AC20" s="77">
        <v>-1.3569863</v>
      </c>
      <c r="AD20" s="77">
        <v>1.7453199999999999E-2</v>
      </c>
      <c r="AE20" s="77">
        <v>1.5707963</v>
      </c>
      <c r="AF20" s="77">
        <v>8.2271899999999995E-2</v>
      </c>
      <c r="AG20" s="77">
        <f t="shared" si="18"/>
        <v>4.1135949999999998E-2</v>
      </c>
      <c r="AH20" s="77">
        <v>0.66153673745587505</v>
      </c>
      <c r="AI20" s="77">
        <v>0.64879020428472001</v>
      </c>
      <c r="AJ20" s="77">
        <v>1.9158210961483899</v>
      </c>
      <c r="AK20" s="77">
        <v>1.934142928924</v>
      </c>
      <c r="AL20" s="77">
        <v>24211285.519269999</v>
      </c>
      <c r="AM20" s="77">
        <v>24985065.326767098</v>
      </c>
      <c r="AN20" s="78"/>
      <c r="AO20" s="79">
        <f t="shared" si="19"/>
        <v>24211285.519269999</v>
      </c>
      <c r="AP20" s="79">
        <f t="shared" si="20"/>
        <v>0.6831667347549476</v>
      </c>
      <c r="AQ20" s="79">
        <f t="shared" si="21"/>
        <v>0.99573254865957062</v>
      </c>
      <c r="AR20" s="79">
        <f t="shared" si="22"/>
        <v>0.68647907750909509</v>
      </c>
      <c r="AS20" s="77">
        <f t="shared" si="23"/>
        <v>0.68647907750909509</v>
      </c>
      <c r="AT20" s="77">
        <f t="shared" si="24"/>
        <v>0.68649254549800376</v>
      </c>
      <c r="AU20" s="77">
        <f t="shared" si="25"/>
        <v>0.68649254549800376</v>
      </c>
      <c r="AV20" s="77">
        <f t="shared" si="26"/>
        <v>0.68649260018474378</v>
      </c>
      <c r="AW20" s="77">
        <f t="shared" si="27"/>
        <v>0.68649260018474378</v>
      </c>
      <c r="AX20" s="77">
        <f t="shared" si="28"/>
        <v>0.68649260040679805</v>
      </c>
      <c r="AY20" s="77">
        <f t="shared" si="29"/>
        <v>0.68649260040679805</v>
      </c>
      <c r="AZ20" s="77">
        <f t="shared" si="30"/>
        <v>0.68649260040769955</v>
      </c>
      <c r="BA20" s="77">
        <f t="shared" si="31"/>
        <v>0.68649260040769955</v>
      </c>
      <c r="BB20" s="77">
        <f t="shared" si="32"/>
        <v>0.68649260040770332</v>
      </c>
    </row>
    <row r="21" spans="1:54" ht="12.75" customHeight="1" x14ac:dyDescent="0.2">
      <c r="A21" s="15"/>
      <c r="B21" s="24"/>
      <c r="C21" s="15"/>
      <c r="D21" s="26"/>
      <c r="E21" s="25"/>
      <c r="F21" s="19" t="str">
        <f t="shared" si="0"/>
        <v/>
      </c>
      <c r="G21" s="19" t="str">
        <f t="shared" si="1"/>
        <v/>
      </c>
      <c r="H21" s="17"/>
      <c r="I21" s="20" t="str">
        <f t="shared" si="2"/>
        <v/>
      </c>
      <c r="J21" s="21" t="str">
        <f t="shared" si="3"/>
        <v/>
      </c>
      <c r="K21" s="20" t="str">
        <f t="shared" si="4"/>
        <v/>
      </c>
      <c r="L21" s="21" t="str">
        <f t="shared" si="5"/>
        <v/>
      </c>
      <c r="M21" s="22"/>
      <c r="N21" s="20" t="str">
        <f t="shared" si="6"/>
        <v/>
      </c>
      <c r="O21" s="20" t="str">
        <f t="shared" si="7"/>
        <v/>
      </c>
      <c r="P21" s="23" t="str">
        <f t="shared" si="8"/>
        <v/>
      </c>
      <c r="Q21" s="20" t="str">
        <f t="shared" si="9"/>
        <v/>
      </c>
      <c r="R21" s="20" t="str">
        <f t="shared" si="10"/>
        <v/>
      </c>
      <c r="S21" s="23" t="str">
        <f t="shared" si="11"/>
        <v/>
      </c>
      <c r="U21" s="77">
        <f t="shared" si="12"/>
        <v>0</v>
      </c>
      <c r="V21" s="77">
        <f t="shared" si="13"/>
        <v>0</v>
      </c>
      <c r="W21" s="77">
        <f t="shared" si="14"/>
        <v>0</v>
      </c>
      <c r="X21" s="77">
        <f t="shared" si="15"/>
        <v>0</v>
      </c>
      <c r="Y21" s="77">
        <f t="shared" si="16"/>
        <v>0.47544920383669298</v>
      </c>
      <c r="Z21" s="77">
        <f t="shared" si="17"/>
        <v>0.99573254865957062</v>
      </c>
      <c r="AA21" s="77">
        <v>20925874</v>
      </c>
      <c r="AB21" s="77">
        <v>-1.3569863</v>
      </c>
      <c r="AC21" s="77">
        <v>-1.3569863</v>
      </c>
      <c r="AD21" s="77">
        <v>1.7453199999999999E-2</v>
      </c>
      <c r="AE21" s="77">
        <v>1.5707963</v>
      </c>
      <c r="AF21" s="77">
        <v>8.2271899999999995E-2</v>
      </c>
      <c r="AG21" s="77">
        <f t="shared" si="18"/>
        <v>4.1135949999999998E-2</v>
      </c>
      <c r="AH21" s="77">
        <v>0.66153673745587505</v>
      </c>
      <c r="AI21" s="77">
        <v>0.64879020428472001</v>
      </c>
      <c r="AJ21" s="77">
        <v>1.9158210961483899</v>
      </c>
      <c r="AK21" s="77">
        <v>1.934142928924</v>
      </c>
      <c r="AL21" s="77">
        <v>24211285.519269999</v>
      </c>
      <c r="AM21" s="77">
        <v>24985065.326767098</v>
      </c>
      <c r="AN21" s="78"/>
      <c r="AO21" s="79">
        <f t="shared" si="19"/>
        <v>24211285.519269999</v>
      </c>
      <c r="AP21" s="79">
        <f t="shared" si="20"/>
        <v>0.6831667347549476</v>
      </c>
      <c r="AQ21" s="79">
        <f t="shared" si="21"/>
        <v>0.99573254865957062</v>
      </c>
      <c r="AR21" s="79">
        <f t="shared" si="22"/>
        <v>0.68647907750909509</v>
      </c>
      <c r="AS21" s="77">
        <f t="shared" si="23"/>
        <v>0.68647907750909509</v>
      </c>
      <c r="AT21" s="77">
        <f t="shared" si="24"/>
        <v>0.68649254549800376</v>
      </c>
      <c r="AU21" s="77">
        <f t="shared" si="25"/>
        <v>0.68649254549800376</v>
      </c>
      <c r="AV21" s="77">
        <f t="shared" si="26"/>
        <v>0.68649260018474378</v>
      </c>
      <c r="AW21" s="77">
        <f t="shared" si="27"/>
        <v>0.68649260018474378</v>
      </c>
      <c r="AX21" s="77">
        <f t="shared" si="28"/>
        <v>0.68649260040679805</v>
      </c>
      <c r="AY21" s="77">
        <f t="shared" si="29"/>
        <v>0.68649260040679805</v>
      </c>
      <c r="AZ21" s="77">
        <f t="shared" si="30"/>
        <v>0.68649260040769955</v>
      </c>
      <c r="BA21" s="77">
        <f t="shared" si="31"/>
        <v>0.68649260040769955</v>
      </c>
      <c r="BB21" s="77">
        <f t="shared" si="32"/>
        <v>0.68649260040770332</v>
      </c>
    </row>
    <row r="22" spans="1:54" ht="12.75" customHeight="1" x14ac:dyDescent="0.2">
      <c r="A22" s="15"/>
      <c r="B22" s="24"/>
      <c r="C22" s="15"/>
      <c r="D22" s="25"/>
      <c r="E22" s="25"/>
      <c r="F22" s="19" t="str">
        <f t="shared" si="0"/>
        <v/>
      </c>
      <c r="G22" s="19" t="str">
        <f t="shared" si="1"/>
        <v/>
      </c>
      <c r="H22" s="17"/>
      <c r="I22" s="20" t="str">
        <f t="shared" si="2"/>
        <v/>
      </c>
      <c r="J22" s="21" t="str">
        <f t="shared" si="3"/>
        <v/>
      </c>
      <c r="K22" s="20" t="str">
        <f t="shared" si="4"/>
        <v/>
      </c>
      <c r="L22" s="21" t="str">
        <f t="shared" si="5"/>
        <v/>
      </c>
      <c r="M22" s="22"/>
      <c r="N22" s="20" t="str">
        <f t="shared" si="6"/>
        <v/>
      </c>
      <c r="O22" s="20" t="str">
        <f t="shared" si="7"/>
        <v/>
      </c>
      <c r="P22" s="23" t="str">
        <f t="shared" si="8"/>
        <v/>
      </c>
      <c r="Q22" s="20" t="str">
        <f t="shared" si="9"/>
        <v/>
      </c>
      <c r="R22" s="20" t="str">
        <f t="shared" si="10"/>
        <v/>
      </c>
      <c r="S22" s="23" t="str">
        <f t="shared" si="11"/>
        <v/>
      </c>
      <c r="U22" s="77">
        <f t="shared" si="12"/>
        <v>0</v>
      </c>
      <c r="V22" s="77">
        <f t="shared" si="13"/>
        <v>0</v>
      </c>
      <c r="W22" s="77">
        <f t="shared" si="14"/>
        <v>0</v>
      </c>
      <c r="X22" s="77">
        <f t="shared" si="15"/>
        <v>0</v>
      </c>
      <c r="Y22" s="77">
        <f t="shared" si="16"/>
        <v>0.47544920383669298</v>
      </c>
      <c r="Z22" s="77">
        <f t="shared" si="17"/>
        <v>0.99573254865957062</v>
      </c>
      <c r="AA22" s="77">
        <v>20925874</v>
      </c>
      <c r="AB22" s="77">
        <v>-1.3569863</v>
      </c>
      <c r="AC22" s="77">
        <v>-1.3569863</v>
      </c>
      <c r="AD22" s="77">
        <v>1.7453199999999999E-2</v>
      </c>
      <c r="AE22" s="77">
        <v>1.5707963</v>
      </c>
      <c r="AF22" s="77">
        <v>8.2271899999999995E-2</v>
      </c>
      <c r="AG22" s="77">
        <f t="shared" si="18"/>
        <v>4.1135949999999998E-2</v>
      </c>
      <c r="AH22" s="77">
        <v>0.66153673745587505</v>
      </c>
      <c r="AI22" s="77">
        <v>0.64879020428472001</v>
      </c>
      <c r="AJ22" s="77">
        <v>1.9158210961483899</v>
      </c>
      <c r="AK22" s="77">
        <v>1.934142928924</v>
      </c>
      <c r="AL22" s="77">
        <v>24211285.519269999</v>
      </c>
      <c r="AM22" s="77">
        <v>24985065.326767098</v>
      </c>
      <c r="AN22" s="78"/>
      <c r="AO22" s="79">
        <f t="shared" si="19"/>
        <v>24211285.519269999</v>
      </c>
      <c r="AP22" s="79">
        <f t="shared" si="20"/>
        <v>0.6831667347549476</v>
      </c>
      <c r="AQ22" s="79">
        <f t="shared" si="21"/>
        <v>0.99573254865957062</v>
      </c>
      <c r="AR22" s="79">
        <f t="shared" si="22"/>
        <v>0.68647907750909509</v>
      </c>
      <c r="AS22" s="77">
        <f t="shared" si="23"/>
        <v>0.68647907750909509</v>
      </c>
      <c r="AT22" s="77">
        <f t="shared" si="24"/>
        <v>0.68649254549800376</v>
      </c>
      <c r="AU22" s="77">
        <f t="shared" si="25"/>
        <v>0.68649254549800376</v>
      </c>
      <c r="AV22" s="77">
        <f t="shared" si="26"/>
        <v>0.68649260018474378</v>
      </c>
      <c r="AW22" s="77">
        <f t="shared" si="27"/>
        <v>0.68649260018474378</v>
      </c>
      <c r="AX22" s="77">
        <f t="shared" si="28"/>
        <v>0.68649260040679805</v>
      </c>
      <c r="AY22" s="77">
        <f t="shared" si="29"/>
        <v>0.68649260040679805</v>
      </c>
      <c r="AZ22" s="77">
        <f t="shared" si="30"/>
        <v>0.68649260040769955</v>
      </c>
      <c r="BA22" s="77">
        <f t="shared" si="31"/>
        <v>0.68649260040769955</v>
      </c>
      <c r="BB22" s="77">
        <f t="shared" si="32"/>
        <v>0.68649260040770332</v>
      </c>
    </row>
    <row r="23" spans="1:54" ht="12.75" customHeight="1" x14ac:dyDescent="0.2">
      <c r="A23" s="15"/>
      <c r="B23" s="24"/>
      <c r="C23" s="15"/>
      <c r="D23" s="25"/>
      <c r="E23" s="25"/>
      <c r="F23" s="19" t="str">
        <f t="shared" si="0"/>
        <v/>
      </c>
      <c r="G23" s="19" t="str">
        <f t="shared" si="1"/>
        <v/>
      </c>
      <c r="H23" s="17"/>
      <c r="I23" s="20" t="str">
        <f t="shared" si="2"/>
        <v/>
      </c>
      <c r="J23" s="21" t="str">
        <f t="shared" si="3"/>
        <v/>
      </c>
      <c r="K23" s="20" t="str">
        <f t="shared" si="4"/>
        <v/>
      </c>
      <c r="L23" s="21" t="str">
        <f t="shared" si="5"/>
        <v/>
      </c>
      <c r="M23" s="22"/>
      <c r="N23" s="20" t="str">
        <f t="shared" si="6"/>
        <v/>
      </c>
      <c r="O23" s="20" t="str">
        <f t="shared" si="7"/>
        <v/>
      </c>
      <c r="P23" s="23" t="str">
        <f t="shared" si="8"/>
        <v/>
      </c>
      <c r="Q23" s="20" t="str">
        <f t="shared" si="9"/>
        <v/>
      </c>
      <c r="R23" s="20" t="str">
        <f t="shared" si="10"/>
        <v/>
      </c>
      <c r="S23" s="23" t="str">
        <f t="shared" si="11"/>
        <v/>
      </c>
      <c r="U23" s="77">
        <f t="shared" si="12"/>
        <v>0</v>
      </c>
      <c r="V23" s="77">
        <f t="shared" si="13"/>
        <v>0</v>
      </c>
      <c r="W23" s="77">
        <f t="shared" si="14"/>
        <v>0</v>
      </c>
      <c r="X23" s="77">
        <f t="shared" si="15"/>
        <v>0</v>
      </c>
      <c r="Y23" s="77">
        <f t="shared" si="16"/>
        <v>0.47544920383669298</v>
      </c>
      <c r="Z23" s="77">
        <f t="shared" si="17"/>
        <v>0.99573254865957062</v>
      </c>
      <c r="AA23" s="77">
        <v>20925874</v>
      </c>
      <c r="AB23" s="77">
        <v>-1.3569863</v>
      </c>
      <c r="AC23" s="77">
        <v>-1.3569863</v>
      </c>
      <c r="AD23" s="77">
        <v>1.7453199999999999E-2</v>
      </c>
      <c r="AE23" s="77">
        <v>1.5707963</v>
      </c>
      <c r="AF23" s="77">
        <v>8.2271899999999995E-2</v>
      </c>
      <c r="AG23" s="77">
        <f t="shared" si="18"/>
        <v>4.1135949999999998E-2</v>
      </c>
      <c r="AH23" s="77">
        <v>0.66153673745587505</v>
      </c>
      <c r="AI23" s="77">
        <v>0.64879020428472001</v>
      </c>
      <c r="AJ23" s="77">
        <v>1.9158210961483899</v>
      </c>
      <c r="AK23" s="77">
        <v>1.934142928924</v>
      </c>
      <c r="AL23" s="77">
        <v>24211285.519269999</v>
      </c>
      <c r="AM23" s="77">
        <v>24985065.326767098</v>
      </c>
      <c r="AN23" s="78"/>
      <c r="AO23" s="79">
        <f t="shared" si="19"/>
        <v>24211285.519269999</v>
      </c>
      <c r="AP23" s="79">
        <f t="shared" si="20"/>
        <v>0.6831667347549476</v>
      </c>
      <c r="AQ23" s="79">
        <f t="shared" si="21"/>
        <v>0.99573254865957062</v>
      </c>
      <c r="AR23" s="79">
        <f t="shared" si="22"/>
        <v>0.68647907750909509</v>
      </c>
      <c r="AS23" s="77">
        <f t="shared" si="23"/>
        <v>0.68647907750909509</v>
      </c>
      <c r="AT23" s="77">
        <f t="shared" si="24"/>
        <v>0.68649254549800376</v>
      </c>
      <c r="AU23" s="77">
        <f t="shared" si="25"/>
        <v>0.68649254549800376</v>
      </c>
      <c r="AV23" s="77">
        <f t="shared" si="26"/>
        <v>0.68649260018474378</v>
      </c>
      <c r="AW23" s="77">
        <f t="shared" si="27"/>
        <v>0.68649260018474378</v>
      </c>
      <c r="AX23" s="77">
        <f t="shared" si="28"/>
        <v>0.68649260040679805</v>
      </c>
      <c r="AY23" s="77">
        <f t="shared" si="29"/>
        <v>0.68649260040679805</v>
      </c>
      <c r="AZ23" s="77">
        <f t="shared" si="30"/>
        <v>0.68649260040769955</v>
      </c>
      <c r="BA23" s="77">
        <f t="shared" si="31"/>
        <v>0.68649260040769955</v>
      </c>
      <c r="BB23" s="77">
        <f t="shared" si="32"/>
        <v>0.68649260040770332</v>
      </c>
    </row>
    <row r="24" spans="1:54" ht="12.75" customHeight="1" x14ac:dyDescent="0.2">
      <c r="A24" s="15"/>
      <c r="B24" s="24"/>
      <c r="C24" s="15"/>
      <c r="D24" s="25"/>
      <c r="E24" s="25"/>
      <c r="F24" s="19" t="str">
        <f t="shared" si="0"/>
        <v/>
      </c>
      <c r="G24" s="19" t="str">
        <f t="shared" si="1"/>
        <v/>
      </c>
      <c r="H24" s="17"/>
      <c r="I24" s="20" t="str">
        <f t="shared" si="2"/>
        <v/>
      </c>
      <c r="J24" s="21" t="str">
        <f t="shared" si="3"/>
        <v/>
      </c>
      <c r="K24" s="20" t="str">
        <f t="shared" si="4"/>
        <v/>
      </c>
      <c r="L24" s="21" t="str">
        <f t="shared" si="5"/>
        <v/>
      </c>
      <c r="M24" s="22"/>
      <c r="N24" s="20" t="str">
        <f t="shared" si="6"/>
        <v/>
      </c>
      <c r="O24" s="20" t="str">
        <f t="shared" si="7"/>
        <v/>
      </c>
      <c r="P24" s="23" t="str">
        <f t="shared" si="8"/>
        <v/>
      </c>
      <c r="Q24" s="20" t="str">
        <f t="shared" si="9"/>
        <v/>
      </c>
      <c r="R24" s="20" t="str">
        <f t="shared" si="10"/>
        <v/>
      </c>
      <c r="S24" s="23" t="str">
        <f t="shared" si="11"/>
        <v/>
      </c>
      <c r="U24" s="77">
        <f t="shared" si="12"/>
        <v>0</v>
      </c>
      <c r="V24" s="77">
        <f t="shared" si="13"/>
        <v>0</v>
      </c>
      <c r="W24" s="77">
        <f t="shared" si="14"/>
        <v>0</v>
      </c>
      <c r="X24" s="77">
        <f t="shared" si="15"/>
        <v>0</v>
      </c>
      <c r="Y24" s="77">
        <f t="shared" si="16"/>
        <v>0.47544920383669298</v>
      </c>
      <c r="Z24" s="77">
        <f t="shared" si="17"/>
        <v>0.99573254865957062</v>
      </c>
      <c r="AA24" s="77">
        <v>20925874</v>
      </c>
      <c r="AB24" s="77">
        <v>-1.3569863</v>
      </c>
      <c r="AC24" s="77">
        <v>-1.3569863</v>
      </c>
      <c r="AD24" s="77">
        <v>1.7453199999999999E-2</v>
      </c>
      <c r="AE24" s="77">
        <v>1.5707963</v>
      </c>
      <c r="AF24" s="77">
        <v>8.2271899999999995E-2</v>
      </c>
      <c r="AG24" s="77">
        <f t="shared" si="18"/>
        <v>4.1135949999999998E-2</v>
      </c>
      <c r="AH24" s="77">
        <v>0.66153673745587505</v>
      </c>
      <c r="AI24" s="77">
        <v>0.64879020428472001</v>
      </c>
      <c r="AJ24" s="77">
        <v>1.9158210961483899</v>
      </c>
      <c r="AK24" s="77">
        <v>1.934142928924</v>
      </c>
      <c r="AL24" s="77">
        <v>24211285.519269999</v>
      </c>
      <c r="AM24" s="77">
        <v>24985065.326767098</v>
      </c>
      <c r="AN24" s="78"/>
      <c r="AO24" s="79">
        <f t="shared" si="19"/>
        <v>24211285.519269999</v>
      </c>
      <c r="AP24" s="79">
        <f t="shared" si="20"/>
        <v>0.6831667347549476</v>
      </c>
      <c r="AQ24" s="79">
        <f t="shared" si="21"/>
        <v>0.99573254865957062</v>
      </c>
      <c r="AR24" s="79">
        <f t="shared" si="22"/>
        <v>0.68647907750909509</v>
      </c>
      <c r="AS24" s="77">
        <f t="shared" si="23"/>
        <v>0.68647907750909509</v>
      </c>
      <c r="AT24" s="77">
        <f t="shared" si="24"/>
        <v>0.68649254549800376</v>
      </c>
      <c r="AU24" s="77">
        <f t="shared" si="25"/>
        <v>0.68649254549800376</v>
      </c>
      <c r="AV24" s="77">
        <f t="shared" si="26"/>
        <v>0.68649260018474378</v>
      </c>
      <c r="AW24" s="77">
        <f t="shared" si="27"/>
        <v>0.68649260018474378</v>
      </c>
      <c r="AX24" s="77">
        <f t="shared" si="28"/>
        <v>0.68649260040679805</v>
      </c>
      <c r="AY24" s="77">
        <f t="shared" si="29"/>
        <v>0.68649260040679805</v>
      </c>
      <c r="AZ24" s="77">
        <f t="shared" si="30"/>
        <v>0.68649260040769955</v>
      </c>
      <c r="BA24" s="77">
        <f t="shared" si="31"/>
        <v>0.68649260040769955</v>
      </c>
      <c r="BB24" s="77">
        <f t="shared" si="32"/>
        <v>0.68649260040770332</v>
      </c>
    </row>
    <row r="25" spans="1:54" ht="12.75" customHeight="1" x14ac:dyDescent="0.2">
      <c r="A25" s="15"/>
      <c r="B25" s="24"/>
      <c r="C25" s="15"/>
      <c r="D25" s="25"/>
      <c r="E25" s="25"/>
      <c r="F25" s="19" t="str">
        <f t="shared" si="0"/>
        <v/>
      </c>
      <c r="G25" s="19" t="str">
        <f t="shared" si="1"/>
        <v/>
      </c>
      <c r="H25" s="17"/>
      <c r="I25" s="20" t="str">
        <f t="shared" si="2"/>
        <v/>
      </c>
      <c r="J25" s="21" t="str">
        <f t="shared" si="3"/>
        <v/>
      </c>
      <c r="K25" s="20" t="str">
        <f t="shared" si="4"/>
        <v/>
      </c>
      <c r="L25" s="21" t="str">
        <f t="shared" si="5"/>
        <v/>
      </c>
      <c r="M25" s="22"/>
      <c r="N25" s="20" t="str">
        <f t="shared" si="6"/>
        <v/>
      </c>
      <c r="O25" s="20" t="str">
        <f t="shared" si="7"/>
        <v/>
      </c>
      <c r="P25" s="23" t="str">
        <f t="shared" si="8"/>
        <v/>
      </c>
      <c r="Q25" s="20" t="str">
        <f t="shared" si="9"/>
        <v/>
      </c>
      <c r="R25" s="20" t="str">
        <f t="shared" si="10"/>
        <v/>
      </c>
      <c r="S25" s="23" t="str">
        <f t="shared" si="11"/>
        <v/>
      </c>
      <c r="U25" s="77">
        <f t="shared" si="12"/>
        <v>0</v>
      </c>
      <c r="V25" s="77">
        <f t="shared" si="13"/>
        <v>0</v>
      </c>
      <c r="W25" s="77">
        <f t="shared" si="14"/>
        <v>0</v>
      </c>
      <c r="X25" s="77">
        <f t="shared" si="15"/>
        <v>0</v>
      </c>
      <c r="Y25" s="77">
        <f t="shared" si="16"/>
        <v>0.47544920383669298</v>
      </c>
      <c r="Z25" s="77">
        <f t="shared" si="17"/>
        <v>0.99573254865957062</v>
      </c>
      <c r="AA25" s="77">
        <v>20925874</v>
      </c>
      <c r="AB25" s="77">
        <v>-1.3569863</v>
      </c>
      <c r="AC25" s="77">
        <v>-1.3569863</v>
      </c>
      <c r="AD25" s="77">
        <v>1.7453199999999999E-2</v>
      </c>
      <c r="AE25" s="77">
        <v>1.5707963</v>
      </c>
      <c r="AF25" s="77">
        <v>8.2271899999999995E-2</v>
      </c>
      <c r="AG25" s="77">
        <f t="shared" si="18"/>
        <v>4.1135949999999998E-2</v>
      </c>
      <c r="AH25" s="77">
        <v>0.66153673745587505</v>
      </c>
      <c r="AI25" s="77">
        <v>0.64879020428472001</v>
      </c>
      <c r="AJ25" s="77">
        <v>1.9158210961483899</v>
      </c>
      <c r="AK25" s="77">
        <v>1.934142928924</v>
      </c>
      <c r="AL25" s="77">
        <v>24211285.519269999</v>
      </c>
      <c r="AM25" s="77">
        <v>24985065.326767098</v>
      </c>
      <c r="AN25" s="78"/>
      <c r="AO25" s="79">
        <f t="shared" si="19"/>
        <v>24211285.519269999</v>
      </c>
      <c r="AP25" s="79">
        <f t="shared" si="20"/>
        <v>0.6831667347549476</v>
      </c>
      <c r="AQ25" s="79">
        <f t="shared" si="21"/>
        <v>0.99573254865957062</v>
      </c>
      <c r="AR25" s="79">
        <f t="shared" si="22"/>
        <v>0.68647907750909509</v>
      </c>
      <c r="AS25" s="77">
        <f t="shared" si="23"/>
        <v>0.68647907750909509</v>
      </c>
      <c r="AT25" s="77">
        <f t="shared" si="24"/>
        <v>0.68649254549800376</v>
      </c>
      <c r="AU25" s="77">
        <f t="shared" si="25"/>
        <v>0.68649254549800376</v>
      </c>
      <c r="AV25" s="77">
        <f t="shared" si="26"/>
        <v>0.68649260018474378</v>
      </c>
      <c r="AW25" s="77">
        <f t="shared" si="27"/>
        <v>0.68649260018474378</v>
      </c>
      <c r="AX25" s="77">
        <f t="shared" si="28"/>
        <v>0.68649260040679805</v>
      </c>
      <c r="AY25" s="77">
        <f t="shared" si="29"/>
        <v>0.68649260040679805</v>
      </c>
      <c r="AZ25" s="77">
        <f t="shared" si="30"/>
        <v>0.68649260040769955</v>
      </c>
      <c r="BA25" s="77">
        <f t="shared" si="31"/>
        <v>0.68649260040769955</v>
      </c>
      <c r="BB25" s="77">
        <f t="shared" si="32"/>
        <v>0.68649260040770332</v>
      </c>
    </row>
    <row r="26" spans="1:54" ht="12.75" customHeight="1" x14ac:dyDescent="0.2">
      <c r="A26" s="15"/>
      <c r="B26" s="24"/>
      <c r="C26" s="15"/>
      <c r="D26" s="25"/>
      <c r="E26" s="25"/>
      <c r="F26" s="19" t="str">
        <f t="shared" si="0"/>
        <v/>
      </c>
      <c r="G26" s="19" t="str">
        <f t="shared" si="1"/>
        <v/>
      </c>
      <c r="H26" s="17"/>
      <c r="I26" s="20" t="str">
        <f t="shared" si="2"/>
        <v/>
      </c>
      <c r="J26" s="21" t="str">
        <f t="shared" si="3"/>
        <v/>
      </c>
      <c r="K26" s="20" t="str">
        <f t="shared" si="4"/>
        <v/>
      </c>
      <c r="L26" s="21" t="str">
        <f t="shared" si="5"/>
        <v/>
      </c>
      <c r="M26" s="22"/>
      <c r="N26" s="20" t="str">
        <f t="shared" si="6"/>
        <v/>
      </c>
      <c r="O26" s="20" t="str">
        <f t="shared" si="7"/>
        <v/>
      </c>
      <c r="P26" s="23" t="str">
        <f t="shared" si="8"/>
        <v/>
      </c>
      <c r="Q26" s="20" t="str">
        <f t="shared" si="9"/>
        <v/>
      </c>
      <c r="R26" s="20" t="str">
        <f t="shared" si="10"/>
        <v/>
      </c>
      <c r="S26" s="23" t="str">
        <f t="shared" si="11"/>
        <v/>
      </c>
      <c r="U26" s="77">
        <f t="shared" si="12"/>
        <v>0</v>
      </c>
      <c r="V26" s="77">
        <f t="shared" si="13"/>
        <v>0</v>
      </c>
      <c r="W26" s="77">
        <f t="shared" si="14"/>
        <v>0</v>
      </c>
      <c r="X26" s="77">
        <f t="shared" si="15"/>
        <v>0</v>
      </c>
      <c r="Y26" s="77">
        <f t="shared" si="16"/>
        <v>0.47544920383669298</v>
      </c>
      <c r="Z26" s="77">
        <f t="shared" si="17"/>
        <v>0.99573254865957062</v>
      </c>
      <c r="AA26" s="77">
        <v>20925874</v>
      </c>
      <c r="AB26" s="77">
        <v>-1.3569863</v>
      </c>
      <c r="AC26" s="77">
        <v>-1.3569863</v>
      </c>
      <c r="AD26" s="77">
        <v>1.7453199999999999E-2</v>
      </c>
      <c r="AE26" s="77">
        <v>1.5707963</v>
      </c>
      <c r="AF26" s="77">
        <v>8.2271899999999995E-2</v>
      </c>
      <c r="AG26" s="77">
        <f t="shared" si="18"/>
        <v>4.1135949999999998E-2</v>
      </c>
      <c r="AH26" s="77">
        <v>0.66153673745587505</v>
      </c>
      <c r="AI26" s="77">
        <v>0.64879020428472001</v>
      </c>
      <c r="AJ26" s="77">
        <v>1.9158210961483899</v>
      </c>
      <c r="AK26" s="77">
        <v>1.934142928924</v>
      </c>
      <c r="AL26" s="77">
        <v>24211285.519269999</v>
      </c>
      <c r="AM26" s="77">
        <v>24985065.326767098</v>
      </c>
      <c r="AN26" s="78"/>
      <c r="AO26" s="79">
        <f t="shared" si="19"/>
        <v>24211285.519269999</v>
      </c>
      <c r="AP26" s="79">
        <f t="shared" si="20"/>
        <v>0.6831667347549476</v>
      </c>
      <c r="AQ26" s="79">
        <f t="shared" si="21"/>
        <v>0.99573254865957062</v>
      </c>
      <c r="AR26" s="79">
        <f t="shared" si="22"/>
        <v>0.68647907750909509</v>
      </c>
      <c r="AS26" s="77">
        <f t="shared" si="23"/>
        <v>0.68647907750909509</v>
      </c>
      <c r="AT26" s="77">
        <f t="shared" si="24"/>
        <v>0.68649254549800376</v>
      </c>
      <c r="AU26" s="77">
        <f t="shared" si="25"/>
        <v>0.68649254549800376</v>
      </c>
      <c r="AV26" s="77">
        <f t="shared" si="26"/>
        <v>0.68649260018474378</v>
      </c>
      <c r="AW26" s="77">
        <f t="shared" si="27"/>
        <v>0.68649260018474378</v>
      </c>
      <c r="AX26" s="77">
        <f t="shared" si="28"/>
        <v>0.68649260040679805</v>
      </c>
      <c r="AY26" s="77">
        <f t="shared" si="29"/>
        <v>0.68649260040679805</v>
      </c>
      <c r="AZ26" s="77">
        <f t="shared" si="30"/>
        <v>0.68649260040769955</v>
      </c>
      <c r="BA26" s="77">
        <f t="shared" si="31"/>
        <v>0.68649260040769955</v>
      </c>
      <c r="BB26" s="77">
        <f t="shared" si="32"/>
        <v>0.68649260040770332</v>
      </c>
    </row>
    <row r="27" spans="1:54" ht="12.75" customHeight="1" x14ac:dyDescent="0.2">
      <c r="A27" s="15"/>
      <c r="B27" s="24"/>
      <c r="C27" s="15"/>
      <c r="D27" s="25"/>
      <c r="E27" s="25"/>
      <c r="F27" s="19" t="str">
        <f t="shared" si="0"/>
        <v/>
      </c>
      <c r="G27" s="19" t="str">
        <f t="shared" si="1"/>
        <v/>
      </c>
      <c r="H27" s="17"/>
      <c r="I27" s="20" t="str">
        <f t="shared" si="2"/>
        <v/>
      </c>
      <c r="J27" s="21" t="str">
        <f t="shared" si="3"/>
        <v/>
      </c>
      <c r="K27" s="20" t="str">
        <f t="shared" si="4"/>
        <v/>
      </c>
      <c r="L27" s="21" t="str">
        <f t="shared" si="5"/>
        <v/>
      </c>
      <c r="M27" s="22"/>
      <c r="N27" s="20" t="str">
        <f t="shared" si="6"/>
        <v/>
      </c>
      <c r="O27" s="20" t="str">
        <f t="shared" si="7"/>
        <v/>
      </c>
      <c r="P27" s="23" t="str">
        <f t="shared" si="8"/>
        <v/>
      </c>
      <c r="Q27" s="20" t="str">
        <f t="shared" si="9"/>
        <v/>
      </c>
      <c r="R27" s="20" t="str">
        <f t="shared" si="10"/>
        <v/>
      </c>
      <c r="S27" s="23" t="str">
        <f t="shared" si="11"/>
        <v/>
      </c>
      <c r="U27" s="77">
        <f t="shared" si="12"/>
        <v>0</v>
      </c>
      <c r="V27" s="77">
        <f t="shared" si="13"/>
        <v>0</v>
      </c>
      <c r="W27" s="77">
        <f t="shared" si="14"/>
        <v>0</v>
      </c>
      <c r="X27" s="77">
        <f t="shared" si="15"/>
        <v>0</v>
      </c>
      <c r="Y27" s="77">
        <f t="shared" si="16"/>
        <v>0.47544920383669298</v>
      </c>
      <c r="Z27" s="77">
        <f t="shared" si="17"/>
        <v>0.99573254865957062</v>
      </c>
      <c r="AA27" s="77">
        <v>20925874</v>
      </c>
      <c r="AB27" s="77">
        <v>-1.3569863</v>
      </c>
      <c r="AC27" s="77">
        <v>-1.3569863</v>
      </c>
      <c r="AD27" s="77">
        <v>1.7453199999999999E-2</v>
      </c>
      <c r="AE27" s="77">
        <v>1.5707963</v>
      </c>
      <c r="AF27" s="77">
        <v>8.2271899999999995E-2</v>
      </c>
      <c r="AG27" s="77">
        <f t="shared" si="18"/>
        <v>4.1135949999999998E-2</v>
      </c>
      <c r="AH27" s="77">
        <v>0.66153673745587505</v>
      </c>
      <c r="AI27" s="77">
        <v>0.64879020428472001</v>
      </c>
      <c r="AJ27" s="77">
        <v>1.9158210961483899</v>
      </c>
      <c r="AK27" s="77">
        <v>1.934142928924</v>
      </c>
      <c r="AL27" s="77">
        <v>24211285.519269999</v>
      </c>
      <c r="AM27" s="77">
        <v>24985065.326767098</v>
      </c>
      <c r="AN27" s="78"/>
      <c r="AO27" s="79">
        <f t="shared" si="19"/>
        <v>24211285.519269999</v>
      </c>
      <c r="AP27" s="79">
        <f t="shared" si="20"/>
        <v>0.6831667347549476</v>
      </c>
      <c r="AQ27" s="79">
        <f t="shared" si="21"/>
        <v>0.99573254865957062</v>
      </c>
      <c r="AR27" s="79">
        <f t="shared" si="22"/>
        <v>0.68647907750909509</v>
      </c>
      <c r="AS27" s="77">
        <f t="shared" si="23"/>
        <v>0.68647907750909509</v>
      </c>
      <c r="AT27" s="77">
        <f t="shared" si="24"/>
        <v>0.68649254549800376</v>
      </c>
      <c r="AU27" s="77">
        <f t="shared" si="25"/>
        <v>0.68649254549800376</v>
      </c>
      <c r="AV27" s="77">
        <f t="shared" si="26"/>
        <v>0.68649260018474378</v>
      </c>
      <c r="AW27" s="77">
        <f t="shared" si="27"/>
        <v>0.68649260018474378</v>
      </c>
      <c r="AX27" s="77">
        <f t="shared" si="28"/>
        <v>0.68649260040679805</v>
      </c>
      <c r="AY27" s="77">
        <f t="shared" si="29"/>
        <v>0.68649260040679805</v>
      </c>
      <c r="AZ27" s="77">
        <f t="shared" si="30"/>
        <v>0.68649260040769955</v>
      </c>
      <c r="BA27" s="77">
        <f t="shared" si="31"/>
        <v>0.68649260040769955</v>
      </c>
      <c r="BB27" s="77">
        <f t="shared" si="32"/>
        <v>0.68649260040770332</v>
      </c>
    </row>
    <row r="28" spans="1:54" ht="12.75" customHeight="1" x14ac:dyDescent="0.2">
      <c r="A28" s="15"/>
      <c r="B28" s="24"/>
      <c r="C28" s="15"/>
      <c r="D28" s="25"/>
      <c r="E28" s="25"/>
      <c r="F28" s="19" t="str">
        <f t="shared" si="0"/>
        <v/>
      </c>
      <c r="G28" s="19" t="str">
        <f t="shared" si="1"/>
        <v/>
      </c>
      <c r="H28" s="17"/>
      <c r="I28" s="20" t="str">
        <f t="shared" si="2"/>
        <v/>
      </c>
      <c r="J28" s="21" t="str">
        <f t="shared" si="3"/>
        <v/>
      </c>
      <c r="K28" s="20" t="str">
        <f t="shared" si="4"/>
        <v/>
      </c>
      <c r="L28" s="21" t="str">
        <f t="shared" si="5"/>
        <v/>
      </c>
      <c r="M28" s="22"/>
      <c r="N28" s="20" t="str">
        <f t="shared" si="6"/>
        <v/>
      </c>
      <c r="O28" s="20" t="str">
        <f t="shared" si="7"/>
        <v/>
      </c>
      <c r="P28" s="23" t="str">
        <f t="shared" si="8"/>
        <v/>
      </c>
      <c r="Q28" s="20" t="str">
        <f t="shared" si="9"/>
        <v/>
      </c>
      <c r="R28" s="20" t="str">
        <f t="shared" si="10"/>
        <v/>
      </c>
      <c r="S28" s="23" t="str">
        <f t="shared" si="11"/>
        <v/>
      </c>
      <c r="U28" s="77">
        <f t="shared" si="12"/>
        <v>0</v>
      </c>
      <c r="V28" s="77">
        <f t="shared" si="13"/>
        <v>0</v>
      </c>
      <c r="W28" s="77">
        <f t="shared" si="14"/>
        <v>0</v>
      </c>
      <c r="X28" s="77">
        <f t="shared" si="15"/>
        <v>0</v>
      </c>
      <c r="Y28" s="77">
        <f t="shared" si="16"/>
        <v>0.47544920383669298</v>
      </c>
      <c r="Z28" s="77">
        <f t="shared" si="17"/>
        <v>0.99573254865957062</v>
      </c>
      <c r="AA28" s="77">
        <v>20925874</v>
      </c>
      <c r="AB28" s="77">
        <v>-1.3569863</v>
      </c>
      <c r="AC28" s="77">
        <v>-1.3569863</v>
      </c>
      <c r="AD28" s="77">
        <v>1.7453199999999999E-2</v>
      </c>
      <c r="AE28" s="77">
        <v>1.5707963</v>
      </c>
      <c r="AF28" s="77">
        <v>8.2271899999999995E-2</v>
      </c>
      <c r="AG28" s="77">
        <f t="shared" si="18"/>
        <v>4.1135949999999998E-2</v>
      </c>
      <c r="AH28" s="77">
        <v>0.66153673745587505</v>
      </c>
      <c r="AI28" s="77">
        <v>0.64879020428472001</v>
      </c>
      <c r="AJ28" s="77">
        <v>1.9158210961483899</v>
      </c>
      <c r="AK28" s="77">
        <v>1.934142928924</v>
      </c>
      <c r="AL28" s="77">
        <v>24211285.519269999</v>
      </c>
      <c r="AM28" s="77">
        <v>24985065.326767098</v>
      </c>
      <c r="AN28" s="78"/>
      <c r="AO28" s="79">
        <f t="shared" si="19"/>
        <v>24211285.519269999</v>
      </c>
      <c r="AP28" s="79">
        <f t="shared" si="20"/>
        <v>0.6831667347549476</v>
      </c>
      <c r="AQ28" s="79">
        <f t="shared" si="21"/>
        <v>0.99573254865957062</v>
      </c>
      <c r="AR28" s="79">
        <f t="shared" si="22"/>
        <v>0.68647907750909509</v>
      </c>
      <c r="AS28" s="77">
        <f t="shared" si="23"/>
        <v>0.68647907750909509</v>
      </c>
      <c r="AT28" s="77">
        <f t="shared" si="24"/>
        <v>0.68649254549800376</v>
      </c>
      <c r="AU28" s="77">
        <f t="shared" si="25"/>
        <v>0.68649254549800376</v>
      </c>
      <c r="AV28" s="77">
        <f t="shared" si="26"/>
        <v>0.68649260018474378</v>
      </c>
      <c r="AW28" s="77">
        <f t="shared" si="27"/>
        <v>0.68649260018474378</v>
      </c>
      <c r="AX28" s="77">
        <f t="shared" si="28"/>
        <v>0.68649260040679805</v>
      </c>
      <c r="AY28" s="77">
        <f t="shared" si="29"/>
        <v>0.68649260040679805</v>
      </c>
      <c r="AZ28" s="77">
        <f t="shared" si="30"/>
        <v>0.68649260040769955</v>
      </c>
      <c r="BA28" s="77">
        <f t="shared" si="31"/>
        <v>0.68649260040769955</v>
      </c>
      <c r="BB28" s="77">
        <f t="shared" si="32"/>
        <v>0.68649260040770332</v>
      </c>
    </row>
    <row r="29" spans="1:54" ht="12.75" customHeight="1" x14ac:dyDescent="0.2">
      <c r="A29" s="15"/>
      <c r="B29" s="24"/>
      <c r="C29" s="15"/>
      <c r="D29" s="25"/>
      <c r="E29" s="25"/>
      <c r="F29" s="19" t="str">
        <f t="shared" si="0"/>
        <v/>
      </c>
      <c r="G29" s="19" t="str">
        <f t="shared" si="1"/>
        <v/>
      </c>
      <c r="H29" s="17"/>
      <c r="I29" s="20" t="str">
        <f t="shared" si="2"/>
        <v/>
      </c>
      <c r="J29" s="21" t="str">
        <f t="shared" si="3"/>
        <v/>
      </c>
      <c r="K29" s="20" t="str">
        <f t="shared" si="4"/>
        <v/>
      </c>
      <c r="L29" s="21" t="str">
        <f t="shared" si="5"/>
        <v/>
      </c>
      <c r="M29" s="22"/>
      <c r="N29" s="20" t="str">
        <f t="shared" si="6"/>
        <v/>
      </c>
      <c r="O29" s="20" t="str">
        <f t="shared" si="7"/>
        <v/>
      </c>
      <c r="P29" s="23" t="str">
        <f t="shared" si="8"/>
        <v/>
      </c>
      <c r="Q29" s="20" t="str">
        <f t="shared" si="9"/>
        <v/>
      </c>
      <c r="R29" s="20" t="str">
        <f t="shared" si="10"/>
        <v/>
      </c>
      <c r="S29" s="23" t="str">
        <f t="shared" si="11"/>
        <v/>
      </c>
      <c r="U29" s="77">
        <f t="shared" si="12"/>
        <v>0</v>
      </c>
      <c r="V29" s="77">
        <f t="shared" si="13"/>
        <v>0</v>
      </c>
      <c r="W29" s="77">
        <f t="shared" si="14"/>
        <v>0</v>
      </c>
      <c r="X29" s="77">
        <f t="shared" si="15"/>
        <v>0</v>
      </c>
      <c r="Y29" s="77">
        <f t="shared" si="16"/>
        <v>0.47544920383669298</v>
      </c>
      <c r="Z29" s="77">
        <f t="shared" si="17"/>
        <v>0.99573254865957062</v>
      </c>
      <c r="AA29" s="77">
        <v>20925874</v>
      </c>
      <c r="AB29" s="77">
        <v>-1.3569863</v>
      </c>
      <c r="AC29" s="77">
        <v>-1.3569863</v>
      </c>
      <c r="AD29" s="77">
        <v>1.7453199999999999E-2</v>
      </c>
      <c r="AE29" s="77">
        <v>1.5707963</v>
      </c>
      <c r="AF29" s="77">
        <v>8.2271899999999995E-2</v>
      </c>
      <c r="AG29" s="77">
        <f t="shared" si="18"/>
        <v>4.1135949999999998E-2</v>
      </c>
      <c r="AH29" s="77">
        <v>0.66153673745587505</v>
      </c>
      <c r="AI29" s="77">
        <v>0.64879020428472001</v>
      </c>
      <c r="AJ29" s="77">
        <v>1.9158210961483899</v>
      </c>
      <c r="AK29" s="77">
        <v>1.934142928924</v>
      </c>
      <c r="AL29" s="77">
        <v>24211285.519269999</v>
      </c>
      <c r="AM29" s="77">
        <v>24985065.326767098</v>
      </c>
      <c r="AN29" s="78"/>
      <c r="AO29" s="79">
        <f t="shared" si="19"/>
        <v>24211285.519269999</v>
      </c>
      <c r="AP29" s="79">
        <f t="shared" si="20"/>
        <v>0.6831667347549476</v>
      </c>
      <c r="AQ29" s="79">
        <f t="shared" si="21"/>
        <v>0.99573254865957062</v>
      </c>
      <c r="AR29" s="79">
        <f t="shared" si="22"/>
        <v>0.68647907750909509</v>
      </c>
      <c r="AS29" s="77">
        <f t="shared" si="23"/>
        <v>0.68647907750909509</v>
      </c>
      <c r="AT29" s="77">
        <f t="shared" si="24"/>
        <v>0.68649254549800376</v>
      </c>
      <c r="AU29" s="77">
        <f t="shared" si="25"/>
        <v>0.68649254549800376</v>
      </c>
      <c r="AV29" s="77">
        <f t="shared" si="26"/>
        <v>0.68649260018474378</v>
      </c>
      <c r="AW29" s="77">
        <f t="shared" si="27"/>
        <v>0.68649260018474378</v>
      </c>
      <c r="AX29" s="77">
        <f t="shared" si="28"/>
        <v>0.68649260040679805</v>
      </c>
      <c r="AY29" s="77">
        <f t="shared" si="29"/>
        <v>0.68649260040679805</v>
      </c>
      <c r="AZ29" s="77">
        <f t="shared" si="30"/>
        <v>0.68649260040769955</v>
      </c>
      <c r="BA29" s="77">
        <f t="shared" si="31"/>
        <v>0.68649260040769955</v>
      </c>
      <c r="BB29" s="77">
        <f t="shared" si="32"/>
        <v>0.68649260040770332</v>
      </c>
    </row>
    <row r="30" spans="1:54" ht="12.75" customHeight="1" x14ac:dyDescent="0.2">
      <c r="A30" s="15"/>
      <c r="B30" s="24"/>
      <c r="C30" s="15"/>
      <c r="D30" s="25"/>
      <c r="E30" s="25"/>
      <c r="F30" s="19" t="str">
        <f t="shared" si="0"/>
        <v/>
      </c>
      <c r="G30" s="19" t="str">
        <f t="shared" si="1"/>
        <v/>
      </c>
      <c r="H30" s="17"/>
      <c r="I30" s="20" t="str">
        <f t="shared" si="2"/>
        <v/>
      </c>
      <c r="J30" s="21" t="str">
        <f t="shared" si="3"/>
        <v/>
      </c>
      <c r="K30" s="20" t="str">
        <f t="shared" si="4"/>
        <v/>
      </c>
      <c r="L30" s="21" t="str">
        <f t="shared" si="5"/>
        <v/>
      </c>
      <c r="M30" s="22"/>
      <c r="N30" s="20" t="str">
        <f t="shared" si="6"/>
        <v/>
      </c>
      <c r="O30" s="20" t="str">
        <f t="shared" si="7"/>
        <v/>
      </c>
      <c r="P30" s="23" t="str">
        <f t="shared" si="8"/>
        <v/>
      </c>
      <c r="Q30" s="20" t="str">
        <f t="shared" si="9"/>
        <v/>
      </c>
      <c r="R30" s="20" t="str">
        <f t="shared" si="10"/>
        <v/>
      </c>
      <c r="S30" s="23" t="str">
        <f t="shared" si="11"/>
        <v/>
      </c>
      <c r="U30" s="77">
        <f t="shared" si="12"/>
        <v>0</v>
      </c>
      <c r="V30" s="77">
        <f t="shared" si="13"/>
        <v>0</v>
      </c>
      <c r="W30" s="77">
        <f t="shared" si="14"/>
        <v>0</v>
      </c>
      <c r="X30" s="77">
        <f t="shared" si="15"/>
        <v>0</v>
      </c>
      <c r="Y30" s="77">
        <f t="shared" si="16"/>
        <v>0.47544920383669298</v>
      </c>
      <c r="Z30" s="77">
        <f t="shared" si="17"/>
        <v>0.99573254865957062</v>
      </c>
      <c r="AA30" s="77">
        <v>20925874</v>
      </c>
      <c r="AB30" s="77">
        <v>-1.3569863</v>
      </c>
      <c r="AC30" s="77">
        <v>-1.3569863</v>
      </c>
      <c r="AD30" s="77">
        <v>1.7453199999999999E-2</v>
      </c>
      <c r="AE30" s="77">
        <v>1.5707963</v>
      </c>
      <c r="AF30" s="77">
        <v>8.2271899999999995E-2</v>
      </c>
      <c r="AG30" s="77">
        <f t="shared" si="18"/>
        <v>4.1135949999999998E-2</v>
      </c>
      <c r="AH30" s="77">
        <v>0.66153673745587505</v>
      </c>
      <c r="AI30" s="77">
        <v>0.64879020428472001</v>
      </c>
      <c r="AJ30" s="77">
        <v>1.9158210961483899</v>
      </c>
      <c r="AK30" s="77">
        <v>1.934142928924</v>
      </c>
      <c r="AL30" s="77">
        <v>24211285.519269999</v>
      </c>
      <c r="AM30" s="77">
        <v>24985065.326767098</v>
      </c>
      <c r="AN30" s="78"/>
      <c r="AO30" s="79">
        <f t="shared" si="19"/>
        <v>24211285.519269999</v>
      </c>
      <c r="AP30" s="79">
        <f t="shared" si="20"/>
        <v>0.6831667347549476</v>
      </c>
      <c r="AQ30" s="79">
        <f t="shared" si="21"/>
        <v>0.99573254865957062</v>
      </c>
      <c r="AR30" s="79">
        <f t="shared" si="22"/>
        <v>0.68647907750909509</v>
      </c>
      <c r="AS30" s="77">
        <f t="shared" si="23"/>
        <v>0.68647907750909509</v>
      </c>
      <c r="AT30" s="77">
        <f t="shared" si="24"/>
        <v>0.68649254549800376</v>
      </c>
      <c r="AU30" s="77">
        <f t="shared" si="25"/>
        <v>0.68649254549800376</v>
      </c>
      <c r="AV30" s="77">
        <f t="shared" si="26"/>
        <v>0.68649260018474378</v>
      </c>
      <c r="AW30" s="77">
        <f t="shared" si="27"/>
        <v>0.68649260018474378</v>
      </c>
      <c r="AX30" s="77">
        <f t="shared" si="28"/>
        <v>0.68649260040679805</v>
      </c>
      <c r="AY30" s="77">
        <f t="shared" si="29"/>
        <v>0.68649260040679805</v>
      </c>
      <c r="AZ30" s="77">
        <f t="shared" si="30"/>
        <v>0.68649260040769955</v>
      </c>
      <c r="BA30" s="77">
        <f t="shared" si="31"/>
        <v>0.68649260040769955</v>
      </c>
      <c r="BB30" s="77">
        <f t="shared" si="32"/>
        <v>0.68649260040770332</v>
      </c>
    </row>
    <row r="31" spans="1:54" ht="12.75" customHeight="1" x14ac:dyDescent="0.2">
      <c r="A31" s="15"/>
      <c r="B31" s="24"/>
      <c r="C31" s="15"/>
      <c r="D31" s="25"/>
      <c r="E31" s="25"/>
      <c r="F31" s="19" t="str">
        <f t="shared" si="0"/>
        <v/>
      </c>
      <c r="G31" s="19" t="str">
        <f t="shared" si="1"/>
        <v/>
      </c>
      <c r="H31" s="17"/>
      <c r="I31" s="20" t="str">
        <f t="shared" si="2"/>
        <v/>
      </c>
      <c r="J31" s="21" t="str">
        <f t="shared" si="3"/>
        <v/>
      </c>
      <c r="K31" s="20" t="str">
        <f t="shared" si="4"/>
        <v/>
      </c>
      <c r="L31" s="21" t="str">
        <f t="shared" si="5"/>
        <v/>
      </c>
      <c r="M31" s="22"/>
      <c r="N31" s="20" t="str">
        <f t="shared" si="6"/>
        <v/>
      </c>
      <c r="O31" s="20" t="str">
        <f t="shared" si="7"/>
        <v/>
      </c>
      <c r="P31" s="23" t="str">
        <f t="shared" si="8"/>
        <v/>
      </c>
      <c r="Q31" s="20" t="str">
        <f t="shared" si="9"/>
        <v/>
      </c>
      <c r="R31" s="20" t="str">
        <f t="shared" si="10"/>
        <v/>
      </c>
      <c r="S31" s="23" t="str">
        <f t="shared" si="11"/>
        <v/>
      </c>
      <c r="U31" s="77">
        <f t="shared" si="12"/>
        <v>0</v>
      </c>
      <c r="V31" s="77">
        <f t="shared" si="13"/>
        <v>0</v>
      </c>
      <c r="W31" s="77">
        <f t="shared" si="14"/>
        <v>0</v>
      </c>
      <c r="X31" s="77">
        <f t="shared" si="15"/>
        <v>0</v>
      </c>
      <c r="Y31" s="77">
        <f t="shared" si="16"/>
        <v>0.47544920383669298</v>
      </c>
      <c r="Z31" s="77">
        <f t="shared" si="17"/>
        <v>0.99573254865957062</v>
      </c>
      <c r="AA31" s="77">
        <v>20925874</v>
      </c>
      <c r="AB31" s="77">
        <v>-1.3569863</v>
      </c>
      <c r="AC31" s="77">
        <v>-1.3569863</v>
      </c>
      <c r="AD31" s="77">
        <v>1.7453199999999999E-2</v>
      </c>
      <c r="AE31" s="77">
        <v>1.5707963</v>
      </c>
      <c r="AF31" s="77">
        <v>8.2271899999999995E-2</v>
      </c>
      <c r="AG31" s="77">
        <f t="shared" si="18"/>
        <v>4.1135949999999998E-2</v>
      </c>
      <c r="AH31" s="77">
        <v>0.66153673745587505</v>
      </c>
      <c r="AI31" s="77">
        <v>0.64879020428472001</v>
      </c>
      <c r="AJ31" s="77">
        <v>1.9158210961483899</v>
      </c>
      <c r="AK31" s="77">
        <v>1.934142928924</v>
      </c>
      <c r="AL31" s="77">
        <v>24211285.519269999</v>
      </c>
      <c r="AM31" s="77">
        <v>24985065.326767098</v>
      </c>
      <c r="AN31" s="78"/>
      <c r="AO31" s="79">
        <f t="shared" si="19"/>
        <v>24211285.519269999</v>
      </c>
      <c r="AP31" s="79">
        <f t="shared" si="20"/>
        <v>0.6831667347549476</v>
      </c>
      <c r="AQ31" s="79">
        <f t="shared" si="21"/>
        <v>0.99573254865957062</v>
      </c>
      <c r="AR31" s="79">
        <f t="shared" si="22"/>
        <v>0.68647907750909509</v>
      </c>
      <c r="AS31" s="77">
        <f t="shared" si="23"/>
        <v>0.68647907750909509</v>
      </c>
      <c r="AT31" s="77">
        <f t="shared" si="24"/>
        <v>0.68649254549800376</v>
      </c>
      <c r="AU31" s="77">
        <f t="shared" si="25"/>
        <v>0.68649254549800376</v>
      </c>
      <c r="AV31" s="77">
        <f t="shared" si="26"/>
        <v>0.68649260018474378</v>
      </c>
      <c r="AW31" s="77">
        <f t="shared" si="27"/>
        <v>0.68649260018474378</v>
      </c>
      <c r="AX31" s="77">
        <f t="shared" si="28"/>
        <v>0.68649260040679805</v>
      </c>
      <c r="AY31" s="77">
        <f t="shared" si="29"/>
        <v>0.68649260040679805</v>
      </c>
      <c r="AZ31" s="77">
        <f t="shared" si="30"/>
        <v>0.68649260040769955</v>
      </c>
      <c r="BA31" s="77">
        <f t="shared" si="31"/>
        <v>0.68649260040769955</v>
      </c>
      <c r="BB31" s="77">
        <f t="shared" si="32"/>
        <v>0.68649260040770332</v>
      </c>
    </row>
    <row r="32" spans="1:54" ht="12.75" customHeight="1" x14ac:dyDescent="0.2">
      <c r="A32" s="15"/>
      <c r="B32" s="24"/>
      <c r="C32" s="15"/>
      <c r="D32" s="25"/>
      <c r="E32" s="25"/>
      <c r="F32" s="19" t="str">
        <f t="shared" si="0"/>
        <v/>
      </c>
      <c r="G32" s="19" t="str">
        <f t="shared" si="1"/>
        <v/>
      </c>
      <c r="H32" s="17"/>
      <c r="I32" s="20" t="str">
        <f t="shared" si="2"/>
        <v/>
      </c>
      <c r="J32" s="21" t="str">
        <f t="shared" si="3"/>
        <v/>
      </c>
      <c r="K32" s="20" t="str">
        <f t="shared" si="4"/>
        <v/>
      </c>
      <c r="L32" s="21" t="str">
        <f t="shared" si="5"/>
        <v/>
      </c>
      <c r="M32" s="22"/>
      <c r="N32" s="20" t="str">
        <f t="shared" si="6"/>
        <v/>
      </c>
      <c r="O32" s="20" t="str">
        <f t="shared" si="7"/>
        <v/>
      </c>
      <c r="P32" s="23" t="str">
        <f t="shared" si="8"/>
        <v/>
      </c>
      <c r="Q32" s="20" t="str">
        <f t="shared" si="9"/>
        <v/>
      </c>
      <c r="R32" s="20" t="str">
        <f t="shared" si="10"/>
        <v/>
      </c>
      <c r="S32" s="23" t="str">
        <f t="shared" si="11"/>
        <v/>
      </c>
      <c r="U32" s="77">
        <f t="shared" si="12"/>
        <v>0</v>
      </c>
      <c r="V32" s="77">
        <f t="shared" si="13"/>
        <v>0</v>
      </c>
      <c r="W32" s="77">
        <f t="shared" si="14"/>
        <v>0</v>
      </c>
      <c r="X32" s="77">
        <f t="shared" si="15"/>
        <v>0</v>
      </c>
      <c r="Y32" s="77">
        <f t="shared" si="16"/>
        <v>0.47544920383669298</v>
      </c>
      <c r="Z32" s="77">
        <f t="shared" si="17"/>
        <v>0.99573254865957062</v>
      </c>
      <c r="AA32" s="77">
        <v>20925874</v>
      </c>
      <c r="AB32" s="77">
        <v>-1.3569863</v>
      </c>
      <c r="AC32" s="77">
        <v>-1.3569863</v>
      </c>
      <c r="AD32" s="77">
        <v>1.7453199999999999E-2</v>
      </c>
      <c r="AE32" s="77">
        <v>1.5707963</v>
      </c>
      <c r="AF32" s="77">
        <v>8.2271899999999995E-2</v>
      </c>
      <c r="AG32" s="77">
        <f t="shared" si="18"/>
        <v>4.1135949999999998E-2</v>
      </c>
      <c r="AH32" s="77">
        <v>0.66153673745587505</v>
      </c>
      <c r="AI32" s="77">
        <v>0.64879020428472001</v>
      </c>
      <c r="AJ32" s="77">
        <v>1.9158210961483899</v>
      </c>
      <c r="AK32" s="77">
        <v>1.934142928924</v>
      </c>
      <c r="AL32" s="77">
        <v>24211285.519269999</v>
      </c>
      <c r="AM32" s="77">
        <v>24985065.326767098</v>
      </c>
      <c r="AN32" s="78"/>
      <c r="AO32" s="79">
        <f t="shared" si="19"/>
        <v>24211285.519269999</v>
      </c>
      <c r="AP32" s="79">
        <f t="shared" si="20"/>
        <v>0.6831667347549476</v>
      </c>
      <c r="AQ32" s="79">
        <f t="shared" si="21"/>
        <v>0.99573254865957062</v>
      </c>
      <c r="AR32" s="79">
        <f t="shared" si="22"/>
        <v>0.68647907750909509</v>
      </c>
      <c r="AS32" s="77">
        <f t="shared" si="23"/>
        <v>0.68647907750909509</v>
      </c>
      <c r="AT32" s="77">
        <f t="shared" si="24"/>
        <v>0.68649254549800376</v>
      </c>
      <c r="AU32" s="77">
        <f t="shared" si="25"/>
        <v>0.68649254549800376</v>
      </c>
      <c r="AV32" s="77">
        <f t="shared" si="26"/>
        <v>0.68649260018474378</v>
      </c>
      <c r="AW32" s="77">
        <f t="shared" si="27"/>
        <v>0.68649260018474378</v>
      </c>
      <c r="AX32" s="77">
        <f t="shared" si="28"/>
        <v>0.68649260040679805</v>
      </c>
      <c r="AY32" s="77">
        <f t="shared" si="29"/>
        <v>0.68649260040679805</v>
      </c>
      <c r="AZ32" s="77">
        <f t="shared" si="30"/>
        <v>0.68649260040769955</v>
      </c>
      <c r="BA32" s="77">
        <f t="shared" si="31"/>
        <v>0.68649260040769955</v>
      </c>
      <c r="BB32" s="77">
        <f t="shared" si="32"/>
        <v>0.68649260040770332</v>
      </c>
    </row>
    <row r="33" spans="1:54" ht="12.75" customHeight="1" x14ac:dyDescent="0.2">
      <c r="A33" s="15"/>
      <c r="B33" s="24"/>
      <c r="C33" s="15"/>
      <c r="D33" s="25"/>
      <c r="E33" s="25"/>
      <c r="F33" s="19" t="str">
        <f t="shared" si="0"/>
        <v/>
      </c>
      <c r="G33" s="19" t="str">
        <f t="shared" si="1"/>
        <v/>
      </c>
      <c r="H33" s="17"/>
      <c r="I33" s="20" t="str">
        <f t="shared" si="2"/>
        <v/>
      </c>
      <c r="J33" s="21" t="str">
        <f t="shared" si="3"/>
        <v/>
      </c>
      <c r="K33" s="20" t="str">
        <f t="shared" si="4"/>
        <v/>
      </c>
      <c r="L33" s="21" t="str">
        <f t="shared" si="5"/>
        <v/>
      </c>
      <c r="M33" s="22"/>
      <c r="N33" s="20" t="str">
        <f t="shared" si="6"/>
        <v/>
      </c>
      <c r="O33" s="20" t="str">
        <f t="shared" si="7"/>
        <v/>
      </c>
      <c r="P33" s="23" t="str">
        <f t="shared" si="8"/>
        <v/>
      </c>
      <c r="Q33" s="20" t="str">
        <f t="shared" si="9"/>
        <v/>
      </c>
      <c r="R33" s="20" t="str">
        <f t="shared" si="10"/>
        <v/>
      </c>
      <c r="S33" s="23" t="str">
        <f t="shared" si="11"/>
        <v/>
      </c>
      <c r="U33" s="77">
        <f t="shared" si="12"/>
        <v>0</v>
      </c>
      <c r="V33" s="77">
        <f t="shared" si="13"/>
        <v>0</v>
      </c>
      <c r="W33" s="77">
        <f t="shared" si="14"/>
        <v>0</v>
      </c>
      <c r="X33" s="77">
        <f t="shared" si="15"/>
        <v>0</v>
      </c>
      <c r="Y33" s="77">
        <f t="shared" si="16"/>
        <v>0.47544920383669298</v>
      </c>
      <c r="Z33" s="77">
        <f t="shared" si="17"/>
        <v>0.99573254865957062</v>
      </c>
      <c r="AA33" s="77">
        <v>20925874</v>
      </c>
      <c r="AB33" s="77">
        <v>-1.3569863</v>
      </c>
      <c r="AC33" s="77">
        <v>-1.3569863</v>
      </c>
      <c r="AD33" s="77">
        <v>1.7453199999999999E-2</v>
      </c>
      <c r="AE33" s="77">
        <v>1.5707963</v>
      </c>
      <c r="AF33" s="77">
        <v>8.2271899999999995E-2</v>
      </c>
      <c r="AG33" s="77">
        <f t="shared" si="18"/>
        <v>4.1135949999999998E-2</v>
      </c>
      <c r="AH33" s="77">
        <v>0.66153673745587505</v>
      </c>
      <c r="AI33" s="77">
        <v>0.64879020428472001</v>
      </c>
      <c r="AJ33" s="77">
        <v>1.9158210961483899</v>
      </c>
      <c r="AK33" s="77">
        <v>1.934142928924</v>
      </c>
      <c r="AL33" s="77">
        <v>24211285.519269999</v>
      </c>
      <c r="AM33" s="77">
        <v>24985065.326767098</v>
      </c>
      <c r="AN33" s="78"/>
      <c r="AO33" s="79">
        <f t="shared" si="19"/>
        <v>24211285.519269999</v>
      </c>
      <c r="AP33" s="79">
        <f t="shared" si="20"/>
        <v>0.6831667347549476</v>
      </c>
      <c r="AQ33" s="79">
        <f t="shared" si="21"/>
        <v>0.99573254865957062</v>
      </c>
      <c r="AR33" s="79">
        <f t="shared" si="22"/>
        <v>0.68647907750909509</v>
      </c>
      <c r="AS33" s="77">
        <f t="shared" si="23"/>
        <v>0.68647907750909509</v>
      </c>
      <c r="AT33" s="77">
        <f t="shared" si="24"/>
        <v>0.68649254549800376</v>
      </c>
      <c r="AU33" s="77">
        <f t="shared" si="25"/>
        <v>0.68649254549800376</v>
      </c>
      <c r="AV33" s="77">
        <f t="shared" si="26"/>
        <v>0.68649260018474378</v>
      </c>
      <c r="AW33" s="77">
        <f t="shared" si="27"/>
        <v>0.68649260018474378</v>
      </c>
      <c r="AX33" s="77">
        <f t="shared" si="28"/>
        <v>0.68649260040679805</v>
      </c>
      <c r="AY33" s="77">
        <f t="shared" si="29"/>
        <v>0.68649260040679805</v>
      </c>
      <c r="AZ33" s="77">
        <f t="shared" si="30"/>
        <v>0.68649260040769955</v>
      </c>
      <c r="BA33" s="77">
        <f t="shared" si="31"/>
        <v>0.68649260040769955</v>
      </c>
      <c r="BB33" s="77">
        <f t="shared" si="32"/>
        <v>0.68649260040770332</v>
      </c>
    </row>
    <row r="34" spans="1:54" ht="12.75" customHeight="1" x14ac:dyDescent="0.2">
      <c r="A34" s="15"/>
      <c r="B34" s="24"/>
      <c r="C34" s="15"/>
      <c r="D34" s="25"/>
      <c r="E34" s="25"/>
      <c r="F34" s="19" t="str">
        <f t="shared" si="0"/>
        <v/>
      </c>
      <c r="G34" s="19" t="str">
        <f t="shared" si="1"/>
        <v/>
      </c>
      <c r="H34" s="17"/>
      <c r="I34" s="20" t="str">
        <f t="shared" si="2"/>
        <v/>
      </c>
      <c r="J34" s="21" t="str">
        <f t="shared" si="3"/>
        <v/>
      </c>
      <c r="K34" s="20" t="str">
        <f t="shared" si="4"/>
        <v/>
      </c>
      <c r="L34" s="21" t="str">
        <f t="shared" si="5"/>
        <v/>
      </c>
      <c r="M34" s="22"/>
      <c r="N34" s="20" t="str">
        <f t="shared" si="6"/>
        <v/>
      </c>
      <c r="O34" s="20" t="str">
        <f t="shared" si="7"/>
        <v/>
      </c>
      <c r="P34" s="23" t="str">
        <f t="shared" si="8"/>
        <v/>
      </c>
      <c r="Q34" s="20" t="str">
        <f t="shared" si="9"/>
        <v/>
      </c>
      <c r="R34" s="20" t="str">
        <f t="shared" si="10"/>
        <v/>
      </c>
      <c r="S34" s="23" t="str">
        <f t="shared" si="11"/>
        <v/>
      </c>
      <c r="U34" s="77">
        <f t="shared" si="12"/>
        <v>0</v>
      </c>
      <c r="V34" s="77">
        <f t="shared" si="13"/>
        <v>0</v>
      </c>
      <c r="W34" s="77">
        <f t="shared" si="14"/>
        <v>0</v>
      </c>
      <c r="X34" s="77">
        <f t="shared" si="15"/>
        <v>0</v>
      </c>
      <c r="Y34" s="77">
        <f t="shared" si="16"/>
        <v>0.47544920383669298</v>
      </c>
      <c r="Z34" s="77">
        <f t="shared" si="17"/>
        <v>0.99573254865957062</v>
      </c>
      <c r="AA34" s="77">
        <v>20925874</v>
      </c>
      <c r="AB34" s="77">
        <v>-1.3569863</v>
      </c>
      <c r="AC34" s="77">
        <v>-1.3569863</v>
      </c>
      <c r="AD34" s="77">
        <v>1.7453199999999999E-2</v>
      </c>
      <c r="AE34" s="77">
        <v>1.5707963</v>
      </c>
      <c r="AF34" s="77">
        <v>8.2271899999999995E-2</v>
      </c>
      <c r="AG34" s="77">
        <f t="shared" si="18"/>
        <v>4.1135949999999998E-2</v>
      </c>
      <c r="AH34" s="77">
        <v>0.66153673745587505</v>
      </c>
      <c r="AI34" s="77">
        <v>0.64879020428472001</v>
      </c>
      <c r="AJ34" s="77">
        <v>1.9158210961483899</v>
      </c>
      <c r="AK34" s="77">
        <v>1.934142928924</v>
      </c>
      <c r="AL34" s="77">
        <v>24211285.519269999</v>
      </c>
      <c r="AM34" s="77">
        <v>24985065.326767098</v>
      </c>
      <c r="AN34" s="78"/>
      <c r="AO34" s="79">
        <f t="shared" si="19"/>
        <v>24211285.519269999</v>
      </c>
      <c r="AP34" s="79">
        <f t="shared" si="20"/>
        <v>0.6831667347549476</v>
      </c>
      <c r="AQ34" s="79">
        <f t="shared" si="21"/>
        <v>0.99573254865957062</v>
      </c>
      <c r="AR34" s="79">
        <f t="shared" si="22"/>
        <v>0.68647907750909509</v>
      </c>
      <c r="AS34" s="77">
        <f t="shared" si="23"/>
        <v>0.68647907750909509</v>
      </c>
      <c r="AT34" s="77">
        <f t="shared" si="24"/>
        <v>0.68649254549800376</v>
      </c>
      <c r="AU34" s="77">
        <f t="shared" si="25"/>
        <v>0.68649254549800376</v>
      </c>
      <c r="AV34" s="77">
        <f t="shared" si="26"/>
        <v>0.68649260018474378</v>
      </c>
      <c r="AW34" s="77">
        <f t="shared" si="27"/>
        <v>0.68649260018474378</v>
      </c>
      <c r="AX34" s="77">
        <f t="shared" si="28"/>
        <v>0.68649260040679805</v>
      </c>
      <c r="AY34" s="77">
        <f t="shared" si="29"/>
        <v>0.68649260040679805</v>
      </c>
      <c r="AZ34" s="77">
        <f t="shared" si="30"/>
        <v>0.68649260040769955</v>
      </c>
      <c r="BA34" s="77">
        <f t="shared" si="31"/>
        <v>0.68649260040769955</v>
      </c>
      <c r="BB34" s="77">
        <f t="shared" si="32"/>
        <v>0.68649260040770332</v>
      </c>
    </row>
    <row r="35" spans="1:54" ht="12.75" customHeight="1" x14ac:dyDescent="0.2">
      <c r="A35" s="15"/>
      <c r="B35" s="24"/>
      <c r="C35" s="15"/>
      <c r="D35" s="25"/>
      <c r="E35" s="25"/>
      <c r="F35" s="19" t="str">
        <f t="shared" si="0"/>
        <v/>
      </c>
      <c r="G35" s="19" t="str">
        <f t="shared" si="1"/>
        <v/>
      </c>
      <c r="H35" s="17"/>
      <c r="I35" s="20" t="str">
        <f t="shared" si="2"/>
        <v/>
      </c>
      <c r="J35" s="21" t="str">
        <f t="shared" si="3"/>
        <v/>
      </c>
      <c r="K35" s="20" t="str">
        <f t="shared" si="4"/>
        <v/>
      </c>
      <c r="L35" s="21" t="str">
        <f t="shared" si="5"/>
        <v/>
      </c>
      <c r="M35" s="22"/>
      <c r="N35" s="20" t="str">
        <f t="shared" si="6"/>
        <v/>
      </c>
      <c r="O35" s="20" t="str">
        <f t="shared" si="7"/>
        <v/>
      </c>
      <c r="P35" s="23" t="str">
        <f t="shared" si="8"/>
        <v/>
      </c>
      <c r="Q35" s="20" t="str">
        <f t="shared" si="9"/>
        <v/>
      </c>
      <c r="R35" s="20" t="str">
        <f t="shared" si="10"/>
        <v/>
      </c>
      <c r="S35" s="23" t="str">
        <f t="shared" si="11"/>
        <v/>
      </c>
      <c r="U35" s="77">
        <f t="shared" si="12"/>
        <v>0</v>
      </c>
      <c r="V35" s="77">
        <f t="shared" si="13"/>
        <v>0</v>
      </c>
      <c r="W35" s="77">
        <f t="shared" si="14"/>
        <v>0</v>
      </c>
      <c r="X35" s="77">
        <f t="shared" si="15"/>
        <v>0</v>
      </c>
      <c r="Y35" s="77">
        <f t="shared" si="16"/>
        <v>0.47544920383669298</v>
      </c>
      <c r="Z35" s="77">
        <f t="shared" si="17"/>
        <v>0.99573254865957062</v>
      </c>
      <c r="AA35" s="77">
        <v>20925874</v>
      </c>
      <c r="AB35" s="77">
        <v>-1.3569863</v>
      </c>
      <c r="AC35" s="77">
        <v>-1.3569863</v>
      </c>
      <c r="AD35" s="77">
        <v>1.7453199999999999E-2</v>
      </c>
      <c r="AE35" s="77">
        <v>1.5707963</v>
      </c>
      <c r="AF35" s="77">
        <v>8.2271899999999995E-2</v>
      </c>
      <c r="AG35" s="77">
        <f t="shared" si="18"/>
        <v>4.1135949999999998E-2</v>
      </c>
      <c r="AH35" s="77">
        <v>0.66153673745587505</v>
      </c>
      <c r="AI35" s="77">
        <v>0.64879020428472001</v>
      </c>
      <c r="AJ35" s="77">
        <v>1.9158210961483899</v>
      </c>
      <c r="AK35" s="77">
        <v>1.934142928924</v>
      </c>
      <c r="AL35" s="77">
        <v>24211285.519269999</v>
      </c>
      <c r="AM35" s="77">
        <v>24985065.326767098</v>
      </c>
      <c r="AN35" s="78"/>
      <c r="AO35" s="79">
        <f t="shared" si="19"/>
        <v>24211285.519269999</v>
      </c>
      <c r="AP35" s="79">
        <f t="shared" si="20"/>
        <v>0.6831667347549476</v>
      </c>
      <c r="AQ35" s="79">
        <f t="shared" si="21"/>
        <v>0.99573254865957062</v>
      </c>
      <c r="AR35" s="79">
        <f t="shared" si="22"/>
        <v>0.68647907750909509</v>
      </c>
      <c r="AS35" s="77">
        <f t="shared" si="23"/>
        <v>0.68647907750909509</v>
      </c>
      <c r="AT35" s="77">
        <f t="shared" si="24"/>
        <v>0.68649254549800376</v>
      </c>
      <c r="AU35" s="77">
        <f t="shared" si="25"/>
        <v>0.68649254549800376</v>
      </c>
      <c r="AV35" s="77">
        <f t="shared" si="26"/>
        <v>0.68649260018474378</v>
      </c>
      <c r="AW35" s="77">
        <f t="shared" si="27"/>
        <v>0.68649260018474378</v>
      </c>
      <c r="AX35" s="77">
        <f t="shared" si="28"/>
        <v>0.68649260040679805</v>
      </c>
      <c r="AY35" s="77">
        <f t="shared" si="29"/>
        <v>0.68649260040679805</v>
      </c>
      <c r="AZ35" s="77">
        <f t="shared" si="30"/>
        <v>0.68649260040769955</v>
      </c>
      <c r="BA35" s="77">
        <f t="shared" si="31"/>
        <v>0.68649260040769955</v>
      </c>
      <c r="BB35" s="77">
        <f t="shared" si="32"/>
        <v>0.68649260040770332</v>
      </c>
    </row>
    <row r="36" spans="1:54" ht="12.75" customHeight="1" x14ac:dyDescent="0.2">
      <c r="A36" s="15"/>
      <c r="B36" s="24"/>
      <c r="C36" s="15"/>
      <c r="D36" s="25"/>
      <c r="E36" s="25"/>
      <c r="F36" s="19" t="str">
        <f t="shared" si="0"/>
        <v/>
      </c>
      <c r="G36" s="19" t="str">
        <f t="shared" si="1"/>
        <v/>
      </c>
      <c r="H36" s="17"/>
      <c r="I36" s="20" t="str">
        <f t="shared" si="2"/>
        <v/>
      </c>
      <c r="J36" s="21" t="str">
        <f t="shared" si="3"/>
        <v/>
      </c>
      <c r="K36" s="20" t="str">
        <f t="shared" si="4"/>
        <v/>
      </c>
      <c r="L36" s="21" t="str">
        <f t="shared" si="5"/>
        <v/>
      </c>
      <c r="M36" s="22"/>
      <c r="N36" s="20" t="str">
        <f t="shared" si="6"/>
        <v/>
      </c>
      <c r="O36" s="20" t="str">
        <f t="shared" si="7"/>
        <v/>
      </c>
      <c r="P36" s="23" t="str">
        <f t="shared" si="8"/>
        <v/>
      </c>
      <c r="Q36" s="20" t="str">
        <f t="shared" si="9"/>
        <v/>
      </c>
      <c r="R36" s="20" t="str">
        <f t="shared" si="10"/>
        <v/>
      </c>
      <c r="S36" s="23" t="str">
        <f t="shared" si="11"/>
        <v/>
      </c>
      <c r="U36" s="77">
        <f t="shared" si="12"/>
        <v>0</v>
      </c>
      <c r="V36" s="77">
        <f t="shared" si="13"/>
        <v>0</v>
      </c>
      <c r="W36" s="77">
        <f t="shared" si="14"/>
        <v>0</v>
      </c>
      <c r="X36" s="77">
        <f t="shared" si="15"/>
        <v>0</v>
      </c>
      <c r="Y36" s="77">
        <f t="shared" si="16"/>
        <v>0.47544920383669298</v>
      </c>
      <c r="Z36" s="77">
        <f t="shared" si="17"/>
        <v>0.99573254865957062</v>
      </c>
      <c r="AA36" s="77">
        <v>20925874</v>
      </c>
      <c r="AB36" s="77">
        <v>-1.3569863</v>
      </c>
      <c r="AC36" s="77">
        <v>-1.3569863</v>
      </c>
      <c r="AD36" s="77">
        <v>1.7453199999999999E-2</v>
      </c>
      <c r="AE36" s="77">
        <v>1.5707963</v>
      </c>
      <c r="AF36" s="77">
        <v>8.2271899999999995E-2</v>
      </c>
      <c r="AG36" s="77">
        <f t="shared" si="18"/>
        <v>4.1135949999999998E-2</v>
      </c>
      <c r="AH36" s="77">
        <v>0.66153673745587505</v>
      </c>
      <c r="AI36" s="77">
        <v>0.64879020428472001</v>
      </c>
      <c r="AJ36" s="77">
        <v>1.9158210961483899</v>
      </c>
      <c r="AK36" s="77">
        <v>1.934142928924</v>
      </c>
      <c r="AL36" s="77">
        <v>24211285.519269999</v>
      </c>
      <c r="AM36" s="77">
        <v>24985065.326767098</v>
      </c>
      <c r="AN36" s="78"/>
      <c r="AO36" s="79">
        <f t="shared" si="19"/>
        <v>24211285.519269999</v>
      </c>
      <c r="AP36" s="79">
        <f t="shared" si="20"/>
        <v>0.6831667347549476</v>
      </c>
      <c r="AQ36" s="79">
        <f t="shared" si="21"/>
        <v>0.99573254865957062</v>
      </c>
      <c r="AR36" s="79">
        <f t="shared" si="22"/>
        <v>0.68647907750909509</v>
      </c>
      <c r="AS36" s="77">
        <f t="shared" si="23"/>
        <v>0.68647907750909509</v>
      </c>
      <c r="AT36" s="77">
        <f t="shared" si="24"/>
        <v>0.68649254549800376</v>
      </c>
      <c r="AU36" s="77">
        <f t="shared" si="25"/>
        <v>0.68649254549800376</v>
      </c>
      <c r="AV36" s="77">
        <f t="shared" si="26"/>
        <v>0.68649260018474378</v>
      </c>
      <c r="AW36" s="77">
        <f t="shared" si="27"/>
        <v>0.68649260018474378</v>
      </c>
      <c r="AX36" s="77">
        <f t="shared" si="28"/>
        <v>0.68649260040679805</v>
      </c>
      <c r="AY36" s="77">
        <f t="shared" si="29"/>
        <v>0.68649260040679805</v>
      </c>
      <c r="AZ36" s="77">
        <f t="shared" si="30"/>
        <v>0.68649260040769955</v>
      </c>
      <c r="BA36" s="77">
        <f t="shared" si="31"/>
        <v>0.68649260040769955</v>
      </c>
      <c r="BB36" s="77">
        <f t="shared" si="32"/>
        <v>0.68649260040770332</v>
      </c>
    </row>
    <row r="37" spans="1:54" ht="12.75" customHeight="1" x14ac:dyDescent="0.2">
      <c r="A37" s="15"/>
      <c r="B37" s="24"/>
      <c r="C37" s="15"/>
      <c r="D37" s="25"/>
      <c r="E37" s="25"/>
      <c r="F37" s="19" t="str">
        <f t="shared" si="0"/>
        <v/>
      </c>
      <c r="G37" s="19" t="str">
        <f t="shared" si="1"/>
        <v/>
      </c>
      <c r="H37" s="17"/>
      <c r="I37" s="20" t="str">
        <f t="shared" si="2"/>
        <v/>
      </c>
      <c r="J37" s="21" t="str">
        <f t="shared" si="3"/>
        <v/>
      </c>
      <c r="K37" s="20" t="str">
        <f t="shared" si="4"/>
        <v/>
      </c>
      <c r="L37" s="21" t="str">
        <f t="shared" si="5"/>
        <v/>
      </c>
      <c r="M37" s="22"/>
      <c r="N37" s="20" t="str">
        <f t="shared" si="6"/>
        <v/>
      </c>
      <c r="O37" s="20" t="str">
        <f t="shared" si="7"/>
        <v/>
      </c>
      <c r="P37" s="23" t="str">
        <f t="shared" si="8"/>
        <v/>
      </c>
      <c r="Q37" s="20" t="str">
        <f t="shared" si="9"/>
        <v/>
      </c>
      <c r="R37" s="20" t="str">
        <f t="shared" si="10"/>
        <v/>
      </c>
      <c r="S37" s="23" t="str">
        <f t="shared" si="11"/>
        <v/>
      </c>
      <c r="U37" s="77">
        <f t="shared" si="12"/>
        <v>0</v>
      </c>
      <c r="V37" s="77">
        <f t="shared" si="13"/>
        <v>0</v>
      </c>
      <c r="W37" s="77">
        <f t="shared" si="14"/>
        <v>0</v>
      </c>
      <c r="X37" s="77">
        <f t="shared" si="15"/>
        <v>0</v>
      </c>
      <c r="Y37" s="77">
        <f t="shared" si="16"/>
        <v>0.47544920383669298</v>
      </c>
      <c r="Z37" s="77">
        <f t="shared" si="17"/>
        <v>0.99573254865957062</v>
      </c>
      <c r="AA37" s="77">
        <v>20925874</v>
      </c>
      <c r="AB37" s="77">
        <v>-1.3569863</v>
      </c>
      <c r="AC37" s="77">
        <v>-1.3569863</v>
      </c>
      <c r="AD37" s="77">
        <v>1.7453199999999999E-2</v>
      </c>
      <c r="AE37" s="77">
        <v>1.5707963</v>
      </c>
      <c r="AF37" s="77">
        <v>8.2271899999999995E-2</v>
      </c>
      <c r="AG37" s="77">
        <f t="shared" si="18"/>
        <v>4.1135949999999998E-2</v>
      </c>
      <c r="AH37" s="77">
        <v>0.66153673745587505</v>
      </c>
      <c r="AI37" s="77">
        <v>0.64879020428472001</v>
      </c>
      <c r="AJ37" s="77">
        <v>1.9158210961483899</v>
      </c>
      <c r="AK37" s="77">
        <v>1.934142928924</v>
      </c>
      <c r="AL37" s="77">
        <v>24211285.519269999</v>
      </c>
      <c r="AM37" s="77">
        <v>24985065.326767098</v>
      </c>
      <c r="AN37" s="78"/>
      <c r="AO37" s="79">
        <f t="shared" si="19"/>
        <v>24211285.519269999</v>
      </c>
      <c r="AP37" s="79">
        <f t="shared" si="20"/>
        <v>0.6831667347549476</v>
      </c>
      <c r="AQ37" s="79">
        <f t="shared" si="21"/>
        <v>0.99573254865957062</v>
      </c>
      <c r="AR37" s="79">
        <f t="shared" si="22"/>
        <v>0.68647907750909509</v>
      </c>
      <c r="AS37" s="77">
        <f t="shared" si="23"/>
        <v>0.68647907750909509</v>
      </c>
      <c r="AT37" s="77">
        <f t="shared" si="24"/>
        <v>0.68649254549800376</v>
      </c>
      <c r="AU37" s="77">
        <f t="shared" si="25"/>
        <v>0.68649254549800376</v>
      </c>
      <c r="AV37" s="77">
        <f t="shared" si="26"/>
        <v>0.68649260018474378</v>
      </c>
      <c r="AW37" s="77">
        <f t="shared" si="27"/>
        <v>0.68649260018474378</v>
      </c>
      <c r="AX37" s="77">
        <f t="shared" si="28"/>
        <v>0.68649260040679805</v>
      </c>
      <c r="AY37" s="77">
        <f t="shared" si="29"/>
        <v>0.68649260040679805</v>
      </c>
      <c r="AZ37" s="77">
        <f t="shared" si="30"/>
        <v>0.68649260040769955</v>
      </c>
      <c r="BA37" s="77">
        <f t="shared" si="31"/>
        <v>0.68649260040769955</v>
      </c>
      <c r="BB37" s="77">
        <f t="shared" si="32"/>
        <v>0.68649260040770332</v>
      </c>
    </row>
    <row r="38" spans="1:54" ht="12.75" customHeight="1" x14ac:dyDescent="0.2">
      <c r="A38" s="15"/>
      <c r="B38" s="24"/>
      <c r="C38" s="15"/>
      <c r="D38" s="25"/>
      <c r="E38" s="25"/>
      <c r="F38" s="19" t="str">
        <f t="shared" si="0"/>
        <v/>
      </c>
      <c r="G38" s="19" t="str">
        <f t="shared" si="1"/>
        <v/>
      </c>
      <c r="H38" s="17"/>
      <c r="I38" s="20" t="str">
        <f t="shared" si="2"/>
        <v/>
      </c>
      <c r="J38" s="21" t="str">
        <f t="shared" si="3"/>
        <v/>
      </c>
      <c r="K38" s="20" t="str">
        <f t="shared" si="4"/>
        <v/>
      </c>
      <c r="L38" s="21" t="str">
        <f t="shared" si="5"/>
        <v/>
      </c>
      <c r="M38" s="22"/>
      <c r="N38" s="20" t="str">
        <f t="shared" si="6"/>
        <v/>
      </c>
      <c r="O38" s="20" t="str">
        <f t="shared" si="7"/>
        <v/>
      </c>
      <c r="P38" s="23" t="str">
        <f t="shared" si="8"/>
        <v/>
      </c>
      <c r="Q38" s="20" t="str">
        <f t="shared" si="9"/>
        <v/>
      </c>
      <c r="R38" s="20" t="str">
        <f t="shared" si="10"/>
        <v/>
      </c>
      <c r="S38" s="23" t="str">
        <f t="shared" si="11"/>
        <v/>
      </c>
      <c r="U38" s="77">
        <f t="shared" si="12"/>
        <v>0</v>
      </c>
      <c r="V38" s="77">
        <f t="shared" si="13"/>
        <v>0</v>
      </c>
      <c r="W38" s="77">
        <f t="shared" si="14"/>
        <v>0</v>
      </c>
      <c r="X38" s="77">
        <f t="shared" si="15"/>
        <v>0</v>
      </c>
      <c r="Y38" s="77">
        <f t="shared" si="16"/>
        <v>0.47544920383669298</v>
      </c>
      <c r="Z38" s="77">
        <f t="shared" si="17"/>
        <v>0.99573254865957062</v>
      </c>
      <c r="AA38" s="77">
        <v>20925874</v>
      </c>
      <c r="AB38" s="77">
        <v>-1.3569863</v>
      </c>
      <c r="AC38" s="77">
        <v>-1.3569863</v>
      </c>
      <c r="AD38" s="77">
        <v>1.7453199999999999E-2</v>
      </c>
      <c r="AE38" s="77">
        <v>1.5707963</v>
      </c>
      <c r="AF38" s="77">
        <v>8.2271899999999995E-2</v>
      </c>
      <c r="AG38" s="77">
        <f t="shared" si="18"/>
        <v>4.1135949999999998E-2</v>
      </c>
      <c r="AH38" s="77">
        <v>0.66153673745587505</v>
      </c>
      <c r="AI38" s="77">
        <v>0.64879020428472001</v>
      </c>
      <c r="AJ38" s="77">
        <v>1.9158210961483899</v>
      </c>
      <c r="AK38" s="77">
        <v>1.934142928924</v>
      </c>
      <c r="AL38" s="77">
        <v>24211285.519269999</v>
      </c>
      <c r="AM38" s="77">
        <v>24985065.326767098</v>
      </c>
      <c r="AN38" s="78"/>
      <c r="AO38" s="79">
        <f t="shared" si="19"/>
        <v>24211285.519269999</v>
      </c>
      <c r="AP38" s="79">
        <f t="shared" si="20"/>
        <v>0.6831667347549476</v>
      </c>
      <c r="AQ38" s="79">
        <f t="shared" si="21"/>
        <v>0.99573254865957062</v>
      </c>
      <c r="AR38" s="79">
        <f t="shared" si="22"/>
        <v>0.68647907750909509</v>
      </c>
      <c r="AS38" s="77">
        <f t="shared" si="23"/>
        <v>0.68647907750909509</v>
      </c>
      <c r="AT38" s="77">
        <f t="shared" si="24"/>
        <v>0.68649254549800376</v>
      </c>
      <c r="AU38" s="77">
        <f t="shared" si="25"/>
        <v>0.68649254549800376</v>
      </c>
      <c r="AV38" s="77">
        <f t="shared" si="26"/>
        <v>0.68649260018474378</v>
      </c>
      <c r="AW38" s="77">
        <f t="shared" si="27"/>
        <v>0.68649260018474378</v>
      </c>
      <c r="AX38" s="77">
        <f t="shared" si="28"/>
        <v>0.68649260040679805</v>
      </c>
      <c r="AY38" s="77">
        <f t="shared" si="29"/>
        <v>0.68649260040679805</v>
      </c>
      <c r="AZ38" s="77">
        <f t="shared" si="30"/>
        <v>0.68649260040769955</v>
      </c>
      <c r="BA38" s="77">
        <f t="shared" si="31"/>
        <v>0.68649260040769955</v>
      </c>
      <c r="BB38" s="77">
        <f t="shared" si="32"/>
        <v>0.68649260040770332</v>
      </c>
    </row>
    <row r="39" spans="1:54" ht="12.75" customHeight="1" x14ac:dyDescent="0.2">
      <c r="A39" s="15"/>
      <c r="B39" s="24"/>
      <c r="C39" s="15"/>
      <c r="D39" s="25"/>
      <c r="E39" s="25"/>
      <c r="F39" s="19" t="str">
        <f t="shared" si="0"/>
        <v/>
      </c>
      <c r="G39" s="19" t="str">
        <f t="shared" si="1"/>
        <v/>
      </c>
      <c r="H39" s="17"/>
      <c r="I39" s="20" t="str">
        <f t="shared" si="2"/>
        <v/>
      </c>
      <c r="J39" s="21" t="str">
        <f t="shared" si="3"/>
        <v/>
      </c>
      <c r="K39" s="20" t="str">
        <f t="shared" si="4"/>
        <v/>
      </c>
      <c r="L39" s="21" t="str">
        <f t="shared" si="5"/>
        <v/>
      </c>
      <c r="M39" s="22"/>
      <c r="N39" s="20" t="str">
        <f t="shared" si="6"/>
        <v/>
      </c>
      <c r="O39" s="20" t="str">
        <f t="shared" si="7"/>
        <v/>
      </c>
      <c r="P39" s="23" t="str">
        <f t="shared" si="8"/>
        <v/>
      </c>
      <c r="Q39" s="20" t="str">
        <f t="shared" si="9"/>
        <v/>
      </c>
      <c r="R39" s="20" t="str">
        <f t="shared" si="10"/>
        <v/>
      </c>
      <c r="S39" s="23" t="str">
        <f t="shared" si="11"/>
        <v/>
      </c>
      <c r="U39" s="77">
        <f t="shared" si="12"/>
        <v>0</v>
      </c>
      <c r="V39" s="77">
        <f t="shared" si="13"/>
        <v>0</v>
      </c>
      <c r="W39" s="77">
        <f t="shared" si="14"/>
        <v>0</v>
      </c>
      <c r="X39" s="77">
        <f t="shared" si="15"/>
        <v>0</v>
      </c>
      <c r="Y39" s="77">
        <f t="shared" si="16"/>
        <v>0.47544920383669298</v>
      </c>
      <c r="Z39" s="77">
        <f t="shared" si="17"/>
        <v>0.99573254865957062</v>
      </c>
      <c r="AA39" s="77">
        <v>20925874</v>
      </c>
      <c r="AB39" s="77">
        <v>-1.3569863</v>
      </c>
      <c r="AC39" s="77">
        <v>-1.3569863</v>
      </c>
      <c r="AD39" s="77">
        <v>1.7453199999999999E-2</v>
      </c>
      <c r="AE39" s="77">
        <v>1.5707963</v>
      </c>
      <c r="AF39" s="77">
        <v>8.2271899999999995E-2</v>
      </c>
      <c r="AG39" s="77">
        <f t="shared" si="18"/>
        <v>4.1135949999999998E-2</v>
      </c>
      <c r="AH39" s="77">
        <v>0.66153673745587505</v>
      </c>
      <c r="AI39" s="77">
        <v>0.64879020428472001</v>
      </c>
      <c r="AJ39" s="77">
        <v>1.9158210961483899</v>
      </c>
      <c r="AK39" s="77">
        <v>1.934142928924</v>
      </c>
      <c r="AL39" s="77">
        <v>24211285.519269999</v>
      </c>
      <c r="AM39" s="77">
        <v>24985065.326767098</v>
      </c>
      <c r="AN39" s="78"/>
      <c r="AO39" s="79">
        <f t="shared" si="19"/>
        <v>24211285.519269999</v>
      </c>
      <c r="AP39" s="79">
        <f t="shared" si="20"/>
        <v>0.6831667347549476</v>
      </c>
      <c r="AQ39" s="79">
        <f t="shared" si="21"/>
        <v>0.99573254865957062</v>
      </c>
      <c r="AR39" s="79">
        <f t="shared" si="22"/>
        <v>0.68647907750909509</v>
      </c>
      <c r="AS39" s="77">
        <f t="shared" si="23"/>
        <v>0.68647907750909509</v>
      </c>
      <c r="AT39" s="77">
        <f t="shared" si="24"/>
        <v>0.68649254549800376</v>
      </c>
      <c r="AU39" s="77">
        <f t="shared" si="25"/>
        <v>0.68649254549800376</v>
      </c>
      <c r="AV39" s="77">
        <f t="shared" si="26"/>
        <v>0.68649260018474378</v>
      </c>
      <c r="AW39" s="77">
        <f t="shared" si="27"/>
        <v>0.68649260018474378</v>
      </c>
      <c r="AX39" s="77">
        <f t="shared" si="28"/>
        <v>0.68649260040679805</v>
      </c>
      <c r="AY39" s="77">
        <f t="shared" si="29"/>
        <v>0.68649260040679805</v>
      </c>
      <c r="AZ39" s="77">
        <f t="shared" si="30"/>
        <v>0.68649260040769955</v>
      </c>
      <c r="BA39" s="77">
        <f t="shared" si="31"/>
        <v>0.68649260040769955</v>
      </c>
      <c r="BB39" s="77">
        <f t="shared" si="32"/>
        <v>0.68649260040770332</v>
      </c>
    </row>
    <row r="40" spans="1:54" ht="12.75" customHeight="1" x14ac:dyDescent="0.2">
      <c r="A40" s="15"/>
      <c r="B40" s="24"/>
      <c r="C40" s="15"/>
      <c r="D40" s="25"/>
      <c r="E40" s="25"/>
      <c r="F40" s="19" t="str">
        <f t="shared" si="0"/>
        <v/>
      </c>
      <c r="G40" s="19" t="str">
        <f t="shared" si="1"/>
        <v/>
      </c>
      <c r="H40" s="17"/>
      <c r="I40" s="20" t="str">
        <f t="shared" si="2"/>
        <v/>
      </c>
      <c r="J40" s="21" t="str">
        <f t="shared" si="3"/>
        <v/>
      </c>
      <c r="K40" s="20" t="str">
        <f t="shared" si="4"/>
        <v/>
      </c>
      <c r="L40" s="21" t="str">
        <f t="shared" si="5"/>
        <v/>
      </c>
      <c r="M40" s="22"/>
      <c r="N40" s="20" t="str">
        <f t="shared" si="6"/>
        <v/>
      </c>
      <c r="O40" s="20" t="str">
        <f t="shared" si="7"/>
        <v/>
      </c>
      <c r="P40" s="23" t="str">
        <f t="shared" si="8"/>
        <v/>
      </c>
      <c r="Q40" s="20" t="str">
        <f t="shared" si="9"/>
        <v/>
      </c>
      <c r="R40" s="20" t="str">
        <f t="shared" si="10"/>
        <v/>
      </c>
      <c r="S40" s="23" t="str">
        <f t="shared" si="11"/>
        <v/>
      </c>
      <c r="U40" s="77">
        <f t="shared" si="12"/>
        <v>0</v>
      </c>
      <c r="V40" s="77">
        <f t="shared" si="13"/>
        <v>0</v>
      </c>
      <c r="W40" s="77">
        <f t="shared" si="14"/>
        <v>0</v>
      </c>
      <c r="X40" s="77">
        <f t="shared" si="15"/>
        <v>0</v>
      </c>
      <c r="Y40" s="77">
        <f t="shared" si="16"/>
        <v>0.47544920383669298</v>
      </c>
      <c r="Z40" s="77">
        <f t="shared" si="17"/>
        <v>0.99573254865957062</v>
      </c>
      <c r="AA40" s="77">
        <v>20925874</v>
      </c>
      <c r="AB40" s="77">
        <v>-1.3569863</v>
      </c>
      <c r="AC40" s="77">
        <v>-1.3569863</v>
      </c>
      <c r="AD40" s="77">
        <v>1.7453199999999999E-2</v>
      </c>
      <c r="AE40" s="77">
        <v>1.5707963</v>
      </c>
      <c r="AF40" s="77">
        <v>8.2271899999999995E-2</v>
      </c>
      <c r="AG40" s="77">
        <f t="shared" si="18"/>
        <v>4.1135949999999998E-2</v>
      </c>
      <c r="AH40" s="77">
        <v>0.66153673745587505</v>
      </c>
      <c r="AI40" s="77">
        <v>0.64879020428472001</v>
      </c>
      <c r="AJ40" s="77">
        <v>1.9158210961483899</v>
      </c>
      <c r="AK40" s="77">
        <v>1.934142928924</v>
      </c>
      <c r="AL40" s="77">
        <v>24211285.519269999</v>
      </c>
      <c r="AM40" s="77">
        <v>24985065.326767098</v>
      </c>
      <c r="AN40" s="78"/>
      <c r="AO40" s="79">
        <f t="shared" si="19"/>
        <v>24211285.519269999</v>
      </c>
      <c r="AP40" s="79">
        <f t="shared" si="20"/>
        <v>0.6831667347549476</v>
      </c>
      <c r="AQ40" s="79">
        <f t="shared" si="21"/>
        <v>0.99573254865957062</v>
      </c>
      <c r="AR40" s="79">
        <f t="shared" si="22"/>
        <v>0.68647907750909509</v>
      </c>
      <c r="AS40" s="77">
        <f t="shared" si="23"/>
        <v>0.68647907750909509</v>
      </c>
      <c r="AT40" s="77">
        <f t="shared" si="24"/>
        <v>0.68649254549800376</v>
      </c>
      <c r="AU40" s="77">
        <f t="shared" si="25"/>
        <v>0.68649254549800376</v>
      </c>
      <c r="AV40" s="77">
        <f t="shared" si="26"/>
        <v>0.68649260018474378</v>
      </c>
      <c r="AW40" s="77">
        <f t="shared" si="27"/>
        <v>0.68649260018474378</v>
      </c>
      <c r="AX40" s="77">
        <f t="shared" si="28"/>
        <v>0.68649260040679805</v>
      </c>
      <c r="AY40" s="77">
        <f t="shared" si="29"/>
        <v>0.68649260040679805</v>
      </c>
      <c r="AZ40" s="77">
        <f t="shared" si="30"/>
        <v>0.68649260040769955</v>
      </c>
      <c r="BA40" s="77">
        <f t="shared" si="31"/>
        <v>0.68649260040769955</v>
      </c>
      <c r="BB40" s="77">
        <f t="shared" si="32"/>
        <v>0.68649260040770332</v>
      </c>
    </row>
    <row r="41" spans="1:54" ht="12.75" customHeight="1" x14ac:dyDescent="0.2">
      <c r="A41" s="15"/>
      <c r="B41" s="24"/>
      <c r="C41" s="15"/>
      <c r="D41" s="25"/>
      <c r="E41" s="25"/>
      <c r="F41" s="19" t="str">
        <f t="shared" si="0"/>
        <v/>
      </c>
      <c r="G41" s="19" t="str">
        <f t="shared" si="1"/>
        <v/>
      </c>
      <c r="H41" s="17"/>
      <c r="I41" s="20" t="str">
        <f t="shared" si="2"/>
        <v/>
      </c>
      <c r="J41" s="21" t="str">
        <f t="shared" si="3"/>
        <v/>
      </c>
      <c r="K41" s="20" t="str">
        <f t="shared" si="4"/>
        <v/>
      </c>
      <c r="L41" s="21" t="str">
        <f t="shared" si="5"/>
        <v/>
      </c>
      <c r="M41" s="22"/>
      <c r="N41" s="20" t="str">
        <f t="shared" si="6"/>
        <v/>
      </c>
      <c r="O41" s="20" t="str">
        <f t="shared" si="7"/>
        <v/>
      </c>
      <c r="P41" s="23" t="str">
        <f t="shared" si="8"/>
        <v/>
      </c>
      <c r="Q41" s="20" t="str">
        <f t="shared" si="9"/>
        <v/>
      </c>
      <c r="R41" s="20" t="str">
        <f t="shared" si="10"/>
        <v/>
      </c>
      <c r="S41" s="23" t="str">
        <f t="shared" si="11"/>
        <v/>
      </c>
      <c r="U41" s="77">
        <f t="shared" si="12"/>
        <v>0</v>
      </c>
      <c r="V41" s="77">
        <f t="shared" si="13"/>
        <v>0</v>
      </c>
      <c r="W41" s="77">
        <f t="shared" si="14"/>
        <v>0</v>
      </c>
      <c r="X41" s="77">
        <f t="shared" si="15"/>
        <v>0</v>
      </c>
      <c r="Y41" s="77">
        <f t="shared" si="16"/>
        <v>0.47544920383669298</v>
      </c>
      <c r="Z41" s="77">
        <f t="shared" si="17"/>
        <v>0.99573254865957062</v>
      </c>
      <c r="AA41" s="77">
        <v>20925874</v>
      </c>
      <c r="AB41" s="77">
        <v>-1.3569863</v>
      </c>
      <c r="AC41" s="77">
        <v>-1.3569863</v>
      </c>
      <c r="AD41" s="77">
        <v>1.7453199999999999E-2</v>
      </c>
      <c r="AE41" s="77">
        <v>1.5707963</v>
      </c>
      <c r="AF41" s="77">
        <v>8.2271899999999995E-2</v>
      </c>
      <c r="AG41" s="77">
        <f t="shared" si="18"/>
        <v>4.1135949999999998E-2</v>
      </c>
      <c r="AH41" s="77">
        <v>0.66153673745587505</v>
      </c>
      <c r="AI41" s="77">
        <v>0.64879020428472001</v>
      </c>
      <c r="AJ41" s="77">
        <v>1.9158210961483899</v>
      </c>
      <c r="AK41" s="77">
        <v>1.934142928924</v>
      </c>
      <c r="AL41" s="77">
        <v>24211285.519269999</v>
      </c>
      <c r="AM41" s="77">
        <v>24985065.326767098</v>
      </c>
      <c r="AN41" s="78"/>
      <c r="AO41" s="79">
        <f t="shared" si="19"/>
        <v>24211285.519269999</v>
      </c>
      <c r="AP41" s="79">
        <f t="shared" si="20"/>
        <v>0.6831667347549476</v>
      </c>
      <c r="AQ41" s="79">
        <f t="shared" si="21"/>
        <v>0.99573254865957062</v>
      </c>
      <c r="AR41" s="79">
        <f t="shared" si="22"/>
        <v>0.68647907750909509</v>
      </c>
      <c r="AS41" s="77">
        <f t="shared" si="23"/>
        <v>0.68647907750909509</v>
      </c>
      <c r="AT41" s="77">
        <f t="shared" si="24"/>
        <v>0.68649254549800376</v>
      </c>
      <c r="AU41" s="77">
        <f t="shared" si="25"/>
        <v>0.68649254549800376</v>
      </c>
      <c r="AV41" s="77">
        <f t="shared" si="26"/>
        <v>0.68649260018474378</v>
      </c>
      <c r="AW41" s="77">
        <f t="shared" si="27"/>
        <v>0.68649260018474378</v>
      </c>
      <c r="AX41" s="77">
        <f t="shared" si="28"/>
        <v>0.68649260040679805</v>
      </c>
      <c r="AY41" s="77">
        <f t="shared" si="29"/>
        <v>0.68649260040679805</v>
      </c>
      <c r="AZ41" s="77">
        <f t="shared" si="30"/>
        <v>0.68649260040769955</v>
      </c>
      <c r="BA41" s="77">
        <f t="shared" si="31"/>
        <v>0.68649260040769955</v>
      </c>
      <c r="BB41" s="77">
        <f t="shared" si="32"/>
        <v>0.68649260040770332</v>
      </c>
    </row>
    <row r="42" spans="1:54" ht="12.75" customHeight="1" x14ac:dyDescent="0.2">
      <c r="A42" s="15"/>
      <c r="B42" s="24"/>
      <c r="C42" s="15"/>
      <c r="D42" s="25"/>
      <c r="E42" s="25"/>
      <c r="F42" s="19" t="str">
        <f t="shared" si="0"/>
        <v/>
      </c>
      <c r="G42" s="19" t="str">
        <f t="shared" si="1"/>
        <v/>
      </c>
      <c r="H42" s="17"/>
      <c r="I42" s="20" t="str">
        <f t="shared" si="2"/>
        <v/>
      </c>
      <c r="J42" s="21" t="str">
        <f t="shared" si="3"/>
        <v/>
      </c>
      <c r="K42" s="20" t="str">
        <f t="shared" si="4"/>
        <v/>
      </c>
      <c r="L42" s="21" t="str">
        <f t="shared" si="5"/>
        <v/>
      </c>
      <c r="M42" s="22"/>
      <c r="N42" s="20" t="str">
        <f t="shared" si="6"/>
        <v/>
      </c>
      <c r="O42" s="20" t="str">
        <f t="shared" si="7"/>
        <v/>
      </c>
      <c r="P42" s="23" t="str">
        <f t="shared" si="8"/>
        <v/>
      </c>
      <c r="Q42" s="20" t="str">
        <f t="shared" si="9"/>
        <v/>
      </c>
      <c r="R42" s="20" t="str">
        <f t="shared" si="10"/>
        <v/>
      </c>
      <c r="S42" s="23" t="str">
        <f t="shared" si="11"/>
        <v/>
      </c>
      <c r="U42" s="77">
        <f t="shared" si="12"/>
        <v>0</v>
      </c>
      <c r="V42" s="77">
        <f t="shared" si="13"/>
        <v>0</v>
      </c>
      <c r="W42" s="77">
        <f t="shared" si="14"/>
        <v>0</v>
      </c>
      <c r="X42" s="77">
        <f t="shared" si="15"/>
        <v>0</v>
      </c>
      <c r="Y42" s="77">
        <f t="shared" si="16"/>
        <v>0.47544920383669298</v>
      </c>
      <c r="Z42" s="77">
        <f t="shared" si="17"/>
        <v>0.99573254865957062</v>
      </c>
      <c r="AA42" s="77">
        <v>20925874</v>
      </c>
      <c r="AB42" s="77">
        <v>-1.3569863</v>
      </c>
      <c r="AC42" s="77">
        <v>-1.3569863</v>
      </c>
      <c r="AD42" s="77">
        <v>1.7453199999999999E-2</v>
      </c>
      <c r="AE42" s="77">
        <v>1.5707963</v>
      </c>
      <c r="AF42" s="77">
        <v>8.2271899999999995E-2</v>
      </c>
      <c r="AG42" s="77">
        <f t="shared" si="18"/>
        <v>4.1135949999999998E-2</v>
      </c>
      <c r="AH42" s="77">
        <v>0.66153673745587505</v>
      </c>
      <c r="AI42" s="77">
        <v>0.64879020428472001</v>
      </c>
      <c r="AJ42" s="77">
        <v>1.9158210961483899</v>
      </c>
      <c r="AK42" s="77">
        <v>1.934142928924</v>
      </c>
      <c r="AL42" s="77">
        <v>24211285.519269999</v>
      </c>
      <c r="AM42" s="77">
        <v>24985065.326767098</v>
      </c>
      <c r="AN42" s="78"/>
      <c r="AO42" s="79">
        <f t="shared" si="19"/>
        <v>24211285.519269999</v>
      </c>
      <c r="AP42" s="79">
        <f t="shared" si="20"/>
        <v>0.6831667347549476</v>
      </c>
      <c r="AQ42" s="79">
        <f t="shared" si="21"/>
        <v>0.99573254865957062</v>
      </c>
      <c r="AR42" s="79">
        <f t="shared" si="22"/>
        <v>0.68647907750909509</v>
      </c>
      <c r="AS42" s="77">
        <f t="shared" si="23"/>
        <v>0.68647907750909509</v>
      </c>
      <c r="AT42" s="77">
        <f t="shared" si="24"/>
        <v>0.68649254549800376</v>
      </c>
      <c r="AU42" s="77">
        <f t="shared" si="25"/>
        <v>0.68649254549800376</v>
      </c>
      <c r="AV42" s="77">
        <f t="shared" si="26"/>
        <v>0.68649260018474378</v>
      </c>
      <c r="AW42" s="77">
        <f t="shared" si="27"/>
        <v>0.68649260018474378</v>
      </c>
      <c r="AX42" s="77">
        <f t="shared" si="28"/>
        <v>0.68649260040679805</v>
      </c>
      <c r="AY42" s="77">
        <f t="shared" si="29"/>
        <v>0.68649260040679805</v>
      </c>
      <c r="AZ42" s="77">
        <f t="shared" si="30"/>
        <v>0.68649260040769955</v>
      </c>
      <c r="BA42" s="77">
        <f t="shared" si="31"/>
        <v>0.68649260040769955</v>
      </c>
      <c r="BB42" s="77">
        <f t="shared" si="32"/>
        <v>0.68649260040770332</v>
      </c>
    </row>
    <row r="43" spans="1:54" ht="12.75" customHeight="1" x14ac:dyDescent="0.2">
      <c r="A43" s="15"/>
      <c r="B43" s="24"/>
      <c r="C43" s="15"/>
      <c r="D43" s="25"/>
      <c r="E43" s="25"/>
      <c r="F43" s="19" t="str">
        <f t="shared" si="0"/>
        <v/>
      </c>
      <c r="G43" s="19" t="str">
        <f t="shared" si="1"/>
        <v/>
      </c>
      <c r="H43" s="17"/>
      <c r="I43" s="20" t="str">
        <f t="shared" si="2"/>
        <v/>
      </c>
      <c r="J43" s="21" t="str">
        <f t="shared" si="3"/>
        <v/>
      </c>
      <c r="K43" s="20" t="str">
        <f t="shared" si="4"/>
        <v/>
      </c>
      <c r="L43" s="21" t="str">
        <f t="shared" si="5"/>
        <v/>
      </c>
      <c r="M43" s="22"/>
      <c r="N43" s="20" t="str">
        <f t="shared" si="6"/>
        <v/>
      </c>
      <c r="O43" s="20" t="str">
        <f t="shared" si="7"/>
        <v/>
      </c>
      <c r="P43" s="23" t="str">
        <f t="shared" si="8"/>
        <v/>
      </c>
      <c r="Q43" s="20" t="str">
        <f t="shared" si="9"/>
        <v/>
      </c>
      <c r="R43" s="20" t="str">
        <f t="shared" si="10"/>
        <v/>
      </c>
      <c r="S43" s="23" t="str">
        <f t="shared" si="11"/>
        <v/>
      </c>
      <c r="U43" s="77">
        <f t="shared" si="12"/>
        <v>0</v>
      </c>
      <c r="V43" s="77">
        <f t="shared" si="13"/>
        <v>0</v>
      </c>
      <c r="W43" s="77">
        <f t="shared" si="14"/>
        <v>0</v>
      </c>
      <c r="X43" s="77">
        <f t="shared" si="15"/>
        <v>0</v>
      </c>
      <c r="Y43" s="77">
        <f t="shared" si="16"/>
        <v>0.47544920383669298</v>
      </c>
      <c r="Z43" s="77">
        <f t="shared" si="17"/>
        <v>0.99573254865957062</v>
      </c>
      <c r="AA43" s="77">
        <v>20925874</v>
      </c>
      <c r="AB43" s="77">
        <v>-1.3569863</v>
      </c>
      <c r="AC43" s="77">
        <v>-1.3569863</v>
      </c>
      <c r="AD43" s="77">
        <v>1.7453199999999999E-2</v>
      </c>
      <c r="AE43" s="77">
        <v>1.5707963</v>
      </c>
      <c r="AF43" s="77">
        <v>8.2271899999999995E-2</v>
      </c>
      <c r="AG43" s="77">
        <f t="shared" si="18"/>
        <v>4.1135949999999998E-2</v>
      </c>
      <c r="AH43" s="77">
        <v>0.66153673745587505</v>
      </c>
      <c r="AI43" s="77">
        <v>0.64879020428472001</v>
      </c>
      <c r="AJ43" s="77">
        <v>1.9158210961483899</v>
      </c>
      <c r="AK43" s="77">
        <v>1.934142928924</v>
      </c>
      <c r="AL43" s="77">
        <v>24211285.519269999</v>
      </c>
      <c r="AM43" s="77">
        <v>24985065.326767098</v>
      </c>
      <c r="AN43" s="78"/>
      <c r="AO43" s="79">
        <f t="shared" si="19"/>
        <v>24211285.519269999</v>
      </c>
      <c r="AP43" s="79">
        <f t="shared" si="20"/>
        <v>0.6831667347549476</v>
      </c>
      <c r="AQ43" s="79">
        <f t="shared" si="21"/>
        <v>0.99573254865957062</v>
      </c>
      <c r="AR43" s="79">
        <f t="shared" si="22"/>
        <v>0.68647907750909509</v>
      </c>
      <c r="AS43" s="77">
        <f t="shared" si="23"/>
        <v>0.68647907750909509</v>
      </c>
      <c r="AT43" s="77">
        <f t="shared" si="24"/>
        <v>0.68649254549800376</v>
      </c>
      <c r="AU43" s="77">
        <f t="shared" si="25"/>
        <v>0.68649254549800376</v>
      </c>
      <c r="AV43" s="77">
        <f t="shared" si="26"/>
        <v>0.68649260018474378</v>
      </c>
      <c r="AW43" s="77">
        <f t="shared" si="27"/>
        <v>0.68649260018474378</v>
      </c>
      <c r="AX43" s="77">
        <f t="shared" si="28"/>
        <v>0.68649260040679805</v>
      </c>
      <c r="AY43" s="77">
        <f t="shared" si="29"/>
        <v>0.68649260040679805</v>
      </c>
      <c r="AZ43" s="77">
        <f t="shared" si="30"/>
        <v>0.68649260040769955</v>
      </c>
      <c r="BA43" s="77">
        <f t="shared" si="31"/>
        <v>0.68649260040769955</v>
      </c>
      <c r="BB43" s="77">
        <f t="shared" si="32"/>
        <v>0.68649260040770332</v>
      </c>
    </row>
    <row r="44" spans="1:54" ht="12.75" customHeight="1" x14ac:dyDescent="0.2">
      <c r="A44" s="15"/>
      <c r="B44" s="24"/>
      <c r="C44" s="15"/>
      <c r="D44" s="25"/>
      <c r="E44" s="25"/>
      <c r="F44" s="19" t="str">
        <f t="shared" si="0"/>
        <v/>
      </c>
      <c r="G44" s="19" t="str">
        <f t="shared" si="1"/>
        <v/>
      </c>
      <c r="H44" s="17"/>
      <c r="I44" s="20" t="str">
        <f t="shared" si="2"/>
        <v/>
      </c>
      <c r="J44" s="21" t="str">
        <f t="shared" si="3"/>
        <v/>
      </c>
      <c r="K44" s="20" t="str">
        <f t="shared" si="4"/>
        <v/>
      </c>
      <c r="L44" s="21" t="str">
        <f t="shared" si="5"/>
        <v/>
      </c>
      <c r="M44" s="22"/>
      <c r="N44" s="20" t="str">
        <f t="shared" si="6"/>
        <v/>
      </c>
      <c r="O44" s="20" t="str">
        <f t="shared" si="7"/>
        <v/>
      </c>
      <c r="P44" s="23" t="str">
        <f t="shared" si="8"/>
        <v/>
      </c>
      <c r="Q44" s="20" t="str">
        <f t="shared" si="9"/>
        <v/>
      </c>
      <c r="R44" s="20" t="str">
        <f t="shared" si="10"/>
        <v/>
      </c>
      <c r="S44" s="23" t="str">
        <f t="shared" si="11"/>
        <v/>
      </c>
      <c r="U44" s="77">
        <f t="shared" si="12"/>
        <v>0</v>
      </c>
      <c r="V44" s="77">
        <f t="shared" si="13"/>
        <v>0</v>
      </c>
      <c r="W44" s="77">
        <f t="shared" si="14"/>
        <v>0</v>
      </c>
      <c r="X44" s="77">
        <f t="shared" si="15"/>
        <v>0</v>
      </c>
      <c r="Y44" s="77">
        <f t="shared" si="16"/>
        <v>0.47544920383669298</v>
      </c>
      <c r="Z44" s="77">
        <f t="shared" si="17"/>
        <v>0.99573254865957062</v>
      </c>
      <c r="AA44" s="77">
        <v>20925874</v>
      </c>
      <c r="AB44" s="77">
        <v>-1.3569863</v>
      </c>
      <c r="AC44" s="77">
        <v>-1.3569863</v>
      </c>
      <c r="AD44" s="77">
        <v>1.7453199999999999E-2</v>
      </c>
      <c r="AE44" s="77">
        <v>1.5707963</v>
      </c>
      <c r="AF44" s="77">
        <v>8.2271899999999995E-2</v>
      </c>
      <c r="AG44" s="77">
        <f t="shared" si="18"/>
        <v>4.1135949999999998E-2</v>
      </c>
      <c r="AH44" s="77">
        <v>0.66153673745587505</v>
      </c>
      <c r="AI44" s="77">
        <v>0.64879020428472001</v>
      </c>
      <c r="AJ44" s="77">
        <v>1.9158210961483899</v>
      </c>
      <c r="AK44" s="77">
        <v>1.934142928924</v>
      </c>
      <c r="AL44" s="77">
        <v>24211285.519269999</v>
      </c>
      <c r="AM44" s="77">
        <v>24985065.326767098</v>
      </c>
      <c r="AN44" s="78"/>
      <c r="AO44" s="79">
        <f t="shared" si="19"/>
        <v>24211285.519269999</v>
      </c>
      <c r="AP44" s="79">
        <f t="shared" si="20"/>
        <v>0.6831667347549476</v>
      </c>
      <c r="AQ44" s="79">
        <f t="shared" si="21"/>
        <v>0.99573254865957062</v>
      </c>
      <c r="AR44" s="79">
        <f t="shared" si="22"/>
        <v>0.68647907750909509</v>
      </c>
      <c r="AS44" s="77">
        <f t="shared" si="23"/>
        <v>0.68647907750909509</v>
      </c>
      <c r="AT44" s="77">
        <f t="shared" si="24"/>
        <v>0.68649254549800376</v>
      </c>
      <c r="AU44" s="77">
        <f t="shared" si="25"/>
        <v>0.68649254549800376</v>
      </c>
      <c r="AV44" s="77">
        <f t="shared" si="26"/>
        <v>0.68649260018474378</v>
      </c>
      <c r="AW44" s="77">
        <f t="shared" si="27"/>
        <v>0.68649260018474378</v>
      </c>
      <c r="AX44" s="77">
        <f t="shared" si="28"/>
        <v>0.68649260040679805</v>
      </c>
      <c r="AY44" s="77">
        <f t="shared" si="29"/>
        <v>0.68649260040679805</v>
      </c>
      <c r="AZ44" s="77">
        <f t="shared" si="30"/>
        <v>0.68649260040769955</v>
      </c>
      <c r="BA44" s="77">
        <f t="shared" si="31"/>
        <v>0.68649260040769955</v>
      </c>
      <c r="BB44" s="77">
        <f t="shared" si="32"/>
        <v>0.68649260040770332</v>
      </c>
    </row>
    <row r="45" spans="1:54" ht="12.75" customHeight="1" x14ac:dyDescent="0.2">
      <c r="A45" s="15"/>
      <c r="B45" s="24"/>
      <c r="C45" s="15"/>
      <c r="D45" s="25"/>
      <c r="E45" s="25"/>
      <c r="F45" s="19" t="str">
        <f t="shared" si="0"/>
        <v/>
      </c>
      <c r="G45" s="19" t="str">
        <f t="shared" si="1"/>
        <v/>
      </c>
      <c r="H45" s="17"/>
      <c r="I45" s="20" t="str">
        <f t="shared" si="2"/>
        <v/>
      </c>
      <c r="J45" s="21" t="str">
        <f t="shared" si="3"/>
        <v/>
      </c>
      <c r="K45" s="20" t="str">
        <f t="shared" si="4"/>
        <v/>
      </c>
      <c r="L45" s="21" t="str">
        <f t="shared" si="5"/>
        <v/>
      </c>
      <c r="M45" s="22"/>
      <c r="N45" s="20" t="str">
        <f t="shared" si="6"/>
        <v/>
      </c>
      <c r="O45" s="20" t="str">
        <f t="shared" si="7"/>
        <v/>
      </c>
      <c r="P45" s="23" t="str">
        <f t="shared" si="8"/>
        <v/>
      </c>
      <c r="Q45" s="20" t="str">
        <f t="shared" si="9"/>
        <v/>
      </c>
      <c r="R45" s="20" t="str">
        <f t="shared" si="10"/>
        <v/>
      </c>
      <c r="S45" s="23" t="str">
        <f t="shared" si="11"/>
        <v/>
      </c>
      <c r="U45" s="77">
        <f t="shared" si="12"/>
        <v>0</v>
      </c>
      <c r="V45" s="77">
        <f t="shared" si="13"/>
        <v>0</v>
      </c>
      <c r="W45" s="77">
        <f t="shared" si="14"/>
        <v>0</v>
      </c>
      <c r="X45" s="77">
        <f t="shared" si="15"/>
        <v>0</v>
      </c>
      <c r="Y45" s="77">
        <f t="shared" si="16"/>
        <v>0.47544920383669298</v>
      </c>
      <c r="Z45" s="77">
        <f t="shared" si="17"/>
        <v>0.99573254865957062</v>
      </c>
      <c r="AA45" s="77">
        <v>20925874</v>
      </c>
      <c r="AB45" s="77">
        <v>-1.3569863</v>
      </c>
      <c r="AC45" s="77">
        <v>-1.3569863</v>
      </c>
      <c r="AD45" s="77">
        <v>1.7453199999999999E-2</v>
      </c>
      <c r="AE45" s="77">
        <v>1.5707963</v>
      </c>
      <c r="AF45" s="77">
        <v>8.2271899999999995E-2</v>
      </c>
      <c r="AG45" s="77">
        <f t="shared" si="18"/>
        <v>4.1135949999999998E-2</v>
      </c>
      <c r="AH45" s="77">
        <v>0.66153673745587505</v>
      </c>
      <c r="AI45" s="77">
        <v>0.64879020428472001</v>
      </c>
      <c r="AJ45" s="77">
        <v>1.9158210961483899</v>
      </c>
      <c r="AK45" s="77">
        <v>1.934142928924</v>
      </c>
      <c r="AL45" s="77">
        <v>24211285.519269999</v>
      </c>
      <c r="AM45" s="77">
        <v>24985065.326767098</v>
      </c>
      <c r="AN45" s="78"/>
      <c r="AO45" s="79">
        <f t="shared" si="19"/>
        <v>24211285.519269999</v>
      </c>
      <c r="AP45" s="79">
        <f t="shared" si="20"/>
        <v>0.6831667347549476</v>
      </c>
      <c r="AQ45" s="79">
        <f t="shared" si="21"/>
        <v>0.99573254865957062</v>
      </c>
      <c r="AR45" s="79">
        <f t="shared" si="22"/>
        <v>0.68647907750909509</v>
      </c>
      <c r="AS45" s="77">
        <f t="shared" si="23"/>
        <v>0.68647907750909509</v>
      </c>
      <c r="AT45" s="77">
        <f t="shared" si="24"/>
        <v>0.68649254549800376</v>
      </c>
      <c r="AU45" s="77">
        <f t="shared" si="25"/>
        <v>0.68649254549800376</v>
      </c>
      <c r="AV45" s="77">
        <f t="shared" si="26"/>
        <v>0.68649260018474378</v>
      </c>
      <c r="AW45" s="77">
        <f t="shared" si="27"/>
        <v>0.68649260018474378</v>
      </c>
      <c r="AX45" s="77">
        <f t="shared" si="28"/>
        <v>0.68649260040679805</v>
      </c>
      <c r="AY45" s="77">
        <f t="shared" si="29"/>
        <v>0.68649260040679805</v>
      </c>
      <c r="AZ45" s="77">
        <f t="shared" si="30"/>
        <v>0.68649260040769955</v>
      </c>
      <c r="BA45" s="77">
        <f t="shared" si="31"/>
        <v>0.68649260040769955</v>
      </c>
      <c r="BB45" s="77">
        <f t="shared" si="32"/>
        <v>0.68649260040770332</v>
      </c>
    </row>
    <row r="46" spans="1:54" ht="12.75" customHeight="1" x14ac:dyDescent="0.2">
      <c r="A46" s="15"/>
      <c r="B46" s="24"/>
      <c r="C46" s="15"/>
      <c r="D46" s="25"/>
      <c r="E46" s="25"/>
      <c r="F46" s="19" t="str">
        <f t="shared" si="0"/>
        <v/>
      </c>
      <c r="G46" s="19" t="str">
        <f t="shared" si="1"/>
        <v/>
      </c>
      <c r="H46" s="17"/>
      <c r="I46" s="20" t="str">
        <f t="shared" si="2"/>
        <v/>
      </c>
      <c r="J46" s="21" t="str">
        <f t="shared" si="3"/>
        <v/>
      </c>
      <c r="K46" s="20" t="str">
        <f t="shared" si="4"/>
        <v/>
      </c>
      <c r="L46" s="21" t="str">
        <f t="shared" si="5"/>
        <v/>
      </c>
      <c r="M46" s="22"/>
      <c r="N46" s="20" t="str">
        <f t="shared" si="6"/>
        <v/>
      </c>
      <c r="O46" s="20" t="str">
        <f t="shared" si="7"/>
        <v/>
      </c>
      <c r="P46" s="23" t="str">
        <f t="shared" si="8"/>
        <v/>
      </c>
      <c r="Q46" s="20" t="str">
        <f t="shared" si="9"/>
        <v/>
      </c>
      <c r="R46" s="20" t="str">
        <f t="shared" si="10"/>
        <v/>
      </c>
      <c r="S46" s="23" t="str">
        <f t="shared" si="11"/>
        <v/>
      </c>
      <c r="U46" s="77">
        <f t="shared" si="12"/>
        <v>0</v>
      </c>
      <c r="V46" s="77">
        <f t="shared" si="13"/>
        <v>0</v>
      </c>
      <c r="W46" s="77">
        <f t="shared" si="14"/>
        <v>0</v>
      </c>
      <c r="X46" s="77">
        <f t="shared" si="15"/>
        <v>0</v>
      </c>
      <c r="Y46" s="77">
        <f t="shared" si="16"/>
        <v>0.47544920383669298</v>
      </c>
      <c r="Z46" s="77">
        <f t="shared" si="17"/>
        <v>0.99573254865957062</v>
      </c>
      <c r="AA46" s="77">
        <v>20925874</v>
      </c>
      <c r="AB46" s="77">
        <v>-1.3569863</v>
      </c>
      <c r="AC46" s="77">
        <v>-1.3569863</v>
      </c>
      <c r="AD46" s="77">
        <v>1.7453199999999999E-2</v>
      </c>
      <c r="AE46" s="77">
        <v>1.5707963</v>
      </c>
      <c r="AF46" s="77">
        <v>8.2271899999999995E-2</v>
      </c>
      <c r="AG46" s="77">
        <f t="shared" si="18"/>
        <v>4.1135949999999998E-2</v>
      </c>
      <c r="AH46" s="77">
        <v>0.66153673745587505</v>
      </c>
      <c r="AI46" s="77">
        <v>0.64879020428472001</v>
      </c>
      <c r="AJ46" s="77">
        <v>1.9158210961483899</v>
      </c>
      <c r="AK46" s="77">
        <v>1.934142928924</v>
      </c>
      <c r="AL46" s="77">
        <v>24211285.519269999</v>
      </c>
      <c r="AM46" s="77">
        <v>24985065.326767098</v>
      </c>
      <c r="AN46" s="78"/>
      <c r="AO46" s="79">
        <f t="shared" si="19"/>
        <v>24211285.519269999</v>
      </c>
      <c r="AP46" s="79">
        <f t="shared" si="20"/>
        <v>0.6831667347549476</v>
      </c>
      <c r="AQ46" s="79">
        <f t="shared" si="21"/>
        <v>0.99573254865957062</v>
      </c>
      <c r="AR46" s="79">
        <f t="shared" si="22"/>
        <v>0.68647907750909509</v>
      </c>
      <c r="AS46" s="77">
        <f t="shared" si="23"/>
        <v>0.68647907750909509</v>
      </c>
      <c r="AT46" s="77">
        <f t="shared" si="24"/>
        <v>0.68649254549800376</v>
      </c>
      <c r="AU46" s="77">
        <f t="shared" si="25"/>
        <v>0.68649254549800376</v>
      </c>
      <c r="AV46" s="77">
        <f t="shared" si="26"/>
        <v>0.68649260018474378</v>
      </c>
      <c r="AW46" s="77">
        <f t="shared" si="27"/>
        <v>0.68649260018474378</v>
      </c>
      <c r="AX46" s="77">
        <f t="shared" si="28"/>
        <v>0.68649260040679805</v>
      </c>
      <c r="AY46" s="77">
        <f t="shared" si="29"/>
        <v>0.68649260040679805</v>
      </c>
      <c r="AZ46" s="77">
        <f t="shared" si="30"/>
        <v>0.68649260040769955</v>
      </c>
      <c r="BA46" s="77">
        <f t="shared" si="31"/>
        <v>0.68649260040769955</v>
      </c>
      <c r="BB46" s="77">
        <f t="shared" si="32"/>
        <v>0.68649260040770332</v>
      </c>
    </row>
    <row r="47" spans="1:54" ht="12.75" customHeight="1" x14ac:dyDescent="0.2">
      <c r="A47" s="15"/>
      <c r="B47" s="24"/>
      <c r="C47" s="15"/>
      <c r="D47" s="25"/>
      <c r="E47" s="25"/>
      <c r="F47" s="19" t="str">
        <f t="shared" si="0"/>
        <v/>
      </c>
      <c r="G47" s="19" t="str">
        <f t="shared" si="1"/>
        <v/>
      </c>
      <c r="H47" s="17"/>
      <c r="I47" s="20" t="str">
        <f t="shared" si="2"/>
        <v/>
      </c>
      <c r="J47" s="21" t="str">
        <f t="shared" si="3"/>
        <v/>
      </c>
      <c r="K47" s="20" t="str">
        <f t="shared" si="4"/>
        <v/>
      </c>
      <c r="L47" s="21" t="str">
        <f t="shared" si="5"/>
        <v/>
      </c>
      <c r="M47" s="22"/>
      <c r="N47" s="20" t="str">
        <f t="shared" si="6"/>
        <v/>
      </c>
      <c r="O47" s="20" t="str">
        <f t="shared" si="7"/>
        <v/>
      </c>
      <c r="P47" s="23" t="str">
        <f t="shared" si="8"/>
        <v/>
      </c>
      <c r="Q47" s="20" t="str">
        <f t="shared" si="9"/>
        <v/>
      </c>
      <c r="R47" s="20" t="str">
        <f t="shared" si="10"/>
        <v/>
      </c>
      <c r="S47" s="23" t="str">
        <f t="shared" si="11"/>
        <v/>
      </c>
      <c r="U47" s="77">
        <f t="shared" si="12"/>
        <v>0</v>
      </c>
      <c r="V47" s="77">
        <f t="shared" si="13"/>
        <v>0</v>
      </c>
      <c r="W47" s="77">
        <f t="shared" si="14"/>
        <v>0</v>
      </c>
      <c r="X47" s="77">
        <f t="shared" si="15"/>
        <v>0</v>
      </c>
      <c r="Y47" s="77">
        <f t="shared" si="16"/>
        <v>0.47544920383669298</v>
      </c>
      <c r="Z47" s="77">
        <f t="shared" si="17"/>
        <v>0.99573254865957062</v>
      </c>
      <c r="AA47" s="77">
        <v>20925874</v>
      </c>
      <c r="AB47" s="77">
        <v>-1.3569863</v>
      </c>
      <c r="AC47" s="77">
        <v>-1.3569863</v>
      </c>
      <c r="AD47" s="77">
        <v>1.7453199999999999E-2</v>
      </c>
      <c r="AE47" s="77">
        <v>1.5707963</v>
      </c>
      <c r="AF47" s="77">
        <v>8.2271899999999995E-2</v>
      </c>
      <c r="AG47" s="77">
        <f t="shared" si="18"/>
        <v>4.1135949999999998E-2</v>
      </c>
      <c r="AH47" s="77">
        <v>0.66153673745587505</v>
      </c>
      <c r="AI47" s="77">
        <v>0.64879020428472001</v>
      </c>
      <c r="AJ47" s="77">
        <v>1.9158210961483899</v>
      </c>
      <c r="AK47" s="77">
        <v>1.934142928924</v>
      </c>
      <c r="AL47" s="77">
        <v>24211285.519269999</v>
      </c>
      <c r="AM47" s="77">
        <v>24985065.326767098</v>
      </c>
      <c r="AN47" s="78"/>
      <c r="AO47" s="79">
        <f t="shared" si="19"/>
        <v>24211285.519269999</v>
      </c>
      <c r="AP47" s="79">
        <f t="shared" si="20"/>
        <v>0.6831667347549476</v>
      </c>
      <c r="AQ47" s="79">
        <f t="shared" si="21"/>
        <v>0.99573254865957062</v>
      </c>
      <c r="AR47" s="79">
        <f t="shared" si="22"/>
        <v>0.68647907750909509</v>
      </c>
      <c r="AS47" s="77">
        <f t="shared" si="23"/>
        <v>0.68647907750909509</v>
      </c>
      <c r="AT47" s="77">
        <f t="shared" si="24"/>
        <v>0.68649254549800376</v>
      </c>
      <c r="AU47" s="77">
        <f t="shared" si="25"/>
        <v>0.68649254549800376</v>
      </c>
      <c r="AV47" s="77">
        <f t="shared" si="26"/>
        <v>0.68649260018474378</v>
      </c>
      <c r="AW47" s="77">
        <f t="shared" si="27"/>
        <v>0.68649260018474378</v>
      </c>
      <c r="AX47" s="77">
        <f t="shared" si="28"/>
        <v>0.68649260040679805</v>
      </c>
      <c r="AY47" s="77">
        <f t="shared" si="29"/>
        <v>0.68649260040679805</v>
      </c>
      <c r="AZ47" s="77">
        <f t="shared" si="30"/>
        <v>0.68649260040769955</v>
      </c>
      <c r="BA47" s="77">
        <f t="shared" si="31"/>
        <v>0.68649260040769955</v>
      </c>
      <c r="BB47" s="77">
        <f t="shared" si="32"/>
        <v>0.68649260040770332</v>
      </c>
    </row>
    <row r="48" spans="1:54" ht="12.75" customHeight="1" x14ac:dyDescent="0.2">
      <c r="A48" s="15"/>
      <c r="B48" s="24"/>
      <c r="C48" s="15"/>
      <c r="D48" s="25"/>
      <c r="E48" s="25"/>
      <c r="F48" s="19" t="str">
        <f t="shared" si="0"/>
        <v/>
      </c>
      <c r="G48" s="19" t="str">
        <f t="shared" si="1"/>
        <v/>
      </c>
      <c r="H48" s="17"/>
      <c r="I48" s="20" t="str">
        <f t="shared" si="2"/>
        <v/>
      </c>
      <c r="J48" s="21" t="str">
        <f t="shared" si="3"/>
        <v/>
      </c>
      <c r="K48" s="20" t="str">
        <f t="shared" si="4"/>
        <v/>
      </c>
      <c r="L48" s="21" t="str">
        <f t="shared" si="5"/>
        <v/>
      </c>
      <c r="M48" s="22"/>
      <c r="N48" s="20" t="str">
        <f t="shared" si="6"/>
        <v/>
      </c>
      <c r="O48" s="20" t="str">
        <f t="shared" si="7"/>
        <v/>
      </c>
      <c r="P48" s="23" t="str">
        <f t="shared" si="8"/>
        <v/>
      </c>
      <c r="Q48" s="20" t="str">
        <f t="shared" si="9"/>
        <v/>
      </c>
      <c r="R48" s="20" t="str">
        <f t="shared" si="10"/>
        <v/>
      </c>
      <c r="S48" s="23" t="str">
        <f t="shared" si="11"/>
        <v/>
      </c>
      <c r="U48" s="77">
        <f t="shared" si="12"/>
        <v>0</v>
      </c>
      <c r="V48" s="77">
        <f t="shared" si="13"/>
        <v>0</v>
      </c>
      <c r="W48" s="77">
        <f t="shared" si="14"/>
        <v>0</v>
      </c>
      <c r="X48" s="77">
        <f t="shared" si="15"/>
        <v>0</v>
      </c>
      <c r="Y48" s="77">
        <f t="shared" si="16"/>
        <v>0.47544920383669298</v>
      </c>
      <c r="Z48" s="77">
        <f t="shared" si="17"/>
        <v>0.99573254865957062</v>
      </c>
      <c r="AA48" s="77">
        <v>20925874</v>
      </c>
      <c r="AB48" s="77">
        <v>-1.3569863</v>
      </c>
      <c r="AC48" s="77">
        <v>-1.3569863</v>
      </c>
      <c r="AD48" s="77">
        <v>1.7453199999999999E-2</v>
      </c>
      <c r="AE48" s="77">
        <v>1.5707963</v>
      </c>
      <c r="AF48" s="77">
        <v>8.2271899999999995E-2</v>
      </c>
      <c r="AG48" s="77">
        <f t="shared" si="18"/>
        <v>4.1135949999999998E-2</v>
      </c>
      <c r="AH48" s="77">
        <v>0.66153673745587505</v>
      </c>
      <c r="AI48" s="77">
        <v>0.64879020428472001</v>
      </c>
      <c r="AJ48" s="77">
        <v>1.9158210961483899</v>
      </c>
      <c r="AK48" s="77">
        <v>1.934142928924</v>
      </c>
      <c r="AL48" s="77">
        <v>24211285.519269999</v>
      </c>
      <c r="AM48" s="77">
        <v>24985065.326767098</v>
      </c>
      <c r="AN48" s="78"/>
      <c r="AO48" s="79">
        <f t="shared" si="19"/>
        <v>24211285.519269999</v>
      </c>
      <c r="AP48" s="79">
        <f t="shared" si="20"/>
        <v>0.6831667347549476</v>
      </c>
      <c r="AQ48" s="79">
        <f t="shared" si="21"/>
        <v>0.99573254865957062</v>
      </c>
      <c r="AR48" s="79">
        <f t="shared" si="22"/>
        <v>0.68647907750909509</v>
      </c>
      <c r="AS48" s="77">
        <f t="shared" si="23"/>
        <v>0.68647907750909509</v>
      </c>
      <c r="AT48" s="77">
        <f t="shared" si="24"/>
        <v>0.68649254549800376</v>
      </c>
      <c r="AU48" s="77">
        <f t="shared" si="25"/>
        <v>0.68649254549800376</v>
      </c>
      <c r="AV48" s="77">
        <f t="shared" si="26"/>
        <v>0.68649260018474378</v>
      </c>
      <c r="AW48" s="77">
        <f t="shared" si="27"/>
        <v>0.68649260018474378</v>
      </c>
      <c r="AX48" s="77">
        <f t="shared" si="28"/>
        <v>0.68649260040679805</v>
      </c>
      <c r="AY48" s="77">
        <f t="shared" si="29"/>
        <v>0.68649260040679805</v>
      </c>
      <c r="AZ48" s="77">
        <f t="shared" si="30"/>
        <v>0.68649260040769955</v>
      </c>
      <c r="BA48" s="77">
        <f t="shared" si="31"/>
        <v>0.68649260040769955</v>
      </c>
      <c r="BB48" s="77">
        <f t="shared" si="32"/>
        <v>0.68649260040770332</v>
      </c>
    </row>
    <row r="49" spans="1:54" ht="12.75" customHeight="1" x14ac:dyDescent="0.2">
      <c r="A49" s="15"/>
      <c r="B49" s="24"/>
      <c r="C49" s="15"/>
      <c r="D49" s="25"/>
      <c r="E49" s="25"/>
      <c r="F49" s="19" t="str">
        <f t="shared" si="0"/>
        <v/>
      </c>
      <c r="G49" s="19" t="str">
        <f t="shared" si="1"/>
        <v/>
      </c>
      <c r="H49" s="17"/>
      <c r="I49" s="20" t="str">
        <f t="shared" si="2"/>
        <v/>
      </c>
      <c r="J49" s="21" t="str">
        <f t="shared" si="3"/>
        <v/>
      </c>
      <c r="K49" s="20" t="str">
        <f t="shared" si="4"/>
        <v/>
      </c>
      <c r="L49" s="21" t="str">
        <f t="shared" si="5"/>
        <v/>
      </c>
      <c r="M49" s="22"/>
      <c r="N49" s="20" t="str">
        <f t="shared" si="6"/>
        <v/>
      </c>
      <c r="O49" s="20" t="str">
        <f t="shared" si="7"/>
        <v/>
      </c>
      <c r="P49" s="23" t="str">
        <f t="shared" si="8"/>
        <v/>
      </c>
      <c r="Q49" s="20" t="str">
        <f t="shared" si="9"/>
        <v/>
      </c>
      <c r="R49" s="20" t="str">
        <f t="shared" si="10"/>
        <v/>
      </c>
      <c r="S49" s="23" t="str">
        <f t="shared" si="11"/>
        <v/>
      </c>
      <c r="U49" s="77">
        <f t="shared" si="12"/>
        <v>0</v>
      </c>
      <c r="V49" s="77">
        <f t="shared" si="13"/>
        <v>0</v>
      </c>
      <c r="W49" s="77">
        <f t="shared" si="14"/>
        <v>0</v>
      </c>
      <c r="X49" s="77">
        <f t="shared" si="15"/>
        <v>0</v>
      </c>
      <c r="Y49" s="77">
        <f t="shared" si="16"/>
        <v>0.47544920383669298</v>
      </c>
      <c r="Z49" s="77">
        <f t="shared" si="17"/>
        <v>0.99573254865957062</v>
      </c>
      <c r="AA49" s="77">
        <v>20925874</v>
      </c>
      <c r="AB49" s="77">
        <v>-1.3569863</v>
      </c>
      <c r="AC49" s="77">
        <v>-1.3569863</v>
      </c>
      <c r="AD49" s="77">
        <v>1.7453199999999999E-2</v>
      </c>
      <c r="AE49" s="77">
        <v>1.5707963</v>
      </c>
      <c r="AF49" s="77">
        <v>8.2271899999999995E-2</v>
      </c>
      <c r="AG49" s="77">
        <f t="shared" si="18"/>
        <v>4.1135949999999998E-2</v>
      </c>
      <c r="AH49" s="77">
        <v>0.66153673745587505</v>
      </c>
      <c r="AI49" s="77">
        <v>0.64879020428472001</v>
      </c>
      <c r="AJ49" s="77">
        <v>1.9158210961483899</v>
      </c>
      <c r="AK49" s="77">
        <v>1.934142928924</v>
      </c>
      <c r="AL49" s="77">
        <v>24211285.519269999</v>
      </c>
      <c r="AM49" s="77">
        <v>24985065.326767098</v>
      </c>
      <c r="AN49" s="78"/>
      <c r="AO49" s="79">
        <f t="shared" si="19"/>
        <v>24211285.519269999</v>
      </c>
      <c r="AP49" s="79">
        <f t="shared" si="20"/>
        <v>0.6831667347549476</v>
      </c>
      <c r="AQ49" s="79">
        <f t="shared" si="21"/>
        <v>0.99573254865957062</v>
      </c>
      <c r="AR49" s="79">
        <f t="shared" si="22"/>
        <v>0.68647907750909509</v>
      </c>
      <c r="AS49" s="77">
        <f t="shared" si="23"/>
        <v>0.68647907750909509</v>
      </c>
      <c r="AT49" s="77">
        <f t="shared" si="24"/>
        <v>0.68649254549800376</v>
      </c>
      <c r="AU49" s="77">
        <f t="shared" si="25"/>
        <v>0.68649254549800376</v>
      </c>
      <c r="AV49" s="77">
        <f t="shared" si="26"/>
        <v>0.68649260018474378</v>
      </c>
      <c r="AW49" s="77">
        <f t="shared" si="27"/>
        <v>0.68649260018474378</v>
      </c>
      <c r="AX49" s="77">
        <f t="shared" si="28"/>
        <v>0.68649260040679805</v>
      </c>
      <c r="AY49" s="77">
        <f t="shared" si="29"/>
        <v>0.68649260040679805</v>
      </c>
      <c r="AZ49" s="77">
        <f t="shared" si="30"/>
        <v>0.68649260040769955</v>
      </c>
      <c r="BA49" s="77">
        <f t="shared" si="31"/>
        <v>0.68649260040769955</v>
      </c>
      <c r="BB49" s="77">
        <f t="shared" si="32"/>
        <v>0.68649260040770332</v>
      </c>
    </row>
    <row r="50" spans="1:54" ht="12.75" customHeight="1" x14ac:dyDescent="0.2">
      <c r="A50" s="15"/>
      <c r="B50" s="24"/>
      <c r="C50" s="15"/>
      <c r="D50" s="25"/>
      <c r="E50" s="25"/>
      <c r="F50" s="19" t="str">
        <f t="shared" si="0"/>
        <v/>
      </c>
      <c r="G50" s="19" t="str">
        <f t="shared" si="1"/>
        <v/>
      </c>
      <c r="H50" s="17"/>
      <c r="I50" s="20" t="str">
        <f t="shared" si="2"/>
        <v/>
      </c>
      <c r="J50" s="21" t="str">
        <f t="shared" si="3"/>
        <v/>
      </c>
      <c r="K50" s="20" t="str">
        <f t="shared" si="4"/>
        <v/>
      </c>
      <c r="L50" s="21" t="str">
        <f t="shared" si="5"/>
        <v/>
      </c>
      <c r="M50" s="22"/>
      <c r="N50" s="20" t="str">
        <f t="shared" si="6"/>
        <v/>
      </c>
      <c r="O50" s="20" t="str">
        <f t="shared" si="7"/>
        <v/>
      </c>
      <c r="P50" s="23" t="str">
        <f t="shared" si="8"/>
        <v/>
      </c>
      <c r="Q50" s="20" t="str">
        <f t="shared" si="9"/>
        <v/>
      </c>
      <c r="R50" s="20" t="str">
        <f t="shared" si="10"/>
        <v/>
      </c>
      <c r="S50" s="23" t="str">
        <f t="shared" si="11"/>
        <v/>
      </c>
      <c r="U50" s="77">
        <f t="shared" si="12"/>
        <v>0</v>
      </c>
      <c r="V50" s="77">
        <f t="shared" si="13"/>
        <v>0</v>
      </c>
      <c r="W50" s="77">
        <f t="shared" si="14"/>
        <v>0</v>
      </c>
      <c r="X50" s="77">
        <f t="shared" si="15"/>
        <v>0</v>
      </c>
      <c r="Y50" s="77">
        <f t="shared" si="16"/>
        <v>0.47544920383669298</v>
      </c>
      <c r="Z50" s="77">
        <f t="shared" si="17"/>
        <v>0.99573254865957062</v>
      </c>
      <c r="AA50" s="77">
        <v>20925874</v>
      </c>
      <c r="AB50" s="77">
        <v>-1.3569863</v>
      </c>
      <c r="AC50" s="77">
        <v>-1.3569863</v>
      </c>
      <c r="AD50" s="77">
        <v>1.7453199999999999E-2</v>
      </c>
      <c r="AE50" s="77">
        <v>1.5707963</v>
      </c>
      <c r="AF50" s="77">
        <v>8.2271899999999995E-2</v>
      </c>
      <c r="AG50" s="77">
        <f t="shared" si="18"/>
        <v>4.1135949999999998E-2</v>
      </c>
      <c r="AH50" s="77">
        <v>0.66153673745587505</v>
      </c>
      <c r="AI50" s="77">
        <v>0.64879020428472001</v>
      </c>
      <c r="AJ50" s="77">
        <v>1.9158210961483899</v>
      </c>
      <c r="AK50" s="77">
        <v>1.934142928924</v>
      </c>
      <c r="AL50" s="77">
        <v>24211285.519269999</v>
      </c>
      <c r="AM50" s="77">
        <v>24985065.326767098</v>
      </c>
      <c r="AN50" s="78"/>
      <c r="AO50" s="79">
        <f t="shared" si="19"/>
        <v>24211285.519269999</v>
      </c>
      <c r="AP50" s="79">
        <f t="shared" si="20"/>
        <v>0.6831667347549476</v>
      </c>
      <c r="AQ50" s="79">
        <f t="shared" si="21"/>
        <v>0.99573254865957062</v>
      </c>
      <c r="AR50" s="79">
        <f t="shared" si="22"/>
        <v>0.68647907750909509</v>
      </c>
      <c r="AS50" s="77">
        <f t="shared" si="23"/>
        <v>0.68647907750909509</v>
      </c>
      <c r="AT50" s="77">
        <f t="shared" si="24"/>
        <v>0.68649254549800376</v>
      </c>
      <c r="AU50" s="77">
        <f t="shared" si="25"/>
        <v>0.68649254549800376</v>
      </c>
      <c r="AV50" s="77">
        <f t="shared" si="26"/>
        <v>0.68649260018474378</v>
      </c>
      <c r="AW50" s="77">
        <f t="shared" si="27"/>
        <v>0.68649260018474378</v>
      </c>
      <c r="AX50" s="77">
        <f t="shared" si="28"/>
        <v>0.68649260040679805</v>
      </c>
      <c r="AY50" s="77">
        <f t="shared" si="29"/>
        <v>0.68649260040679805</v>
      </c>
      <c r="AZ50" s="77">
        <f t="shared" si="30"/>
        <v>0.68649260040769955</v>
      </c>
      <c r="BA50" s="77">
        <f t="shared" si="31"/>
        <v>0.68649260040769955</v>
      </c>
      <c r="BB50" s="77">
        <f t="shared" si="32"/>
        <v>0.68649260040770332</v>
      </c>
    </row>
    <row r="51" spans="1:54" ht="12.75" customHeight="1" x14ac:dyDescent="0.2">
      <c r="A51" s="15"/>
      <c r="B51" s="24"/>
      <c r="C51" s="15"/>
      <c r="D51" s="25"/>
      <c r="E51" s="25"/>
      <c r="F51" s="19" t="str">
        <f t="shared" si="0"/>
        <v/>
      </c>
      <c r="G51" s="19" t="str">
        <f t="shared" si="1"/>
        <v/>
      </c>
      <c r="H51" s="17"/>
      <c r="I51" s="20" t="str">
        <f t="shared" si="2"/>
        <v/>
      </c>
      <c r="J51" s="21" t="str">
        <f t="shared" si="3"/>
        <v/>
      </c>
      <c r="K51" s="20" t="str">
        <f t="shared" si="4"/>
        <v/>
      </c>
      <c r="L51" s="21" t="str">
        <f t="shared" si="5"/>
        <v/>
      </c>
      <c r="M51" s="22"/>
      <c r="N51" s="20" t="str">
        <f t="shared" si="6"/>
        <v/>
      </c>
      <c r="O51" s="20" t="str">
        <f t="shared" si="7"/>
        <v/>
      </c>
      <c r="P51" s="23" t="str">
        <f t="shared" si="8"/>
        <v/>
      </c>
      <c r="Q51" s="20" t="str">
        <f t="shared" si="9"/>
        <v/>
      </c>
      <c r="R51" s="20" t="str">
        <f t="shared" si="10"/>
        <v/>
      </c>
      <c r="S51" s="23" t="str">
        <f t="shared" si="11"/>
        <v/>
      </c>
      <c r="U51" s="77">
        <f t="shared" si="12"/>
        <v>0</v>
      </c>
      <c r="V51" s="77">
        <f t="shared" si="13"/>
        <v>0</v>
      </c>
      <c r="W51" s="77">
        <f t="shared" si="14"/>
        <v>0</v>
      </c>
      <c r="X51" s="77">
        <f t="shared" si="15"/>
        <v>0</v>
      </c>
      <c r="Y51" s="77">
        <f t="shared" si="16"/>
        <v>0.47544920383669298</v>
      </c>
      <c r="Z51" s="77">
        <f t="shared" si="17"/>
        <v>0.99573254865957062</v>
      </c>
      <c r="AA51" s="77">
        <v>20925874</v>
      </c>
      <c r="AB51" s="77">
        <v>-1.3569863</v>
      </c>
      <c r="AC51" s="77">
        <v>-1.3569863</v>
      </c>
      <c r="AD51" s="77">
        <v>1.7453199999999999E-2</v>
      </c>
      <c r="AE51" s="77">
        <v>1.5707963</v>
      </c>
      <c r="AF51" s="77">
        <v>8.2271899999999995E-2</v>
      </c>
      <c r="AG51" s="77">
        <f t="shared" si="18"/>
        <v>4.1135949999999998E-2</v>
      </c>
      <c r="AH51" s="77">
        <v>0.66153673745587505</v>
      </c>
      <c r="AI51" s="77">
        <v>0.64879020428472001</v>
      </c>
      <c r="AJ51" s="77">
        <v>1.9158210961483899</v>
      </c>
      <c r="AK51" s="77">
        <v>1.934142928924</v>
      </c>
      <c r="AL51" s="77">
        <v>24211285.519269999</v>
      </c>
      <c r="AM51" s="77">
        <v>24985065.326767098</v>
      </c>
      <c r="AN51" s="78"/>
      <c r="AO51" s="79">
        <f t="shared" si="19"/>
        <v>24211285.519269999</v>
      </c>
      <c r="AP51" s="79">
        <f t="shared" si="20"/>
        <v>0.6831667347549476</v>
      </c>
      <c r="AQ51" s="79">
        <f t="shared" si="21"/>
        <v>0.99573254865957062</v>
      </c>
      <c r="AR51" s="79">
        <f t="shared" si="22"/>
        <v>0.68647907750909509</v>
      </c>
      <c r="AS51" s="77">
        <f t="shared" si="23"/>
        <v>0.68647907750909509</v>
      </c>
      <c r="AT51" s="77">
        <f t="shared" si="24"/>
        <v>0.68649254549800376</v>
      </c>
      <c r="AU51" s="77">
        <f t="shared" si="25"/>
        <v>0.68649254549800376</v>
      </c>
      <c r="AV51" s="77">
        <f t="shared" si="26"/>
        <v>0.68649260018474378</v>
      </c>
      <c r="AW51" s="77">
        <f t="shared" si="27"/>
        <v>0.68649260018474378</v>
      </c>
      <c r="AX51" s="77">
        <f t="shared" si="28"/>
        <v>0.68649260040679805</v>
      </c>
      <c r="AY51" s="77">
        <f t="shared" si="29"/>
        <v>0.68649260040679805</v>
      </c>
      <c r="AZ51" s="77">
        <f t="shared" si="30"/>
        <v>0.68649260040769955</v>
      </c>
      <c r="BA51" s="77">
        <f t="shared" si="31"/>
        <v>0.68649260040769955</v>
      </c>
      <c r="BB51" s="77">
        <f t="shared" si="32"/>
        <v>0.68649260040770332</v>
      </c>
    </row>
    <row r="52" spans="1:54" ht="12.75" customHeight="1" x14ac:dyDescent="0.2">
      <c r="A52" s="15"/>
      <c r="B52" s="24"/>
      <c r="C52" s="15"/>
      <c r="D52" s="25"/>
      <c r="E52" s="25"/>
      <c r="F52" s="19" t="str">
        <f t="shared" si="0"/>
        <v/>
      </c>
      <c r="G52" s="19" t="str">
        <f t="shared" si="1"/>
        <v/>
      </c>
      <c r="H52" s="17"/>
      <c r="I52" s="20" t="str">
        <f t="shared" si="2"/>
        <v/>
      </c>
      <c r="J52" s="21" t="str">
        <f t="shared" si="3"/>
        <v/>
      </c>
      <c r="K52" s="20" t="str">
        <f t="shared" si="4"/>
        <v/>
      </c>
      <c r="L52" s="21" t="str">
        <f t="shared" si="5"/>
        <v/>
      </c>
      <c r="M52" s="22"/>
      <c r="N52" s="20" t="str">
        <f t="shared" si="6"/>
        <v/>
      </c>
      <c r="O52" s="20" t="str">
        <f t="shared" si="7"/>
        <v/>
      </c>
      <c r="P52" s="23" t="str">
        <f t="shared" si="8"/>
        <v/>
      </c>
      <c r="Q52" s="20" t="str">
        <f t="shared" si="9"/>
        <v/>
      </c>
      <c r="R52" s="20" t="str">
        <f t="shared" si="10"/>
        <v/>
      </c>
      <c r="S52" s="23" t="str">
        <f t="shared" si="11"/>
        <v/>
      </c>
      <c r="U52" s="77">
        <f t="shared" si="12"/>
        <v>0</v>
      </c>
      <c r="V52" s="77">
        <f t="shared" si="13"/>
        <v>0</v>
      </c>
      <c r="W52" s="77">
        <f t="shared" si="14"/>
        <v>0</v>
      </c>
      <c r="X52" s="77">
        <f t="shared" si="15"/>
        <v>0</v>
      </c>
      <c r="Y52" s="77">
        <f t="shared" si="16"/>
        <v>0.47544920383669298</v>
      </c>
      <c r="Z52" s="77">
        <f t="shared" si="17"/>
        <v>0.99573254865957062</v>
      </c>
      <c r="AA52" s="77">
        <v>20925874</v>
      </c>
      <c r="AB52" s="77">
        <v>-1.3569863</v>
      </c>
      <c r="AC52" s="77">
        <v>-1.3569863</v>
      </c>
      <c r="AD52" s="77">
        <v>1.7453199999999999E-2</v>
      </c>
      <c r="AE52" s="77">
        <v>1.5707963</v>
      </c>
      <c r="AF52" s="77">
        <v>8.2271899999999995E-2</v>
      </c>
      <c r="AG52" s="77">
        <f t="shared" si="18"/>
        <v>4.1135949999999998E-2</v>
      </c>
      <c r="AH52" s="77">
        <v>0.66153673745587505</v>
      </c>
      <c r="AI52" s="77">
        <v>0.64879020428472001</v>
      </c>
      <c r="AJ52" s="77">
        <v>1.9158210961483899</v>
      </c>
      <c r="AK52" s="77">
        <v>1.934142928924</v>
      </c>
      <c r="AL52" s="77">
        <v>24211285.519269999</v>
      </c>
      <c r="AM52" s="77">
        <v>24985065.326767098</v>
      </c>
      <c r="AN52" s="78"/>
      <c r="AO52" s="79">
        <f t="shared" si="19"/>
        <v>24211285.519269999</v>
      </c>
      <c r="AP52" s="79">
        <f t="shared" si="20"/>
        <v>0.6831667347549476</v>
      </c>
      <c r="AQ52" s="79">
        <f t="shared" si="21"/>
        <v>0.99573254865957062</v>
      </c>
      <c r="AR52" s="79">
        <f t="shared" si="22"/>
        <v>0.68647907750909509</v>
      </c>
      <c r="AS52" s="77">
        <f t="shared" si="23"/>
        <v>0.68647907750909509</v>
      </c>
      <c r="AT52" s="77">
        <f t="shared" si="24"/>
        <v>0.68649254549800376</v>
      </c>
      <c r="AU52" s="77">
        <f t="shared" si="25"/>
        <v>0.68649254549800376</v>
      </c>
      <c r="AV52" s="77">
        <f t="shared" si="26"/>
        <v>0.68649260018474378</v>
      </c>
      <c r="AW52" s="77">
        <f t="shared" si="27"/>
        <v>0.68649260018474378</v>
      </c>
      <c r="AX52" s="77">
        <f t="shared" si="28"/>
        <v>0.68649260040679805</v>
      </c>
      <c r="AY52" s="77">
        <f t="shared" si="29"/>
        <v>0.68649260040679805</v>
      </c>
      <c r="AZ52" s="77">
        <f t="shared" si="30"/>
        <v>0.68649260040769955</v>
      </c>
      <c r="BA52" s="77">
        <f t="shared" si="31"/>
        <v>0.68649260040769955</v>
      </c>
      <c r="BB52" s="77">
        <f t="shared" si="32"/>
        <v>0.68649260040770332</v>
      </c>
    </row>
    <row r="53" spans="1:54" ht="12.75" customHeight="1" x14ac:dyDescent="0.2">
      <c r="A53" s="15"/>
      <c r="B53" s="24"/>
      <c r="C53" s="15"/>
      <c r="D53" s="25"/>
      <c r="E53" s="25"/>
      <c r="F53" s="19" t="str">
        <f t="shared" si="0"/>
        <v/>
      </c>
      <c r="G53" s="19" t="str">
        <f t="shared" si="1"/>
        <v/>
      </c>
      <c r="H53" s="17"/>
      <c r="I53" s="20" t="str">
        <f t="shared" si="2"/>
        <v/>
      </c>
      <c r="J53" s="21" t="str">
        <f t="shared" si="3"/>
        <v/>
      </c>
      <c r="K53" s="20" t="str">
        <f t="shared" si="4"/>
        <v/>
      </c>
      <c r="L53" s="21" t="str">
        <f t="shared" si="5"/>
        <v/>
      </c>
      <c r="M53" s="22"/>
      <c r="N53" s="20" t="str">
        <f t="shared" si="6"/>
        <v/>
      </c>
      <c r="O53" s="20" t="str">
        <f t="shared" si="7"/>
        <v/>
      </c>
      <c r="P53" s="23" t="str">
        <f t="shared" si="8"/>
        <v/>
      </c>
      <c r="Q53" s="20" t="str">
        <f t="shared" si="9"/>
        <v/>
      </c>
      <c r="R53" s="20" t="str">
        <f t="shared" si="10"/>
        <v/>
      </c>
      <c r="S53" s="23" t="str">
        <f t="shared" si="11"/>
        <v/>
      </c>
      <c r="U53" s="77">
        <f t="shared" si="12"/>
        <v>0</v>
      </c>
      <c r="V53" s="77">
        <f t="shared" si="13"/>
        <v>0</v>
      </c>
      <c r="W53" s="77">
        <f t="shared" si="14"/>
        <v>0</v>
      </c>
      <c r="X53" s="77">
        <f t="shared" si="15"/>
        <v>0</v>
      </c>
      <c r="Y53" s="77">
        <f t="shared" si="16"/>
        <v>0.47544920383669298</v>
      </c>
      <c r="Z53" s="77">
        <f t="shared" si="17"/>
        <v>0.99573254865957062</v>
      </c>
      <c r="AA53" s="77">
        <v>20925874</v>
      </c>
      <c r="AB53" s="77">
        <v>-1.3569863</v>
      </c>
      <c r="AC53" s="77">
        <v>-1.3569863</v>
      </c>
      <c r="AD53" s="77">
        <v>1.7453199999999999E-2</v>
      </c>
      <c r="AE53" s="77">
        <v>1.5707963</v>
      </c>
      <c r="AF53" s="77">
        <v>8.2271899999999995E-2</v>
      </c>
      <c r="AG53" s="77">
        <f t="shared" si="18"/>
        <v>4.1135949999999998E-2</v>
      </c>
      <c r="AH53" s="77">
        <v>0.66153673745587505</v>
      </c>
      <c r="AI53" s="77">
        <v>0.64879020428472001</v>
      </c>
      <c r="AJ53" s="77">
        <v>1.9158210961483899</v>
      </c>
      <c r="AK53" s="77">
        <v>1.934142928924</v>
      </c>
      <c r="AL53" s="77">
        <v>24211285.519269999</v>
      </c>
      <c r="AM53" s="77">
        <v>24985065.326767098</v>
      </c>
      <c r="AN53" s="78"/>
      <c r="AO53" s="79">
        <f t="shared" si="19"/>
        <v>24211285.519269999</v>
      </c>
      <c r="AP53" s="79">
        <f t="shared" si="20"/>
        <v>0.6831667347549476</v>
      </c>
      <c r="AQ53" s="79">
        <f t="shared" si="21"/>
        <v>0.99573254865957062</v>
      </c>
      <c r="AR53" s="79">
        <f t="shared" si="22"/>
        <v>0.68647907750909509</v>
      </c>
      <c r="AS53" s="77">
        <f t="shared" si="23"/>
        <v>0.68647907750909509</v>
      </c>
      <c r="AT53" s="77">
        <f t="shared" si="24"/>
        <v>0.68649254549800376</v>
      </c>
      <c r="AU53" s="77">
        <f t="shared" si="25"/>
        <v>0.68649254549800376</v>
      </c>
      <c r="AV53" s="77">
        <f t="shared" si="26"/>
        <v>0.68649260018474378</v>
      </c>
      <c r="AW53" s="77">
        <f t="shared" si="27"/>
        <v>0.68649260018474378</v>
      </c>
      <c r="AX53" s="77">
        <f t="shared" si="28"/>
        <v>0.68649260040679805</v>
      </c>
      <c r="AY53" s="77">
        <f t="shared" si="29"/>
        <v>0.68649260040679805</v>
      </c>
      <c r="AZ53" s="77">
        <f t="shared" si="30"/>
        <v>0.68649260040769955</v>
      </c>
      <c r="BA53" s="77">
        <f t="shared" si="31"/>
        <v>0.68649260040769955</v>
      </c>
      <c r="BB53" s="77">
        <f t="shared" si="32"/>
        <v>0.68649260040770332</v>
      </c>
    </row>
    <row r="54" spans="1:54" ht="12.75" customHeight="1" x14ac:dyDescent="0.2">
      <c r="A54" s="15"/>
      <c r="B54" s="24"/>
      <c r="C54" s="15"/>
      <c r="D54" s="25"/>
      <c r="E54" s="25"/>
      <c r="F54" s="19" t="str">
        <f t="shared" si="0"/>
        <v/>
      </c>
      <c r="G54" s="19" t="str">
        <f t="shared" si="1"/>
        <v/>
      </c>
      <c r="H54" s="17"/>
      <c r="I54" s="20" t="str">
        <f t="shared" si="2"/>
        <v/>
      </c>
      <c r="J54" s="21" t="str">
        <f t="shared" si="3"/>
        <v/>
      </c>
      <c r="K54" s="20" t="str">
        <f t="shared" si="4"/>
        <v/>
      </c>
      <c r="L54" s="21" t="str">
        <f t="shared" si="5"/>
        <v/>
      </c>
      <c r="M54" s="22"/>
      <c r="N54" s="20" t="str">
        <f t="shared" si="6"/>
        <v/>
      </c>
      <c r="O54" s="20" t="str">
        <f t="shared" si="7"/>
        <v/>
      </c>
      <c r="P54" s="23" t="str">
        <f t="shared" si="8"/>
        <v/>
      </c>
      <c r="Q54" s="20" t="str">
        <f t="shared" si="9"/>
        <v/>
      </c>
      <c r="R54" s="20" t="str">
        <f t="shared" si="10"/>
        <v/>
      </c>
      <c r="S54" s="23" t="str">
        <f t="shared" si="11"/>
        <v/>
      </c>
      <c r="U54" s="77">
        <f t="shared" si="12"/>
        <v>0</v>
      </c>
      <c r="V54" s="77">
        <f t="shared" si="13"/>
        <v>0</v>
      </c>
      <c r="W54" s="77">
        <f t="shared" si="14"/>
        <v>0</v>
      </c>
      <c r="X54" s="77">
        <f t="shared" si="15"/>
        <v>0</v>
      </c>
      <c r="Y54" s="77">
        <f t="shared" si="16"/>
        <v>0.47544920383669298</v>
      </c>
      <c r="Z54" s="77">
        <f t="shared" si="17"/>
        <v>0.99573254865957062</v>
      </c>
      <c r="AA54" s="77">
        <v>20925874</v>
      </c>
      <c r="AB54" s="77">
        <v>-1.3569863</v>
      </c>
      <c r="AC54" s="77">
        <v>-1.3569863</v>
      </c>
      <c r="AD54" s="77">
        <v>1.7453199999999999E-2</v>
      </c>
      <c r="AE54" s="77">
        <v>1.5707963</v>
      </c>
      <c r="AF54" s="77">
        <v>8.2271899999999995E-2</v>
      </c>
      <c r="AG54" s="77">
        <f t="shared" si="18"/>
        <v>4.1135949999999998E-2</v>
      </c>
      <c r="AH54" s="77">
        <v>0.66153673745587505</v>
      </c>
      <c r="AI54" s="77">
        <v>0.64879020428472001</v>
      </c>
      <c r="AJ54" s="77">
        <v>1.9158210961483899</v>
      </c>
      <c r="AK54" s="77">
        <v>1.934142928924</v>
      </c>
      <c r="AL54" s="77">
        <v>24211285.519269999</v>
      </c>
      <c r="AM54" s="77">
        <v>24985065.326767098</v>
      </c>
      <c r="AN54" s="78"/>
      <c r="AO54" s="79">
        <f t="shared" si="19"/>
        <v>24211285.519269999</v>
      </c>
      <c r="AP54" s="79">
        <f t="shared" si="20"/>
        <v>0.6831667347549476</v>
      </c>
      <c r="AQ54" s="79">
        <f t="shared" si="21"/>
        <v>0.99573254865957062</v>
      </c>
      <c r="AR54" s="79">
        <f t="shared" si="22"/>
        <v>0.68647907750909509</v>
      </c>
      <c r="AS54" s="77">
        <f t="shared" si="23"/>
        <v>0.68647907750909509</v>
      </c>
      <c r="AT54" s="77">
        <f t="shared" si="24"/>
        <v>0.68649254549800376</v>
      </c>
      <c r="AU54" s="77">
        <f t="shared" si="25"/>
        <v>0.68649254549800376</v>
      </c>
      <c r="AV54" s="77">
        <f t="shared" si="26"/>
        <v>0.68649260018474378</v>
      </c>
      <c r="AW54" s="77">
        <f t="shared" si="27"/>
        <v>0.68649260018474378</v>
      </c>
      <c r="AX54" s="77">
        <f t="shared" si="28"/>
        <v>0.68649260040679805</v>
      </c>
      <c r="AY54" s="77">
        <f t="shared" si="29"/>
        <v>0.68649260040679805</v>
      </c>
      <c r="AZ54" s="77">
        <f t="shared" si="30"/>
        <v>0.68649260040769955</v>
      </c>
      <c r="BA54" s="77">
        <f t="shared" si="31"/>
        <v>0.68649260040769955</v>
      </c>
      <c r="BB54" s="77">
        <f t="shared" si="32"/>
        <v>0.68649260040770332</v>
      </c>
    </row>
    <row r="55" spans="1:54" ht="12.75" customHeight="1" x14ac:dyDescent="0.2">
      <c r="A55" s="15"/>
      <c r="B55" s="24"/>
      <c r="C55" s="15"/>
      <c r="D55" s="25"/>
      <c r="E55" s="25"/>
      <c r="F55" s="19" t="str">
        <f t="shared" si="0"/>
        <v/>
      </c>
      <c r="G55" s="19" t="str">
        <f t="shared" si="1"/>
        <v/>
      </c>
      <c r="H55" s="17"/>
      <c r="I55" s="20" t="str">
        <f t="shared" si="2"/>
        <v/>
      </c>
      <c r="J55" s="21" t="str">
        <f t="shared" si="3"/>
        <v/>
      </c>
      <c r="K55" s="20" t="str">
        <f t="shared" si="4"/>
        <v/>
      </c>
      <c r="L55" s="21" t="str">
        <f t="shared" si="5"/>
        <v/>
      </c>
      <c r="M55" s="22"/>
      <c r="N55" s="20" t="str">
        <f t="shared" si="6"/>
        <v/>
      </c>
      <c r="O55" s="20" t="str">
        <f t="shared" si="7"/>
        <v/>
      </c>
      <c r="P55" s="23" t="str">
        <f t="shared" si="8"/>
        <v/>
      </c>
      <c r="Q55" s="20" t="str">
        <f t="shared" si="9"/>
        <v/>
      </c>
      <c r="R55" s="20" t="str">
        <f t="shared" si="10"/>
        <v/>
      </c>
      <c r="S55" s="23" t="str">
        <f t="shared" si="11"/>
        <v/>
      </c>
      <c r="U55" s="77">
        <f t="shared" si="12"/>
        <v>0</v>
      </c>
      <c r="V55" s="77">
        <f t="shared" si="13"/>
        <v>0</v>
      </c>
      <c r="W55" s="77">
        <f t="shared" si="14"/>
        <v>0</v>
      </c>
      <c r="X55" s="77">
        <f t="shared" si="15"/>
        <v>0</v>
      </c>
      <c r="Y55" s="77">
        <f t="shared" si="16"/>
        <v>0.47544920383669298</v>
      </c>
      <c r="Z55" s="77">
        <f t="shared" si="17"/>
        <v>0.99573254865957062</v>
      </c>
      <c r="AA55" s="77">
        <v>20925874</v>
      </c>
      <c r="AB55" s="77">
        <v>-1.3569863</v>
      </c>
      <c r="AC55" s="77">
        <v>-1.3569863</v>
      </c>
      <c r="AD55" s="77">
        <v>1.7453199999999999E-2</v>
      </c>
      <c r="AE55" s="77">
        <v>1.5707963</v>
      </c>
      <c r="AF55" s="77">
        <v>8.2271899999999995E-2</v>
      </c>
      <c r="AG55" s="77">
        <f t="shared" si="18"/>
        <v>4.1135949999999998E-2</v>
      </c>
      <c r="AH55" s="77">
        <v>0.66153673745587505</v>
      </c>
      <c r="AI55" s="77">
        <v>0.64879020428472001</v>
      </c>
      <c r="AJ55" s="77">
        <v>1.9158210961483899</v>
      </c>
      <c r="AK55" s="77">
        <v>1.934142928924</v>
      </c>
      <c r="AL55" s="77">
        <v>24211285.519269999</v>
      </c>
      <c r="AM55" s="77">
        <v>24985065.326767098</v>
      </c>
      <c r="AN55" s="78"/>
      <c r="AO55" s="79">
        <f t="shared" si="19"/>
        <v>24211285.519269999</v>
      </c>
      <c r="AP55" s="79">
        <f t="shared" si="20"/>
        <v>0.6831667347549476</v>
      </c>
      <c r="AQ55" s="79">
        <f t="shared" si="21"/>
        <v>0.99573254865957062</v>
      </c>
      <c r="AR55" s="79">
        <f t="shared" si="22"/>
        <v>0.68647907750909509</v>
      </c>
      <c r="AS55" s="77">
        <f t="shared" si="23"/>
        <v>0.68647907750909509</v>
      </c>
      <c r="AT55" s="77">
        <f t="shared" si="24"/>
        <v>0.68649254549800376</v>
      </c>
      <c r="AU55" s="77">
        <f t="shared" si="25"/>
        <v>0.68649254549800376</v>
      </c>
      <c r="AV55" s="77">
        <f t="shared" si="26"/>
        <v>0.68649260018474378</v>
      </c>
      <c r="AW55" s="77">
        <f t="shared" si="27"/>
        <v>0.68649260018474378</v>
      </c>
      <c r="AX55" s="77">
        <f t="shared" si="28"/>
        <v>0.68649260040679805</v>
      </c>
      <c r="AY55" s="77">
        <f t="shared" si="29"/>
        <v>0.68649260040679805</v>
      </c>
      <c r="AZ55" s="77">
        <f t="shared" si="30"/>
        <v>0.68649260040769955</v>
      </c>
      <c r="BA55" s="77">
        <f t="shared" si="31"/>
        <v>0.68649260040769955</v>
      </c>
      <c r="BB55" s="77">
        <f t="shared" si="32"/>
        <v>0.68649260040770332</v>
      </c>
    </row>
    <row r="56" spans="1:54" ht="12.75" customHeight="1" x14ac:dyDescent="0.2">
      <c r="A56" s="15"/>
      <c r="B56" s="24"/>
      <c r="C56" s="15"/>
      <c r="D56" s="25"/>
      <c r="E56" s="25"/>
      <c r="F56" s="19" t="str">
        <f t="shared" si="0"/>
        <v/>
      </c>
      <c r="G56" s="19" t="str">
        <f t="shared" si="1"/>
        <v/>
      </c>
      <c r="H56" s="17"/>
      <c r="I56" s="20" t="str">
        <f t="shared" si="2"/>
        <v/>
      </c>
      <c r="J56" s="21" t="str">
        <f t="shared" si="3"/>
        <v/>
      </c>
      <c r="K56" s="20" t="str">
        <f t="shared" si="4"/>
        <v/>
      </c>
      <c r="L56" s="21" t="str">
        <f t="shared" si="5"/>
        <v/>
      </c>
      <c r="M56" s="22"/>
      <c r="N56" s="20" t="str">
        <f t="shared" si="6"/>
        <v/>
      </c>
      <c r="O56" s="20" t="str">
        <f t="shared" si="7"/>
        <v/>
      </c>
      <c r="P56" s="23" t="str">
        <f t="shared" si="8"/>
        <v/>
      </c>
      <c r="Q56" s="20" t="str">
        <f t="shared" si="9"/>
        <v/>
      </c>
      <c r="R56" s="20" t="str">
        <f t="shared" si="10"/>
        <v/>
      </c>
      <c r="S56" s="23" t="str">
        <f t="shared" si="11"/>
        <v/>
      </c>
      <c r="U56" s="77">
        <f t="shared" si="12"/>
        <v>0</v>
      </c>
      <c r="V56" s="77">
        <f t="shared" si="13"/>
        <v>0</v>
      </c>
      <c r="W56" s="77">
        <f t="shared" si="14"/>
        <v>0</v>
      </c>
      <c r="X56" s="77">
        <f t="shared" si="15"/>
        <v>0</v>
      </c>
      <c r="Y56" s="77">
        <f t="shared" si="16"/>
        <v>0.47544920383669298</v>
      </c>
      <c r="Z56" s="77">
        <f t="shared" si="17"/>
        <v>0.99573254865957062</v>
      </c>
      <c r="AA56" s="77">
        <v>20925874</v>
      </c>
      <c r="AB56" s="77">
        <v>-1.3569863</v>
      </c>
      <c r="AC56" s="77">
        <v>-1.3569863</v>
      </c>
      <c r="AD56" s="77">
        <v>1.7453199999999999E-2</v>
      </c>
      <c r="AE56" s="77">
        <v>1.5707963</v>
      </c>
      <c r="AF56" s="77">
        <v>8.2271899999999995E-2</v>
      </c>
      <c r="AG56" s="77">
        <f t="shared" si="18"/>
        <v>4.1135949999999998E-2</v>
      </c>
      <c r="AH56" s="77">
        <v>0.66153673745587505</v>
      </c>
      <c r="AI56" s="77">
        <v>0.64879020428472001</v>
      </c>
      <c r="AJ56" s="77">
        <v>1.9158210961483899</v>
      </c>
      <c r="AK56" s="77">
        <v>1.934142928924</v>
      </c>
      <c r="AL56" s="77">
        <v>24211285.519269999</v>
      </c>
      <c r="AM56" s="77">
        <v>24985065.326767098</v>
      </c>
      <c r="AN56" s="78"/>
      <c r="AO56" s="79">
        <f t="shared" si="19"/>
        <v>24211285.519269999</v>
      </c>
      <c r="AP56" s="79">
        <f t="shared" si="20"/>
        <v>0.6831667347549476</v>
      </c>
      <c r="AQ56" s="79">
        <f t="shared" si="21"/>
        <v>0.99573254865957062</v>
      </c>
      <c r="AR56" s="79">
        <f t="shared" si="22"/>
        <v>0.68647907750909509</v>
      </c>
      <c r="AS56" s="77">
        <f t="shared" si="23"/>
        <v>0.68647907750909509</v>
      </c>
      <c r="AT56" s="77">
        <f t="shared" si="24"/>
        <v>0.68649254549800376</v>
      </c>
      <c r="AU56" s="77">
        <f t="shared" si="25"/>
        <v>0.68649254549800376</v>
      </c>
      <c r="AV56" s="77">
        <f t="shared" si="26"/>
        <v>0.68649260018474378</v>
      </c>
      <c r="AW56" s="77">
        <f t="shared" si="27"/>
        <v>0.68649260018474378</v>
      </c>
      <c r="AX56" s="77">
        <f t="shared" si="28"/>
        <v>0.68649260040679805</v>
      </c>
      <c r="AY56" s="77">
        <f t="shared" si="29"/>
        <v>0.68649260040679805</v>
      </c>
      <c r="AZ56" s="77">
        <f t="shared" si="30"/>
        <v>0.68649260040769955</v>
      </c>
      <c r="BA56" s="77">
        <f t="shared" si="31"/>
        <v>0.68649260040769955</v>
      </c>
      <c r="BB56" s="77">
        <f t="shared" si="32"/>
        <v>0.68649260040770332</v>
      </c>
    </row>
    <row r="57" spans="1:54" ht="12.75" customHeight="1" x14ac:dyDescent="0.2">
      <c r="A57" s="15"/>
      <c r="B57" s="24"/>
      <c r="C57" s="15"/>
      <c r="D57" s="25"/>
      <c r="E57" s="25"/>
      <c r="F57" s="19" t="str">
        <f t="shared" si="0"/>
        <v/>
      </c>
      <c r="G57" s="19" t="str">
        <f t="shared" si="1"/>
        <v/>
      </c>
      <c r="H57" s="17"/>
      <c r="I57" s="20" t="str">
        <f t="shared" si="2"/>
        <v/>
      </c>
      <c r="J57" s="21" t="str">
        <f t="shared" si="3"/>
        <v/>
      </c>
      <c r="K57" s="20" t="str">
        <f t="shared" si="4"/>
        <v/>
      </c>
      <c r="L57" s="21" t="str">
        <f t="shared" si="5"/>
        <v/>
      </c>
      <c r="M57" s="22"/>
      <c r="N57" s="20" t="str">
        <f t="shared" si="6"/>
        <v/>
      </c>
      <c r="O57" s="20" t="str">
        <f t="shared" si="7"/>
        <v/>
      </c>
      <c r="P57" s="23" t="str">
        <f t="shared" si="8"/>
        <v/>
      </c>
      <c r="Q57" s="20" t="str">
        <f t="shared" si="9"/>
        <v/>
      </c>
      <c r="R57" s="20" t="str">
        <f t="shared" si="10"/>
        <v/>
      </c>
      <c r="S57" s="23" t="str">
        <f t="shared" si="11"/>
        <v/>
      </c>
      <c r="U57" s="77">
        <f t="shared" si="12"/>
        <v>0</v>
      </c>
      <c r="V57" s="77">
        <f t="shared" si="13"/>
        <v>0</v>
      </c>
      <c r="W57" s="77">
        <f t="shared" si="14"/>
        <v>0</v>
      </c>
      <c r="X57" s="77">
        <f t="shared" si="15"/>
        <v>0</v>
      </c>
      <c r="Y57" s="77">
        <f t="shared" si="16"/>
        <v>0.47544920383669298</v>
      </c>
      <c r="Z57" s="77">
        <f t="shared" si="17"/>
        <v>0.99573254865957062</v>
      </c>
      <c r="AA57" s="77">
        <v>20925874</v>
      </c>
      <c r="AB57" s="77">
        <v>-1.3569863</v>
      </c>
      <c r="AC57" s="77">
        <v>-1.3569863</v>
      </c>
      <c r="AD57" s="77">
        <v>1.7453199999999999E-2</v>
      </c>
      <c r="AE57" s="77">
        <v>1.5707963</v>
      </c>
      <c r="AF57" s="77">
        <v>8.2271899999999995E-2</v>
      </c>
      <c r="AG57" s="77">
        <f t="shared" si="18"/>
        <v>4.1135949999999998E-2</v>
      </c>
      <c r="AH57" s="77">
        <v>0.66153673745587505</v>
      </c>
      <c r="AI57" s="77">
        <v>0.64879020428472001</v>
      </c>
      <c r="AJ57" s="77">
        <v>1.9158210961483899</v>
      </c>
      <c r="AK57" s="77">
        <v>1.934142928924</v>
      </c>
      <c r="AL57" s="77">
        <v>24211285.519269999</v>
      </c>
      <c r="AM57" s="77">
        <v>24985065.326767098</v>
      </c>
      <c r="AN57" s="78"/>
      <c r="AO57" s="79">
        <f t="shared" si="19"/>
        <v>24211285.519269999</v>
      </c>
      <c r="AP57" s="79">
        <f t="shared" si="20"/>
        <v>0.6831667347549476</v>
      </c>
      <c r="AQ57" s="79">
        <f t="shared" si="21"/>
        <v>0.99573254865957062</v>
      </c>
      <c r="AR57" s="79">
        <f t="shared" si="22"/>
        <v>0.68647907750909509</v>
      </c>
      <c r="AS57" s="77">
        <f t="shared" si="23"/>
        <v>0.68647907750909509</v>
      </c>
      <c r="AT57" s="77">
        <f t="shared" si="24"/>
        <v>0.68649254549800376</v>
      </c>
      <c r="AU57" s="77">
        <f t="shared" si="25"/>
        <v>0.68649254549800376</v>
      </c>
      <c r="AV57" s="77">
        <f t="shared" si="26"/>
        <v>0.68649260018474378</v>
      </c>
      <c r="AW57" s="77">
        <f t="shared" si="27"/>
        <v>0.68649260018474378</v>
      </c>
      <c r="AX57" s="77">
        <f t="shared" si="28"/>
        <v>0.68649260040679805</v>
      </c>
      <c r="AY57" s="77">
        <f t="shared" si="29"/>
        <v>0.68649260040679805</v>
      </c>
      <c r="AZ57" s="77">
        <f t="shared" si="30"/>
        <v>0.68649260040769955</v>
      </c>
      <c r="BA57" s="77">
        <f t="shared" si="31"/>
        <v>0.68649260040769955</v>
      </c>
      <c r="BB57" s="77">
        <f t="shared" si="32"/>
        <v>0.68649260040770332</v>
      </c>
    </row>
    <row r="58" spans="1:54" ht="12.75" customHeight="1" x14ac:dyDescent="0.2">
      <c r="A58" s="15"/>
      <c r="B58" s="24"/>
      <c r="C58" s="15"/>
      <c r="D58" s="25"/>
      <c r="E58" s="25"/>
      <c r="F58" s="19" t="str">
        <f t="shared" si="0"/>
        <v/>
      </c>
      <c r="G58" s="19" t="str">
        <f t="shared" si="1"/>
        <v/>
      </c>
      <c r="H58" s="17"/>
      <c r="I58" s="20" t="str">
        <f t="shared" si="2"/>
        <v/>
      </c>
      <c r="J58" s="21" t="str">
        <f t="shared" si="3"/>
        <v/>
      </c>
      <c r="K58" s="20" t="str">
        <f t="shared" si="4"/>
        <v/>
      </c>
      <c r="L58" s="21" t="str">
        <f t="shared" si="5"/>
        <v/>
      </c>
      <c r="M58" s="22"/>
      <c r="N58" s="20" t="str">
        <f t="shared" si="6"/>
        <v/>
      </c>
      <c r="O58" s="20" t="str">
        <f t="shared" si="7"/>
        <v/>
      </c>
      <c r="P58" s="23" t="str">
        <f t="shared" si="8"/>
        <v/>
      </c>
      <c r="Q58" s="20" t="str">
        <f t="shared" si="9"/>
        <v/>
      </c>
      <c r="R58" s="20" t="str">
        <f t="shared" si="10"/>
        <v/>
      </c>
      <c r="S58" s="23" t="str">
        <f t="shared" si="11"/>
        <v/>
      </c>
      <c r="U58" s="77">
        <f t="shared" si="12"/>
        <v>0</v>
      </c>
      <c r="V58" s="77">
        <f t="shared" si="13"/>
        <v>0</v>
      </c>
      <c r="W58" s="77">
        <f t="shared" si="14"/>
        <v>0</v>
      </c>
      <c r="X58" s="77">
        <f t="shared" si="15"/>
        <v>0</v>
      </c>
      <c r="Y58" s="77">
        <f t="shared" si="16"/>
        <v>0.47544920383669298</v>
      </c>
      <c r="Z58" s="77">
        <f t="shared" si="17"/>
        <v>0.99573254865957062</v>
      </c>
      <c r="AA58" s="77">
        <v>20925874</v>
      </c>
      <c r="AB58" s="77">
        <v>-1.3569863</v>
      </c>
      <c r="AC58" s="77">
        <v>-1.3569863</v>
      </c>
      <c r="AD58" s="77">
        <v>1.7453199999999999E-2</v>
      </c>
      <c r="AE58" s="77">
        <v>1.5707963</v>
      </c>
      <c r="AF58" s="77">
        <v>8.2271899999999995E-2</v>
      </c>
      <c r="AG58" s="77">
        <f t="shared" si="18"/>
        <v>4.1135949999999998E-2</v>
      </c>
      <c r="AH58" s="77">
        <v>0.66153673745587505</v>
      </c>
      <c r="AI58" s="77">
        <v>0.64879020428472001</v>
      </c>
      <c r="AJ58" s="77">
        <v>1.9158210961483899</v>
      </c>
      <c r="AK58" s="77">
        <v>1.934142928924</v>
      </c>
      <c r="AL58" s="77">
        <v>24211285.519269999</v>
      </c>
      <c r="AM58" s="77">
        <v>24985065.326767098</v>
      </c>
      <c r="AN58" s="78"/>
      <c r="AO58" s="79">
        <f t="shared" si="19"/>
        <v>24211285.519269999</v>
      </c>
      <c r="AP58" s="79">
        <f t="shared" si="20"/>
        <v>0.6831667347549476</v>
      </c>
      <c r="AQ58" s="79">
        <f t="shared" si="21"/>
        <v>0.99573254865957062</v>
      </c>
      <c r="AR58" s="79">
        <f t="shared" si="22"/>
        <v>0.68647907750909509</v>
      </c>
      <c r="AS58" s="77">
        <f t="shared" si="23"/>
        <v>0.68647907750909509</v>
      </c>
      <c r="AT58" s="77">
        <f t="shared" si="24"/>
        <v>0.68649254549800376</v>
      </c>
      <c r="AU58" s="77">
        <f t="shared" si="25"/>
        <v>0.68649254549800376</v>
      </c>
      <c r="AV58" s="77">
        <f t="shared" si="26"/>
        <v>0.68649260018474378</v>
      </c>
      <c r="AW58" s="77">
        <f t="shared" si="27"/>
        <v>0.68649260018474378</v>
      </c>
      <c r="AX58" s="77">
        <f t="shared" si="28"/>
        <v>0.68649260040679805</v>
      </c>
      <c r="AY58" s="77">
        <f t="shared" si="29"/>
        <v>0.68649260040679805</v>
      </c>
      <c r="AZ58" s="77">
        <f t="shared" si="30"/>
        <v>0.68649260040769955</v>
      </c>
      <c r="BA58" s="77">
        <f t="shared" si="31"/>
        <v>0.68649260040769955</v>
      </c>
      <c r="BB58" s="77">
        <f t="shared" si="32"/>
        <v>0.68649260040770332</v>
      </c>
    </row>
    <row r="59" spans="1:54" ht="12.75" customHeight="1" x14ac:dyDescent="0.2">
      <c r="A59" s="15"/>
      <c r="B59" s="24"/>
      <c r="C59" s="15"/>
      <c r="D59" s="25"/>
      <c r="E59" s="25"/>
      <c r="F59" s="19" t="str">
        <f t="shared" si="0"/>
        <v/>
      </c>
      <c r="G59" s="19" t="str">
        <f t="shared" si="1"/>
        <v/>
      </c>
      <c r="H59" s="17"/>
      <c r="I59" s="20" t="str">
        <f t="shared" si="2"/>
        <v/>
      </c>
      <c r="J59" s="21" t="str">
        <f t="shared" si="3"/>
        <v/>
      </c>
      <c r="K59" s="20" t="str">
        <f t="shared" si="4"/>
        <v/>
      </c>
      <c r="L59" s="21" t="str">
        <f t="shared" si="5"/>
        <v/>
      </c>
      <c r="M59" s="22"/>
      <c r="N59" s="20" t="str">
        <f t="shared" si="6"/>
        <v/>
      </c>
      <c r="O59" s="20" t="str">
        <f t="shared" si="7"/>
        <v/>
      </c>
      <c r="P59" s="23" t="str">
        <f t="shared" si="8"/>
        <v/>
      </c>
      <c r="Q59" s="20" t="str">
        <f t="shared" si="9"/>
        <v/>
      </c>
      <c r="R59" s="20" t="str">
        <f t="shared" si="10"/>
        <v/>
      </c>
      <c r="S59" s="23" t="str">
        <f t="shared" si="11"/>
        <v/>
      </c>
      <c r="U59" s="77">
        <f t="shared" si="12"/>
        <v>0</v>
      </c>
      <c r="V59" s="77">
        <f t="shared" si="13"/>
        <v>0</v>
      </c>
      <c r="W59" s="77">
        <f t="shared" si="14"/>
        <v>0</v>
      </c>
      <c r="X59" s="77">
        <f t="shared" si="15"/>
        <v>0</v>
      </c>
      <c r="Y59" s="77">
        <f t="shared" si="16"/>
        <v>0.47544920383669298</v>
      </c>
      <c r="Z59" s="77">
        <f t="shared" si="17"/>
        <v>0.99573254865957062</v>
      </c>
      <c r="AA59" s="77">
        <v>20925874</v>
      </c>
      <c r="AB59" s="77">
        <v>-1.3569863</v>
      </c>
      <c r="AC59" s="77">
        <v>-1.3569863</v>
      </c>
      <c r="AD59" s="77">
        <v>1.7453199999999999E-2</v>
      </c>
      <c r="AE59" s="77">
        <v>1.5707963</v>
      </c>
      <c r="AF59" s="77">
        <v>8.2271899999999995E-2</v>
      </c>
      <c r="AG59" s="77">
        <f t="shared" si="18"/>
        <v>4.1135949999999998E-2</v>
      </c>
      <c r="AH59" s="77">
        <v>0.66153673745587505</v>
      </c>
      <c r="AI59" s="77">
        <v>0.64879020428472001</v>
      </c>
      <c r="AJ59" s="77">
        <v>1.9158210961483899</v>
      </c>
      <c r="AK59" s="77">
        <v>1.934142928924</v>
      </c>
      <c r="AL59" s="77">
        <v>24211285.519269999</v>
      </c>
      <c r="AM59" s="77">
        <v>24985065.326767098</v>
      </c>
      <c r="AN59" s="78"/>
      <c r="AO59" s="79">
        <f t="shared" si="19"/>
        <v>24211285.519269999</v>
      </c>
      <c r="AP59" s="79">
        <f t="shared" si="20"/>
        <v>0.6831667347549476</v>
      </c>
      <c r="AQ59" s="79">
        <f t="shared" si="21"/>
        <v>0.99573254865957062</v>
      </c>
      <c r="AR59" s="79">
        <f t="shared" si="22"/>
        <v>0.68647907750909509</v>
      </c>
      <c r="AS59" s="77">
        <f t="shared" si="23"/>
        <v>0.68647907750909509</v>
      </c>
      <c r="AT59" s="77">
        <f t="shared" si="24"/>
        <v>0.68649254549800376</v>
      </c>
      <c r="AU59" s="77">
        <f t="shared" si="25"/>
        <v>0.68649254549800376</v>
      </c>
      <c r="AV59" s="77">
        <f t="shared" si="26"/>
        <v>0.68649260018474378</v>
      </c>
      <c r="AW59" s="77">
        <f t="shared" si="27"/>
        <v>0.68649260018474378</v>
      </c>
      <c r="AX59" s="77">
        <f t="shared" si="28"/>
        <v>0.68649260040679805</v>
      </c>
      <c r="AY59" s="77">
        <f t="shared" si="29"/>
        <v>0.68649260040679805</v>
      </c>
      <c r="AZ59" s="77">
        <f t="shared" si="30"/>
        <v>0.68649260040769955</v>
      </c>
      <c r="BA59" s="77">
        <f t="shared" si="31"/>
        <v>0.68649260040769955</v>
      </c>
      <c r="BB59" s="77">
        <f t="shared" si="32"/>
        <v>0.68649260040770332</v>
      </c>
    </row>
    <row r="60" spans="1:54" ht="12.75" customHeight="1" x14ac:dyDescent="0.2">
      <c r="A60" s="15"/>
      <c r="B60" s="24"/>
      <c r="C60" s="15"/>
      <c r="D60" s="25"/>
      <c r="E60" s="25"/>
      <c r="F60" s="19" t="str">
        <f t="shared" si="0"/>
        <v/>
      </c>
      <c r="G60" s="19" t="str">
        <f t="shared" si="1"/>
        <v/>
      </c>
      <c r="H60" s="17"/>
      <c r="I60" s="20" t="str">
        <f t="shared" si="2"/>
        <v/>
      </c>
      <c r="J60" s="21" t="str">
        <f t="shared" si="3"/>
        <v/>
      </c>
      <c r="K60" s="20" t="str">
        <f t="shared" si="4"/>
        <v/>
      </c>
      <c r="L60" s="21" t="str">
        <f t="shared" si="5"/>
        <v/>
      </c>
      <c r="M60" s="22"/>
      <c r="N60" s="20" t="str">
        <f t="shared" si="6"/>
        <v/>
      </c>
      <c r="O60" s="20" t="str">
        <f t="shared" si="7"/>
        <v/>
      </c>
      <c r="P60" s="23" t="str">
        <f t="shared" si="8"/>
        <v/>
      </c>
      <c r="Q60" s="20" t="str">
        <f t="shared" si="9"/>
        <v/>
      </c>
      <c r="R60" s="20" t="str">
        <f t="shared" si="10"/>
        <v/>
      </c>
      <c r="S60" s="23" t="str">
        <f t="shared" si="11"/>
        <v/>
      </c>
      <c r="U60" s="77">
        <f t="shared" si="12"/>
        <v>0</v>
      </c>
      <c r="V60" s="77">
        <f t="shared" si="13"/>
        <v>0</v>
      </c>
      <c r="W60" s="77">
        <f t="shared" si="14"/>
        <v>0</v>
      </c>
      <c r="X60" s="77">
        <f t="shared" si="15"/>
        <v>0</v>
      </c>
      <c r="Y60" s="77">
        <f t="shared" si="16"/>
        <v>0.47544920383669298</v>
      </c>
      <c r="Z60" s="77">
        <f t="shared" si="17"/>
        <v>0.99573254865957062</v>
      </c>
      <c r="AA60" s="77">
        <v>20925874</v>
      </c>
      <c r="AB60" s="77">
        <v>-1.3569863</v>
      </c>
      <c r="AC60" s="77">
        <v>-1.3569863</v>
      </c>
      <c r="AD60" s="77">
        <v>1.7453199999999999E-2</v>
      </c>
      <c r="AE60" s="77">
        <v>1.5707963</v>
      </c>
      <c r="AF60" s="77">
        <v>8.2271899999999995E-2</v>
      </c>
      <c r="AG60" s="77">
        <f t="shared" si="18"/>
        <v>4.1135949999999998E-2</v>
      </c>
      <c r="AH60" s="77">
        <v>0.66153673745587505</v>
      </c>
      <c r="AI60" s="77">
        <v>0.64879020428472001</v>
      </c>
      <c r="AJ60" s="77">
        <v>1.9158210961483899</v>
      </c>
      <c r="AK60" s="77">
        <v>1.934142928924</v>
      </c>
      <c r="AL60" s="77">
        <v>24211285.519269999</v>
      </c>
      <c r="AM60" s="77">
        <v>24985065.326767098</v>
      </c>
      <c r="AN60" s="78"/>
      <c r="AO60" s="79">
        <f t="shared" si="19"/>
        <v>24211285.519269999</v>
      </c>
      <c r="AP60" s="79">
        <f t="shared" si="20"/>
        <v>0.6831667347549476</v>
      </c>
      <c r="AQ60" s="79">
        <f t="shared" si="21"/>
        <v>0.99573254865957062</v>
      </c>
      <c r="AR60" s="79">
        <f t="shared" si="22"/>
        <v>0.68647907750909509</v>
      </c>
      <c r="AS60" s="77">
        <f t="shared" si="23"/>
        <v>0.68647907750909509</v>
      </c>
      <c r="AT60" s="77">
        <f t="shared" si="24"/>
        <v>0.68649254549800376</v>
      </c>
      <c r="AU60" s="77">
        <f t="shared" si="25"/>
        <v>0.68649254549800376</v>
      </c>
      <c r="AV60" s="77">
        <f t="shared" si="26"/>
        <v>0.68649260018474378</v>
      </c>
      <c r="AW60" s="77">
        <f t="shared" si="27"/>
        <v>0.68649260018474378</v>
      </c>
      <c r="AX60" s="77">
        <f t="shared" si="28"/>
        <v>0.68649260040679805</v>
      </c>
      <c r="AY60" s="77">
        <f t="shared" si="29"/>
        <v>0.68649260040679805</v>
      </c>
      <c r="AZ60" s="77">
        <f t="shared" si="30"/>
        <v>0.68649260040769955</v>
      </c>
      <c r="BA60" s="77">
        <f t="shared" si="31"/>
        <v>0.68649260040769955</v>
      </c>
      <c r="BB60" s="77">
        <f t="shared" si="32"/>
        <v>0.68649260040770332</v>
      </c>
    </row>
    <row r="61" spans="1:54" ht="12.75" customHeight="1" x14ac:dyDescent="0.2">
      <c r="A61" s="15"/>
      <c r="B61" s="24"/>
      <c r="C61" s="15"/>
      <c r="D61" s="25"/>
      <c r="E61" s="25"/>
      <c r="F61" s="19" t="str">
        <f t="shared" si="0"/>
        <v/>
      </c>
      <c r="G61" s="19" t="str">
        <f t="shared" si="1"/>
        <v/>
      </c>
      <c r="H61" s="17"/>
      <c r="I61" s="20" t="str">
        <f t="shared" si="2"/>
        <v/>
      </c>
      <c r="J61" s="21" t="str">
        <f t="shared" si="3"/>
        <v/>
      </c>
      <c r="K61" s="20" t="str">
        <f t="shared" si="4"/>
        <v/>
      </c>
      <c r="L61" s="21" t="str">
        <f t="shared" si="5"/>
        <v/>
      </c>
      <c r="M61" s="22"/>
      <c r="N61" s="20" t="str">
        <f t="shared" si="6"/>
        <v/>
      </c>
      <c r="O61" s="20" t="str">
        <f t="shared" si="7"/>
        <v/>
      </c>
      <c r="P61" s="23" t="str">
        <f t="shared" si="8"/>
        <v/>
      </c>
      <c r="Q61" s="20" t="str">
        <f t="shared" si="9"/>
        <v/>
      </c>
      <c r="R61" s="20" t="str">
        <f t="shared" si="10"/>
        <v/>
      </c>
      <c r="S61" s="23" t="str">
        <f t="shared" si="11"/>
        <v/>
      </c>
      <c r="U61" s="77">
        <f t="shared" si="12"/>
        <v>0</v>
      </c>
      <c r="V61" s="77">
        <f t="shared" si="13"/>
        <v>0</v>
      </c>
      <c r="W61" s="77">
        <f t="shared" si="14"/>
        <v>0</v>
      </c>
      <c r="X61" s="77">
        <f t="shared" si="15"/>
        <v>0</v>
      </c>
      <c r="Y61" s="77">
        <f t="shared" si="16"/>
        <v>0.47544920383669298</v>
      </c>
      <c r="Z61" s="77">
        <f t="shared" si="17"/>
        <v>0.99573254865957062</v>
      </c>
      <c r="AA61" s="77">
        <v>20925874</v>
      </c>
      <c r="AB61" s="77">
        <v>-1.3569863</v>
      </c>
      <c r="AC61" s="77">
        <v>-1.3569863</v>
      </c>
      <c r="AD61" s="77">
        <v>1.7453199999999999E-2</v>
      </c>
      <c r="AE61" s="77">
        <v>1.5707963</v>
      </c>
      <c r="AF61" s="77">
        <v>8.2271899999999995E-2</v>
      </c>
      <c r="AG61" s="77">
        <f t="shared" si="18"/>
        <v>4.1135949999999998E-2</v>
      </c>
      <c r="AH61" s="77">
        <v>0.66153673745587505</v>
      </c>
      <c r="AI61" s="77">
        <v>0.64879020428472001</v>
      </c>
      <c r="AJ61" s="77">
        <v>1.9158210961483899</v>
      </c>
      <c r="AK61" s="77">
        <v>1.934142928924</v>
      </c>
      <c r="AL61" s="77">
        <v>24211285.519269999</v>
      </c>
      <c r="AM61" s="77">
        <v>24985065.326767098</v>
      </c>
      <c r="AN61" s="78"/>
      <c r="AO61" s="79">
        <f t="shared" si="19"/>
        <v>24211285.519269999</v>
      </c>
      <c r="AP61" s="79">
        <f t="shared" si="20"/>
        <v>0.6831667347549476</v>
      </c>
      <c r="AQ61" s="79">
        <f t="shared" si="21"/>
        <v>0.99573254865957062</v>
      </c>
      <c r="AR61" s="79">
        <f t="shared" si="22"/>
        <v>0.68647907750909509</v>
      </c>
      <c r="AS61" s="77">
        <f t="shared" si="23"/>
        <v>0.68647907750909509</v>
      </c>
      <c r="AT61" s="77">
        <f t="shared" si="24"/>
        <v>0.68649254549800376</v>
      </c>
      <c r="AU61" s="77">
        <f t="shared" si="25"/>
        <v>0.68649254549800376</v>
      </c>
      <c r="AV61" s="77">
        <f t="shared" si="26"/>
        <v>0.68649260018474378</v>
      </c>
      <c r="AW61" s="77">
        <f t="shared" si="27"/>
        <v>0.68649260018474378</v>
      </c>
      <c r="AX61" s="77">
        <f t="shared" si="28"/>
        <v>0.68649260040679805</v>
      </c>
      <c r="AY61" s="77">
        <f t="shared" si="29"/>
        <v>0.68649260040679805</v>
      </c>
      <c r="AZ61" s="77">
        <f t="shared" si="30"/>
        <v>0.68649260040769955</v>
      </c>
      <c r="BA61" s="77">
        <f t="shared" si="31"/>
        <v>0.68649260040769955</v>
      </c>
      <c r="BB61" s="77">
        <f t="shared" si="32"/>
        <v>0.68649260040770332</v>
      </c>
    </row>
    <row r="62" spans="1:54" ht="12.75" customHeight="1" x14ac:dyDescent="0.2">
      <c r="A62" s="15"/>
      <c r="B62" s="24"/>
      <c r="C62" s="15"/>
      <c r="D62" s="25"/>
      <c r="E62" s="25"/>
      <c r="F62" s="19" t="str">
        <f t="shared" si="0"/>
        <v/>
      </c>
      <c r="G62" s="19" t="str">
        <f t="shared" si="1"/>
        <v/>
      </c>
      <c r="H62" s="17"/>
      <c r="I62" s="20" t="str">
        <f t="shared" si="2"/>
        <v/>
      </c>
      <c r="J62" s="21" t="str">
        <f t="shared" si="3"/>
        <v/>
      </c>
      <c r="K62" s="20" t="str">
        <f t="shared" si="4"/>
        <v/>
      </c>
      <c r="L62" s="21" t="str">
        <f t="shared" si="5"/>
        <v/>
      </c>
      <c r="M62" s="22"/>
      <c r="N62" s="20" t="str">
        <f t="shared" si="6"/>
        <v/>
      </c>
      <c r="O62" s="20" t="str">
        <f t="shared" si="7"/>
        <v/>
      </c>
      <c r="P62" s="23" t="str">
        <f t="shared" si="8"/>
        <v/>
      </c>
      <c r="Q62" s="20" t="str">
        <f t="shared" si="9"/>
        <v/>
      </c>
      <c r="R62" s="20" t="str">
        <f t="shared" si="10"/>
        <v/>
      </c>
      <c r="S62" s="23" t="str">
        <f t="shared" si="11"/>
        <v/>
      </c>
      <c r="U62" s="77">
        <f t="shared" si="12"/>
        <v>0</v>
      </c>
      <c r="V62" s="77">
        <f t="shared" si="13"/>
        <v>0</v>
      </c>
      <c r="W62" s="77">
        <f t="shared" si="14"/>
        <v>0</v>
      </c>
      <c r="X62" s="77">
        <f t="shared" si="15"/>
        <v>0</v>
      </c>
      <c r="Y62" s="77">
        <f t="shared" si="16"/>
        <v>0.47544920383669298</v>
      </c>
      <c r="Z62" s="77">
        <f t="shared" si="17"/>
        <v>0.99573254865957062</v>
      </c>
      <c r="AA62" s="77">
        <v>20925874</v>
      </c>
      <c r="AB62" s="77">
        <v>-1.3569863</v>
      </c>
      <c r="AC62" s="77">
        <v>-1.3569863</v>
      </c>
      <c r="AD62" s="77">
        <v>1.7453199999999999E-2</v>
      </c>
      <c r="AE62" s="77">
        <v>1.5707963</v>
      </c>
      <c r="AF62" s="77">
        <v>8.2271899999999995E-2</v>
      </c>
      <c r="AG62" s="77">
        <f t="shared" si="18"/>
        <v>4.1135949999999998E-2</v>
      </c>
      <c r="AH62" s="77">
        <v>0.66153673745587505</v>
      </c>
      <c r="AI62" s="77">
        <v>0.64879020428472001</v>
      </c>
      <c r="AJ62" s="77">
        <v>1.9158210961483899</v>
      </c>
      <c r="AK62" s="77">
        <v>1.934142928924</v>
      </c>
      <c r="AL62" s="77">
        <v>24211285.519269999</v>
      </c>
      <c r="AM62" s="77">
        <v>24985065.326767098</v>
      </c>
      <c r="AN62" s="78"/>
      <c r="AO62" s="79">
        <f t="shared" si="19"/>
        <v>24211285.519269999</v>
      </c>
      <c r="AP62" s="79">
        <f t="shared" si="20"/>
        <v>0.6831667347549476</v>
      </c>
      <c r="AQ62" s="79">
        <f t="shared" si="21"/>
        <v>0.99573254865957062</v>
      </c>
      <c r="AR62" s="79">
        <f t="shared" si="22"/>
        <v>0.68647907750909509</v>
      </c>
      <c r="AS62" s="77">
        <f t="shared" si="23"/>
        <v>0.68647907750909509</v>
      </c>
      <c r="AT62" s="77">
        <f t="shared" si="24"/>
        <v>0.68649254549800376</v>
      </c>
      <c r="AU62" s="77">
        <f t="shared" si="25"/>
        <v>0.68649254549800376</v>
      </c>
      <c r="AV62" s="77">
        <f t="shared" si="26"/>
        <v>0.68649260018474378</v>
      </c>
      <c r="AW62" s="77">
        <f t="shared" si="27"/>
        <v>0.68649260018474378</v>
      </c>
      <c r="AX62" s="77">
        <f t="shared" si="28"/>
        <v>0.68649260040679805</v>
      </c>
      <c r="AY62" s="77">
        <f t="shared" si="29"/>
        <v>0.68649260040679805</v>
      </c>
      <c r="AZ62" s="77">
        <f t="shared" si="30"/>
        <v>0.68649260040769955</v>
      </c>
      <c r="BA62" s="77">
        <f t="shared" si="31"/>
        <v>0.68649260040769955</v>
      </c>
      <c r="BB62" s="77">
        <f t="shared" si="32"/>
        <v>0.68649260040770332</v>
      </c>
    </row>
    <row r="63" spans="1:54" ht="12.75" customHeight="1" x14ac:dyDescent="0.2">
      <c r="A63" s="15"/>
      <c r="B63" s="24"/>
      <c r="C63" s="15"/>
      <c r="D63" s="25"/>
      <c r="E63" s="25"/>
      <c r="F63" s="19" t="str">
        <f t="shared" si="0"/>
        <v/>
      </c>
      <c r="G63" s="19" t="str">
        <f t="shared" si="1"/>
        <v/>
      </c>
      <c r="H63" s="17"/>
      <c r="I63" s="20" t="str">
        <f t="shared" si="2"/>
        <v/>
      </c>
      <c r="J63" s="21" t="str">
        <f t="shared" si="3"/>
        <v/>
      </c>
      <c r="K63" s="20" t="str">
        <f t="shared" si="4"/>
        <v/>
      </c>
      <c r="L63" s="21" t="str">
        <f t="shared" si="5"/>
        <v/>
      </c>
      <c r="M63" s="22"/>
      <c r="N63" s="20" t="str">
        <f t="shared" si="6"/>
        <v/>
      </c>
      <c r="O63" s="20" t="str">
        <f t="shared" si="7"/>
        <v/>
      </c>
      <c r="P63" s="23" t="str">
        <f t="shared" si="8"/>
        <v/>
      </c>
      <c r="Q63" s="20" t="str">
        <f t="shared" si="9"/>
        <v/>
      </c>
      <c r="R63" s="20" t="str">
        <f t="shared" si="10"/>
        <v/>
      </c>
      <c r="S63" s="23" t="str">
        <f t="shared" si="11"/>
        <v/>
      </c>
      <c r="U63" s="77">
        <f t="shared" si="12"/>
        <v>0</v>
      </c>
      <c r="V63" s="77">
        <f t="shared" si="13"/>
        <v>0</v>
      </c>
      <c r="W63" s="77">
        <f t="shared" si="14"/>
        <v>0</v>
      </c>
      <c r="X63" s="77">
        <f t="shared" si="15"/>
        <v>0</v>
      </c>
      <c r="Y63" s="77">
        <f t="shared" si="16"/>
        <v>0.47544920383669298</v>
      </c>
      <c r="Z63" s="77">
        <f t="shared" si="17"/>
        <v>0.99573254865957062</v>
      </c>
      <c r="AA63" s="77">
        <v>20925874</v>
      </c>
      <c r="AB63" s="77">
        <v>-1.3569863</v>
      </c>
      <c r="AC63" s="77">
        <v>-1.3569863</v>
      </c>
      <c r="AD63" s="77">
        <v>1.7453199999999999E-2</v>
      </c>
      <c r="AE63" s="77">
        <v>1.5707963</v>
      </c>
      <c r="AF63" s="77">
        <v>8.2271899999999995E-2</v>
      </c>
      <c r="AG63" s="77">
        <f t="shared" si="18"/>
        <v>4.1135949999999998E-2</v>
      </c>
      <c r="AH63" s="77">
        <v>0.66153673745587505</v>
      </c>
      <c r="AI63" s="77">
        <v>0.64879020428472001</v>
      </c>
      <c r="AJ63" s="77">
        <v>1.9158210961483899</v>
      </c>
      <c r="AK63" s="77">
        <v>1.934142928924</v>
      </c>
      <c r="AL63" s="77">
        <v>24211285.519269999</v>
      </c>
      <c r="AM63" s="77">
        <v>24985065.326767098</v>
      </c>
      <c r="AN63" s="78"/>
      <c r="AO63" s="79">
        <f t="shared" si="19"/>
        <v>24211285.519269999</v>
      </c>
      <c r="AP63" s="79">
        <f t="shared" si="20"/>
        <v>0.6831667347549476</v>
      </c>
      <c r="AQ63" s="79">
        <f t="shared" si="21"/>
        <v>0.99573254865957062</v>
      </c>
      <c r="AR63" s="79">
        <f t="shared" si="22"/>
        <v>0.68647907750909509</v>
      </c>
      <c r="AS63" s="77">
        <f t="shared" si="23"/>
        <v>0.68647907750909509</v>
      </c>
      <c r="AT63" s="77">
        <f t="shared" si="24"/>
        <v>0.68649254549800376</v>
      </c>
      <c r="AU63" s="77">
        <f t="shared" si="25"/>
        <v>0.68649254549800376</v>
      </c>
      <c r="AV63" s="77">
        <f t="shared" si="26"/>
        <v>0.68649260018474378</v>
      </c>
      <c r="AW63" s="77">
        <f t="shared" si="27"/>
        <v>0.68649260018474378</v>
      </c>
      <c r="AX63" s="77">
        <f t="shared" si="28"/>
        <v>0.68649260040679805</v>
      </c>
      <c r="AY63" s="77">
        <f t="shared" si="29"/>
        <v>0.68649260040679805</v>
      </c>
      <c r="AZ63" s="77">
        <f t="shared" si="30"/>
        <v>0.68649260040769955</v>
      </c>
      <c r="BA63" s="77">
        <f t="shared" si="31"/>
        <v>0.68649260040769955</v>
      </c>
      <c r="BB63" s="77">
        <f t="shared" si="32"/>
        <v>0.68649260040770332</v>
      </c>
    </row>
    <row r="64" spans="1:54" ht="12.75" customHeight="1" x14ac:dyDescent="0.2">
      <c r="A64" s="15"/>
      <c r="B64" s="24"/>
      <c r="C64" s="15"/>
      <c r="D64" s="25"/>
      <c r="E64" s="25"/>
      <c r="F64" s="19" t="str">
        <f t="shared" si="0"/>
        <v/>
      </c>
      <c r="G64" s="19" t="str">
        <f t="shared" si="1"/>
        <v/>
      </c>
      <c r="H64" s="17"/>
      <c r="I64" s="20" t="str">
        <f t="shared" si="2"/>
        <v/>
      </c>
      <c r="J64" s="21" t="str">
        <f t="shared" si="3"/>
        <v/>
      </c>
      <c r="K64" s="20" t="str">
        <f t="shared" si="4"/>
        <v/>
      </c>
      <c r="L64" s="21" t="str">
        <f t="shared" si="5"/>
        <v/>
      </c>
      <c r="M64" s="22"/>
      <c r="N64" s="20" t="str">
        <f t="shared" si="6"/>
        <v/>
      </c>
      <c r="O64" s="20" t="str">
        <f t="shared" si="7"/>
        <v/>
      </c>
      <c r="P64" s="23" t="str">
        <f t="shared" si="8"/>
        <v/>
      </c>
      <c r="Q64" s="20" t="str">
        <f t="shared" si="9"/>
        <v/>
      </c>
      <c r="R64" s="20" t="str">
        <f t="shared" si="10"/>
        <v/>
      </c>
      <c r="S64" s="23" t="str">
        <f t="shared" si="11"/>
        <v/>
      </c>
      <c r="U64" s="77">
        <f t="shared" si="12"/>
        <v>0</v>
      </c>
      <c r="V64" s="77">
        <f t="shared" si="13"/>
        <v>0</v>
      </c>
      <c r="W64" s="77">
        <f t="shared" si="14"/>
        <v>0</v>
      </c>
      <c r="X64" s="77">
        <f t="shared" si="15"/>
        <v>0</v>
      </c>
      <c r="Y64" s="77">
        <f t="shared" si="16"/>
        <v>0.47544920383669298</v>
      </c>
      <c r="Z64" s="77">
        <f t="shared" si="17"/>
        <v>0.99573254865957062</v>
      </c>
      <c r="AA64" s="77">
        <v>20925874</v>
      </c>
      <c r="AB64" s="77">
        <v>-1.3569863</v>
      </c>
      <c r="AC64" s="77">
        <v>-1.3569863</v>
      </c>
      <c r="AD64" s="77">
        <v>1.7453199999999999E-2</v>
      </c>
      <c r="AE64" s="77">
        <v>1.5707963</v>
      </c>
      <c r="AF64" s="77">
        <v>8.2271899999999995E-2</v>
      </c>
      <c r="AG64" s="77">
        <f t="shared" si="18"/>
        <v>4.1135949999999998E-2</v>
      </c>
      <c r="AH64" s="77">
        <v>0.66153673745587505</v>
      </c>
      <c r="AI64" s="77">
        <v>0.64879020428472001</v>
      </c>
      <c r="AJ64" s="77">
        <v>1.9158210961483899</v>
      </c>
      <c r="AK64" s="77">
        <v>1.934142928924</v>
      </c>
      <c r="AL64" s="77">
        <v>24211285.519269999</v>
      </c>
      <c r="AM64" s="77">
        <v>24985065.326767098</v>
      </c>
      <c r="AN64" s="78"/>
      <c r="AO64" s="79">
        <f t="shared" si="19"/>
        <v>24211285.519269999</v>
      </c>
      <c r="AP64" s="79">
        <f t="shared" si="20"/>
        <v>0.6831667347549476</v>
      </c>
      <c r="AQ64" s="79">
        <f t="shared" si="21"/>
        <v>0.99573254865957062</v>
      </c>
      <c r="AR64" s="79">
        <f t="shared" si="22"/>
        <v>0.68647907750909509</v>
      </c>
      <c r="AS64" s="77">
        <f t="shared" si="23"/>
        <v>0.68647907750909509</v>
      </c>
      <c r="AT64" s="77">
        <f t="shared" si="24"/>
        <v>0.68649254549800376</v>
      </c>
      <c r="AU64" s="77">
        <f t="shared" si="25"/>
        <v>0.68649254549800376</v>
      </c>
      <c r="AV64" s="77">
        <f t="shared" si="26"/>
        <v>0.68649260018474378</v>
      </c>
      <c r="AW64" s="77">
        <f t="shared" si="27"/>
        <v>0.68649260018474378</v>
      </c>
      <c r="AX64" s="77">
        <f t="shared" si="28"/>
        <v>0.68649260040679805</v>
      </c>
      <c r="AY64" s="77">
        <f t="shared" si="29"/>
        <v>0.68649260040679805</v>
      </c>
      <c r="AZ64" s="77">
        <f t="shared" si="30"/>
        <v>0.68649260040769955</v>
      </c>
      <c r="BA64" s="77">
        <f t="shared" si="31"/>
        <v>0.68649260040769955</v>
      </c>
      <c r="BB64" s="77">
        <f t="shared" si="32"/>
        <v>0.68649260040770332</v>
      </c>
    </row>
    <row r="65" spans="1:54" ht="12.75" customHeight="1" x14ac:dyDescent="0.2">
      <c r="A65" s="15"/>
      <c r="B65" s="24"/>
      <c r="C65" s="15"/>
      <c r="D65" s="25"/>
      <c r="E65" s="25"/>
      <c r="F65" s="19" t="str">
        <f t="shared" si="0"/>
        <v/>
      </c>
      <c r="G65" s="19" t="str">
        <f t="shared" si="1"/>
        <v/>
      </c>
      <c r="H65" s="17"/>
      <c r="I65" s="20" t="str">
        <f t="shared" si="2"/>
        <v/>
      </c>
      <c r="J65" s="21" t="str">
        <f t="shared" si="3"/>
        <v/>
      </c>
      <c r="K65" s="20" t="str">
        <f t="shared" si="4"/>
        <v/>
      </c>
      <c r="L65" s="21" t="str">
        <f t="shared" si="5"/>
        <v/>
      </c>
      <c r="M65" s="22"/>
      <c r="N65" s="20" t="str">
        <f t="shared" si="6"/>
        <v/>
      </c>
      <c r="O65" s="20" t="str">
        <f t="shared" si="7"/>
        <v/>
      </c>
      <c r="P65" s="23" t="str">
        <f t="shared" si="8"/>
        <v/>
      </c>
      <c r="Q65" s="20" t="str">
        <f t="shared" si="9"/>
        <v/>
      </c>
      <c r="R65" s="20" t="str">
        <f t="shared" si="10"/>
        <v/>
      </c>
      <c r="S65" s="23" t="str">
        <f t="shared" si="11"/>
        <v/>
      </c>
      <c r="U65" s="77">
        <f t="shared" si="12"/>
        <v>0</v>
      </c>
      <c r="V65" s="77">
        <f t="shared" si="13"/>
        <v>0</v>
      </c>
      <c r="W65" s="77">
        <f t="shared" si="14"/>
        <v>0</v>
      </c>
      <c r="X65" s="77">
        <f t="shared" si="15"/>
        <v>0</v>
      </c>
      <c r="Y65" s="77">
        <f t="shared" si="16"/>
        <v>0.47544920383669298</v>
      </c>
      <c r="Z65" s="77">
        <f t="shared" si="17"/>
        <v>0.99573254865957062</v>
      </c>
      <c r="AA65" s="77">
        <v>20925874</v>
      </c>
      <c r="AB65" s="77">
        <v>-1.3569863</v>
      </c>
      <c r="AC65" s="77">
        <v>-1.3569863</v>
      </c>
      <c r="AD65" s="77">
        <v>1.7453199999999999E-2</v>
      </c>
      <c r="AE65" s="77">
        <v>1.5707963</v>
      </c>
      <c r="AF65" s="77">
        <v>8.2271899999999995E-2</v>
      </c>
      <c r="AG65" s="77">
        <f t="shared" si="18"/>
        <v>4.1135949999999998E-2</v>
      </c>
      <c r="AH65" s="77">
        <v>0.66153673745587505</v>
      </c>
      <c r="AI65" s="77">
        <v>0.64879020428472001</v>
      </c>
      <c r="AJ65" s="77">
        <v>1.9158210961483899</v>
      </c>
      <c r="AK65" s="77">
        <v>1.934142928924</v>
      </c>
      <c r="AL65" s="77">
        <v>24211285.519269999</v>
      </c>
      <c r="AM65" s="77">
        <v>24985065.326767098</v>
      </c>
      <c r="AN65" s="78"/>
      <c r="AO65" s="79">
        <f t="shared" si="19"/>
        <v>24211285.519269999</v>
      </c>
      <c r="AP65" s="79">
        <f t="shared" si="20"/>
        <v>0.6831667347549476</v>
      </c>
      <c r="AQ65" s="79">
        <f t="shared" si="21"/>
        <v>0.99573254865957062</v>
      </c>
      <c r="AR65" s="79">
        <f t="shared" si="22"/>
        <v>0.68647907750909509</v>
      </c>
      <c r="AS65" s="77">
        <f t="shared" si="23"/>
        <v>0.68647907750909509</v>
      </c>
      <c r="AT65" s="77">
        <f t="shared" si="24"/>
        <v>0.68649254549800376</v>
      </c>
      <c r="AU65" s="77">
        <f t="shared" si="25"/>
        <v>0.68649254549800376</v>
      </c>
      <c r="AV65" s="77">
        <f t="shared" si="26"/>
        <v>0.68649260018474378</v>
      </c>
      <c r="AW65" s="77">
        <f t="shared" si="27"/>
        <v>0.68649260018474378</v>
      </c>
      <c r="AX65" s="77">
        <f t="shared" si="28"/>
        <v>0.68649260040679805</v>
      </c>
      <c r="AY65" s="77">
        <f t="shared" si="29"/>
        <v>0.68649260040679805</v>
      </c>
      <c r="AZ65" s="77">
        <f t="shared" si="30"/>
        <v>0.68649260040769955</v>
      </c>
      <c r="BA65" s="77">
        <f t="shared" si="31"/>
        <v>0.68649260040769955</v>
      </c>
      <c r="BB65" s="77">
        <f t="shared" si="32"/>
        <v>0.68649260040770332</v>
      </c>
    </row>
    <row r="66" spans="1:54" ht="12.75" customHeight="1" x14ac:dyDescent="0.2">
      <c r="A66" s="15"/>
      <c r="B66" s="24"/>
      <c r="C66" s="15"/>
      <c r="D66" s="25"/>
      <c r="E66" s="25"/>
      <c r="F66" s="19" t="str">
        <f t="shared" si="0"/>
        <v/>
      </c>
      <c r="G66" s="19" t="str">
        <f t="shared" si="1"/>
        <v/>
      </c>
      <c r="H66" s="17"/>
      <c r="I66" s="20" t="str">
        <f t="shared" si="2"/>
        <v/>
      </c>
      <c r="J66" s="21" t="str">
        <f t="shared" si="3"/>
        <v/>
      </c>
      <c r="K66" s="20" t="str">
        <f t="shared" si="4"/>
        <v/>
      </c>
      <c r="L66" s="21" t="str">
        <f t="shared" si="5"/>
        <v/>
      </c>
      <c r="M66" s="22"/>
      <c r="N66" s="20" t="str">
        <f t="shared" si="6"/>
        <v/>
      </c>
      <c r="O66" s="20" t="str">
        <f t="shared" si="7"/>
        <v/>
      </c>
      <c r="P66" s="23" t="str">
        <f t="shared" si="8"/>
        <v/>
      </c>
      <c r="Q66" s="20" t="str">
        <f t="shared" si="9"/>
        <v/>
      </c>
      <c r="R66" s="20" t="str">
        <f t="shared" si="10"/>
        <v/>
      </c>
      <c r="S66" s="23" t="str">
        <f t="shared" si="11"/>
        <v/>
      </c>
      <c r="U66" s="77">
        <f t="shared" si="12"/>
        <v>0</v>
      </c>
      <c r="V66" s="77">
        <f t="shared" si="13"/>
        <v>0</v>
      </c>
      <c r="W66" s="77">
        <f t="shared" si="14"/>
        <v>0</v>
      </c>
      <c r="X66" s="77">
        <f t="shared" si="15"/>
        <v>0</v>
      </c>
      <c r="Y66" s="77">
        <f t="shared" si="16"/>
        <v>0.47544920383669298</v>
      </c>
      <c r="Z66" s="77">
        <f t="shared" si="17"/>
        <v>0.99573254865957062</v>
      </c>
      <c r="AA66" s="77">
        <v>20925874</v>
      </c>
      <c r="AB66" s="77">
        <v>-1.3569863</v>
      </c>
      <c r="AC66" s="77">
        <v>-1.3569863</v>
      </c>
      <c r="AD66" s="77">
        <v>1.7453199999999999E-2</v>
      </c>
      <c r="AE66" s="77">
        <v>1.5707963</v>
      </c>
      <c r="AF66" s="77">
        <v>8.2271899999999995E-2</v>
      </c>
      <c r="AG66" s="77">
        <f t="shared" si="18"/>
        <v>4.1135949999999998E-2</v>
      </c>
      <c r="AH66" s="77">
        <v>0.66153673745587505</v>
      </c>
      <c r="AI66" s="77">
        <v>0.64879020428472001</v>
      </c>
      <c r="AJ66" s="77">
        <v>1.9158210961483899</v>
      </c>
      <c r="AK66" s="77">
        <v>1.934142928924</v>
      </c>
      <c r="AL66" s="77">
        <v>24211285.519269999</v>
      </c>
      <c r="AM66" s="77">
        <v>24985065.326767098</v>
      </c>
      <c r="AN66" s="78"/>
      <c r="AO66" s="79">
        <f t="shared" si="19"/>
        <v>24211285.519269999</v>
      </c>
      <c r="AP66" s="79">
        <f t="shared" si="20"/>
        <v>0.6831667347549476</v>
      </c>
      <c r="AQ66" s="79">
        <f t="shared" si="21"/>
        <v>0.99573254865957062</v>
      </c>
      <c r="AR66" s="79">
        <f t="shared" si="22"/>
        <v>0.68647907750909509</v>
      </c>
      <c r="AS66" s="77">
        <f t="shared" si="23"/>
        <v>0.68647907750909509</v>
      </c>
      <c r="AT66" s="77">
        <f t="shared" si="24"/>
        <v>0.68649254549800376</v>
      </c>
      <c r="AU66" s="77">
        <f t="shared" si="25"/>
        <v>0.68649254549800376</v>
      </c>
      <c r="AV66" s="77">
        <f t="shared" si="26"/>
        <v>0.68649260018474378</v>
      </c>
      <c r="AW66" s="77">
        <f t="shared" si="27"/>
        <v>0.68649260018474378</v>
      </c>
      <c r="AX66" s="77">
        <f t="shared" si="28"/>
        <v>0.68649260040679805</v>
      </c>
      <c r="AY66" s="77">
        <f t="shared" si="29"/>
        <v>0.68649260040679805</v>
      </c>
      <c r="AZ66" s="77">
        <f t="shared" si="30"/>
        <v>0.68649260040769955</v>
      </c>
      <c r="BA66" s="77">
        <f t="shared" si="31"/>
        <v>0.68649260040769955</v>
      </c>
      <c r="BB66" s="77">
        <f t="shared" si="32"/>
        <v>0.68649260040770332</v>
      </c>
    </row>
    <row r="67" spans="1:54" x14ac:dyDescent="0.2">
      <c r="A67" s="15"/>
      <c r="B67" s="24"/>
      <c r="C67" s="15"/>
      <c r="D67" s="17"/>
      <c r="E67" s="17"/>
      <c r="F67" s="19" t="str">
        <f t="shared" si="0"/>
        <v/>
      </c>
      <c r="G67" s="19" t="str">
        <f t="shared" si="1"/>
        <v/>
      </c>
      <c r="H67" s="17"/>
      <c r="I67" s="20" t="str">
        <f t="shared" si="2"/>
        <v/>
      </c>
      <c r="J67" s="21" t="str">
        <f t="shared" si="3"/>
        <v/>
      </c>
      <c r="K67" s="20" t="str">
        <f t="shared" si="4"/>
        <v/>
      </c>
      <c r="L67" s="21" t="str">
        <f t="shared" si="5"/>
        <v/>
      </c>
      <c r="M67" s="22"/>
      <c r="N67" s="20" t="str">
        <f t="shared" si="6"/>
        <v/>
      </c>
      <c r="O67" s="20" t="str">
        <f t="shared" si="7"/>
        <v/>
      </c>
      <c r="P67" s="23" t="str">
        <f t="shared" si="8"/>
        <v/>
      </c>
      <c r="Q67" s="20" t="str">
        <f t="shared" si="9"/>
        <v/>
      </c>
      <c r="R67" s="20" t="str">
        <f t="shared" si="10"/>
        <v/>
      </c>
      <c r="S67" s="23" t="str">
        <f t="shared" si="11"/>
        <v/>
      </c>
      <c r="U67" s="77">
        <f t="shared" si="12"/>
        <v>0</v>
      </c>
      <c r="V67" s="77">
        <f t="shared" si="13"/>
        <v>0</v>
      </c>
      <c r="W67" s="77">
        <f t="shared" si="14"/>
        <v>0</v>
      </c>
      <c r="X67" s="77">
        <f t="shared" si="15"/>
        <v>0</v>
      </c>
      <c r="Y67" s="77">
        <f t="shared" si="16"/>
        <v>0.47544920383669298</v>
      </c>
      <c r="Z67" s="77">
        <f t="shared" si="17"/>
        <v>0.99573254865957062</v>
      </c>
      <c r="AA67" s="77">
        <v>20925874</v>
      </c>
      <c r="AB67" s="77">
        <v>-1.3569863</v>
      </c>
      <c r="AC67" s="77">
        <v>-1.3569863</v>
      </c>
      <c r="AD67" s="77">
        <v>1.7453199999999999E-2</v>
      </c>
      <c r="AE67" s="77">
        <v>1.5707963</v>
      </c>
      <c r="AF67" s="77">
        <v>8.2271899999999995E-2</v>
      </c>
      <c r="AG67" s="77">
        <f t="shared" si="18"/>
        <v>4.1135949999999998E-2</v>
      </c>
      <c r="AH67" s="77">
        <v>0.66153673745587505</v>
      </c>
      <c r="AI67" s="77">
        <v>0.64879020428472001</v>
      </c>
      <c r="AJ67" s="77">
        <v>1.9158210961483899</v>
      </c>
      <c r="AK67" s="77">
        <v>1.934142928924</v>
      </c>
      <c r="AL67" s="77">
        <v>24211285.519269999</v>
      </c>
      <c r="AM67" s="77">
        <v>24985065.326767098</v>
      </c>
      <c r="AN67" s="78"/>
      <c r="AO67" s="79">
        <f t="shared" si="19"/>
        <v>24211285.519269999</v>
      </c>
      <c r="AP67" s="79">
        <f t="shared" si="20"/>
        <v>0.6831667347549476</v>
      </c>
      <c r="AQ67" s="79">
        <f t="shared" si="21"/>
        <v>0.99573254865957062</v>
      </c>
      <c r="AR67" s="79">
        <f t="shared" si="22"/>
        <v>0.68647907750909509</v>
      </c>
      <c r="AS67" s="77">
        <f t="shared" si="23"/>
        <v>0.68647907750909509</v>
      </c>
      <c r="AT67" s="77">
        <f t="shared" si="24"/>
        <v>0.68649254549800376</v>
      </c>
      <c r="AU67" s="77">
        <f t="shared" si="25"/>
        <v>0.68649254549800376</v>
      </c>
      <c r="AV67" s="77">
        <f t="shared" si="26"/>
        <v>0.68649260018474378</v>
      </c>
      <c r="AW67" s="77">
        <f t="shared" si="27"/>
        <v>0.68649260018474378</v>
      </c>
      <c r="AX67" s="77">
        <f t="shared" si="28"/>
        <v>0.68649260040679805</v>
      </c>
      <c r="AY67" s="77">
        <f t="shared" si="29"/>
        <v>0.68649260040679805</v>
      </c>
      <c r="AZ67" s="77">
        <f t="shared" si="30"/>
        <v>0.68649260040769955</v>
      </c>
      <c r="BA67" s="77">
        <f t="shared" si="31"/>
        <v>0.68649260040769955</v>
      </c>
      <c r="BB67" s="77">
        <f t="shared" si="32"/>
        <v>0.68649260040770332</v>
      </c>
    </row>
    <row r="68" spans="1:54" x14ac:dyDescent="0.2">
      <c r="A68" s="15"/>
      <c r="B68" s="24"/>
      <c r="C68" s="15"/>
      <c r="D68" s="17"/>
      <c r="E68" s="17"/>
      <c r="F68" s="19" t="str">
        <f t="shared" si="0"/>
        <v/>
      </c>
      <c r="G68" s="19" t="str">
        <f t="shared" si="1"/>
        <v/>
      </c>
      <c r="H68" s="17"/>
      <c r="I68" s="20" t="str">
        <f t="shared" si="2"/>
        <v/>
      </c>
      <c r="J68" s="21" t="str">
        <f t="shared" si="3"/>
        <v/>
      </c>
      <c r="K68" s="20" t="str">
        <f t="shared" si="4"/>
        <v/>
      </c>
      <c r="L68" s="21" t="str">
        <f t="shared" si="5"/>
        <v/>
      </c>
      <c r="M68" s="22"/>
      <c r="N68" s="20" t="str">
        <f t="shared" si="6"/>
        <v/>
      </c>
      <c r="O68" s="20" t="str">
        <f t="shared" si="7"/>
        <v/>
      </c>
      <c r="P68" s="23" t="str">
        <f t="shared" si="8"/>
        <v/>
      </c>
      <c r="Q68" s="20" t="str">
        <f t="shared" si="9"/>
        <v/>
      </c>
      <c r="R68" s="20" t="str">
        <f t="shared" si="10"/>
        <v/>
      </c>
      <c r="S68" s="23" t="str">
        <f t="shared" si="11"/>
        <v/>
      </c>
      <c r="U68" s="77">
        <f t="shared" si="12"/>
        <v>0</v>
      </c>
      <c r="V68" s="77">
        <f t="shared" si="13"/>
        <v>0</v>
      </c>
      <c r="W68" s="77">
        <f t="shared" si="14"/>
        <v>0</v>
      </c>
      <c r="X68" s="77">
        <f t="shared" si="15"/>
        <v>0</v>
      </c>
      <c r="Y68" s="77">
        <f t="shared" si="16"/>
        <v>0.47544920383669298</v>
      </c>
      <c r="Z68" s="77">
        <f t="shared" si="17"/>
        <v>0.99573254865957062</v>
      </c>
      <c r="AA68" s="77">
        <v>20925874</v>
      </c>
      <c r="AB68" s="77">
        <v>-1.3569863</v>
      </c>
      <c r="AC68" s="77">
        <v>-1.3569863</v>
      </c>
      <c r="AD68" s="77">
        <v>1.7453199999999999E-2</v>
      </c>
      <c r="AE68" s="77">
        <v>1.5707963</v>
      </c>
      <c r="AF68" s="77">
        <v>8.2271899999999995E-2</v>
      </c>
      <c r="AG68" s="77">
        <f t="shared" si="18"/>
        <v>4.1135949999999998E-2</v>
      </c>
      <c r="AH68" s="77">
        <v>0.66153673745587505</v>
      </c>
      <c r="AI68" s="77">
        <v>0.64879020428472001</v>
      </c>
      <c r="AJ68" s="77">
        <v>1.9158210961483899</v>
      </c>
      <c r="AK68" s="77">
        <v>1.934142928924</v>
      </c>
      <c r="AL68" s="77">
        <v>24211285.519269999</v>
      </c>
      <c r="AM68" s="77">
        <v>24985065.326767098</v>
      </c>
      <c r="AN68" s="78"/>
      <c r="AO68" s="79">
        <f t="shared" si="19"/>
        <v>24211285.519269999</v>
      </c>
      <c r="AP68" s="79">
        <f t="shared" si="20"/>
        <v>0.6831667347549476</v>
      </c>
      <c r="AQ68" s="79">
        <f t="shared" si="21"/>
        <v>0.99573254865957062</v>
      </c>
      <c r="AR68" s="79">
        <f t="shared" si="22"/>
        <v>0.68647907750909509</v>
      </c>
      <c r="AS68" s="77">
        <f t="shared" si="23"/>
        <v>0.68647907750909509</v>
      </c>
      <c r="AT68" s="77">
        <f t="shared" si="24"/>
        <v>0.68649254549800376</v>
      </c>
      <c r="AU68" s="77">
        <f t="shared" si="25"/>
        <v>0.68649254549800376</v>
      </c>
      <c r="AV68" s="77">
        <f t="shared" si="26"/>
        <v>0.68649260018474378</v>
      </c>
      <c r="AW68" s="77">
        <f t="shared" si="27"/>
        <v>0.68649260018474378</v>
      </c>
      <c r="AX68" s="77">
        <f t="shared" si="28"/>
        <v>0.68649260040679805</v>
      </c>
      <c r="AY68" s="77">
        <f t="shared" si="29"/>
        <v>0.68649260040679805</v>
      </c>
      <c r="AZ68" s="77">
        <f t="shared" si="30"/>
        <v>0.68649260040769955</v>
      </c>
      <c r="BA68" s="77">
        <f t="shared" si="31"/>
        <v>0.68649260040769955</v>
      </c>
      <c r="BB68" s="77">
        <f t="shared" si="32"/>
        <v>0.68649260040770332</v>
      </c>
    </row>
    <row r="69" spans="1:54" x14ac:dyDescent="0.2">
      <c r="A69" s="15"/>
      <c r="B69" s="24"/>
      <c r="C69" s="15"/>
      <c r="D69" s="17"/>
      <c r="E69" s="17"/>
      <c r="F69" s="19" t="str">
        <f t="shared" si="0"/>
        <v/>
      </c>
      <c r="G69" s="19" t="str">
        <f t="shared" si="1"/>
        <v/>
      </c>
      <c r="H69" s="17"/>
      <c r="I69" s="20" t="str">
        <f t="shared" si="2"/>
        <v/>
      </c>
      <c r="J69" s="21" t="str">
        <f t="shared" si="3"/>
        <v/>
      </c>
      <c r="K69" s="20" t="str">
        <f t="shared" si="4"/>
        <v/>
      </c>
      <c r="L69" s="21" t="str">
        <f t="shared" si="5"/>
        <v/>
      </c>
      <c r="M69" s="22"/>
      <c r="N69" s="20" t="str">
        <f t="shared" si="6"/>
        <v/>
      </c>
      <c r="O69" s="20" t="str">
        <f t="shared" si="7"/>
        <v/>
      </c>
      <c r="P69" s="23" t="str">
        <f t="shared" si="8"/>
        <v/>
      </c>
      <c r="Q69" s="20" t="str">
        <f t="shared" si="9"/>
        <v/>
      </c>
      <c r="R69" s="20" t="str">
        <f t="shared" si="10"/>
        <v/>
      </c>
      <c r="S69" s="23" t="str">
        <f t="shared" si="11"/>
        <v/>
      </c>
      <c r="U69" s="77">
        <f t="shared" si="12"/>
        <v>0</v>
      </c>
      <c r="V69" s="77">
        <f t="shared" si="13"/>
        <v>0</v>
      </c>
      <c r="W69" s="77">
        <f t="shared" si="14"/>
        <v>0</v>
      </c>
      <c r="X69" s="77">
        <f t="shared" si="15"/>
        <v>0</v>
      </c>
      <c r="Y69" s="77">
        <f t="shared" si="16"/>
        <v>0.47544920383669298</v>
      </c>
      <c r="Z69" s="77">
        <f t="shared" si="17"/>
        <v>0.99573254865957062</v>
      </c>
      <c r="AA69" s="77">
        <v>20925874</v>
      </c>
      <c r="AB69" s="77">
        <v>-1.3569863</v>
      </c>
      <c r="AC69" s="77">
        <v>-1.3569863</v>
      </c>
      <c r="AD69" s="77">
        <v>1.7453199999999999E-2</v>
      </c>
      <c r="AE69" s="77">
        <v>1.5707963</v>
      </c>
      <c r="AF69" s="77">
        <v>8.2271899999999995E-2</v>
      </c>
      <c r="AG69" s="77">
        <f t="shared" si="18"/>
        <v>4.1135949999999998E-2</v>
      </c>
      <c r="AH69" s="77">
        <v>0.66153673745587505</v>
      </c>
      <c r="AI69" s="77">
        <v>0.64879020428472001</v>
      </c>
      <c r="AJ69" s="77">
        <v>1.9158210961483899</v>
      </c>
      <c r="AK69" s="77">
        <v>1.934142928924</v>
      </c>
      <c r="AL69" s="77">
        <v>24211285.519269999</v>
      </c>
      <c r="AM69" s="77">
        <v>24985065.326767098</v>
      </c>
      <c r="AN69" s="78"/>
      <c r="AO69" s="79">
        <f t="shared" si="19"/>
        <v>24211285.519269999</v>
      </c>
      <c r="AP69" s="79">
        <f t="shared" si="20"/>
        <v>0.6831667347549476</v>
      </c>
      <c r="AQ69" s="79">
        <f t="shared" si="21"/>
        <v>0.99573254865957062</v>
      </c>
      <c r="AR69" s="79">
        <f t="shared" si="22"/>
        <v>0.68647907750909509</v>
      </c>
      <c r="AS69" s="77">
        <f t="shared" si="23"/>
        <v>0.68647907750909509</v>
      </c>
      <c r="AT69" s="77">
        <f t="shared" si="24"/>
        <v>0.68649254549800376</v>
      </c>
      <c r="AU69" s="77">
        <f t="shared" si="25"/>
        <v>0.68649254549800376</v>
      </c>
      <c r="AV69" s="77">
        <f t="shared" si="26"/>
        <v>0.68649260018474378</v>
      </c>
      <c r="AW69" s="77">
        <f t="shared" si="27"/>
        <v>0.68649260018474378</v>
      </c>
      <c r="AX69" s="77">
        <f t="shared" si="28"/>
        <v>0.68649260040679805</v>
      </c>
      <c r="AY69" s="77">
        <f t="shared" si="29"/>
        <v>0.68649260040679805</v>
      </c>
      <c r="AZ69" s="77">
        <f t="shared" si="30"/>
        <v>0.68649260040769955</v>
      </c>
      <c r="BA69" s="77">
        <f t="shared" si="31"/>
        <v>0.68649260040769955</v>
      </c>
      <c r="BB69" s="77">
        <f t="shared" si="32"/>
        <v>0.68649260040770332</v>
      </c>
    </row>
    <row r="70" spans="1:54" x14ac:dyDescent="0.2">
      <c r="A70" s="15"/>
      <c r="B70" s="24"/>
      <c r="C70" s="15"/>
      <c r="D70" s="17"/>
      <c r="E70" s="17"/>
      <c r="F70" s="19" t="str">
        <f t="shared" si="0"/>
        <v/>
      </c>
      <c r="G70" s="19" t="str">
        <f t="shared" si="1"/>
        <v/>
      </c>
      <c r="H70" s="17"/>
      <c r="I70" s="20" t="str">
        <f t="shared" si="2"/>
        <v/>
      </c>
      <c r="J70" s="21" t="str">
        <f t="shared" si="3"/>
        <v/>
      </c>
      <c r="K70" s="20" t="str">
        <f t="shared" si="4"/>
        <v/>
      </c>
      <c r="L70" s="21" t="str">
        <f t="shared" si="5"/>
        <v/>
      </c>
      <c r="M70" s="22"/>
      <c r="N70" s="20" t="str">
        <f t="shared" si="6"/>
        <v/>
      </c>
      <c r="O70" s="20" t="str">
        <f t="shared" si="7"/>
        <v/>
      </c>
      <c r="P70" s="23" t="str">
        <f t="shared" si="8"/>
        <v/>
      </c>
      <c r="Q70" s="20" t="str">
        <f t="shared" si="9"/>
        <v/>
      </c>
      <c r="R70" s="20" t="str">
        <f t="shared" si="10"/>
        <v/>
      </c>
      <c r="S70" s="23" t="str">
        <f t="shared" si="11"/>
        <v/>
      </c>
      <c r="U70" s="77">
        <f t="shared" si="12"/>
        <v>0</v>
      </c>
      <c r="V70" s="77">
        <f t="shared" si="13"/>
        <v>0</v>
      </c>
      <c r="W70" s="77">
        <f t="shared" si="14"/>
        <v>0</v>
      </c>
      <c r="X70" s="77">
        <f t="shared" si="15"/>
        <v>0</v>
      </c>
      <c r="Y70" s="77">
        <f t="shared" si="16"/>
        <v>0.47544920383669298</v>
      </c>
      <c r="Z70" s="77">
        <f t="shared" si="17"/>
        <v>0.99573254865957062</v>
      </c>
      <c r="AA70" s="77">
        <v>20925874</v>
      </c>
      <c r="AB70" s="77">
        <v>-1.3569863</v>
      </c>
      <c r="AC70" s="77">
        <v>-1.3569863</v>
      </c>
      <c r="AD70" s="77">
        <v>1.7453199999999999E-2</v>
      </c>
      <c r="AE70" s="77">
        <v>1.5707963</v>
      </c>
      <c r="AF70" s="77">
        <v>8.2271899999999995E-2</v>
      </c>
      <c r="AG70" s="77">
        <f t="shared" si="18"/>
        <v>4.1135949999999998E-2</v>
      </c>
      <c r="AH70" s="77">
        <v>0.66153673745587505</v>
      </c>
      <c r="AI70" s="77">
        <v>0.64879020428472001</v>
      </c>
      <c r="AJ70" s="77">
        <v>1.9158210961483899</v>
      </c>
      <c r="AK70" s="77">
        <v>1.934142928924</v>
      </c>
      <c r="AL70" s="77">
        <v>24211285.519269999</v>
      </c>
      <c r="AM70" s="77">
        <v>24985065.326767098</v>
      </c>
      <c r="AN70" s="78"/>
      <c r="AO70" s="79">
        <f t="shared" si="19"/>
        <v>24211285.519269999</v>
      </c>
      <c r="AP70" s="79">
        <f t="shared" si="20"/>
        <v>0.6831667347549476</v>
      </c>
      <c r="AQ70" s="79">
        <f t="shared" si="21"/>
        <v>0.99573254865957062</v>
      </c>
      <c r="AR70" s="79">
        <f t="shared" si="22"/>
        <v>0.68647907750909509</v>
      </c>
      <c r="AS70" s="77">
        <f t="shared" si="23"/>
        <v>0.68647907750909509</v>
      </c>
      <c r="AT70" s="77">
        <f t="shared" si="24"/>
        <v>0.68649254549800376</v>
      </c>
      <c r="AU70" s="77">
        <f t="shared" si="25"/>
        <v>0.68649254549800376</v>
      </c>
      <c r="AV70" s="77">
        <f t="shared" si="26"/>
        <v>0.68649260018474378</v>
      </c>
      <c r="AW70" s="77">
        <f t="shared" si="27"/>
        <v>0.68649260018474378</v>
      </c>
      <c r="AX70" s="77">
        <f t="shared" si="28"/>
        <v>0.68649260040679805</v>
      </c>
      <c r="AY70" s="77">
        <f t="shared" si="29"/>
        <v>0.68649260040679805</v>
      </c>
      <c r="AZ70" s="77">
        <f t="shared" si="30"/>
        <v>0.68649260040769955</v>
      </c>
      <c r="BA70" s="77">
        <f t="shared" si="31"/>
        <v>0.68649260040769955</v>
      </c>
      <c r="BB70" s="77">
        <f t="shared" si="32"/>
        <v>0.68649260040770332</v>
      </c>
    </row>
    <row r="71" spans="1:54" x14ac:dyDescent="0.2">
      <c r="A71" s="15"/>
      <c r="B71" s="24"/>
      <c r="C71" s="15"/>
      <c r="D71" s="17"/>
      <c r="E71" s="17"/>
      <c r="F71" s="19" t="str">
        <f t="shared" ref="F71:F104" si="33">IF(A71="","",BB71/AD71)</f>
        <v/>
      </c>
      <c r="G71" s="19" t="str">
        <f t="shared" ref="G71:G104" si="34">IF(C71="","",IF(B71="N",ABS((W71/AH71)+AB71)/AD71,ABS((X71/AI71)+AC71)/AD71))</f>
        <v/>
      </c>
      <c r="H71" s="17"/>
      <c r="I71" s="20" t="str">
        <f t="shared" ref="I71:I104" si="35">IF(F71="","",INT(F71))</f>
        <v/>
      </c>
      <c r="J71" s="21" t="str">
        <f t="shared" ref="J71:J104" si="36">IF(F71="","",(F71-INT(F71))*60)</f>
        <v/>
      </c>
      <c r="K71" s="20" t="str">
        <f t="shared" ref="K71:K104" si="37">IF(G71="","",INT(G71))</f>
        <v/>
      </c>
      <c r="L71" s="21" t="str">
        <f t="shared" ref="L71:L104" si="38">IF(G71="","",(G71-INT(G71))*60)</f>
        <v/>
      </c>
      <c r="M71" s="22"/>
      <c r="N71" s="20" t="str">
        <f t="shared" ref="N71:N104" si="39">I71</f>
        <v/>
      </c>
      <c r="O71" s="20" t="str">
        <f t="shared" ref="O71:O104" si="40">IF(J71="","",INT(J71))</f>
        <v/>
      </c>
      <c r="P71" s="23" t="str">
        <f t="shared" ref="P71:P104" si="41">IF(J71="","",(J71-INT(J71))*60)</f>
        <v/>
      </c>
      <c r="Q71" s="20" t="str">
        <f t="shared" ref="Q71:Q104" si="42">K71</f>
        <v/>
      </c>
      <c r="R71" s="20" t="str">
        <f t="shared" ref="R71:R104" si="43">IF(L71="","",INT(L71))</f>
        <v/>
      </c>
      <c r="S71" s="23" t="str">
        <f t="shared" ref="S71:S104" si="44">IF(L71="","",(L71-INT(L71))*60)</f>
        <v/>
      </c>
      <c r="U71" s="77">
        <f t="shared" ref="U71:U104" si="45">IF((A71*10)&gt;900000,(A71*10)-1000000,A71*10)</f>
        <v>0</v>
      </c>
      <c r="V71" s="77">
        <f t="shared" ref="V71:V104" si="46">C71*10</f>
        <v>0</v>
      </c>
      <c r="W71" s="77">
        <f t="shared" ref="W71:W104" si="47">ATAN(U71/(AL71-V71))</f>
        <v>0</v>
      </c>
      <c r="X71" s="77">
        <f t="shared" ref="X71:X104" si="48">ATAN(U71/(AM71-V71))</f>
        <v>0</v>
      </c>
      <c r="Y71" s="77">
        <f t="shared" ref="Y71:Y104" si="49">IF(B71="N",((SQRT(U71^2+(AL71-V71)^2))/(AA71*AJ71))^(1/AH71),((SQRT(U71^2+(AM71-V71)^2))/(AA71*AK71))^(1/AI71))</f>
        <v>0.47544920383669298</v>
      </c>
      <c r="Z71" s="77">
        <f t="shared" ref="Z71:Z104" si="50">((1-AF71*SIN(AE71-2*ATAN(Y71)))/(1+AF71*SIN(AE71-2*ATAN(Y71))))^AG71</f>
        <v>0.99573254865957062</v>
      </c>
      <c r="AA71" s="77">
        <v>20925874</v>
      </c>
      <c r="AB71" s="77">
        <v>-1.3569863</v>
      </c>
      <c r="AC71" s="77">
        <v>-1.3569863</v>
      </c>
      <c r="AD71" s="77">
        <v>1.7453199999999999E-2</v>
      </c>
      <c r="AE71" s="77">
        <v>1.5707963</v>
      </c>
      <c r="AF71" s="77">
        <v>8.2271899999999995E-2</v>
      </c>
      <c r="AG71" s="77">
        <f t="shared" ref="AG71:AG104" si="51">AF71/2</f>
        <v>4.1135949999999998E-2</v>
      </c>
      <c r="AH71" s="77">
        <v>0.66153673745587505</v>
      </c>
      <c r="AI71" s="77">
        <v>0.64879020428472001</v>
      </c>
      <c r="AJ71" s="77">
        <v>1.9158210961483899</v>
      </c>
      <c r="AK71" s="77">
        <v>1.934142928924</v>
      </c>
      <c r="AL71" s="77">
        <v>24211285.519269999</v>
      </c>
      <c r="AM71" s="77">
        <v>24985065.326767098</v>
      </c>
      <c r="AN71" s="78"/>
      <c r="AO71" s="79">
        <f t="shared" ref="AO71:AO104" si="52">SQRT(U71^2+(AL71-V71)^2)</f>
        <v>24211285.519269999</v>
      </c>
      <c r="AP71" s="79">
        <f t="shared" ref="AP71:AP104" si="53">AE71-(2*ATAN(Y71))</f>
        <v>0.6831667347549476</v>
      </c>
      <c r="AQ71" s="79">
        <f t="shared" ref="AQ71:AQ104" si="54">((1-AF71*SIN(AP71))/(1+AF71*SIN(AP71)))^AG71</f>
        <v>0.99573254865957062</v>
      </c>
      <c r="AR71" s="79">
        <f t="shared" ref="AR71:AR104" si="55">AE71-2*ATAN(Y71*AQ71)</f>
        <v>0.68647907750909509</v>
      </c>
      <c r="AS71" s="77">
        <f t="shared" ref="AS71:AS104" si="56">IF(AP71&lt;&gt;AR71,AR71,"End")</f>
        <v>0.68647907750909509</v>
      </c>
      <c r="AT71" s="77">
        <f>IF(B99&lt;&gt;B101,(AE71-2*ATAN(Y71*(((1-AF71*SIN(AS71))/(1+AF71*SIN(AS71)))^AG71))),(AE71-2*ATAN(Y71*(((1-AF71*SIN(AS71))/(1+AF71*SIN(AS71)))^AG71))))</f>
        <v>0.68649254549800376</v>
      </c>
      <c r="AU71" s="77">
        <f>IF(AS71&lt;&gt;AT71,AT71,"End")</f>
        <v>0.68649254549800376</v>
      </c>
      <c r="AV71" s="77">
        <f>IF(B99&lt;&gt;B101,(AE71-2*ATAN(Y71*(((1-AF71*SIN(AU71))/(1+AF71*SIN(AU71)))^AG71))),(AE71-2*ATAN(Y71*(((1-AF71*SIN(AU71))/(1+AF71*SIN(AU71)))^AG71))))</f>
        <v>0.68649260018474378</v>
      </c>
      <c r="AW71" s="77">
        <f>IF(AU71&lt;&gt;AV71,AV71,"End")</f>
        <v>0.68649260018474378</v>
      </c>
      <c r="AX71" s="77">
        <f>IF(B99&lt;&gt;B101,(AE71-2*ATAN(Y71*(((1-AF71*SIN(AW71))/(1+AF71*SIN(AW71)))^AG71))),(AE71-2*ATAN(Y71*(((1-AF71*SIN(AW71))/(1+AF71*SIN(AW71)))^AG71))))</f>
        <v>0.68649260040679805</v>
      </c>
      <c r="AY71" s="77">
        <f>IF(AW71&lt;&gt;AX71,AX71,"End")</f>
        <v>0.68649260040679805</v>
      </c>
      <c r="AZ71" s="77">
        <f>IF(B99&lt;&gt;B101,(AE71-2*ATAN(Y71*(((1-AF71*SIN(AY71))/(1+AF71*SIN(AY71)))^AG71))),(AE71-2*ATAN(Y71*(((1-AF71*SIN(AY71))/(1+AF71*SIN(AY71)))^AG71))))</f>
        <v>0.68649260040769955</v>
      </c>
      <c r="BA71" s="77">
        <f>IF(AY71&lt;&gt;AZ71,AZ71,"End")</f>
        <v>0.68649260040769955</v>
      </c>
      <c r="BB71" s="77">
        <f>IF(B99&lt;&gt;B101,(AE71-2*ATAN(Y71*(((1-AF71*SIN(BA71))/(1+AF71*SIN(BA71)))^AG71))),(AE71-2*ATAN(Y71*(((1-AF71*SIN(BA71))/(1+AF71*SIN(BA71)))^AG71))))</f>
        <v>0.68649260040770332</v>
      </c>
    </row>
    <row r="72" spans="1:54" x14ac:dyDescent="0.2">
      <c r="A72" s="15"/>
      <c r="B72" s="24"/>
      <c r="C72" s="15"/>
      <c r="D72" s="17"/>
      <c r="E72" s="17"/>
      <c r="F72" s="19" t="str">
        <f t="shared" si="33"/>
        <v/>
      </c>
      <c r="G72" s="19" t="str">
        <f t="shared" si="34"/>
        <v/>
      </c>
      <c r="H72" s="17"/>
      <c r="I72" s="20" t="str">
        <f t="shared" si="35"/>
        <v/>
      </c>
      <c r="J72" s="21" t="str">
        <f t="shared" si="36"/>
        <v/>
      </c>
      <c r="K72" s="20" t="str">
        <f t="shared" si="37"/>
        <v/>
      </c>
      <c r="L72" s="21" t="str">
        <f t="shared" si="38"/>
        <v/>
      </c>
      <c r="M72" s="22"/>
      <c r="N72" s="20" t="str">
        <f t="shared" si="39"/>
        <v/>
      </c>
      <c r="O72" s="20" t="str">
        <f t="shared" si="40"/>
        <v/>
      </c>
      <c r="P72" s="23" t="str">
        <f t="shared" si="41"/>
        <v/>
      </c>
      <c r="Q72" s="20" t="str">
        <f t="shared" si="42"/>
        <v/>
      </c>
      <c r="R72" s="20" t="str">
        <f t="shared" si="43"/>
        <v/>
      </c>
      <c r="S72" s="23" t="str">
        <f t="shared" si="44"/>
        <v/>
      </c>
      <c r="U72" s="77">
        <f t="shared" si="45"/>
        <v>0</v>
      </c>
      <c r="V72" s="77">
        <f t="shared" si="46"/>
        <v>0</v>
      </c>
      <c r="W72" s="77">
        <f t="shared" si="47"/>
        <v>0</v>
      </c>
      <c r="X72" s="77">
        <f t="shared" si="48"/>
        <v>0</v>
      </c>
      <c r="Y72" s="77">
        <f t="shared" si="49"/>
        <v>0.47544920383669298</v>
      </c>
      <c r="Z72" s="77">
        <f t="shared" si="50"/>
        <v>0.99573254865957062</v>
      </c>
      <c r="AA72" s="77">
        <v>20925874</v>
      </c>
      <c r="AB72" s="77">
        <v>-1.3569863</v>
      </c>
      <c r="AC72" s="77">
        <v>-1.3569863</v>
      </c>
      <c r="AD72" s="77">
        <v>1.7453199999999999E-2</v>
      </c>
      <c r="AE72" s="77">
        <v>1.5707963</v>
      </c>
      <c r="AF72" s="77">
        <v>8.2271899999999995E-2</v>
      </c>
      <c r="AG72" s="77">
        <f t="shared" si="51"/>
        <v>4.1135949999999998E-2</v>
      </c>
      <c r="AH72" s="77">
        <v>0.66153673745587505</v>
      </c>
      <c r="AI72" s="77">
        <v>0.64879020428472001</v>
      </c>
      <c r="AJ72" s="77">
        <v>1.9158210961483899</v>
      </c>
      <c r="AK72" s="77">
        <v>1.934142928924</v>
      </c>
      <c r="AL72" s="77">
        <v>24211285.519269999</v>
      </c>
      <c r="AM72" s="77">
        <v>24985065.326767098</v>
      </c>
      <c r="AN72" s="78"/>
      <c r="AO72" s="79">
        <f t="shared" si="52"/>
        <v>24211285.519269999</v>
      </c>
      <c r="AP72" s="79">
        <f t="shared" si="53"/>
        <v>0.6831667347549476</v>
      </c>
      <c r="AQ72" s="79">
        <f t="shared" si="54"/>
        <v>0.99573254865957062</v>
      </c>
      <c r="AR72" s="79">
        <f t="shared" si="55"/>
        <v>0.68647907750909509</v>
      </c>
      <c r="AS72" s="77">
        <f t="shared" si="56"/>
        <v>0.68647907750909509</v>
      </c>
      <c r="AT72" s="77">
        <f>IF(B100&lt;&gt;B102,(AE72-2*ATAN(Y72*(((1-AF72*SIN(AS72))/(1+AF72*SIN(AS72)))^AG72))),(AE72-2*ATAN(Y72*(((1-AF72*SIN(AS72))/(1+AF72*SIN(AS72)))^AG72))))</f>
        <v>0.68649254549800376</v>
      </c>
      <c r="AU72" s="77">
        <f>IF(AS72&lt;&gt;AT72,AT72,"End")</f>
        <v>0.68649254549800376</v>
      </c>
      <c r="AV72" s="77">
        <f>IF(B100&lt;&gt;B102,(AE72-2*ATAN(Y72*(((1-AF72*SIN(AU72))/(1+AF72*SIN(AU72)))^AG72))),(AE72-2*ATAN(Y72*(((1-AF72*SIN(AU72))/(1+AF72*SIN(AU72)))^AG72))))</f>
        <v>0.68649260018474378</v>
      </c>
      <c r="AW72" s="77">
        <f>IF(AU72&lt;&gt;AV72,AV72,"End")</f>
        <v>0.68649260018474378</v>
      </c>
      <c r="AX72" s="77">
        <f>IF(B100&lt;&gt;B102,(AE72-2*ATAN(Y72*(((1-AF72*SIN(AW72))/(1+AF72*SIN(AW72)))^AG72))),(AE72-2*ATAN(Y72*(((1-AF72*SIN(AW72))/(1+AF72*SIN(AW72)))^AG72))))</f>
        <v>0.68649260040679805</v>
      </c>
      <c r="AY72" s="77">
        <f>IF(AW72&lt;&gt;AX72,AX72,"End")</f>
        <v>0.68649260040679805</v>
      </c>
      <c r="AZ72" s="77">
        <f>IF(B100&lt;&gt;B102,(AE72-2*ATAN(Y72*(((1-AF72*SIN(AY72))/(1+AF72*SIN(AY72)))^AG72))),(AE72-2*ATAN(Y72*(((1-AF72*SIN(AY72))/(1+AF72*SIN(AY72)))^AG72))))</f>
        <v>0.68649260040769955</v>
      </c>
      <c r="BA72" s="77">
        <f>IF(AY72&lt;&gt;AZ72,AZ72,"End")</f>
        <v>0.68649260040769955</v>
      </c>
      <c r="BB72" s="77">
        <f>IF(B100&lt;&gt;B102,(AE72-2*ATAN(Y72*(((1-AF72*SIN(BA72))/(1+AF72*SIN(BA72)))^AG72))),(AE72-2*ATAN(Y72*(((1-AF72*SIN(BA72))/(1+AF72*SIN(BA72)))^AG72))))</f>
        <v>0.68649260040770332</v>
      </c>
    </row>
    <row r="73" spans="1:54" x14ac:dyDescent="0.2">
      <c r="A73" s="15"/>
      <c r="B73" s="24"/>
      <c r="C73" s="15"/>
      <c r="D73" s="17"/>
      <c r="E73" s="17"/>
      <c r="F73" s="19" t="str">
        <f t="shared" si="33"/>
        <v/>
      </c>
      <c r="G73" s="19" t="str">
        <f t="shared" si="34"/>
        <v/>
      </c>
      <c r="H73" s="17"/>
      <c r="I73" s="20" t="str">
        <f t="shared" si="35"/>
        <v/>
      </c>
      <c r="J73" s="21" t="str">
        <f t="shared" si="36"/>
        <v/>
      </c>
      <c r="K73" s="20" t="str">
        <f t="shared" si="37"/>
        <v/>
      </c>
      <c r="L73" s="21" t="str">
        <f t="shared" si="38"/>
        <v/>
      </c>
      <c r="M73" s="22"/>
      <c r="N73" s="20" t="str">
        <f t="shared" si="39"/>
        <v/>
      </c>
      <c r="O73" s="20" t="str">
        <f t="shared" si="40"/>
        <v/>
      </c>
      <c r="P73" s="23" t="str">
        <f t="shared" si="41"/>
        <v/>
      </c>
      <c r="Q73" s="20" t="str">
        <f t="shared" si="42"/>
        <v/>
      </c>
      <c r="R73" s="20" t="str">
        <f t="shared" si="43"/>
        <v/>
      </c>
      <c r="S73" s="23" t="str">
        <f t="shared" si="44"/>
        <v/>
      </c>
      <c r="U73" s="77">
        <f t="shared" si="45"/>
        <v>0</v>
      </c>
      <c r="V73" s="77">
        <f t="shared" si="46"/>
        <v>0</v>
      </c>
      <c r="W73" s="77">
        <f t="shared" si="47"/>
        <v>0</v>
      </c>
      <c r="X73" s="77">
        <f t="shared" si="48"/>
        <v>0</v>
      </c>
      <c r="Y73" s="77">
        <f t="shared" si="49"/>
        <v>0.47544920383669298</v>
      </c>
      <c r="Z73" s="77">
        <f t="shared" si="50"/>
        <v>0.99573254865957062</v>
      </c>
      <c r="AA73" s="77">
        <v>20925874</v>
      </c>
      <c r="AB73" s="77">
        <v>-1.3569863</v>
      </c>
      <c r="AC73" s="77">
        <v>-1.3569863</v>
      </c>
      <c r="AD73" s="77">
        <v>1.7453199999999999E-2</v>
      </c>
      <c r="AE73" s="77">
        <v>1.5707963</v>
      </c>
      <c r="AF73" s="77">
        <v>8.2271899999999995E-2</v>
      </c>
      <c r="AG73" s="77">
        <f t="shared" si="51"/>
        <v>4.1135949999999998E-2</v>
      </c>
      <c r="AH73" s="77">
        <v>0.66153673745587505</v>
      </c>
      <c r="AI73" s="77">
        <v>0.64879020428472001</v>
      </c>
      <c r="AJ73" s="77">
        <v>1.9158210961483899</v>
      </c>
      <c r="AK73" s="77">
        <v>1.934142928924</v>
      </c>
      <c r="AL73" s="77">
        <v>24211285.519269999</v>
      </c>
      <c r="AM73" s="77">
        <v>24985065.326767098</v>
      </c>
      <c r="AN73" s="78"/>
      <c r="AO73" s="79">
        <f t="shared" si="52"/>
        <v>24211285.519269999</v>
      </c>
      <c r="AP73" s="79">
        <f t="shared" si="53"/>
        <v>0.6831667347549476</v>
      </c>
      <c r="AQ73" s="79">
        <f t="shared" si="54"/>
        <v>0.99573254865957062</v>
      </c>
      <c r="AR73" s="79">
        <f t="shared" si="55"/>
        <v>0.68647907750909509</v>
      </c>
      <c r="AS73" s="77">
        <f t="shared" si="56"/>
        <v>0.68647907750909509</v>
      </c>
      <c r="AT73" s="77">
        <f>IF(B101&lt;&gt;B103,(AE73-2*ATAN(Y73*(((1-AF73*SIN(AS73))/(1+AF73*SIN(AS73)))^AG73))),(AE73-2*ATAN(Y73*(((1-AF73*SIN(AS73))/(1+AF73*SIN(AS73)))^AG73))))</f>
        <v>0.68649254549800376</v>
      </c>
      <c r="AU73" s="77">
        <f>IF(AS73&lt;&gt;AT73,AT73,"End")</f>
        <v>0.68649254549800376</v>
      </c>
      <c r="AV73" s="77">
        <f>IF(B101&lt;&gt;B103,(AE73-2*ATAN(Y73*(((1-AF73*SIN(AU73))/(1+AF73*SIN(AU73)))^AG73))),(AE73-2*ATAN(Y73*(((1-AF73*SIN(AU73))/(1+AF73*SIN(AU73)))^AG73))))</f>
        <v>0.68649260018474378</v>
      </c>
      <c r="AW73" s="77">
        <f>IF(AU73&lt;&gt;AV73,AV73,"End")</f>
        <v>0.68649260018474378</v>
      </c>
      <c r="AX73" s="77">
        <f>IF(B101&lt;&gt;B103,(AE73-2*ATAN(Y73*(((1-AF73*SIN(AW73))/(1+AF73*SIN(AW73)))^AG73))),(AE73-2*ATAN(Y73*(((1-AF73*SIN(AW73))/(1+AF73*SIN(AW73)))^AG73))))</f>
        <v>0.68649260040679805</v>
      </c>
      <c r="AY73" s="77">
        <f>IF(AW73&lt;&gt;AX73,AX73,"End")</f>
        <v>0.68649260040679805</v>
      </c>
      <c r="AZ73" s="77">
        <f>IF(B101&lt;&gt;B103,(AE73-2*ATAN(Y73*(((1-AF73*SIN(AY73))/(1+AF73*SIN(AY73)))^AG73))),(AE73-2*ATAN(Y73*(((1-AF73*SIN(AY73))/(1+AF73*SIN(AY73)))^AG73))))</f>
        <v>0.68649260040769955</v>
      </c>
      <c r="BA73" s="77">
        <f>IF(AY73&lt;&gt;AZ73,AZ73,"End")</f>
        <v>0.68649260040769955</v>
      </c>
      <c r="BB73" s="77">
        <f>IF(B101&lt;&gt;B103,(AE73-2*ATAN(Y73*(((1-AF73*SIN(BA73))/(1+AF73*SIN(BA73)))^AG73))),(AE73-2*ATAN(Y73*(((1-AF73*SIN(BA73))/(1+AF73*SIN(BA73)))^AG73))))</f>
        <v>0.68649260040770332</v>
      </c>
    </row>
    <row r="74" spans="1:54" x14ac:dyDescent="0.2">
      <c r="A74" s="15"/>
      <c r="B74" s="24"/>
      <c r="C74" s="15"/>
      <c r="D74" s="17"/>
      <c r="E74" s="17"/>
      <c r="F74" s="19" t="str">
        <f t="shared" si="33"/>
        <v/>
      </c>
      <c r="G74" s="19" t="str">
        <f t="shared" si="34"/>
        <v/>
      </c>
      <c r="H74" s="17"/>
      <c r="I74" s="20" t="str">
        <f t="shared" si="35"/>
        <v/>
      </c>
      <c r="J74" s="21" t="str">
        <f t="shared" si="36"/>
        <v/>
      </c>
      <c r="K74" s="20" t="str">
        <f t="shared" si="37"/>
        <v/>
      </c>
      <c r="L74" s="21" t="str">
        <f t="shared" si="38"/>
        <v/>
      </c>
      <c r="M74" s="22"/>
      <c r="N74" s="20" t="str">
        <f t="shared" si="39"/>
        <v/>
      </c>
      <c r="O74" s="20" t="str">
        <f t="shared" si="40"/>
        <v/>
      </c>
      <c r="P74" s="23" t="str">
        <f t="shared" si="41"/>
        <v/>
      </c>
      <c r="Q74" s="20" t="str">
        <f t="shared" si="42"/>
        <v/>
      </c>
      <c r="R74" s="20" t="str">
        <f t="shared" si="43"/>
        <v/>
      </c>
      <c r="S74" s="23" t="str">
        <f t="shared" si="44"/>
        <v/>
      </c>
      <c r="U74" s="77">
        <f t="shared" si="45"/>
        <v>0</v>
      </c>
      <c r="V74" s="77">
        <f t="shared" si="46"/>
        <v>0</v>
      </c>
      <c r="W74" s="77">
        <f t="shared" si="47"/>
        <v>0</v>
      </c>
      <c r="X74" s="77">
        <f t="shared" si="48"/>
        <v>0</v>
      </c>
      <c r="Y74" s="77">
        <f t="shared" si="49"/>
        <v>0.47544920383669298</v>
      </c>
      <c r="Z74" s="77">
        <f t="shared" si="50"/>
        <v>0.99573254865957062</v>
      </c>
      <c r="AA74" s="77">
        <v>20925874</v>
      </c>
      <c r="AB74" s="77">
        <v>-1.3569863</v>
      </c>
      <c r="AC74" s="77">
        <v>-1.3569863</v>
      </c>
      <c r="AD74" s="77">
        <v>1.7453199999999999E-2</v>
      </c>
      <c r="AE74" s="77">
        <v>1.5707963</v>
      </c>
      <c r="AF74" s="77">
        <v>8.2271899999999995E-2</v>
      </c>
      <c r="AG74" s="77">
        <f t="shared" si="51"/>
        <v>4.1135949999999998E-2</v>
      </c>
      <c r="AH74" s="77">
        <v>0.66153673745587505</v>
      </c>
      <c r="AI74" s="77">
        <v>0.64879020428472001</v>
      </c>
      <c r="AJ74" s="77">
        <v>1.9158210961483899</v>
      </c>
      <c r="AK74" s="77">
        <v>1.934142928924</v>
      </c>
      <c r="AL74" s="77">
        <v>24211285.519269999</v>
      </c>
      <c r="AM74" s="77">
        <v>24985065.326767098</v>
      </c>
      <c r="AN74" s="78"/>
      <c r="AO74" s="79">
        <f t="shared" si="52"/>
        <v>24211285.519269999</v>
      </c>
      <c r="AP74" s="79">
        <f t="shared" si="53"/>
        <v>0.6831667347549476</v>
      </c>
      <c r="AQ74" s="79">
        <f t="shared" si="54"/>
        <v>0.99573254865957062</v>
      </c>
      <c r="AR74" s="79">
        <f t="shared" si="55"/>
        <v>0.68647907750909509</v>
      </c>
      <c r="AS74" s="77">
        <f t="shared" si="56"/>
        <v>0.68647907750909509</v>
      </c>
      <c r="AT74" s="77">
        <f>IF(B102&lt;&gt;B104,(AE74-2*ATAN(Y74*(((1-AF74*SIN(AS74))/(1+AF74*SIN(AS74)))^AG74))),(AE74-2*ATAN(Y74*(((1-AF74*SIN(AS74))/(1+AF74*SIN(AS74)))^AG74))))</f>
        <v>0.68649254549800376</v>
      </c>
      <c r="AU74" s="77">
        <f>IF(AS74&lt;&gt;AT74,AT74,"End")</f>
        <v>0.68649254549800376</v>
      </c>
      <c r="AV74" s="77">
        <f>IF(B102&lt;&gt;B104,(AE74-2*ATAN(Y74*(((1-AF74*SIN(AU74))/(1+AF74*SIN(AU74)))^AG74))),(AE74-2*ATAN(Y74*(((1-AF74*SIN(AU74))/(1+AF74*SIN(AU74)))^AG74))))</f>
        <v>0.68649260018474378</v>
      </c>
      <c r="AW74" s="77">
        <f>IF(AU74&lt;&gt;AV74,AV74,"End")</f>
        <v>0.68649260018474378</v>
      </c>
      <c r="AX74" s="77">
        <f>IF(B102&lt;&gt;B104,(AE74-2*ATAN(Y74*(((1-AF74*SIN(AW74))/(1+AF74*SIN(AW74)))^AG74))),(AE74-2*ATAN(Y74*(((1-AF74*SIN(AW74))/(1+AF74*SIN(AW74)))^AG74))))</f>
        <v>0.68649260040679805</v>
      </c>
      <c r="AY74" s="77">
        <f>IF(AW74&lt;&gt;AX74,AX74,"End")</f>
        <v>0.68649260040679805</v>
      </c>
      <c r="AZ74" s="77">
        <f>IF(B102&lt;&gt;B104,(AE74-2*ATAN(Y74*(((1-AF74*SIN(AY74))/(1+AF74*SIN(AY74)))^AG74))),(AE74-2*ATAN(Y74*(((1-AF74*SIN(AY74))/(1+AF74*SIN(AY74)))^AG74))))</f>
        <v>0.68649260040769955</v>
      </c>
      <c r="BA74" s="77">
        <f>IF(AY74&lt;&gt;AZ74,AZ74,"End")</f>
        <v>0.68649260040769955</v>
      </c>
      <c r="BB74" s="77">
        <f>IF(B102&lt;&gt;B104,(AE74-2*ATAN(Y74*(((1-AF74*SIN(BA74))/(1+AF74*SIN(BA74)))^AG74))),(AE74-2*ATAN(Y74*(((1-AF74*SIN(BA74))/(1+AF74*SIN(BA74)))^AG74))))</f>
        <v>0.68649260040770332</v>
      </c>
    </row>
    <row r="75" spans="1:54" x14ac:dyDescent="0.2">
      <c r="A75" s="15"/>
      <c r="B75" s="24"/>
      <c r="C75" s="15"/>
      <c r="D75" s="17"/>
      <c r="E75" s="17"/>
      <c r="F75" s="19" t="str">
        <f t="shared" si="33"/>
        <v/>
      </c>
      <c r="G75" s="19" t="str">
        <f t="shared" si="34"/>
        <v/>
      </c>
      <c r="H75" s="17"/>
      <c r="I75" s="20" t="str">
        <f t="shared" si="35"/>
        <v/>
      </c>
      <c r="J75" s="21" t="str">
        <f t="shared" si="36"/>
        <v/>
      </c>
      <c r="K75" s="20" t="str">
        <f t="shared" si="37"/>
        <v/>
      </c>
      <c r="L75" s="21" t="str">
        <f t="shared" si="38"/>
        <v/>
      </c>
      <c r="M75" s="22"/>
      <c r="N75" s="20" t="str">
        <f t="shared" si="39"/>
        <v/>
      </c>
      <c r="O75" s="20" t="str">
        <f t="shared" si="40"/>
        <v/>
      </c>
      <c r="P75" s="23" t="str">
        <f t="shared" si="41"/>
        <v/>
      </c>
      <c r="Q75" s="20" t="str">
        <f t="shared" si="42"/>
        <v/>
      </c>
      <c r="R75" s="20" t="str">
        <f t="shared" si="43"/>
        <v/>
      </c>
      <c r="S75" s="23" t="str">
        <f t="shared" si="44"/>
        <v/>
      </c>
      <c r="U75" s="77">
        <f t="shared" si="45"/>
        <v>0</v>
      </c>
      <c r="V75" s="77">
        <f t="shared" si="46"/>
        <v>0</v>
      </c>
      <c r="W75" s="77">
        <f t="shared" si="47"/>
        <v>0</v>
      </c>
      <c r="X75" s="77">
        <f t="shared" si="48"/>
        <v>0</v>
      </c>
      <c r="Y75" s="77">
        <f t="shared" si="49"/>
        <v>0.47544920383669298</v>
      </c>
      <c r="Z75" s="77">
        <f t="shared" si="50"/>
        <v>0.99573254865957062</v>
      </c>
      <c r="AA75" s="77">
        <v>20925874</v>
      </c>
      <c r="AB75" s="77">
        <v>-1.3569863</v>
      </c>
      <c r="AC75" s="77">
        <v>-1.3569863</v>
      </c>
      <c r="AD75" s="77">
        <v>1.7453199999999999E-2</v>
      </c>
      <c r="AE75" s="77">
        <v>1.5707963</v>
      </c>
      <c r="AF75" s="77">
        <v>8.2271899999999995E-2</v>
      </c>
      <c r="AG75" s="77">
        <f t="shared" si="51"/>
        <v>4.1135949999999998E-2</v>
      </c>
      <c r="AH75" s="77">
        <v>0.66153673745587505</v>
      </c>
      <c r="AI75" s="77">
        <v>0.64879020428472001</v>
      </c>
      <c r="AJ75" s="77">
        <v>1.9158210961483899</v>
      </c>
      <c r="AK75" s="77">
        <v>1.934142928924</v>
      </c>
      <c r="AL75" s="77">
        <v>24211285.519269999</v>
      </c>
      <c r="AM75" s="77">
        <v>24985065.326767098</v>
      </c>
      <c r="AN75" s="78"/>
      <c r="AO75" s="79">
        <f t="shared" si="52"/>
        <v>24211285.519269999</v>
      </c>
      <c r="AP75" s="79">
        <f t="shared" si="53"/>
        <v>0.6831667347549476</v>
      </c>
      <c r="AQ75" s="79">
        <f t="shared" si="54"/>
        <v>0.99573254865957062</v>
      </c>
      <c r="AR75" s="79">
        <f t="shared" si="55"/>
        <v>0.68647907750909509</v>
      </c>
      <c r="AS75" s="77">
        <f t="shared" si="56"/>
        <v>0.68647907750909509</v>
      </c>
      <c r="AT75" s="77">
        <f t="shared" ref="AT75:AT104" si="57">IF(B103&lt;&gt;B105,(AE75-2*ATAN(Y75*(((1-AF75*SIN(AS75))/(1+AF75*SIN(AS75)))^AG75))),(AE75-2*ATAN(Y75*(((1-AF75*SIN(AS75))/(1+AF75*SIN(AS75)))^AG75))))</f>
        <v>0.68649254549800376</v>
      </c>
      <c r="AU75" s="77">
        <f t="shared" ref="AU75:AU104" si="58">IF(AS75&lt;&gt;AT75,AT75,"End")</f>
        <v>0.68649254549800376</v>
      </c>
      <c r="AV75" s="77">
        <f t="shared" ref="AV75:AV104" si="59">IF(B103&lt;&gt;B105,(AE75-2*ATAN(Y75*(((1-AF75*SIN(AU75))/(1+AF75*SIN(AU75)))^AG75))),(AE75-2*ATAN(Y75*(((1-AF75*SIN(AU75))/(1+AF75*SIN(AU75)))^AG75))))</f>
        <v>0.68649260018474378</v>
      </c>
      <c r="AW75" s="77">
        <f t="shared" ref="AW75:AW104" si="60">IF(AU75&lt;&gt;AV75,AV75,"End")</f>
        <v>0.68649260018474378</v>
      </c>
      <c r="AX75" s="77">
        <f t="shared" ref="AX75:AX104" si="61">IF(B103&lt;&gt;B105,(AE75-2*ATAN(Y75*(((1-AF75*SIN(AW75))/(1+AF75*SIN(AW75)))^AG75))),(AE75-2*ATAN(Y75*(((1-AF75*SIN(AW75))/(1+AF75*SIN(AW75)))^AG75))))</f>
        <v>0.68649260040679805</v>
      </c>
      <c r="AY75" s="77">
        <f t="shared" ref="AY75:AY104" si="62">IF(AW75&lt;&gt;AX75,AX75,"End")</f>
        <v>0.68649260040679805</v>
      </c>
      <c r="AZ75" s="77">
        <f t="shared" ref="AZ75:AZ104" si="63">IF(B103&lt;&gt;B105,(AE75-2*ATAN(Y75*(((1-AF75*SIN(AY75))/(1+AF75*SIN(AY75)))^AG75))),(AE75-2*ATAN(Y75*(((1-AF75*SIN(AY75))/(1+AF75*SIN(AY75)))^AG75))))</f>
        <v>0.68649260040769955</v>
      </c>
      <c r="BA75" s="77">
        <f t="shared" ref="BA75:BA104" si="64">IF(AY75&lt;&gt;AZ75,AZ75,"End")</f>
        <v>0.68649260040769955</v>
      </c>
      <c r="BB75" s="77">
        <f t="shared" ref="BB75:BB104" si="65">IF(B103&lt;&gt;B105,(AE75-2*ATAN(Y75*(((1-AF75*SIN(BA75))/(1+AF75*SIN(BA75)))^AG75))),(AE75-2*ATAN(Y75*(((1-AF75*SIN(BA75))/(1+AF75*SIN(BA75)))^AG75))))</f>
        <v>0.68649260040770332</v>
      </c>
    </row>
    <row r="76" spans="1:54" x14ac:dyDescent="0.2">
      <c r="A76" s="15"/>
      <c r="B76" s="24"/>
      <c r="C76" s="15"/>
      <c r="D76" s="17"/>
      <c r="E76" s="17"/>
      <c r="F76" s="19" t="str">
        <f t="shared" si="33"/>
        <v/>
      </c>
      <c r="G76" s="19" t="str">
        <f t="shared" si="34"/>
        <v/>
      </c>
      <c r="H76" s="17"/>
      <c r="I76" s="20" t="str">
        <f t="shared" si="35"/>
        <v/>
      </c>
      <c r="J76" s="21" t="str">
        <f t="shared" si="36"/>
        <v/>
      </c>
      <c r="K76" s="20" t="str">
        <f t="shared" si="37"/>
        <v/>
      </c>
      <c r="L76" s="21" t="str">
        <f t="shared" si="38"/>
        <v/>
      </c>
      <c r="M76" s="22"/>
      <c r="N76" s="20" t="str">
        <f t="shared" si="39"/>
        <v/>
      </c>
      <c r="O76" s="20" t="str">
        <f t="shared" si="40"/>
        <v/>
      </c>
      <c r="P76" s="23" t="str">
        <f t="shared" si="41"/>
        <v/>
      </c>
      <c r="Q76" s="20" t="str">
        <f t="shared" si="42"/>
        <v/>
      </c>
      <c r="R76" s="20" t="str">
        <f t="shared" si="43"/>
        <v/>
      </c>
      <c r="S76" s="23" t="str">
        <f t="shared" si="44"/>
        <v/>
      </c>
      <c r="U76" s="77">
        <f t="shared" si="45"/>
        <v>0</v>
      </c>
      <c r="V76" s="77">
        <f t="shared" si="46"/>
        <v>0</v>
      </c>
      <c r="W76" s="77">
        <f t="shared" si="47"/>
        <v>0</v>
      </c>
      <c r="X76" s="77">
        <f t="shared" si="48"/>
        <v>0</v>
      </c>
      <c r="Y76" s="77">
        <f t="shared" si="49"/>
        <v>0.47544920383669298</v>
      </c>
      <c r="Z76" s="77">
        <f t="shared" si="50"/>
        <v>0.99573254865957062</v>
      </c>
      <c r="AA76" s="77">
        <v>20925874</v>
      </c>
      <c r="AB76" s="77">
        <v>-1.3569863</v>
      </c>
      <c r="AC76" s="77">
        <v>-1.3569863</v>
      </c>
      <c r="AD76" s="77">
        <v>1.7453199999999999E-2</v>
      </c>
      <c r="AE76" s="77">
        <v>1.5707963</v>
      </c>
      <c r="AF76" s="77">
        <v>8.2271899999999995E-2</v>
      </c>
      <c r="AG76" s="77">
        <f t="shared" si="51"/>
        <v>4.1135949999999998E-2</v>
      </c>
      <c r="AH76" s="77">
        <v>0.66153673745587505</v>
      </c>
      <c r="AI76" s="77">
        <v>0.64879020428472001</v>
      </c>
      <c r="AJ76" s="77">
        <v>1.9158210961483899</v>
      </c>
      <c r="AK76" s="77">
        <v>1.934142928924</v>
      </c>
      <c r="AL76" s="77">
        <v>24211285.519269999</v>
      </c>
      <c r="AM76" s="77">
        <v>24985065.326767098</v>
      </c>
      <c r="AN76" s="78"/>
      <c r="AO76" s="79">
        <f t="shared" si="52"/>
        <v>24211285.519269999</v>
      </c>
      <c r="AP76" s="79">
        <f t="shared" si="53"/>
        <v>0.6831667347549476</v>
      </c>
      <c r="AQ76" s="79">
        <f t="shared" si="54"/>
        <v>0.99573254865957062</v>
      </c>
      <c r="AR76" s="79">
        <f t="shared" si="55"/>
        <v>0.68647907750909509</v>
      </c>
      <c r="AS76" s="77">
        <f t="shared" si="56"/>
        <v>0.68647907750909509</v>
      </c>
      <c r="AT76" s="77">
        <f t="shared" si="57"/>
        <v>0.68649254549800376</v>
      </c>
      <c r="AU76" s="77">
        <f t="shared" si="58"/>
        <v>0.68649254549800376</v>
      </c>
      <c r="AV76" s="77">
        <f t="shared" si="59"/>
        <v>0.68649260018474378</v>
      </c>
      <c r="AW76" s="77">
        <f t="shared" si="60"/>
        <v>0.68649260018474378</v>
      </c>
      <c r="AX76" s="77">
        <f t="shared" si="61"/>
        <v>0.68649260040679805</v>
      </c>
      <c r="AY76" s="77">
        <f t="shared" si="62"/>
        <v>0.68649260040679805</v>
      </c>
      <c r="AZ76" s="77">
        <f t="shared" si="63"/>
        <v>0.68649260040769955</v>
      </c>
      <c r="BA76" s="77">
        <f t="shared" si="64"/>
        <v>0.68649260040769955</v>
      </c>
      <c r="BB76" s="77">
        <f t="shared" si="65"/>
        <v>0.68649260040770332</v>
      </c>
    </row>
    <row r="77" spans="1:54" x14ac:dyDescent="0.2">
      <c r="A77" s="15"/>
      <c r="B77" s="24"/>
      <c r="C77" s="15"/>
      <c r="D77" s="17"/>
      <c r="E77" s="17"/>
      <c r="F77" s="19" t="str">
        <f t="shared" si="33"/>
        <v/>
      </c>
      <c r="G77" s="19" t="str">
        <f t="shared" si="34"/>
        <v/>
      </c>
      <c r="H77" s="17"/>
      <c r="I77" s="20" t="str">
        <f t="shared" si="35"/>
        <v/>
      </c>
      <c r="J77" s="21" t="str">
        <f t="shared" si="36"/>
        <v/>
      </c>
      <c r="K77" s="20" t="str">
        <f t="shared" si="37"/>
        <v/>
      </c>
      <c r="L77" s="21" t="str">
        <f t="shared" si="38"/>
        <v/>
      </c>
      <c r="M77" s="22"/>
      <c r="N77" s="20" t="str">
        <f t="shared" si="39"/>
        <v/>
      </c>
      <c r="O77" s="20" t="str">
        <f t="shared" si="40"/>
        <v/>
      </c>
      <c r="P77" s="23" t="str">
        <f t="shared" si="41"/>
        <v/>
      </c>
      <c r="Q77" s="20" t="str">
        <f t="shared" si="42"/>
        <v/>
      </c>
      <c r="R77" s="20" t="str">
        <f t="shared" si="43"/>
        <v/>
      </c>
      <c r="S77" s="23" t="str">
        <f t="shared" si="44"/>
        <v/>
      </c>
      <c r="U77" s="77">
        <f t="shared" si="45"/>
        <v>0</v>
      </c>
      <c r="V77" s="77">
        <f t="shared" si="46"/>
        <v>0</v>
      </c>
      <c r="W77" s="77">
        <f t="shared" si="47"/>
        <v>0</v>
      </c>
      <c r="X77" s="77">
        <f t="shared" si="48"/>
        <v>0</v>
      </c>
      <c r="Y77" s="77">
        <f t="shared" si="49"/>
        <v>0.47544920383669298</v>
      </c>
      <c r="Z77" s="77">
        <f t="shared" si="50"/>
        <v>0.99573254865957062</v>
      </c>
      <c r="AA77" s="77">
        <v>20925874</v>
      </c>
      <c r="AB77" s="77">
        <v>-1.3569863</v>
      </c>
      <c r="AC77" s="77">
        <v>-1.3569863</v>
      </c>
      <c r="AD77" s="77">
        <v>1.7453199999999999E-2</v>
      </c>
      <c r="AE77" s="77">
        <v>1.5707963</v>
      </c>
      <c r="AF77" s="77">
        <v>8.2271899999999995E-2</v>
      </c>
      <c r="AG77" s="77">
        <f t="shared" si="51"/>
        <v>4.1135949999999998E-2</v>
      </c>
      <c r="AH77" s="77">
        <v>0.66153673745587505</v>
      </c>
      <c r="AI77" s="77">
        <v>0.64879020428472001</v>
      </c>
      <c r="AJ77" s="77">
        <v>1.9158210961483899</v>
      </c>
      <c r="AK77" s="77">
        <v>1.934142928924</v>
      </c>
      <c r="AL77" s="77">
        <v>24211285.519269999</v>
      </c>
      <c r="AM77" s="77">
        <v>24985065.326767098</v>
      </c>
      <c r="AN77" s="78"/>
      <c r="AO77" s="79">
        <f t="shared" si="52"/>
        <v>24211285.519269999</v>
      </c>
      <c r="AP77" s="79">
        <f t="shared" si="53"/>
        <v>0.6831667347549476</v>
      </c>
      <c r="AQ77" s="79">
        <f t="shared" si="54"/>
        <v>0.99573254865957062</v>
      </c>
      <c r="AR77" s="79">
        <f t="shared" si="55"/>
        <v>0.68647907750909509</v>
      </c>
      <c r="AS77" s="77">
        <f t="shared" si="56"/>
        <v>0.68647907750909509</v>
      </c>
      <c r="AT77" s="77">
        <f t="shared" si="57"/>
        <v>0.68649254549800376</v>
      </c>
      <c r="AU77" s="77">
        <f t="shared" si="58"/>
        <v>0.68649254549800376</v>
      </c>
      <c r="AV77" s="77">
        <f t="shared" si="59"/>
        <v>0.68649260018474378</v>
      </c>
      <c r="AW77" s="77">
        <f t="shared" si="60"/>
        <v>0.68649260018474378</v>
      </c>
      <c r="AX77" s="77">
        <f t="shared" si="61"/>
        <v>0.68649260040679805</v>
      </c>
      <c r="AY77" s="77">
        <f t="shared" si="62"/>
        <v>0.68649260040679805</v>
      </c>
      <c r="AZ77" s="77">
        <f t="shared" si="63"/>
        <v>0.68649260040769955</v>
      </c>
      <c r="BA77" s="77">
        <f t="shared" si="64"/>
        <v>0.68649260040769955</v>
      </c>
      <c r="BB77" s="77">
        <f t="shared" si="65"/>
        <v>0.68649260040770332</v>
      </c>
    </row>
    <row r="78" spans="1:54" x14ac:dyDescent="0.2">
      <c r="A78" s="15"/>
      <c r="B78" s="24"/>
      <c r="C78" s="15"/>
      <c r="D78" s="17"/>
      <c r="E78" s="17"/>
      <c r="F78" s="19" t="str">
        <f t="shared" si="33"/>
        <v/>
      </c>
      <c r="G78" s="19" t="str">
        <f t="shared" si="34"/>
        <v/>
      </c>
      <c r="H78" s="17"/>
      <c r="I78" s="20" t="str">
        <f t="shared" si="35"/>
        <v/>
      </c>
      <c r="J78" s="21" t="str">
        <f t="shared" si="36"/>
        <v/>
      </c>
      <c r="K78" s="20" t="str">
        <f t="shared" si="37"/>
        <v/>
      </c>
      <c r="L78" s="21" t="str">
        <f t="shared" si="38"/>
        <v/>
      </c>
      <c r="M78" s="22"/>
      <c r="N78" s="20" t="str">
        <f t="shared" si="39"/>
        <v/>
      </c>
      <c r="O78" s="20" t="str">
        <f t="shared" si="40"/>
        <v/>
      </c>
      <c r="P78" s="23" t="str">
        <f t="shared" si="41"/>
        <v/>
      </c>
      <c r="Q78" s="20" t="str">
        <f t="shared" si="42"/>
        <v/>
      </c>
      <c r="R78" s="20" t="str">
        <f t="shared" si="43"/>
        <v/>
      </c>
      <c r="S78" s="23" t="str">
        <f t="shared" si="44"/>
        <v/>
      </c>
      <c r="U78" s="77">
        <f t="shared" si="45"/>
        <v>0</v>
      </c>
      <c r="V78" s="77">
        <f t="shared" si="46"/>
        <v>0</v>
      </c>
      <c r="W78" s="77">
        <f t="shared" si="47"/>
        <v>0</v>
      </c>
      <c r="X78" s="77">
        <f t="shared" si="48"/>
        <v>0</v>
      </c>
      <c r="Y78" s="77">
        <f t="shared" si="49"/>
        <v>0.47544920383669298</v>
      </c>
      <c r="Z78" s="77">
        <f t="shared" si="50"/>
        <v>0.99573254865957062</v>
      </c>
      <c r="AA78" s="77">
        <v>20925874</v>
      </c>
      <c r="AB78" s="77">
        <v>-1.3569863</v>
      </c>
      <c r="AC78" s="77">
        <v>-1.3569863</v>
      </c>
      <c r="AD78" s="77">
        <v>1.7453199999999999E-2</v>
      </c>
      <c r="AE78" s="77">
        <v>1.5707963</v>
      </c>
      <c r="AF78" s="77">
        <v>8.2271899999999995E-2</v>
      </c>
      <c r="AG78" s="77">
        <f t="shared" si="51"/>
        <v>4.1135949999999998E-2</v>
      </c>
      <c r="AH78" s="77">
        <v>0.66153673745587505</v>
      </c>
      <c r="AI78" s="77">
        <v>0.64879020428472001</v>
      </c>
      <c r="AJ78" s="77">
        <v>1.9158210961483899</v>
      </c>
      <c r="AK78" s="77">
        <v>1.934142928924</v>
      </c>
      <c r="AL78" s="77">
        <v>24211285.519269999</v>
      </c>
      <c r="AM78" s="77">
        <v>24985065.326767098</v>
      </c>
      <c r="AN78" s="78"/>
      <c r="AO78" s="79">
        <f t="shared" si="52"/>
        <v>24211285.519269999</v>
      </c>
      <c r="AP78" s="79">
        <f t="shared" si="53"/>
        <v>0.6831667347549476</v>
      </c>
      <c r="AQ78" s="79">
        <f t="shared" si="54"/>
        <v>0.99573254865957062</v>
      </c>
      <c r="AR78" s="79">
        <f t="shared" si="55"/>
        <v>0.68647907750909509</v>
      </c>
      <c r="AS78" s="77">
        <f t="shared" si="56"/>
        <v>0.68647907750909509</v>
      </c>
      <c r="AT78" s="77">
        <f t="shared" si="57"/>
        <v>0.68649254549800376</v>
      </c>
      <c r="AU78" s="77">
        <f t="shared" si="58"/>
        <v>0.68649254549800376</v>
      </c>
      <c r="AV78" s="77">
        <f t="shared" si="59"/>
        <v>0.68649260018474378</v>
      </c>
      <c r="AW78" s="77">
        <f t="shared" si="60"/>
        <v>0.68649260018474378</v>
      </c>
      <c r="AX78" s="77">
        <f t="shared" si="61"/>
        <v>0.68649260040679805</v>
      </c>
      <c r="AY78" s="77">
        <f t="shared" si="62"/>
        <v>0.68649260040679805</v>
      </c>
      <c r="AZ78" s="77">
        <f t="shared" si="63"/>
        <v>0.68649260040769955</v>
      </c>
      <c r="BA78" s="77">
        <f t="shared" si="64"/>
        <v>0.68649260040769955</v>
      </c>
      <c r="BB78" s="77">
        <f t="shared" si="65"/>
        <v>0.68649260040770332</v>
      </c>
    </row>
    <row r="79" spans="1:54" x14ac:dyDescent="0.2">
      <c r="A79" s="15"/>
      <c r="B79" s="24"/>
      <c r="C79" s="15"/>
      <c r="D79" s="17"/>
      <c r="E79" s="17"/>
      <c r="F79" s="19" t="str">
        <f t="shared" si="33"/>
        <v/>
      </c>
      <c r="G79" s="19" t="str">
        <f t="shared" si="34"/>
        <v/>
      </c>
      <c r="H79" s="17"/>
      <c r="I79" s="20" t="str">
        <f t="shared" si="35"/>
        <v/>
      </c>
      <c r="J79" s="21" t="str">
        <f t="shared" si="36"/>
        <v/>
      </c>
      <c r="K79" s="20" t="str">
        <f t="shared" si="37"/>
        <v/>
      </c>
      <c r="L79" s="21" t="str">
        <f t="shared" si="38"/>
        <v/>
      </c>
      <c r="M79" s="22"/>
      <c r="N79" s="20" t="str">
        <f t="shared" si="39"/>
        <v/>
      </c>
      <c r="O79" s="20" t="str">
        <f t="shared" si="40"/>
        <v/>
      </c>
      <c r="P79" s="23" t="str">
        <f t="shared" si="41"/>
        <v/>
      </c>
      <c r="Q79" s="20" t="str">
        <f t="shared" si="42"/>
        <v/>
      </c>
      <c r="R79" s="20" t="str">
        <f t="shared" si="43"/>
        <v/>
      </c>
      <c r="S79" s="23" t="str">
        <f t="shared" si="44"/>
        <v/>
      </c>
      <c r="U79" s="77">
        <f t="shared" si="45"/>
        <v>0</v>
      </c>
      <c r="V79" s="77">
        <f t="shared" si="46"/>
        <v>0</v>
      </c>
      <c r="W79" s="77">
        <f t="shared" si="47"/>
        <v>0</v>
      </c>
      <c r="X79" s="77">
        <f t="shared" si="48"/>
        <v>0</v>
      </c>
      <c r="Y79" s="77">
        <f t="shared" si="49"/>
        <v>0.47544920383669298</v>
      </c>
      <c r="Z79" s="77">
        <f t="shared" si="50"/>
        <v>0.99573254865957062</v>
      </c>
      <c r="AA79" s="77">
        <v>20925874</v>
      </c>
      <c r="AB79" s="77">
        <v>-1.3569863</v>
      </c>
      <c r="AC79" s="77">
        <v>-1.3569863</v>
      </c>
      <c r="AD79" s="77">
        <v>1.7453199999999999E-2</v>
      </c>
      <c r="AE79" s="77">
        <v>1.5707963</v>
      </c>
      <c r="AF79" s="77">
        <v>8.2271899999999995E-2</v>
      </c>
      <c r="AG79" s="77">
        <f t="shared" si="51"/>
        <v>4.1135949999999998E-2</v>
      </c>
      <c r="AH79" s="77">
        <v>0.66153673745587505</v>
      </c>
      <c r="AI79" s="77">
        <v>0.64879020428472001</v>
      </c>
      <c r="AJ79" s="77">
        <v>1.9158210961483899</v>
      </c>
      <c r="AK79" s="77">
        <v>1.934142928924</v>
      </c>
      <c r="AL79" s="77">
        <v>24211285.519269999</v>
      </c>
      <c r="AM79" s="77">
        <v>24985065.326767098</v>
      </c>
      <c r="AN79" s="78"/>
      <c r="AO79" s="79">
        <f t="shared" si="52"/>
        <v>24211285.519269999</v>
      </c>
      <c r="AP79" s="79">
        <f t="shared" si="53"/>
        <v>0.6831667347549476</v>
      </c>
      <c r="AQ79" s="79">
        <f t="shared" si="54"/>
        <v>0.99573254865957062</v>
      </c>
      <c r="AR79" s="79">
        <f t="shared" si="55"/>
        <v>0.68647907750909509</v>
      </c>
      <c r="AS79" s="77">
        <f t="shared" si="56"/>
        <v>0.68647907750909509</v>
      </c>
      <c r="AT79" s="77">
        <f t="shared" si="57"/>
        <v>0.68649254549800376</v>
      </c>
      <c r="AU79" s="77">
        <f t="shared" si="58"/>
        <v>0.68649254549800376</v>
      </c>
      <c r="AV79" s="77">
        <f t="shared" si="59"/>
        <v>0.68649260018474378</v>
      </c>
      <c r="AW79" s="77">
        <f t="shared" si="60"/>
        <v>0.68649260018474378</v>
      </c>
      <c r="AX79" s="77">
        <f t="shared" si="61"/>
        <v>0.68649260040679805</v>
      </c>
      <c r="AY79" s="77">
        <f t="shared" si="62"/>
        <v>0.68649260040679805</v>
      </c>
      <c r="AZ79" s="77">
        <f t="shared" si="63"/>
        <v>0.68649260040769955</v>
      </c>
      <c r="BA79" s="77">
        <f t="shared" si="64"/>
        <v>0.68649260040769955</v>
      </c>
      <c r="BB79" s="77">
        <f t="shared" si="65"/>
        <v>0.68649260040770332</v>
      </c>
    </row>
    <row r="80" spans="1:54" x14ac:dyDescent="0.2">
      <c r="A80" s="15"/>
      <c r="B80" s="24"/>
      <c r="C80" s="15"/>
      <c r="D80" s="17"/>
      <c r="E80" s="17"/>
      <c r="F80" s="19" t="str">
        <f t="shared" si="33"/>
        <v/>
      </c>
      <c r="G80" s="19" t="str">
        <f t="shared" si="34"/>
        <v/>
      </c>
      <c r="H80" s="17"/>
      <c r="I80" s="20" t="str">
        <f t="shared" si="35"/>
        <v/>
      </c>
      <c r="J80" s="21" t="str">
        <f t="shared" si="36"/>
        <v/>
      </c>
      <c r="K80" s="20" t="str">
        <f t="shared" si="37"/>
        <v/>
      </c>
      <c r="L80" s="21" t="str">
        <f t="shared" si="38"/>
        <v/>
      </c>
      <c r="M80" s="22"/>
      <c r="N80" s="20" t="str">
        <f t="shared" si="39"/>
        <v/>
      </c>
      <c r="O80" s="20" t="str">
        <f t="shared" si="40"/>
        <v/>
      </c>
      <c r="P80" s="23" t="str">
        <f t="shared" si="41"/>
        <v/>
      </c>
      <c r="Q80" s="20" t="str">
        <f t="shared" si="42"/>
        <v/>
      </c>
      <c r="R80" s="20" t="str">
        <f t="shared" si="43"/>
        <v/>
      </c>
      <c r="S80" s="23" t="str">
        <f t="shared" si="44"/>
        <v/>
      </c>
      <c r="U80" s="77">
        <f t="shared" si="45"/>
        <v>0</v>
      </c>
      <c r="V80" s="77">
        <f t="shared" si="46"/>
        <v>0</v>
      </c>
      <c r="W80" s="77">
        <f t="shared" si="47"/>
        <v>0</v>
      </c>
      <c r="X80" s="77">
        <f t="shared" si="48"/>
        <v>0</v>
      </c>
      <c r="Y80" s="77">
        <f t="shared" si="49"/>
        <v>0.47544920383669298</v>
      </c>
      <c r="Z80" s="77">
        <f t="shared" si="50"/>
        <v>0.99573254865957062</v>
      </c>
      <c r="AA80" s="77">
        <v>20925874</v>
      </c>
      <c r="AB80" s="77">
        <v>-1.3569863</v>
      </c>
      <c r="AC80" s="77">
        <v>-1.3569863</v>
      </c>
      <c r="AD80" s="77">
        <v>1.7453199999999999E-2</v>
      </c>
      <c r="AE80" s="77">
        <v>1.5707963</v>
      </c>
      <c r="AF80" s="77">
        <v>8.2271899999999995E-2</v>
      </c>
      <c r="AG80" s="77">
        <f t="shared" si="51"/>
        <v>4.1135949999999998E-2</v>
      </c>
      <c r="AH80" s="77">
        <v>0.66153673745587505</v>
      </c>
      <c r="AI80" s="77">
        <v>0.64879020428472001</v>
      </c>
      <c r="AJ80" s="77">
        <v>1.9158210961483899</v>
      </c>
      <c r="AK80" s="77">
        <v>1.934142928924</v>
      </c>
      <c r="AL80" s="77">
        <v>24211285.519269999</v>
      </c>
      <c r="AM80" s="77">
        <v>24985065.326767098</v>
      </c>
      <c r="AN80" s="78"/>
      <c r="AO80" s="79">
        <f t="shared" si="52"/>
        <v>24211285.519269999</v>
      </c>
      <c r="AP80" s="79">
        <f t="shared" si="53"/>
        <v>0.6831667347549476</v>
      </c>
      <c r="AQ80" s="79">
        <f t="shared" si="54"/>
        <v>0.99573254865957062</v>
      </c>
      <c r="AR80" s="79">
        <f t="shared" si="55"/>
        <v>0.68647907750909509</v>
      </c>
      <c r="AS80" s="77">
        <f t="shared" si="56"/>
        <v>0.68647907750909509</v>
      </c>
      <c r="AT80" s="77">
        <f t="shared" si="57"/>
        <v>0.68649254549800376</v>
      </c>
      <c r="AU80" s="77">
        <f t="shared" si="58"/>
        <v>0.68649254549800376</v>
      </c>
      <c r="AV80" s="77">
        <f t="shared" si="59"/>
        <v>0.68649260018474378</v>
      </c>
      <c r="AW80" s="77">
        <f t="shared" si="60"/>
        <v>0.68649260018474378</v>
      </c>
      <c r="AX80" s="77">
        <f t="shared" si="61"/>
        <v>0.68649260040679805</v>
      </c>
      <c r="AY80" s="77">
        <f t="shared" si="62"/>
        <v>0.68649260040679805</v>
      </c>
      <c r="AZ80" s="77">
        <f t="shared" si="63"/>
        <v>0.68649260040769955</v>
      </c>
      <c r="BA80" s="77">
        <f t="shared" si="64"/>
        <v>0.68649260040769955</v>
      </c>
      <c r="BB80" s="77">
        <f t="shared" si="65"/>
        <v>0.68649260040770332</v>
      </c>
    </row>
    <row r="81" spans="1:54" x14ac:dyDescent="0.2">
      <c r="A81" s="15"/>
      <c r="B81" s="24"/>
      <c r="C81" s="15"/>
      <c r="D81" s="17"/>
      <c r="E81" s="17"/>
      <c r="F81" s="19" t="str">
        <f t="shared" si="33"/>
        <v/>
      </c>
      <c r="G81" s="19" t="str">
        <f t="shared" si="34"/>
        <v/>
      </c>
      <c r="H81" s="17"/>
      <c r="I81" s="20" t="str">
        <f t="shared" si="35"/>
        <v/>
      </c>
      <c r="J81" s="21" t="str">
        <f t="shared" si="36"/>
        <v/>
      </c>
      <c r="K81" s="20" t="str">
        <f t="shared" si="37"/>
        <v/>
      </c>
      <c r="L81" s="21" t="str">
        <f t="shared" si="38"/>
        <v/>
      </c>
      <c r="M81" s="22"/>
      <c r="N81" s="20" t="str">
        <f t="shared" si="39"/>
        <v/>
      </c>
      <c r="O81" s="20" t="str">
        <f t="shared" si="40"/>
        <v/>
      </c>
      <c r="P81" s="23" t="str">
        <f t="shared" si="41"/>
        <v/>
      </c>
      <c r="Q81" s="20" t="str">
        <f t="shared" si="42"/>
        <v/>
      </c>
      <c r="R81" s="20" t="str">
        <f t="shared" si="43"/>
        <v/>
      </c>
      <c r="S81" s="23" t="str">
        <f t="shared" si="44"/>
        <v/>
      </c>
      <c r="U81" s="77">
        <f t="shared" si="45"/>
        <v>0</v>
      </c>
      <c r="V81" s="77">
        <f t="shared" si="46"/>
        <v>0</v>
      </c>
      <c r="W81" s="77">
        <f t="shared" si="47"/>
        <v>0</v>
      </c>
      <c r="X81" s="77">
        <f t="shared" si="48"/>
        <v>0</v>
      </c>
      <c r="Y81" s="77">
        <f t="shared" si="49"/>
        <v>0.47544920383669298</v>
      </c>
      <c r="Z81" s="77">
        <f t="shared" si="50"/>
        <v>0.99573254865957062</v>
      </c>
      <c r="AA81" s="77">
        <v>20925874</v>
      </c>
      <c r="AB81" s="77">
        <v>-1.3569863</v>
      </c>
      <c r="AC81" s="77">
        <v>-1.3569863</v>
      </c>
      <c r="AD81" s="77">
        <v>1.7453199999999999E-2</v>
      </c>
      <c r="AE81" s="77">
        <v>1.5707963</v>
      </c>
      <c r="AF81" s="77">
        <v>8.2271899999999995E-2</v>
      </c>
      <c r="AG81" s="77">
        <f t="shared" si="51"/>
        <v>4.1135949999999998E-2</v>
      </c>
      <c r="AH81" s="77">
        <v>0.66153673745587505</v>
      </c>
      <c r="AI81" s="77">
        <v>0.64879020428472001</v>
      </c>
      <c r="AJ81" s="77">
        <v>1.9158210961483899</v>
      </c>
      <c r="AK81" s="77">
        <v>1.934142928924</v>
      </c>
      <c r="AL81" s="77">
        <v>24211285.519269999</v>
      </c>
      <c r="AM81" s="77">
        <v>24985065.326767098</v>
      </c>
      <c r="AN81" s="78"/>
      <c r="AO81" s="79">
        <f t="shared" si="52"/>
        <v>24211285.519269999</v>
      </c>
      <c r="AP81" s="79">
        <f t="shared" si="53"/>
        <v>0.6831667347549476</v>
      </c>
      <c r="AQ81" s="79">
        <f t="shared" si="54"/>
        <v>0.99573254865957062</v>
      </c>
      <c r="AR81" s="79">
        <f t="shared" si="55"/>
        <v>0.68647907750909509</v>
      </c>
      <c r="AS81" s="77">
        <f t="shared" si="56"/>
        <v>0.68647907750909509</v>
      </c>
      <c r="AT81" s="77">
        <f t="shared" si="57"/>
        <v>0.68649254549800376</v>
      </c>
      <c r="AU81" s="77">
        <f t="shared" si="58"/>
        <v>0.68649254549800376</v>
      </c>
      <c r="AV81" s="77">
        <f t="shared" si="59"/>
        <v>0.68649260018474378</v>
      </c>
      <c r="AW81" s="77">
        <f t="shared" si="60"/>
        <v>0.68649260018474378</v>
      </c>
      <c r="AX81" s="77">
        <f t="shared" si="61"/>
        <v>0.68649260040679805</v>
      </c>
      <c r="AY81" s="77">
        <f t="shared" si="62"/>
        <v>0.68649260040679805</v>
      </c>
      <c r="AZ81" s="77">
        <f t="shared" si="63"/>
        <v>0.68649260040769955</v>
      </c>
      <c r="BA81" s="77">
        <f t="shared" si="64"/>
        <v>0.68649260040769955</v>
      </c>
      <c r="BB81" s="77">
        <f t="shared" si="65"/>
        <v>0.68649260040770332</v>
      </c>
    </row>
    <row r="82" spans="1:54" x14ac:dyDescent="0.2">
      <c r="A82" s="15"/>
      <c r="B82" s="24"/>
      <c r="C82" s="15"/>
      <c r="D82" s="17"/>
      <c r="E82" s="17"/>
      <c r="F82" s="19" t="str">
        <f t="shared" si="33"/>
        <v/>
      </c>
      <c r="G82" s="19" t="str">
        <f t="shared" si="34"/>
        <v/>
      </c>
      <c r="H82" s="17"/>
      <c r="I82" s="20" t="str">
        <f t="shared" si="35"/>
        <v/>
      </c>
      <c r="J82" s="21" t="str">
        <f t="shared" si="36"/>
        <v/>
      </c>
      <c r="K82" s="20" t="str">
        <f t="shared" si="37"/>
        <v/>
      </c>
      <c r="L82" s="21" t="str">
        <f t="shared" si="38"/>
        <v/>
      </c>
      <c r="M82" s="22"/>
      <c r="N82" s="20" t="str">
        <f t="shared" si="39"/>
        <v/>
      </c>
      <c r="O82" s="20" t="str">
        <f t="shared" si="40"/>
        <v/>
      </c>
      <c r="P82" s="23" t="str">
        <f t="shared" si="41"/>
        <v/>
      </c>
      <c r="Q82" s="20" t="str">
        <f t="shared" si="42"/>
        <v/>
      </c>
      <c r="R82" s="20" t="str">
        <f t="shared" si="43"/>
        <v/>
      </c>
      <c r="S82" s="23" t="str">
        <f t="shared" si="44"/>
        <v/>
      </c>
      <c r="U82" s="77">
        <f t="shared" si="45"/>
        <v>0</v>
      </c>
      <c r="V82" s="77">
        <f t="shared" si="46"/>
        <v>0</v>
      </c>
      <c r="W82" s="77">
        <f t="shared" si="47"/>
        <v>0</v>
      </c>
      <c r="X82" s="77">
        <f t="shared" si="48"/>
        <v>0</v>
      </c>
      <c r="Y82" s="77">
        <f t="shared" si="49"/>
        <v>0.47544920383669298</v>
      </c>
      <c r="Z82" s="77">
        <f t="shared" si="50"/>
        <v>0.99573254865957062</v>
      </c>
      <c r="AA82" s="77">
        <v>20925874</v>
      </c>
      <c r="AB82" s="77">
        <v>-1.3569863</v>
      </c>
      <c r="AC82" s="77">
        <v>-1.3569863</v>
      </c>
      <c r="AD82" s="77">
        <v>1.7453199999999999E-2</v>
      </c>
      <c r="AE82" s="77">
        <v>1.5707963</v>
      </c>
      <c r="AF82" s="77">
        <v>8.2271899999999995E-2</v>
      </c>
      <c r="AG82" s="77">
        <f t="shared" si="51"/>
        <v>4.1135949999999998E-2</v>
      </c>
      <c r="AH82" s="77">
        <v>0.66153673745587505</v>
      </c>
      <c r="AI82" s="77">
        <v>0.64879020428472001</v>
      </c>
      <c r="AJ82" s="77">
        <v>1.9158210961483899</v>
      </c>
      <c r="AK82" s="77">
        <v>1.934142928924</v>
      </c>
      <c r="AL82" s="77">
        <v>24211285.519269999</v>
      </c>
      <c r="AM82" s="77">
        <v>24985065.326767098</v>
      </c>
      <c r="AN82" s="78"/>
      <c r="AO82" s="79">
        <f t="shared" si="52"/>
        <v>24211285.519269999</v>
      </c>
      <c r="AP82" s="79">
        <f t="shared" si="53"/>
        <v>0.6831667347549476</v>
      </c>
      <c r="AQ82" s="79">
        <f t="shared" si="54"/>
        <v>0.99573254865957062</v>
      </c>
      <c r="AR82" s="79">
        <f t="shared" si="55"/>
        <v>0.68647907750909509</v>
      </c>
      <c r="AS82" s="77">
        <f t="shared" si="56"/>
        <v>0.68647907750909509</v>
      </c>
      <c r="AT82" s="77">
        <f t="shared" si="57"/>
        <v>0.68649254549800376</v>
      </c>
      <c r="AU82" s="77">
        <f t="shared" si="58"/>
        <v>0.68649254549800376</v>
      </c>
      <c r="AV82" s="77">
        <f t="shared" si="59"/>
        <v>0.68649260018474378</v>
      </c>
      <c r="AW82" s="77">
        <f t="shared" si="60"/>
        <v>0.68649260018474378</v>
      </c>
      <c r="AX82" s="77">
        <f t="shared" si="61"/>
        <v>0.68649260040679805</v>
      </c>
      <c r="AY82" s="77">
        <f t="shared" si="62"/>
        <v>0.68649260040679805</v>
      </c>
      <c r="AZ82" s="77">
        <f t="shared" si="63"/>
        <v>0.68649260040769955</v>
      </c>
      <c r="BA82" s="77">
        <f t="shared" si="64"/>
        <v>0.68649260040769955</v>
      </c>
      <c r="BB82" s="77">
        <f t="shared" si="65"/>
        <v>0.68649260040770332</v>
      </c>
    </row>
    <row r="83" spans="1:54" x14ac:dyDescent="0.2">
      <c r="A83" s="15"/>
      <c r="B83" s="24"/>
      <c r="C83" s="15"/>
      <c r="D83" s="17"/>
      <c r="E83" s="17"/>
      <c r="F83" s="19" t="str">
        <f t="shared" si="33"/>
        <v/>
      </c>
      <c r="G83" s="19" t="str">
        <f t="shared" si="34"/>
        <v/>
      </c>
      <c r="H83" s="17"/>
      <c r="I83" s="20" t="str">
        <f t="shared" si="35"/>
        <v/>
      </c>
      <c r="J83" s="21" t="str">
        <f t="shared" si="36"/>
        <v/>
      </c>
      <c r="K83" s="20" t="str">
        <f t="shared" si="37"/>
        <v/>
      </c>
      <c r="L83" s="21" t="str">
        <f t="shared" si="38"/>
        <v/>
      </c>
      <c r="M83" s="22"/>
      <c r="N83" s="20" t="str">
        <f t="shared" si="39"/>
        <v/>
      </c>
      <c r="O83" s="20" t="str">
        <f t="shared" si="40"/>
        <v/>
      </c>
      <c r="P83" s="23" t="str">
        <f t="shared" si="41"/>
        <v/>
      </c>
      <c r="Q83" s="20" t="str">
        <f t="shared" si="42"/>
        <v/>
      </c>
      <c r="R83" s="20" t="str">
        <f t="shared" si="43"/>
        <v/>
      </c>
      <c r="S83" s="23" t="str">
        <f t="shared" si="44"/>
        <v/>
      </c>
      <c r="U83" s="77">
        <f t="shared" si="45"/>
        <v>0</v>
      </c>
      <c r="V83" s="77">
        <f t="shared" si="46"/>
        <v>0</v>
      </c>
      <c r="W83" s="77">
        <f t="shared" si="47"/>
        <v>0</v>
      </c>
      <c r="X83" s="77">
        <f t="shared" si="48"/>
        <v>0</v>
      </c>
      <c r="Y83" s="77">
        <f t="shared" si="49"/>
        <v>0.47544920383669298</v>
      </c>
      <c r="Z83" s="77">
        <f t="shared" si="50"/>
        <v>0.99573254865957062</v>
      </c>
      <c r="AA83" s="77">
        <v>20925874</v>
      </c>
      <c r="AB83" s="77">
        <v>-1.3569863</v>
      </c>
      <c r="AC83" s="77">
        <v>-1.3569863</v>
      </c>
      <c r="AD83" s="77">
        <v>1.7453199999999999E-2</v>
      </c>
      <c r="AE83" s="77">
        <v>1.5707963</v>
      </c>
      <c r="AF83" s="77">
        <v>8.2271899999999995E-2</v>
      </c>
      <c r="AG83" s="77">
        <f t="shared" si="51"/>
        <v>4.1135949999999998E-2</v>
      </c>
      <c r="AH83" s="77">
        <v>0.66153673745587505</v>
      </c>
      <c r="AI83" s="77">
        <v>0.64879020428472001</v>
      </c>
      <c r="AJ83" s="77">
        <v>1.9158210961483899</v>
      </c>
      <c r="AK83" s="77">
        <v>1.934142928924</v>
      </c>
      <c r="AL83" s="77">
        <v>24211285.519269999</v>
      </c>
      <c r="AM83" s="77">
        <v>24985065.326767098</v>
      </c>
      <c r="AN83" s="78"/>
      <c r="AO83" s="79">
        <f t="shared" si="52"/>
        <v>24211285.519269999</v>
      </c>
      <c r="AP83" s="79">
        <f t="shared" si="53"/>
        <v>0.6831667347549476</v>
      </c>
      <c r="AQ83" s="79">
        <f t="shared" si="54"/>
        <v>0.99573254865957062</v>
      </c>
      <c r="AR83" s="79">
        <f t="shared" si="55"/>
        <v>0.68647907750909509</v>
      </c>
      <c r="AS83" s="77">
        <f t="shared" si="56"/>
        <v>0.68647907750909509</v>
      </c>
      <c r="AT83" s="77">
        <f t="shared" si="57"/>
        <v>0.68649254549800376</v>
      </c>
      <c r="AU83" s="77">
        <f t="shared" si="58"/>
        <v>0.68649254549800376</v>
      </c>
      <c r="AV83" s="77">
        <f t="shared" si="59"/>
        <v>0.68649260018474378</v>
      </c>
      <c r="AW83" s="77">
        <f t="shared" si="60"/>
        <v>0.68649260018474378</v>
      </c>
      <c r="AX83" s="77">
        <f t="shared" si="61"/>
        <v>0.68649260040679805</v>
      </c>
      <c r="AY83" s="77">
        <f t="shared" si="62"/>
        <v>0.68649260040679805</v>
      </c>
      <c r="AZ83" s="77">
        <f t="shared" si="63"/>
        <v>0.68649260040769955</v>
      </c>
      <c r="BA83" s="77">
        <f t="shared" si="64"/>
        <v>0.68649260040769955</v>
      </c>
      <c r="BB83" s="77">
        <f t="shared" si="65"/>
        <v>0.68649260040770332</v>
      </c>
    </row>
    <row r="84" spans="1:54" x14ac:dyDescent="0.2">
      <c r="A84" s="15"/>
      <c r="B84" s="24"/>
      <c r="C84" s="15"/>
      <c r="D84" s="17"/>
      <c r="E84" s="17"/>
      <c r="F84" s="19" t="str">
        <f t="shared" si="33"/>
        <v/>
      </c>
      <c r="G84" s="19" t="str">
        <f t="shared" si="34"/>
        <v/>
      </c>
      <c r="H84" s="17"/>
      <c r="I84" s="20" t="str">
        <f t="shared" si="35"/>
        <v/>
      </c>
      <c r="J84" s="21" t="str">
        <f t="shared" si="36"/>
        <v/>
      </c>
      <c r="K84" s="20" t="str">
        <f t="shared" si="37"/>
        <v/>
      </c>
      <c r="L84" s="21" t="str">
        <f t="shared" si="38"/>
        <v/>
      </c>
      <c r="M84" s="22"/>
      <c r="N84" s="20" t="str">
        <f t="shared" si="39"/>
        <v/>
      </c>
      <c r="O84" s="20" t="str">
        <f t="shared" si="40"/>
        <v/>
      </c>
      <c r="P84" s="23" t="str">
        <f t="shared" si="41"/>
        <v/>
      </c>
      <c r="Q84" s="20" t="str">
        <f t="shared" si="42"/>
        <v/>
      </c>
      <c r="R84" s="20" t="str">
        <f t="shared" si="43"/>
        <v/>
      </c>
      <c r="S84" s="23" t="str">
        <f t="shared" si="44"/>
        <v/>
      </c>
      <c r="U84" s="77">
        <f t="shared" si="45"/>
        <v>0</v>
      </c>
      <c r="V84" s="77">
        <f t="shared" si="46"/>
        <v>0</v>
      </c>
      <c r="W84" s="77">
        <f t="shared" si="47"/>
        <v>0</v>
      </c>
      <c r="X84" s="77">
        <f t="shared" si="48"/>
        <v>0</v>
      </c>
      <c r="Y84" s="77">
        <f t="shared" si="49"/>
        <v>0.47544920383669298</v>
      </c>
      <c r="Z84" s="77">
        <f t="shared" si="50"/>
        <v>0.99573254865957062</v>
      </c>
      <c r="AA84" s="77">
        <v>20925874</v>
      </c>
      <c r="AB84" s="77">
        <v>-1.3569863</v>
      </c>
      <c r="AC84" s="77">
        <v>-1.3569863</v>
      </c>
      <c r="AD84" s="77">
        <v>1.7453199999999999E-2</v>
      </c>
      <c r="AE84" s="77">
        <v>1.5707963</v>
      </c>
      <c r="AF84" s="77">
        <v>8.2271899999999995E-2</v>
      </c>
      <c r="AG84" s="77">
        <f t="shared" si="51"/>
        <v>4.1135949999999998E-2</v>
      </c>
      <c r="AH84" s="77">
        <v>0.66153673745587505</v>
      </c>
      <c r="AI84" s="77">
        <v>0.64879020428472001</v>
      </c>
      <c r="AJ84" s="77">
        <v>1.9158210961483899</v>
      </c>
      <c r="AK84" s="77">
        <v>1.934142928924</v>
      </c>
      <c r="AL84" s="77">
        <v>24211285.519269999</v>
      </c>
      <c r="AM84" s="77">
        <v>24985065.326767098</v>
      </c>
      <c r="AN84" s="78"/>
      <c r="AO84" s="79">
        <f t="shared" si="52"/>
        <v>24211285.519269999</v>
      </c>
      <c r="AP84" s="79">
        <f t="shared" si="53"/>
        <v>0.6831667347549476</v>
      </c>
      <c r="AQ84" s="79">
        <f t="shared" si="54"/>
        <v>0.99573254865957062</v>
      </c>
      <c r="AR84" s="79">
        <f t="shared" si="55"/>
        <v>0.68647907750909509</v>
      </c>
      <c r="AS84" s="77">
        <f t="shared" si="56"/>
        <v>0.68647907750909509</v>
      </c>
      <c r="AT84" s="77">
        <f t="shared" si="57"/>
        <v>0.68649254549800376</v>
      </c>
      <c r="AU84" s="77">
        <f t="shared" si="58"/>
        <v>0.68649254549800376</v>
      </c>
      <c r="AV84" s="77">
        <f t="shared" si="59"/>
        <v>0.68649260018474378</v>
      </c>
      <c r="AW84" s="77">
        <f t="shared" si="60"/>
        <v>0.68649260018474378</v>
      </c>
      <c r="AX84" s="77">
        <f t="shared" si="61"/>
        <v>0.68649260040679805</v>
      </c>
      <c r="AY84" s="77">
        <f t="shared" si="62"/>
        <v>0.68649260040679805</v>
      </c>
      <c r="AZ84" s="77">
        <f t="shared" si="63"/>
        <v>0.68649260040769955</v>
      </c>
      <c r="BA84" s="77">
        <f t="shared" si="64"/>
        <v>0.68649260040769955</v>
      </c>
      <c r="BB84" s="77">
        <f t="shared" si="65"/>
        <v>0.68649260040770332</v>
      </c>
    </row>
    <row r="85" spans="1:54" x14ac:dyDescent="0.2">
      <c r="A85" s="15"/>
      <c r="B85" s="24"/>
      <c r="C85" s="15"/>
      <c r="D85" s="17"/>
      <c r="E85" s="17"/>
      <c r="F85" s="19" t="str">
        <f t="shared" si="33"/>
        <v/>
      </c>
      <c r="G85" s="19" t="str">
        <f t="shared" si="34"/>
        <v/>
      </c>
      <c r="H85" s="17"/>
      <c r="I85" s="20" t="str">
        <f t="shared" si="35"/>
        <v/>
      </c>
      <c r="J85" s="21" t="str">
        <f t="shared" si="36"/>
        <v/>
      </c>
      <c r="K85" s="20" t="str">
        <f t="shared" si="37"/>
        <v/>
      </c>
      <c r="L85" s="21" t="str">
        <f t="shared" si="38"/>
        <v/>
      </c>
      <c r="M85" s="22"/>
      <c r="N85" s="20" t="str">
        <f t="shared" si="39"/>
        <v/>
      </c>
      <c r="O85" s="20" t="str">
        <f t="shared" si="40"/>
        <v/>
      </c>
      <c r="P85" s="23" t="str">
        <f t="shared" si="41"/>
        <v/>
      </c>
      <c r="Q85" s="20" t="str">
        <f t="shared" si="42"/>
        <v/>
      </c>
      <c r="R85" s="20" t="str">
        <f t="shared" si="43"/>
        <v/>
      </c>
      <c r="S85" s="23" t="str">
        <f t="shared" si="44"/>
        <v/>
      </c>
      <c r="U85" s="77">
        <f t="shared" si="45"/>
        <v>0</v>
      </c>
      <c r="V85" s="77">
        <f t="shared" si="46"/>
        <v>0</v>
      </c>
      <c r="W85" s="77">
        <f t="shared" si="47"/>
        <v>0</v>
      </c>
      <c r="X85" s="77">
        <f t="shared" si="48"/>
        <v>0</v>
      </c>
      <c r="Y85" s="77">
        <f t="shared" si="49"/>
        <v>0.47544920383669298</v>
      </c>
      <c r="Z85" s="77">
        <f t="shared" si="50"/>
        <v>0.99573254865957062</v>
      </c>
      <c r="AA85" s="77">
        <v>20925874</v>
      </c>
      <c r="AB85" s="77">
        <v>-1.3569863</v>
      </c>
      <c r="AC85" s="77">
        <v>-1.3569863</v>
      </c>
      <c r="AD85" s="77">
        <v>1.7453199999999999E-2</v>
      </c>
      <c r="AE85" s="77">
        <v>1.5707963</v>
      </c>
      <c r="AF85" s="77">
        <v>8.2271899999999995E-2</v>
      </c>
      <c r="AG85" s="77">
        <f t="shared" si="51"/>
        <v>4.1135949999999998E-2</v>
      </c>
      <c r="AH85" s="77">
        <v>0.66153673745587505</v>
      </c>
      <c r="AI85" s="77">
        <v>0.64879020428472001</v>
      </c>
      <c r="AJ85" s="77">
        <v>1.9158210961483899</v>
      </c>
      <c r="AK85" s="77">
        <v>1.934142928924</v>
      </c>
      <c r="AL85" s="77">
        <v>24211285.519269999</v>
      </c>
      <c r="AM85" s="77">
        <v>24985065.326767098</v>
      </c>
      <c r="AN85" s="78"/>
      <c r="AO85" s="79">
        <f t="shared" si="52"/>
        <v>24211285.519269999</v>
      </c>
      <c r="AP85" s="79">
        <f t="shared" si="53"/>
        <v>0.6831667347549476</v>
      </c>
      <c r="AQ85" s="79">
        <f t="shared" si="54"/>
        <v>0.99573254865957062</v>
      </c>
      <c r="AR85" s="79">
        <f t="shared" si="55"/>
        <v>0.68647907750909509</v>
      </c>
      <c r="AS85" s="77">
        <f t="shared" si="56"/>
        <v>0.68647907750909509</v>
      </c>
      <c r="AT85" s="77">
        <f t="shared" si="57"/>
        <v>0.68649254549800376</v>
      </c>
      <c r="AU85" s="77">
        <f t="shared" si="58"/>
        <v>0.68649254549800376</v>
      </c>
      <c r="AV85" s="77">
        <f t="shared" si="59"/>
        <v>0.68649260018474378</v>
      </c>
      <c r="AW85" s="77">
        <f t="shared" si="60"/>
        <v>0.68649260018474378</v>
      </c>
      <c r="AX85" s="77">
        <f t="shared" si="61"/>
        <v>0.68649260040679805</v>
      </c>
      <c r="AY85" s="77">
        <f t="shared" si="62"/>
        <v>0.68649260040679805</v>
      </c>
      <c r="AZ85" s="77">
        <f t="shared" si="63"/>
        <v>0.68649260040769955</v>
      </c>
      <c r="BA85" s="77">
        <f t="shared" si="64"/>
        <v>0.68649260040769955</v>
      </c>
      <c r="BB85" s="77">
        <f t="shared" si="65"/>
        <v>0.68649260040770332</v>
      </c>
    </row>
    <row r="86" spans="1:54" x14ac:dyDescent="0.2">
      <c r="A86" s="15"/>
      <c r="B86" s="24"/>
      <c r="C86" s="15"/>
      <c r="D86" s="17"/>
      <c r="E86" s="17"/>
      <c r="F86" s="19" t="str">
        <f t="shared" si="33"/>
        <v/>
      </c>
      <c r="G86" s="19" t="str">
        <f t="shared" si="34"/>
        <v/>
      </c>
      <c r="H86" s="17"/>
      <c r="I86" s="20" t="str">
        <f t="shared" si="35"/>
        <v/>
      </c>
      <c r="J86" s="21" t="str">
        <f t="shared" si="36"/>
        <v/>
      </c>
      <c r="K86" s="20" t="str">
        <f t="shared" si="37"/>
        <v/>
      </c>
      <c r="L86" s="21" t="str">
        <f t="shared" si="38"/>
        <v/>
      </c>
      <c r="M86" s="22"/>
      <c r="N86" s="20" t="str">
        <f t="shared" si="39"/>
        <v/>
      </c>
      <c r="O86" s="20" t="str">
        <f t="shared" si="40"/>
        <v/>
      </c>
      <c r="P86" s="23" t="str">
        <f t="shared" si="41"/>
        <v/>
      </c>
      <c r="Q86" s="20" t="str">
        <f t="shared" si="42"/>
        <v/>
      </c>
      <c r="R86" s="20" t="str">
        <f t="shared" si="43"/>
        <v/>
      </c>
      <c r="S86" s="23" t="str">
        <f t="shared" si="44"/>
        <v/>
      </c>
      <c r="U86" s="77">
        <f t="shared" si="45"/>
        <v>0</v>
      </c>
      <c r="V86" s="77">
        <f t="shared" si="46"/>
        <v>0</v>
      </c>
      <c r="W86" s="77">
        <f t="shared" si="47"/>
        <v>0</v>
      </c>
      <c r="X86" s="77">
        <f t="shared" si="48"/>
        <v>0</v>
      </c>
      <c r="Y86" s="77">
        <f t="shared" si="49"/>
        <v>0.47544920383669298</v>
      </c>
      <c r="Z86" s="77">
        <f t="shared" si="50"/>
        <v>0.99573254865957062</v>
      </c>
      <c r="AA86" s="77">
        <v>20925874</v>
      </c>
      <c r="AB86" s="77">
        <v>-1.3569863</v>
      </c>
      <c r="AC86" s="77">
        <v>-1.3569863</v>
      </c>
      <c r="AD86" s="77">
        <v>1.7453199999999999E-2</v>
      </c>
      <c r="AE86" s="77">
        <v>1.5707963</v>
      </c>
      <c r="AF86" s="77">
        <v>8.2271899999999995E-2</v>
      </c>
      <c r="AG86" s="77">
        <f t="shared" si="51"/>
        <v>4.1135949999999998E-2</v>
      </c>
      <c r="AH86" s="77">
        <v>0.66153673745587505</v>
      </c>
      <c r="AI86" s="77">
        <v>0.64879020428472001</v>
      </c>
      <c r="AJ86" s="77">
        <v>1.9158210961483899</v>
      </c>
      <c r="AK86" s="77">
        <v>1.934142928924</v>
      </c>
      <c r="AL86" s="77">
        <v>24211285.519269999</v>
      </c>
      <c r="AM86" s="77">
        <v>24985065.326767098</v>
      </c>
      <c r="AN86" s="78"/>
      <c r="AO86" s="79">
        <f t="shared" si="52"/>
        <v>24211285.519269999</v>
      </c>
      <c r="AP86" s="79">
        <f t="shared" si="53"/>
        <v>0.6831667347549476</v>
      </c>
      <c r="AQ86" s="79">
        <f t="shared" si="54"/>
        <v>0.99573254865957062</v>
      </c>
      <c r="AR86" s="79">
        <f t="shared" si="55"/>
        <v>0.68647907750909509</v>
      </c>
      <c r="AS86" s="77">
        <f t="shared" si="56"/>
        <v>0.68647907750909509</v>
      </c>
      <c r="AT86" s="77">
        <f t="shared" si="57"/>
        <v>0.68649254549800376</v>
      </c>
      <c r="AU86" s="77">
        <f t="shared" si="58"/>
        <v>0.68649254549800376</v>
      </c>
      <c r="AV86" s="77">
        <f t="shared" si="59"/>
        <v>0.68649260018474378</v>
      </c>
      <c r="AW86" s="77">
        <f t="shared" si="60"/>
        <v>0.68649260018474378</v>
      </c>
      <c r="AX86" s="77">
        <f t="shared" si="61"/>
        <v>0.68649260040679805</v>
      </c>
      <c r="AY86" s="77">
        <f t="shared" si="62"/>
        <v>0.68649260040679805</v>
      </c>
      <c r="AZ86" s="77">
        <f t="shared" si="63"/>
        <v>0.68649260040769955</v>
      </c>
      <c r="BA86" s="77">
        <f t="shared" si="64"/>
        <v>0.68649260040769955</v>
      </c>
      <c r="BB86" s="77">
        <f t="shared" si="65"/>
        <v>0.68649260040770332</v>
      </c>
    </row>
    <row r="87" spans="1:54" x14ac:dyDescent="0.2">
      <c r="A87" s="15"/>
      <c r="B87" s="24"/>
      <c r="C87" s="15"/>
      <c r="D87" s="17"/>
      <c r="E87" s="17"/>
      <c r="F87" s="19" t="str">
        <f t="shared" si="33"/>
        <v/>
      </c>
      <c r="G87" s="19" t="str">
        <f t="shared" si="34"/>
        <v/>
      </c>
      <c r="H87" s="17"/>
      <c r="I87" s="20" t="str">
        <f t="shared" si="35"/>
        <v/>
      </c>
      <c r="J87" s="21" t="str">
        <f t="shared" si="36"/>
        <v/>
      </c>
      <c r="K87" s="20" t="str">
        <f t="shared" si="37"/>
        <v/>
      </c>
      <c r="L87" s="21" t="str">
        <f t="shared" si="38"/>
        <v/>
      </c>
      <c r="M87" s="22"/>
      <c r="N87" s="20" t="str">
        <f t="shared" si="39"/>
        <v/>
      </c>
      <c r="O87" s="20" t="str">
        <f t="shared" si="40"/>
        <v/>
      </c>
      <c r="P87" s="23" t="str">
        <f t="shared" si="41"/>
        <v/>
      </c>
      <c r="Q87" s="20" t="str">
        <f t="shared" si="42"/>
        <v/>
      </c>
      <c r="R87" s="20" t="str">
        <f t="shared" si="43"/>
        <v/>
      </c>
      <c r="S87" s="23" t="str">
        <f t="shared" si="44"/>
        <v/>
      </c>
      <c r="U87" s="77">
        <f t="shared" si="45"/>
        <v>0</v>
      </c>
      <c r="V87" s="77">
        <f t="shared" si="46"/>
        <v>0</v>
      </c>
      <c r="W87" s="77">
        <f t="shared" si="47"/>
        <v>0</v>
      </c>
      <c r="X87" s="77">
        <f t="shared" si="48"/>
        <v>0</v>
      </c>
      <c r="Y87" s="77">
        <f t="shared" si="49"/>
        <v>0.47544920383669298</v>
      </c>
      <c r="Z87" s="77">
        <f t="shared" si="50"/>
        <v>0.99573254865957062</v>
      </c>
      <c r="AA87" s="77">
        <v>20925874</v>
      </c>
      <c r="AB87" s="77">
        <v>-1.3569863</v>
      </c>
      <c r="AC87" s="77">
        <v>-1.3569863</v>
      </c>
      <c r="AD87" s="77">
        <v>1.7453199999999999E-2</v>
      </c>
      <c r="AE87" s="77">
        <v>1.5707963</v>
      </c>
      <c r="AF87" s="77">
        <v>8.2271899999999995E-2</v>
      </c>
      <c r="AG87" s="77">
        <f t="shared" si="51"/>
        <v>4.1135949999999998E-2</v>
      </c>
      <c r="AH87" s="77">
        <v>0.66153673745587505</v>
      </c>
      <c r="AI87" s="77">
        <v>0.64879020428472001</v>
      </c>
      <c r="AJ87" s="77">
        <v>1.9158210961483899</v>
      </c>
      <c r="AK87" s="77">
        <v>1.934142928924</v>
      </c>
      <c r="AL87" s="77">
        <v>24211285.519269999</v>
      </c>
      <c r="AM87" s="77">
        <v>24985065.326767098</v>
      </c>
      <c r="AN87" s="78"/>
      <c r="AO87" s="79">
        <f t="shared" si="52"/>
        <v>24211285.519269999</v>
      </c>
      <c r="AP87" s="79">
        <f t="shared" si="53"/>
        <v>0.6831667347549476</v>
      </c>
      <c r="AQ87" s="79">
        <f t="shared" si="54"/>
        <v>0.99573254865957062</v>
      </c>
      <c r="AR87" s="79">
        <f t="shared" si="55"/>
        <v>0.68647907750909509</v>
      </c>
      <c r="AS87" s="77">
        <f t="shared" si="56"/>
        <v>0.68647907750909509</v>
      </c>
      <c r="AT87" s="77">
        <f t="shared" si="57"/>
        <v>0.68649254549800376</v>
      </c>
      <c r="AU87" s="77">
        <f t="shared" si="58"/>
        <v>0.68649254549800376</v>
      </c>
      <c r="AV87" s="77">
        <f t="shared" si="59"/>
        <v>0.68649260018474378</v>
      </c>
      <c r="AW87" s="77">
        <f t="shared" si="60"/>
        <v>0.68649260018474378</v>
      </c>
      <c r="AX87" s="77">
        <f t="shared" si="61"/>
        <v>0.68649260040679805</v>
      </c>
      <c r="AY87" s="77">
        <f t="shared" si="62"/>
        <v>0.68649260040679805</v>
      </c>
      <c r="AZ87" s="77">
        <f t="shared" si="63"/>
        <v>0.68649260040769955</v>
      </c>
      <c r="BA87" s="77">
        <f t="shared" si="64"/>
        <v>0.68649260040769955</v>
      </c>
      <c r="BB87" s="77">
        <f t="shared" si="65"/>
        <v>0.68649260040770332</v>
      </c>
    </row>
    <row r="88" spans="1:54" x14ac:dyDescent="0.2">
      <c r="A88" s="15"/>
      <c r="B88" s="24"/>
      <c r="C88" s="15"/>
      <c r="D88" s="17"/>
      <c r="E88" s="17"/>
      <c r="F88" s="19" t="str">
        <f t="shared" si="33"/>
        <v/>
      </c>
      <c r="G88" s="19" t="str">
        <f t="shared" si="34"/>
        <v/>
      </c>
      <c r="H88" s="17"/>
      <c r="I88" s="20" t="str">
        <f t="shared" si="35"/>
        <v/>
      </c>
      <c r="J88" s="21" t="str">
        <f t="shared" si="36"/>
        <v/>
      </c>
      <c r="K88" s="20" t="str">
        <f t="shared" si="37"/>
        <v/>
      </c>
      <c r="L88" s="21" t="str">
        <f t="shared" si="38"/>
        <v/>
      </c>
      <c r="M88" s="22"/>
      <c r="N88" s="20" t="str">
        <f t="shared" si="39"/>
        <v/>
      </c>
      <c r="O88" s="20" t="str">
        <f t="shared" si="40"/>
        <v/>
      </c>
      <c r="P88" s="23" t="str">
        <f t="shared" si="41"/>
        <v/>
      </c>
      <c r="Q88" s="20" t="str">
        <f t="shared" si="42"/>
        <v/>
      </c>
      <c r="R88" s="20" t="str">
        <f t="shared" si="43"/>
        <v/>
      </c>
      <c r="S88" s="23" t="str">
        <f t="shared" si="44"/>
        <v/>
      </c>
      <c r="U88" s="77">
        <f t="shared" si="45"/>
        <v>0</v>
      </c>
      <c r="V88" s="77">
        <f t="shared" si="46"/>
        <v>0</v>
      </c>
      <c r="W88" s="77">
        <f t="shared" si="47"/>
        <v>0</v>
      </c>
      <c r="X88" s="77">
        <f t="shared" si="48"/>
        <v>0</v>
      </c>
      <c r="Y88" s="77">
        <f t="shared" si="49"/>
        <v>0.47544920383669298</v>
      </c>
      <c r="Z88" s="77">
        <f t="shared" si="50"/>
        <v>0.99573254865957062</v>
      </c>
      <c r="AA88" s="77">
        <v>20925874</v>
      </c>
      <c r="AB88" s="77">
        <v>-1.3569863</v>
      </c>
      <c r="AC88" s="77">
        <v>-1.3569863</v>
      </c>
      <c r="AD88" s="77">
        <v>1.7453199999999999E-2</v>
      </c>
      <c r="AE88" s="77">
        <v>1.5707963</v>
      </c>
      <c r="AF88" s="77">
        <v>8.2271899999999995E-2</v>
      </c>
      <c r="AG88" s="77">
        <f t="shared" si="51"/>
        <v>4.1135949999999998E-2</v>
      </c>
      <c r="AH88" s="77">
        <v>0.66153673745587505</v>
      </c>
      <c r="AI88" s="77">
        <v>0.64879020428472001</v>
      </c>
      <c r="AJ88" s="77">
        <v>1.9158210961483899</v>
      </c>
      <c r="AK88" s="77">
        <v>1.934142928924</v>
      </c>
      <c r="AL88" s="77">
        <v>24211285.519269999</v>
      </c>
      <c r="AM88" s="77">
        <v>24985065.326767098</v>
      </c>
      <c r="AN88" s="78"/>
      <c r="AO88" s="79">
        <f t="shared" si="52"/>
        <v>24211285.519269999</v>
      </c>
      <c r="AP88" s="79">
        <f t="shared" si="53"/>
        <v>0.6831667347549476</v>
      </c>
      <c r="AQ88" s="79">
        <f t="shared" si="54"/>
        <v>0.99573254865957062</v>
      </c>
      <c r="AR88" s="79">
        <f t="shared" si="55"/>
        <v>0.68647907750909509</v>
      </c>
      <c r="AS88" s="77">
        <f t="shared" si="56"/>
        <v>0.68647907750909509</v>
      </c>
      <c r="AT88" s="77">
        <f t="shared" si="57"/>
        <v>0.68649254549800376</v>
      </c>
      <c r="AU88" s="77">
        <f t="shared" si="58"/>
        <v>0.68649254549800376</v>
      </c>
      <c r="AV88" s="77">
        <f t="shared" si="59"/>
        <v>0.68649260018474378</v>
      </c>
      <c r="AW88" s="77">
        <f t="shared" si="60"/>
        <v>0.68649260018474378</v>
      </c>
      <c r="AX88" s="77">
        <f t="shared" si="61"/>
        <v>0.68649260040679805</v>
      </c>
      <c r="AY88" s="77">
        <f t="shared" si="62"/>
        <v>0.68649260040679805</v>
      </c>
      <c r="AZ88" s="77">
        <f t="shared" si="63"/>
        <v>0.68649260040769955</v>
      </c>
      <c r="BA88" s="77">
        <f t="shared" si="64"/>
        <v>0.68649260040769955</v>
      </c>
      <c r="BB88" s="77">
        <f t="shared" si="65"/>
        <v>0.68649260040770332</v>
      </c>
    </row>
    <row r="89" spans="1:54" x14ac:dyDescent="0.2">
      <c r="A89" s="15"/>
      <c r="B89" s="24"/>
      <c r="C89" s="15"/>
      <c r="D89" s="17"/>
      <c r="E89" s="17"/>
      <c r="F89" s="19" t="str">
        <f t="shared" si="33"/>
        <v/>
      </c>
      <c r="G89" s="19" t="str">
        <f t="shared" si="34"/>
        <v/>
      </c>
      <c r="H89" s="17"/>
      <c r="I89" s="20" t="str">
        <f t="shared" si="35"/>
        <v/>
      </c>
      <c r="J89" s="21" t="str">
        <f t="shared" si="36"/>
        <v/>
      </c>
      <c r="K89" s="20" t="str">
        <f t="shared" si="37"/>
        <v/>
      </c>
      <c r="L89" s="21" t="str">
        <f t="shared" si="38"/>
        <v/>
      </c>
      <c r="M89" s="22"/>
      <c r="N89" s="20" t="str">
        <f t="shared" si="39"/>
        <v/>
      </c>
      <c r="O89" s="20" t="str">
        <f t="shared" si="40"/>
        <v/>
      </c>
      <c r="P89" s="23" t="str">
        <f t="shared" si="41"/>
        <v/>
      </c>
      <c r="Q89" s="20" t="str">
        <f t="shared" si="42"/>
        <v/>
      </c>
      <c r="R89" s="20" t="str">
        <f t="shared" si="43"/>
        <v/>
      </c>
      <c r="S89" s="23" t="str">
        <f t="shared" si="44"/>
        <v/>
      </c>
      <c r="U89" s="77">
        <f t="shared" si="45"/>
        <v>0</v>
      </c>
      <c r="V89" s="77">
        <f t="shared" si="46"/>
        <v>0</v>
      </c>
      <c r="W89" s="77">
        <f t="shared" si="47"/>
        <v>0</v>
      </c>
      <c r="X89" s="77">
        <f t="shared" si="48"/>
        <v>0</v>
      </c>
      <c r="Y89" s="77">
        <f t="shared" si="49"/>
        <v>0.47544920383669298</v>
      </c>
      <c r="Z89" s="77">
        <f t="shared" si="50"/>
        <v>0.99573254865957062</v>
      </c>
      <c r="AA89" s="77">
        <v>20925874</v>
      </c>
      <c r="AB89" s="77">
        <v>-1.3569863</v>
      </c>
      <c r="AC89" s="77">
        <v>-1.3569863</v>
      </c>
      <c r="AD89" s="77">
        <v>1.7453199999999999E-2</v>
      </c>
      <c r="AE89" s="77">
        <v>1.5707963</v>
      </c>
      <c r="AF89" s="77">
        <v>8.2271899999999995E-2</v>
      </c>
      <c r="AG89" s="77">
        <f t="shared" si="51"/>
        <v>4.1135949999999998E-2</v>
      </c>
      <c r="AH89" s="77">
        <v>0.66153673745587505</v>
      </c>
      <c r="AI89" s="77">
        <v>0.64879020428472001</v>
      </c>
      <c r="AJ89" s="77">
        <v>1.9158210961483899</v>
      </c>
      <c r="AK89" s="77">
        <v>1.934142928924</v>
      </c>
      <c r="AL89" s="77">
        <v>24211285.519269999</v>
      </c>
      <c r="AM89" s="77">
        <v>24985065.326767098</v>
      </c>
      <c r="AN89" s="78"/>
      <c r="AO89" s="79">
        <f t="shared" si="52"/>
        <v>24211285.519269999</v>
      </c>
      <c r="AP89" s="79">
        <f t="shared" si="53"/>
        <v>0.6831667347549476</v>
      </c>
      <c r="AQ89" s="79">
        <f t="shared" si="54"/>
        <v>0.99573254865957062</v>
      </c>
      <c r="AR89" s="79">
        <f t="shared" si="55"/>
        <v>0.68647907750909509</v>
      </c>
      <c r="AS89" s="77">
        <f t="shared" si="56"/>
        <v>0.68647907750909509</v>
      </c>
      <c r="AT89" s="77">
        <f t="shared" si="57"/>
        <v>0.68649254549800376</v>
      </c>
      <c r="AU89" s="77">
        <f t="shared" si="58"/>
        <v>0.68649254549800376</v>
      </c>
      <c r="AV89" s="77">
        <f t="shared" si="59"/>
        <v>0.68649260018474378</v>
      </c>
      <c r="AW89" s="77">
        <f t="shared" si="60"/>
        <v>0.68649260018474378</v>
      </c>
      <c r="AX89" s="77">
        <f t="shared" si="61"/>
        <v>0.68649260040679805</v>
      </c>
      <c r="AY89" s="77">
        <f t="shared" si="62"/>
        <v>0.68649260040679805</v>
      </c>
      <c r="AZ89" s="77">
        <f t="shared" si="63"/>
        <v>0.68649260040769955</v>
      </c>
      <c r="BA89" s="77">
        <f t="shared" si="64"/>
        <v>0.68649260040769955</v>
      </c>
      <c r="BB89" s="77">
        <f t="shared" si="65"/>
        <v>0.68649260040770332</v>
      </c>
    </row>
    <row r="90" spans="1:54" x14ac:dyDescent="0.2">
      <c r="A90" s="15"/>
      <c r="B90" s="24"/>
      <c r="C90" s="15"/>
      <c r="D90" s="17"/>
      <c r="E90" s="17"/>
      <c r="F90" s="19" t="str">
        <f t="shared" si="33"/>
        <v/>
      </c>
      <c r="G90" s="19" t="str">
        <f t="shared" si="34"/>
        <v/>
      </c>
      <c r="H90" s="17"/>
      <c r="I90" s="20" t="str">
        <f t="shared" si="35"/>
        <v/>
      </c>
      <c r="J90" s="21" t="str">
        <f t="shared" si="36"/>
        <v/>
      </c>
      <c r="K90" s="20" t="str">
        <f t="shared" si="37"/>
        <v/>
      </c>
      <c r="L90" s="21" t="str">
        <f t="shared" si="38"/>
        <v/>
      </c>
      <c r="M90" s="22"/>
      <c r="N90" s="20" t="str">
        <f t="shared" si="39"/>
        <v/>
      </c>
      <c r="O90" s="20" t="str">
        <f t="shared" si="40"/>
        <v/>
      </c>
      <c r="P90" s="23" t="str">
        <f t="shared" si="41"/>
        <v/>
      </c>
      <c r="Q90" s="20" t="str">
        <f t="shared" si="42"/>
        <v/>
      </c>
      <c r="R90" s="20" t="str">
        <f t="shared" si="43"/>
        <v/>
      </c>
      <c r="S90" s="23" t="str">
        <f t="shared" si="44"/>
        <v/>
      </c>
      <c r="U90" s="77">
        <f t="shared" si="45"/>
        <v>0</v>
      </c>
      <c r="V90" s="77">
        <f t="shared" si="46"/>
        <v>0</v>
      </c>
      <c r="W90" s="77">
        <f t="shared" si="47"/>
        <v>0</v>
      </c>
      <c r="X90" s="77">
        <f t="shared" si="48"/>
        <v>0</v>
      </c>
      <c r="Y90" s="77">
        <f t="shared" si="49"/>
        <v>0.47544920383669298</v>
      </c>
      <c r="Z90" s="77">
        <f t="shared" si="50"/>
        <v>0.99573254865957062</v>
      </c>
      <c r="AA90" s="77">
        <v>20925874</v>
      </c>
      <c r="AB90" s="77">
        <v>-1.3569863</v>
      </c>
      <c r="AC90" s="77">
        <v>-1.3569863</v>
      </c>
      <c r="AD90" s="77">
        <v>1.7453199999999999E-2</v>
      </c>
      <c r="AE90" s="77">
        <v>1.5707963</v>
      </c>
      <c r="AF90" s="77">
        <v>8.2271899999999995E-2</v>
      </c>
      <c r="AG90" s="77">
        <f t="shared" si="51"/>
        <v>4.1135949999999998E-2</v>
      </c>
      <c r="AH90" s="77">
        <v>0.66153673745587505</v>
      </c>
      <c r="AI90" s="77">
        <v>0.64879020428472001</v>
      </c>
      <c r="AJ90" s="77">
        <v>1.9158210961483899</v>
      </c>
      <c r="AK90" s="77">
        <v>1.934142928924</v>
      </c>
      <c r="AL90" s="77">
        <v>24211285.519269999</v>
      </c>
      <c r="AM90" s="77">
        <v>24985065.326767098</v>
      </c>
      <c r="AN90" s="78"/>
      <c r="AO90" s="79">
        <f t="shared" si="52"/>
        <v>24211285.519269999</v>
      </c>
      <c r="AP90" s="79">
        <f t="shared" si="53"/>
        <v>0.6831667347549476</v>
      </c>
      <c r="AQ90" s="79">
        <f t="shared" si="54"/>
        <v>0.99573254865957062</v>
      </c>
      <c r="AR90" s="79">
        <f t="shared" si="55"/>
        <v>0.68647907750909509</v>
      </c>
      <c r="AS90" s="77">
        <f t="shared" si="56"/>
        <v>0.68647907750909509</v>
      </c>
      <c r="AT90" s="77">
        <f t="shared" si="57"/>
        <v>0.68649254549800376</v>
      </c>
      <c r="AU90" s="77">
        <f t="shared" si="58"/>
        <v>0.68649254549800376</v>
      </c>
      <c r="AV90" s="77">
        <f t="shared" si="59"/>
        <v>0.68649260018474378</v>
      </c>
      <c r="AW90" s="77">
        <f t="shared" si="60"/>
        <v>0.68649260018474378</v>
      </c>
      <c r="AX90" s="77">
        <f t="shared" si="61"/>
        <v>0.68649260040679805</v>
      </c>
      <c r="AY90" s="77">
        <f t="shared" si="62"/>
        <v>0.68649260040679805</v>
      </c>
      <c r="AZ90" s="77">
        <f t="shared" si="63"/>
        <v>0.68649260040769955</v>
      </c>
      <c r="BA90" s="77">
        <f t="shared" si="64"/>
        <v>0.68649260040769955</v>
      </c>
      <c r="BB90" s="77">
        <f t="shared" si="65"/>
        <v>0.68649260040770332</v>
      </c>
    </row>
    <row r="91" spans="1:54" x14ac:dyDescent="0.2">
      <c r="A91" s="15"/>
      <c r="B91" s="24"/>
      <c r="C91" s="15"/>
      <c r="D91" s="17"/>
      <c r="E91" s="17"/>
      <c r="F91" s="19" t="str">
        <f t="shared" si="33"/>
        <v/>
      </c>
      <c r="G91" s="19" t="str">
        <f t="shared" si="34"/>
        <v/>
      </c>
      <c r="H91" s="17"/>
      <c r="I91" s="20" t="str">
        <f t="shared" si="35"/>
        <v/>
      </c>
      <c r="J91" s="21" t="str">
        <f t="shared" si="36"/>
        <v/>
      </c>
      <c r="K91" s="20" t="str">
        <f t="shared" si="37"/>
        <v/>
      </c>
      <c r="L91" s="21" t="str">
        <f t="shared" si="38"/>
        <v/>
      </c>
      <c r="M91" s="22"/>
      <c r="N91" s="20" t="str">
        <f t="shared" si="39"/>
        <v/>
      </c>
      <c r="O91" s="20" t="str">
        <f t="shared" si="40"/>
        <v/>
      </c>
      <c r="P91" s="23" t="str">
        <f t="shared" si="41"/>
        <v/>
      </c>
      <c r="Q91" s="20" t="str">
        <f t="shared" si="42"/>
        <v/>
      </c>
      <c r="R91" s="20" t="str">
        <f t="shared" si="43"/>
        <v/>
      </c>
      <c r="S91" s="23" t="str">
        <f t="shared" si="44"/>
        <v/>
      </c>
      <c r="U91" s="77">
        <f t="shared" si="45"/>
        <v>0</v>
      </c>
      <c r="V91" s="77">
        <f t="shared" si="46"/>
        <v>0</v>
      </c>
      <c r="W91" s="77">
        <f t="shared" si="47"/>
        <v>0</v>
      </c>
      <c r="X91" s="77">
        <f t="shared" si="48"/>
        <v>0</v>
      </c>
      <c r="Y91" s="77">
        <f t="shared" si="49"/>
        <v>0.47544920383669298</v>
      </c>
      <c r="Z91" s="77">
        <f t="shared" si="50"/>
        <v>0.99573254865957062</v>
      </c>
      <c r="AA91" s="77">
        <v>20925874</v>
      </c>
      <c r="AB91" s="77">
        <v>-1.3569863</v>
      </c>
      <c r="AC91" s="77">
        <v>-1.3569863</v>
      </c>
      <c r="AD91" s="77">
        <v>1.7453199999999999E-2</v>
      </c>
      <c r="AE91" s="77">
        <v>1.5707963</v>
      </c>
      <c r="AF91" s="77">
        <v>8.2271899999999995E-2</v>
      </c>
      <c r="AG91" s="77">
        <f t="shared" si="51"/>
        <v>4.1135949999999998E-2</v>
      </c>
      <c r="AH91" s="77">
        <v>0.66153673745587505</v>
      </c>
      <c r="AI91" s="77">
        <v>0.64879020428472001</v>
      </c>
      <c r="AJ91" s="77">
        <v>1.9158210961483899</v>
      </c>
      <c r="AK91" s="77">
        <v>1.934142928924</v>
      </c>
      <c r="AL91" s="77">
        <v>24211285.519269999</v>
      </c>
      <c r="AM91" s="77">
        <v>24985065.326767098</v>
      </c>
      <c r="AN91" s="78"/>
      <c r="AO91" s="79">
        <f t="shared" si="52"/>
        <v>24211285.519269999</v>
      </c>
      <c r="AP91" s="79">
        <f t="shared" si="53"/>
        <v>0.6831667347549476</v>
      </c>
      <c r="AQ91" s="79">
        <f t="shared" si="54"/>
        <v>0.99573254865957062</v>
      </c>
      <c r="AR91" s="79">
        <f t="shared" si="55"/>
        <v>0.68647907750909509</v>
      </c>
      <c r="AS91" s="77">
        <f t="shared" si="56"/>
        <v>0.68647907750909509</v>
      </c>
      <c r="AT91" s="77">
        <f t="shared" si="57"/>
        <v>0.68649254549800376</v>
      </c>
      <c r="AU91" s="77">
        <f t="shared" si="58"/>
        <v>0.68649254549800376</v>
      </c>
      <c r="AV91" s="77">
        <f t="shared" si="59"/>
        <v>0.68649260018474378</v>
      </c>
      <c r="AW91" s="77">
        <f t="shared" si="60"/>
        <v>0.68649260018474378</v>
      </c>
      <c r="AX91" s="77">
        <f t="shared" si="61"/>
        <v>0.68649260040679805</v>
      </c>
      <c r="AY91" s="77">
        <f t="shared" si="62"/>
        <v>0.68649260040679805</v>
      </c>
      <c r="AZ91" s="77">
        <f t="shared" si="63"/>
        <v>0.68649260040769955</v>
      </c>
      <c r="BA91" s="77">
        <f t="shared" si="64"/>
        <v>0.68649260040769955</v>
      </c>
      <c r="BB91" s="77">
        <f t="shared" si="65"/>
        <v>0.68649260040770332</v>
      </c>
    </row>
    <row r="92" spans="1:54" x14ac:dyDescent="0.2">
      <c r="A92" s="15"/>
      <c r="B92" s="24"/>
      <c r="C92" s="15"/>
      <c r="D92" s="17"/>
      <c r="E92" s="17"/>
      <c r="F92" s="19" t="str">
        <f t="shared" si="33"/>
        <v/>
      </c>
      <c r="G92" s="19" t="str">
        <f t="shared" si="34"/>
        <v/>
      </c>
      <c r="H92" s="17"/>
      <c r="I92" s="20" t="str">
        <f t="shared" si="35"/>
        <v/>
      </c>
      <c r="J92" s="21" t="str">
        <f t="shared" si="36"/>
        <v/>
      </c>
      <c r="K92" s="20" t="str">
        <f t="shared" si="37"/>
        <v/>
      </c>
      <c r="L92" s="21" t="str">
        <f t="shared" si="38"/>
        <v/>
      </c>
      <c r="M92" s="22"/>
      <c r="N92" s="20" t="str">
        <f t="shared" si="39"/>
        <v/>
      </c>
      <c r="O92" s="20" t="str">
        <f t="shared" si="40"/>
        <v/>
      </c>
      <c r="P92" s="23" t="str">
        <f t="shared" si="41"/>
        <v/>
      </c>
      <c r="Q92" s="20" t="str">
        <f t="shared" si="42"/>
        <v/>
      </c>
      <c r="R92" s="20" t="str">
        <f t="shared" si="43"/>
        <v/>
      </c>
      <c r="S92" s="23" t="str">
        <f t="shared" si="44"/>
        <v/>
      </c>
      <c r="U92" s="77">
        <f t="shared" si="45"/>
        <v>0</v>
      </c>
      <c r="V92" s="77">
        <f t="shared" si="46"/>
        <v>0</v>
      </c>
      <c r="W92" s="77">
        <f t="shared" si="47"/>
        <v>0</v>
      </c>
      <c r="X92" s="77">
        <f t="shared" si="48"/>
        <v>0</v>
      </c>
      <c r="Y92" s="77">
        <f t="shared" si="49"/>
        <v>0.47544920383669298</v>
      </c>
      <c r="Z92" s="77">
        <f t="shared" si="50"/>
        <v>0.99573254865957062</v>
      </c>
      <c r="AA92" s="77">
        <v>20925874</v>
      </c>
      <c r="AB92" s="77">
        <v>-1.3569863</v>
      </c>
      <c r="AC92" s="77">
        <v>-1.3569863</v>
      </c>
      <c r="AD92" s="77">
        <v>1.7453199999999999E-2</v>
      </c>
      <c r="AE92" s="77">
        <v>1.5707963</v>
      </c>
      <c r="AF92" s="77">
        <v>8.2271899999999995E-2</v>
      </c>
      <c r="AG92" s="77">
        <f t="shared" si="51"/>
        <v>4.1135949999999998E-2</v>
      </c>
      <c r="AH92" s="77">
        <v>0.66153673745587505</v>
      </c>
      <c r="AI92" s="77">
        <v>0.64879020428472001</v>
      </c>
      <c r="AJ92" s="77">
        <v>1.9158210961483899</v>
      </c>
      <c r="AK92" s="77">
        <v>1.934142928924</v>
      </c>
      <c r="AL92" s="77">
        <v>24211285.519269999</v>
      </c>
      <c r="AM92" s="77">
        <v>24985065.326767098</v>
      </c>
      <c r="AN92" s="78"/>
      <c r="AO92" s="79">
        <f t="shared" si="52"/>
        <v>24211285.519269999</v>
      </c>
      <c r="AP92" s="79">
        <f t="shared" si="53"/>
        <v>0.6831667347549476</v>
      </c>
      <c r="AQ92" s="79">
        <f t="shared" si="54"/>
        <v>0.99573254865957062</v>
      </c>
      <c r="AR92" s="79">
        <f t="shared" si="55"/>
        <v>0.68647907750909509</v>
      </c>
      <c r="AS92" s="77">
        <f t="shared" si="56"/>
        <v>0.68647907750909509</v>
      </c>
      <c r="AT92" s="77">
        <f t="shared" si="57"/>
        <v>0.68649254549800376</v>
      </c>
      <c r="AU92" s="77">
        <f t="shared" si="58"/>
        <v>0.68649254549800376</v>
      </c>
      <c r="AV92" s="77">
        <f t="shared" si="59"/>
        <v>0.68649260018474378</v>
      </c>
      <c r="AW92" s="77">
        <f t="shared" si="60"/>
        <v>0.68649260018474378</v>
      </c>
      <c r="AX92" s="77">
        <f t="shared" si="61"/>
        <v>0.68649260040679805</v>
      </c>
      <c r="AY92" s="77">
        <f t="shared" si="62"/>
        <v>0.68649260040679805</v>
      </c>
      <c r="AZ92" s="77">
        <f t="shared" si="63"/>
        <v>0.68649260040769955</v>
      </c>
      <c r="BA92" s="77">
        <f t="shared" si="64"/>
        <v>0.68649260040769955</v>
      </c>
      <c r="BB92" s="77">
        <f t="shared" si="65"/>
        <v>0.68649260040770332</v>
      </c>
    </row>
    <row r="93" spans="1:54" x14ac:dyDescent="0.2">
      <c r="A93" s="15"/>
      <c r="B93" s="24"/>
      <c r="C93" s="15"/>
      <c r="D93" s="17"/>
      <c r="E93" s="17"/>
      <c r="F93" s="19" t="str">
        <f t="shared" si="33"/>
        <v/>
      </c>
      <c r="G93" s="19" t="str">
        <f t="shared" si="34"/>
        <v/>
      </c>
      <c r="H93" s="17"/>
      <c r="I93" s="20" t="str">
        <f t="shared" si="35"/>
        <v/>
      </c>
      <c r="J93" s="21" t="str">
        <f t="shared" si="36"/>
        <v/>
      </c>
      <c r="K93" s="20" t="str">
        <f t="shared" si="37"/>
        <v/>
      </c>
      <c r="L93" s="21" t="str">
        <f t="shared" si="38"/>
        <v/>
      </c>
      <c r="M93" s="22"/>
      <c r="N93" s="20" t="str">
        <f t="shared" si="39"/>
        <v/>
      </c>
      <c r="O93" s="20" t="str">
        <f t="shared" si="40"/>
        <v/>
      </c>
      <c r="P93" s="23" t="str">
        <f t="shared" si="41"/>
        <v/>
      </c>
      <c r="Q93" s="20" t="str">
        <f t="shared" si="42"/>
        <v/>
      </c>
      <c r="R93" s="20" t="str">
        <f t="shared" si="43"/>
        <v/>
      </c>
      <c r="S93" s="23" t="str">
        <f t="shared" si="44"/>
        <v/>
      </c>
      <c r="U93" s="77">
        <f t="shared" si="45"/>
        <v>0</v>
      </c>
      <c r="V93" s="77">
        <f t="shared" si="46"/>
        <v>0</v>
      </c>
      <c r="W93" s="77">
        <f t="shared" si="47"/>
        <v>0</v>
      </c>
      <c r="X93" s="77">
        <f t="shared" si="48"/>
        <v>0</v>
      </c>
      <c r="Y93" s="77">
        <f t="shared" si="49"/>
        <v>0.47544920383669298</v>
      </c>
      <c r="Z93" s="77">
        <f t="shared" si="50"/>
        <v>0.99573254865957062</v>
      </c>
      <c r="AA93" s="77">
        <v>20925874</v>
      </c>
      <c r="AB93" s="77">
        <v>-1.3569863</v>
      </c>
      <c r="AC93" s="77">
        <v>-1.3569863</v>
      </c>
      <c r="AD93" s="77">
        <v>1.7453199999999999E-2</v>
      </c>
      <c r="AE93" s="77">
        <v>1.5707963</v>
      </c>
      <c r="AF93" s="77">
        <v>8.2271899999999995E-2</v>
      </c>
      <c r="AG93" s="77">
        <f t="shared" si="51"/>
        <v>4.1135949999999998E-2</v>
      </c>
      <c r="AH93" s="77">
        <v>0.66153673745587505</v>
      </c>
      <c r="AI93" s="77">
        <v>0.64879020428472001</v>
      </c>
      <c r="AJ93" s="77">
        <v>1.9158210961483899</v>
      </c>
      <c r="AK93" s="77">
        <v>1.934142928924</v>
      </c>
      <c r="AL93" s="77">
        <v>24211285.519269999</v>
      </c>
      <c r="AM93" s="77">
        <v>24985065.326767098</v>
      </c>
      <c r="AN93" s="78"/>
      <c r="AO93" s="79">
        <f t="shared" si="52"/>
        <v>24211285.519269999</v>
      </c>
      <c r="AP93" s="79">
        <f t="shared" si="53"/>
        <v>0.6831667347549476</v>
      </c>
      <c r="AQ93" s="79">
        <f t="shared" si="54"/>
        <v>0.99573254865957062</v>
      </c>
      <c r="AR93" s="79">
        <f t="shared" si="55"/>
        <v>0.68647907750909509</v>
      </c>
      <c r="AS93" s="77">
        <f t="shared" si="56"/>
        <v>0.68647907750909509</v>
      </c>
      <c r="AT93" s="77">
        <f t="shared" si="57"/>
        <v>0.68649254549800376</v>
      </c>
      <c r="AU93" s="77">
        <f t="shared" si="58"/>
        <v>0.68649254549800376</v>
      </c>
      <c r="AV93" s="77">
        <f t="shared" si="59"/>
        <v>0.68649260018474378</v>
      </c>
      <c r="AW93" s="77">
        <f t="shared" si="60"/>
        <v>0.68649260018474378</v>
      </c>
      <c r="AX93" s="77">
        <f t="shared" si="61"/>
        <v>0.68649260040679805</v>
      </c>
      <c r="AY93" s="77">
        <f t="shared" si="62"/>
        <v>0.68649260040679805</v>
      </c>
      <c r="AZ93" s="77">
        <f t="shared" si="63"/>
        <v>0.68649260040769955</v>
      </c>
      <c r="BA93" s="77">
        <f t="shared" si="64"/>
        <v>0.68649260040769955</v>
      </c>
      <c r="BB93" s="77">
        <f t="shared" si="65"/>
        <v>0.68649260040770332</v>
      </c>
    </row>
    <row r="94" spans="1:54" x14ac:dyDescent="0.2">
      <c r="A94" s="15"/>
      <c r="B94" s="24"/>
      <c r="C94" s="15"/>
      <c r="D94" s="17"/>
      <c r="E94" s="17"/>
      <c r="F94" s="19" t="str">
        <f t="shared" si="33"/>
        <v/>
      </c>
      <c r="G94" s="19" t="str">
        <f t="shared" si="34"/>
        <v/>
      </c>
      <c r="H94" s="17"/>
      <c r="I94" s="20" t="str">
        <f t="shared" si="35"/>
        <v/>
      </c>
      <c r="J94" s="21" t="str">
        <f t="shared" si="36"/>
        <v/>
      </c>
      <c r="K94" s="20" t="str">
        <f t="shared" si="37"/>
        <v/>
      </c>
      <c r="L94" s="21" t="str">
        <f t="shared" si="38"/>
        <v/>
      </c>
      <c r="M94" s="22"/>
      <c r="N94" s="20" t="str">
        <f t="shared" si="39"/>
        <v/>
      </c>
      <c r="O94" s="20" t="str">
        <f t="shared" si="40"/>
        <v/>
      </c>
      <c r="P94" s="23" t="str">
        <f t="shared" si="41"/>
        <v/>
      </c>
      <c r="Q94" s="20" t="str">
        <f t="shared" si="42"/>
        <v/>
      </c>
      <c r="R94" s="20" t="str">
        <f t="shared" si="43"/>
        <v/>
      </c>
      <c r="S94" s="23" t="str">
        <f t="shared" si="44"/>
        <v/>
      </c>
      <c r="U94" s="77">
        <f t="shared" si="45"/>
        <v>0</v>
      </c>
      <c r="V94" s="77">
        <f t="shared" si="46"/>
        <v>0</v>
      </c>
      <c r="W94" s="77">
        <f t="shared" si="47"/>
        <v>0</v>
      </c>
      <c r="X94" s="77">
        <f t="shared" si="48"/>
        <v>0</v>
      </c>
      <c r="Y94" s="77">
        <f t="shared" si="49"/>
        <v>0.47544920383669298</v>
      </c>
      <c r="Z94" s="77">
        <f t="shared" si="50"/>
        <v>0.99573254865957062</v>
      </c>
      <c r="AA94" s="77">
        <v>20925874</v>
      </c>
      <c r="AB94" s="77">
        <v>-1.3569863</v>
      </c>
      <c r="AC94" s="77">
        <v>-1.3569863</v>
      </c>
      <c r="AD94" s="77">
        <v>1.7453199999999999E-2</v>
      </c>
      <c r="AE94" s="77">
        <v>1.5707963</v>
      </c>
      <c r="AF94" s="77">
        <v>8.2271899999999995E-2</v>
      </c>
      <c r="AG94" s="77">
        <f t="shared" si="51"/>
        <v>4.1135949999999998E-2</v>
      </c>
      <c r="AH94" s="77">
        <v>0.66153673745587505</v>
      </c>
      <c r="AI94" s="77">
        <v>0.64879020428472001</v>
      </c>
      <c r="AJ94" s="77">
        <v>1.9158210961483899</v>
      </c>
      <c r="AK94" s="77">
        <v>1.934142928924</v>
      </c>
      <c r="AL94" s="77">
        <v>24211285.519269999</v>
      </c>
      <c r="AM94" s="77">
        <v>24985065.326767098</v>
      </c>
      <c r="AN94" s="78"/>
      <c r="AO94" s="79">
        <f t="shared" si="52"/>
        <v>24211285.519269999</v>
      </c>
      <c r="AP94" s="79">
        <f t="shared" si="53"/>
        <v>0.6831667347549476</v>
      </c>
      <c r="AQ94" s="79">
        <f t="shared" si="54"/>
        <v>0.99573254865957062</v>
      </c>
      <c r="AR94" s="79">
        <f t="shared" si="55"/>
        <v>0.68647907750909509</v>
      </c>
      <c r="AS94" s="77">
        <f t="shared" si="56"/>
        <v>0.68647907750909509</v>
      </c>
      <c r="AT94" s="77">
        <f t="shared" si="57"/>
        <v>0.68649254549800376</v>
      </c>
      <c r="AU94" s="77">
        <f t="shared" si="58"/>
        <v>0.68649254549800376</v>
      </c>
      <c r="AV94" s="77">
        <f t="shared" si="59"/>
        <v>0.68649260018474378</v>
      </c>
      <c r="AW94" s="77">
        <f t="shared" si="60"/>
        <v>0.68649260018474378</v>
      </c>
      <c r="AX94" s="77">
        <f t="shared" si="61"/>
        <v>0.68649260040679805</v>
      </c>
      <c r="AY94" s="77">
        <f t="shared" si="62"/>
        <v>0.68649260040679805</v>
      </c>
      <c r="AZ94" s="77">
        <f t="shared" si="63"/>
        <v>0.68649260040769955</v>
      </c>
      <c r="BA94" s="77">
        <f t="shared" si="64"/>
        <v>0.68649260040769955</v>
      </c>
      <c r="BB94" s="77">
        <f t="shared" si="65"/>
        <v>0.68649260040770332</v>
      </c>
    </row>
    <row r="95" spans="1:54" x14ac:dyDescent="0.2">
      <c r="A95" s="15"/>
      <c r="B95" s="24"/>
      <c r="C95" s="15"/>
      <c r="D95" s="17"/>
      <c r="E95" s="17"/>
      <c r="F95" s="19" t="str">
        <f t="shared" si="33"/>
        <v/>
      </c>
      <c r="G95" s="19" t="str">
        <f t="shared" si="34"/>
        <v/>
      </c>
      <c r="H95" s="17"/>
      <c r="I95" s="20" t="str">
        <f t="shared" si="35"/>
        <v/>
      </c>
      <c r="J95" s="21" t="str">
        <f t="shared" si="36"/>
        <v/>
      </c>
      <c r="K95" s="20" t="str">
        <f t="shared" si="37"/>
        <v/>
      </c>
      <c r="L95" s="21" t="str">
        <f t="shared" si="38"/>
        <v/>
      </c>
      <c r="M95" s="22"/>
      <c r="N95" s="20" t="str">
        <f t="shared" si="39"/>
        <v/>
      </c>
      <c r="O95" s="20" t="str">
        <f t="shared" si="40"/>
        <v/>
      </c>
      <c r="P95" s="23" t="str">
        <f t="shared" si="41"/>
        <v/>
      </c>
      <c r="Q95" s="20" t="str">
        <f t="shared" si="42"/>
        <v/>
      </c>
      <c r="R95" s="20" t="str">
        <f t="shared" si="43"/>
        <v/>
      </c>
      <c r="S95" s="23" t="str">
        <f t="shared" si="44"/>
        <v/>
      </c>
      <c r="U95" s="77">
        <f t="shared" si="45"/>
        <v>0</v>
      </c>
      <c r="V95" s="77">
        <f t="shared" si="46"/>
        <v>0</v>
      </c>
      <c r="W95" s="77">
        <f t="shared" si="47"/>
        <v>0</v>
      </c>
      <c r="X95" s="77">
        <f t="shared" si="48"/>
        <v>0</v>
      </c>
      <c r="Y95" s="77">
        <f t="shared" si="49"/>
        <v>0.47544920383669298</v>
      </c>
      <c r="Z95" s="77">
        <f t="shared" si="50"/>
        <v>0.99573254865957062</v>
      </c>
      <c r="AA95" s="77">
        <v>20925874</v>
      </c>
      <c r="AB95" s="77">
        <v>-1.3569863</v>
      </c>
      <c r="AC95" s="77">
        <v>-1.3569863</v>
      </c>
      <c r="AD95" s="77">
        <v>1.7453199999999999E-2</v>
      </c>
      <c r="AE95" s="77">
        <v>1.5707963</v>
      </c>
      <c r="AF95" s="77">
        <v>8.2271899999999995E-2</v>
      </c>
      <c r="AG95" s="77">
        <f t="shared" si="51"/>
        <v>4.1135949999999998E-2</v>
      </c>
      <c r="AH95" s="77">
        <v>0.66153673745587505</v>
      </c>
      <c r="AI95" s="77">
        <v>0.64879020428472001</v>
      </c>
      <c r="AJ95" s="77">
        <v>1.9158210961483899</v>
      </c>
      <c r="AK95" s="77">
        <v>1.934142928924</v>
      </c>
      <c r="AL95" s="77">
        <v>24211285.519269999</v>
      </c>
      <c r="AM95" s="77">
        <v>24985065.326767098</v>
      </c>
      <c r="AN95" s="78"/>
      <c r="AO95" s="79">
        <f t="shared" si="52"/>
        <v>24211285.519269999</v>
      </c>
      <c r="AP95" s="79">
        <f t="shared" si="53"/>
        <v>0.6831667347549476</v>
      </c>
      <c r="AQ95" s="79">
        <f t="shared" si="54"/>
        <v>0.99573254865957062</v>
      </c>
      <c r="AR95" s="79">
        <f t="shared" si="55"/>
        <v>0.68647907750909509</v>
      </c>
      <c r="AS95" s="77">
        <f t="shared" si="56"/>
        <v>0.68647907750909509</v>
      </c>
      <c r="AT95" s="77">
        <f t="shared" si="57"/>
        <v>0.68649254549800376</v>
      </c>
      <c r="AU95" s="77">
        <f t="shared" si="58"/>
        <v>0.68649254549800376</v>
      </c>
      <c r="AV95" s="77">
        <f t="shared" si="59"/>
        <v>0.68649260018474378</v>
      </c>
      <c r="AW95" s="77">
        <f t="shared" si="60"/>
        <v>0.68649260018474378</v>
      </c>
      <c r="AX95" s="77">
        <f t="shared" si="61"/>
        <v>0.68649260040679805</v>
      </c>
      <c r="AY95" s="77">
        <f t="shared" si="62"/>
        <v>0.68649260040679805</v>
      </c>
      <c r="AZ95" s="77">
        <f t="shared" si="63"/>
        <v>0.68649260040769955</v>
      </c>
      <c r="BA95" s="77">
        <f t="shared" si="64"/>
        <v>0.68649260040769955</v>
      </c>
      <c r="BB95" s="77">
        <f t="shared" si="65"/>
        <v>0.68649260040770332</v>
      </c>
    </row>
    <row r="96" spans="1:54" x14ac:dyDescent="0.2">
      <c r="A96" s="15"/>
      <c r="B96" s="24"/>
      <c r="C96" s="15"/>
      <c r="D96" s="17"/>
      <c r="E96" s="17"/>
      <c r="F96" s="19" t="str">
        <f t="shared" si="33"/>
        <v/>
      </c>
      <c r="G96" s="19" t="str">
        <f t="shared" si="34"/>
        <v/>
      </c>
      <c r="H96" s="17"/>
      <c r="I96" s="20" t="str">
        <f t="shared" si="35"/>
        <v/>
      </c>
      <c r="J96" s="21" t="str">
        <f t="shared" si="36"/>
        <v/>
      </c>
      <c r="K96" s="20" t="str">
        <f t="shared" si="37"/>
        <v/>
      </c>
      <c r="L96" s="21" t="str">
        <f t="shared" si="38"/>
        <v/>
      </c>
      <c r="M96" s="22"/>
      <c r="N96" s="20" t="str">
        <f t="shared" si="39"/>
        <v/>
      </c>
      <c r="O96" s="20" t="str">
        <f t="shared" si="40"/>
        <v/>
      </c>
      <c r="P96" s="23" t="str">
        <f t="shared" si="41"/>
        <v/>
      </c>
      <c r="Q96" s="20" t="str">
        <f t="shared" si="42"/>
        <v/>
      </c>
      <c r="R96" s="20" t="str">
        <f t="shared" si="43"/>
        <v/>
      </c>
      <c r="S96" s="23" t="str">
        <f t="shared" si="44"/>
        <v/>
      </c>
      <c r="U96" s="77">
        <f t="shared" si="45"/>
        <v>0</v>
      </c>
      <c r="V96" s="77">
        <f t="shared" si="46"/>
        <v>0</v>
      </c>
      <c r="W96" s="77">
        <f t="shared" si="47"/>
        <v>0</v>
      </c>
      <c r="X96" s="77">
        <f t="shared" si="48"/>
        <v>0</v>
      </c>
      <c r="Y96" s="77">
        <f t="shared" si="49"/>
        <v>0.47544920383669298</v>
      </c>
      <c r="Z96" s="77">
        <f t="shared" si="50"/>
        <v>0.99573254865957062</v>
      </c>
      <c r="AA96" s="77">
        <v>20925874</v>
      </c>
      <c r="AB96" s="77">
        <v>-1.3569863</v>
      </c>
      <c r="AC96" s="77">
        <v>-1.3569863</v>
      </c>
      <c r="AD96" s="77">
        <v>1.7453199999999999E-2</v>
      </c>
      <c r="AE96" s="77">
        <v>1.5707963</v>
      </c>
      <c r="AF96" s="77">
        <v>8.2271899999999995E-2</v>
      </c>
      <c r="AG96" s="77">
        <f t="shared" si="51"/>
        <v>4.1135949999999998E-2</v>
      </c>
      <c r="AH96" s="77">
        <v>0.66153673745587505</v>
      </c>
      <c r="AI96" s="77">
        <v>0.64879020428472001</v>
      </c>
      <c r="AJ96" s="77">
        <v>1.9158210961483899</v>
      </c>
      <c r="AK96" s="77">
        <v>1.934142928924</v>
      </c>
      <c r="AL96" s="77">
        <v>24211285.519269999</v>
      </c>
      <c r="AM96" s="77">
        <v>24985065.326767098</v>
      </c>
      <c r="AN96" s="78"/>
      <c r="AO96" s="79">
        <f t="shared" si="52"/>
        <v>24211285.519269999</v>
      </c>
      <c r="AP96" s="79">
        <f t="shared" si="53"/>
        <v>0.6831667347549476</v>
      </c>
      <c r="AQ96" s="79">
        <f t="shared" si="54"/>
        <v>0.99573254865957062</v>
      </c>
      <c r="AR96" s="79">
        <f t="shared" si="55"/>
        <v>0.68647907750909509</v>
      </c>
      <c r="AS96" s="77">
        <f t="shared" si="56"/>
        <v>0.68647907750909509</v>
      </c>
      <c r="AT96" s="77">
        <f t="shared" si="57"/>
        <v>0.68649254549800376</v>
      </c>
      <c r="AU96" s="77">
        <f t="shared" si="58"/>
        <v>0.68649254549800376</v>
      </c>
      <c r="AV96" s="77">
        <f t="shared" si="59"/>
        <v>0.68649260018474378</v>
      </c>
      <c r="AW96" s="77">
        <f t="shared" si="60"/>
        <v>0.68649260018474378</v>
      </c>
      <c r="AX96" s="77">
        <f t="shared" si="61"/>
        <v>0.68649260040679805</v>
      </c>
      <c r="AY96" s="77">
        <f t="shared" si="62"/>
        <v>0.68649260040679805</v>
      </c>
      <c r="AZ96" s="77">
        <f t="shared" si="63"/>
        <v>0.68649260040769955</v>
      </c>
      <c r="BA96" s="77">
        <f t="shared" si="64"/>
        <v>0.68649260040769955</v>
      </c>
      <c r="BB96" s="77">
        <f t="shared" si="65"/>
        <v>0.68649260040770332</v>
      </c>
    </row>
    <row r="97" spans="1:54" x14ac:dyDescent="0.2">
      <c r="A97" s="15"/>
      <c r="B97" s="24"/>
      <c r="C97" s="15"/>
      <c r="D97" s="17"/>
      <c r="E97" s="17"/>
      <c r="F97" s="19" t="str">
        <f t="shared" si="33"/>
        <v/>
      </c>
      <c r="G97" s="19" t="str">
        <f t="shared" si="34"/>
        <v/>
      </c>
      <c r="H97" s="17"/>
      <c r="I97" s="20" t="str">
        <f t="shared" si="35"/>
        <v/>
      </c>
      <c r="J97" s="21" t="str">
        <f t="shared" si="36"/>
        <v/>
      </c>
      <c r="K97" s="20" t="str">
        <f t="shared" si="37"/>
        <v/>
      </c>
      <c r="L97" s="21" t="str">
        <f t="shared" si="38"/>
        <v/>
      </c>
      <c r="M97" s="22"/>
      <c r="N97" s="20" t="str">
        <f t="shared" si="39"/>
        <v/>
      </c>
      <c r="O97" s="20" t="str">
        <f t="shared" si="40"/>
        <v/>
      </c>
      <c r="P97" s="23" t="str">
        <f t="shared" si="41"/>
        <v/>
      </c>
      <c r="Q97" s="20" t="str">
        <f t="shared" si="42"/>
        <v/>
      </c>
      <c r="R97" s="20" t="str">
        <f t="shared" si="43"/>
        <v/>
      </c>
      <c r="S97" s="23" t="str">
        <f t="shared" si="44"/>
        <v/>
      </c>
      <c r="U97" s="77">
        <f t="shared" si="45"/>
        <v>0</v>
      </c>
      <c r="V97" s="77">
        <f t="shared" si="46"/>
        <v>0</v>
      </c>
      <c r="W97" s="77">
        <f t="shared" si="47"/>
        <v>0</v>
      </c>
      <c r="X97" s="77">
        <f t="shared" si="48"/>
        <v>0</v>
      </c>
      <c r="Y97" s="77">
        <f t="shared" si="49"/>
        <v>0.47544920383669298</v>
      </c>
      <c r="Z97" s="77">
        <f t="shared" si="50"/>
        <v>0.99573254865957062</v>
      </c>
      <c r="AA97" s="77">
        <v>20925874</v>
      </c>
      <c r="AB97" s="77">
        <v>-1.3569863</v>
      </c>
      <c r="AC97" s="77">
        <v>-1.3569863</v>
      </c>
      <c r="AD97" s="77">
        <v>1.7453199999999999E-2</v>
      </c>
      <c r="AE97" s="77">
        <v>1.5707963</v>
      </c>
      <c r="AF97" s="77">
        <v>8.2271899999999995E-2</v>
      </c>
      <c r="AG97" s="77">
        <f t="shared" si="51"/>
        <v>4.1135949999999998E-2</v>
      </c>
      <c r="AH97" s="77">
        <v>0.66153673745587505</v>
      </c>
      <c r="AI97" s="77">
        <v>0.64879020428472001</v>
      </c>
      <c r="AJ97" s="77">
        <v>1.9158210961483899</v>
      </c>
      <c r="AK97" s="77">
        <v>1.934142928924</v>
      </c>
      <c r="AL97" s="77">
        <v>24211285.519269999</v>
      </c>
      <c r="AM97" s="77">
        <v>24985065.326767098</v>
      </c>
      <c r="AN97" s="78"/>
      <c r="AO97" s="79">
        <f t="shared" si="52"/>
        <v>24211285.519269999</v>
      </c>
      <c r="AP97" s="79">
        <f t="shared" si="53"/>
        <v>0.6831667347549476</v>
      </c>
      <c r="AQ97" s="79">
        <f t="shared" si="54"/>
        <v>0.99573254865957062</v>
      </c>
      <c r="AR97" s="79">
        <f t="shared" si="55"/>
        <v>0.68647907750909509</v>
      </c>
      <c r="AS97" s="77">
        <f t="shared" si="56"/>
        <v>0.68647907750909509</v>
      </c>
      <c r="AT97" s="77">
        <f t="shared" si="57"/>
        <v>0.68649254549800376</v>
      </c>
      <c r="AU97" s="77">
        <f t="shared" si="58"/>
        <v>0.68649254549800376</v>
      </c>
      <c r="AV97" s="77">
        <f t="shared" si="59"/>
        <v>0.68649260018474378</v>
      </c>
      <c r="AW97" s="77">
        <f t="shared" si="60"/>
        <v>0.68649260018474378</v>
      </c>
      <c r="AX97" s="77">
        <f t="shared" si="61"/>
        <v>0.68649260040679805</v>
      </c>
      <c r="AY97" s="77">
        <f t="shared" si="62"/>
        <v>0.68649260040679805</v>
      </c>
      <c r="AZ97" s="77">
        <f t="shared" si="63"/>
        <v>0.68649260040769955</v>
      </c>
      <c r="BA97" s="77">
        <f t="shared" si="64"/>
        <v>0.68649260040769955</v>
      </c>
      <c r="BB97" s="77">
        <f t="shared" si="65"/>
        <v>0.68649260040770332</v>
      </c>
    </row>
    <row r="98" spans="1:54" x14ac:dyDescent="0.2">
      <c r="A98" s="15"/>
      <c r="B98" s="24"/>
      <c r="C98" s="15"/>
      <c r="D98" s="17"/>
      <c r="E98" s="17"/>
      <c r="F98" s="19" t="str">
        <f t="shared" si="33"/>
        <v/>
      </c>
      <c r="G98" s="19" t="str">
        <f t="shared" si="34"/>
        <v/>
      </c>
      <c r="H98" s="17"/>
      <c r="I98" s="20" t="str">
        <f t="shared" si="35"/>
        <v/>
      </c>
      <c r="J98" s="21" t="str">
        <f t="shared" si="36"/>
        <v/>
      </c>
      <c r="K98" s="20" t="str">
        <f t="shared" si="37"/>
        <v/>
      </c>
      <c r="L98" s="21" t="str">
        <f t="shared" si="38"/>
        <v/>
      </c>
      <c r="M98" s="22"/>
      <c r="N98" s="20" t="str">
        <f t="shared" si="39"/>
        <v/>
      </c>
      <c r="O98" s="20" t="str">
        <f t="shared" si="40"/>
        <v/>
      </c>
      <c r="P98" s="23" t="str">
        <f t="shared" si="41"/>
        <v/>
      </c>
      <c r="Q98" s="20" t="str">
        <f t="shared" si="42"/>
        <v/>
      </c>
      <c r="R98" s="20" t="str">
        <f t="shared" si="43"/>
        <v/>
      </c>
      <c r="S98" s="23" t="str">
        <f t="shared" si="44"/>
        <v/>
      </c>
      <c r="U98" s="77">
        <f t="shared" si="45"/>
        <v>0</v>
      </c>
      <c r="V98" s="77">
        <f t="shared" si="46"/>
        <v>0</v>
      </c>
      <c r="W98" s="77">
        <f t="shared" si="47"/>
        <v>0</v>
      </c>
      <c r="X98" s="77">
        <f t="shared" si="48"/>
        <v>0</v>
      </c>
      <c r="Y98" s="77">
        <f t="shared" si="49"/>
        <v>0.47544920383669298</v>
      </c>
      <c r="Z98" s="77">
        <f t="shared" si="50"/>
        <v>0.99573254865957062</v>
      </c>
      <c r="AA98" s="77">
        <v>20925874</v>
      </c>
      <c r="AB98" s="77">
        <v>-1.3569863</v>
      </c>
      <c r="AC98" s="77">
        <v>-1.3569863</v>
      </c>
      <c r="AD98" s="77">
        <v>1.7453199999999999E-2</v>
      </c>
      <c r="AE98" s="77">
        <v>1.5707963</v>
      </c>
      <c r="AF98" s="77">
        <v>8.2271899999999995E-2</v>
      </c>
      <c r="AG98" s="77">
        <f t="shared" si="51"/>
        <v>4.1135949999999998E-2</v>
      </c>
      <c r="AH98" s="77">
        <v>0.66153673745587505</v>
      </c>
      <c r="AI98" s="77">
        <v>0.64879020428472001</v>
      </c>
      <c r="AJ98" s="77">
        <v>1.9158210961483899</v>
      </c>
      <c r="AK98" s="77">
        <v>1.934142928924</v>
      </c>
      <c r="AL98" s="77">
        <v>24211285.519269999</v>
      </c>
      <c r="AM98" s="77">
        <v>24985065.326767098</v>
      </c>
      <c r="AN98" s="78"/>
      <c r="AO98" s="79">
        <f t="shared" si="52"/>
        <v>24211285.519269999</v>
      </c>
      <c r="AP98" s="79">
        <f t="shared" si="53"/>
        <v>0.6831667347549476</v>
      </c>
      <c r="AQ98" s="79">
        <f t="shared" si="54"/>
        <v>0.99573254865957062</v>
      </c>
      <c r="AR98" s="79">
        <f t="shared" si="55"/>
        <v>0.68647907750909509</v>
      </c>
      <c r="AS98" s="77">
        <f t="shared" si="56"/>
        <v>0.68647907750909509</v>
      </c>
      <c r="AT98" s="77">
        <f t="shared" si="57"/>
        <v>0.68649254549800376</v>
      </c>
      <c r="AU98" s="77">
        <f t="shared" si="58"/>
        <v>0.68649254549800376</v>
      </c>
      <c r="AV98" s="77">
        <f t="shared" si="59"/>
        <v>0.68649260018474378</v>
      </c>
      <c r="AW98" s="77">
        <f t="shared" si="60"/>
        <v>0.68649260018474378</v>
      </c>
      <c r="AX98" s="77">
        <f t="shared" si="61"/>
        <v>0.68649260040679805</v>
      </c>
      <c r="AY98" s="77">
        <f t="shared" si="62"/>
        <v>0.68649260040679805</v>
      </c>
      <c r="AZ98" s="77">
        <f t="shared" si="63"/>
        <v>0.68649260040769955</v>
      </c>
      <c r="BA98" s="77">
        <f t="shared" si="64"/>
        <v>0.68649260040769955</v>
      </c>
      <c r="BB98" s="77">
        <f t="shared" si="65"/>
        <v>0.68649260040770332</v>
      </c>
    </row>
    <row r="99" spans="1:54" x14ac:dyDescent="0.2">
      <c r="A99" s="15"/>
      <c r="B99" s="24"/>
      <c r="C99" s="15"/>
      <c r="D99" s="17"/>
      <c r="E99" s="17"/>
      <c r="F99" s="19" t="str">
        <f t="shared" si="33"/>
        <v/>
      </c>
      <c r="G99" s="19" t="str">
        <f t="shared" si="34"/>
        <v/>
      </c>
      <c r="H99" s="17"/>
      <c r="I99" s="20" t="str">
        <f t="shared" si="35"/>
        <v/>
      </c>
      <c r="J99" s="21" t="str">
        <f t="shared" si="36"/>
        <v/>
      </c>
      <c r="K99" s="20" t="str">
        <f t="shared" si="37"/>
        <v/>
      </c>
      <c r="L99" s="21" t="str">
        <f t="shared" si="38"/>
        <v/>
      </c>
      <c r="M99" s="22"/>
      <c r="N99" s="20" t="str">
        <f t="shared" si="39"/>
        <v/>
      </c>
      <c r="O99" s="20" t="str">
        <f t="shared" si="40"/>
        <v/>
      </c>
      <c r="P99" s="23" t="str">
        <f t="shared" si="41"/>
        <v/>
      </c>
      <c r="Q99" s="20" t="str">
        <f t="shared" si="42"/>
        <v/>
      </c>
      <c r="R99" s="20" t="str">
        <f t="shared" si="43"/>
        <v/>
      </c>
      <c r="S99" s="23" t="str">
        <f t="shared" si="44"/>
        <v/>
      </c>
      <c r="U99" s="77">
        <f t="shared" si="45"/>
        <v>0</v>
      </c>
      <c r="V99" s="77">
        <f t="shared" si="46"/>
        <v>0</v>
      </c>
      <c r="W99" s="77">
        <f t="shared" si="47"/>
        <v>0</v>
      </c>
      <c r="X99" s="77">
        <f t="shared" si="48"/>
        <v>0</v>
      </c>
      <c r="Y99" s="77">
        <f t="shared" si="49"/>
        <v>0.47544920383669298</v>
      </c>
      <c r="Z99" s="77">
        <f t="shared" si="50"/>
        <v>0.99573254865957062</v>
      </c>
      <c r="AA99" s="77">
        <v>20925874</v>
      </c>
      <c r="AB99" s="77">
        <v>-1.3569863</v>
      </c>
      <c r="AC99" s="77">
        <v>-1.3569863</v>
      </c>
      <c r="AD99" s="77">
        <v>1.7453199999999999E-2</v>
      </c>
      <c r="AE99" s="77">
        <v>1.5707963</v>
      </c>
      <c r="AF99" s="77">
        <v>8.2271899999999995E-2</v>
      </c>
      <c r="AG99" s="77">
        <f t="shared" si="51"/>
        <v>4.1135949999999998E-2</v>
      </c>
      <c r="AH99" s="77">
        <v>0.66153673745587505</v>
      </c>
      <c r="AI99" s="77">
        <v>0.64879020428472001</v>
      </c>
      <c r="AJ99" s="77">
        <v>1.9158210961483899</v>
      </c>
      <c r="AK99" s="77">
        <v>1.934142928924</v>
      </c>
      <c r="AL99" s="77">
        <v>24211285.519269999</v>
      </c>
      <c r="AM99" s="77">
        <v>24985065.326767098</v>
      </c>
      <c r="AN99" s="78"/>
      <c r="AO99" s="79">
        <f t="shared" si="52"/>
        <v>24211285.519269999</v>
      </c>
      <c r="AP99" s="79">
        <f t="shared" si="53"/>
        <v>0.6831667347549476</v>
      </c>
      <c r="AQ99" s="79">
        <f t="shared" si="54"/>
        <v>0.99573254865957062</v>
      </c>
      <c r="AR99" s="79">
        <f t="shared" si="55"/>
        <v>0.68647907750909509</v>
      </c>
      <c r="AS99" s="77">
        <f t="shared" si="56"/>
        <v>0.68647907750909509</v>
      </c>
      <c r="AT99" s="77">
        <f t="shared" si="57"/>
        <v>0.68649254549800376</v>
      </c>
      <c r="AU99" s="77">
        <f t="shared" si="58"/>
        <v>0.68649254549800376</v>
      </c>
      <c r="AV99" s="77">
        <f t="shared" si="59"/>
        <v>0.68649260018474378</v>
      </c>
      <c r="AW99" s="77">
        <f t="shared" si="60"/>
        <v>0.68649260018474378</v>
      </c>
      <c r="AX99" s="77">
        <f t="shared" si="61"/>
        <v>0.68649260040679805</v>
      </c>
      <c r="AY99" s="77">
        <f t="shared" si="62"/>
        <v>0.68649260040679805</v>
      </c>
      <c r="AZ99" s="77">
        <f t="shared" si="63"/>
        <v>0.68649260040769955</v>
      </c>
      <c r="BA99" s="77">
        <f t="shared" si="64"/>
        <v>0.68649260040769955</v>
      </c>
      <c r="BB99" s="77">
        <f t="shared" si="65"/>
        <v>0.68649260040770332</v>
      </c>
    </row>
    <row r="100" spans="1:54" x14ac:dyDescent="0.2">
      <c r="A100" s="15"/>
      <c r="B100" s="24"/>
      <c r="C100" s="15"/>
      <c r="D100" s="17"/>
      <c r="E100" s="17"/>
      <c r="F100" s="19" t="str">
        <f t="shared" si="33"/>
        <v/>
      </c>
      <c r="G100" s="19" t="str">
        <f t="shared" si="34"/>
        <v/>
      </c>
      <c r="H100" s="17"/>
      <c r="I100" s="20" t="str">
        <f t="shared" si="35"/>
        <v/>
      </c>
      <c r="J100" s="21" t="str">
        <f t="shared" si="36"/>
        <v/>
      </c>
      <c r="K100" s="20" t="str">
        <f t="shared" si="37"/>
        <v/>
      </c>
      <c r="L100" s="21" t="str">
        <f t="shared" si="38"/>
        <v/>
      </c>
      <c r="M100" s="22"/>
      <c r="N100" s="20" t="str">
        <f t="shared" si="39"/>
        <v/>
      </c>
      <c r="O100" s="20" t="str">
        <f t="shared" si="40"/>
        <v/>
      </c>
      <c r="P100" s="23" t="str">
        <f t="shared" si="41"/>
        <v/>
      </c>
      <c r="Q100" s="20" t="str">
        <f t="shared" si="42"/>
        <v/>
      </c>
      <c r="R100" s="20" t="str">
        <f t="shared" si="43"/>
        <v/>
      </c>
      <c r="S100" s="23" t="str">
        <f t="shared" si="44"/>
        <v/>
      </c>
      <c r="U100" s="77">
        <f t="shared" si="45"/>
        <v>0</v>
      </c>
      <c r="V100" s="77">
        <f t="shared" si="46"/>
        <v>0</v>
      </c>
      <c r="W100" s="77">
        <f t="shared" si="47"/>
        <v>0</v>
      </c>
      <c r="X100" s="77">
        <f t="shared" si="48"/>
        <v>0</v>
      </c>
      <c r="Y100" s="77">
        <f t="shared" si="49"/>
        <v>0.47544920383669298</v>
      </c>
      <c r="Z100" s="77">
        <f t="shared" si="50"/>
        <v>0.99573254865957062</v>
      </c>
      <c r="AA100" s="77">
        <v>20925874</v>
      </c>
      <c r="AB100" s="77">
        <v>-1.3569863</v>
      </c>
      <c r="AC100" s="77">
        <v>-1.3569863</v>
      </c>
      <c r="AD100" s="77">
        <v>1.7453199999999999E-2</v>
      </c>
      <c r="AE100" s="77">
        <v>1.5707963</v>
      </c>
      <c r="AF100" s="77">
        <v>8.2271899999999995E-2</v>
      </c>
      <c r="AG100" s="77">
        <f t="shared" si="51"/>
        <v>4.1135949999999998E-2</v>
      </c>
      <c r="AH100" s="77">
        <v>0.66153673745587505</v>
      </c>
      <c r="AI100" s="77">
        <v>0.64879020428472001</v>
      </c>
      <c r="AJ100" s="77">
        <v>1.9158210961483899</v>
      </c>
      <c r="AK100" s="77">
        <v>1.934142928924</v>
      </c>
      <c r="AL100" s="77">
        <v>24211285.519269999</v>
      </c>
      <c r="AM100" s="77">
        <v>24985065.326767098</v>
      </c>
      <c r="AN100" s="78"/>
      <c r="AO100" s="79">
        <f t="shared" si="52"/>
        <v>24211285.519269999</v>
      </c>
      <c r="AP100" s="79">
        <f t="shared" si="53"/>
        <v>0.6831667347549476</v>
      </c>
      <c r="AQ100" s="79">
        <f t="shared" si="54"/>
        <v>0.99573254865957062</v>
      </c>
      <c r="AR100" s="79">
        <f t="shared" si="55"/>
        <v>0.68647907750909509</v>
      </c>
      <c r="AS100" s="77">
        <f t="shared" si="56"/>
        <v>0.68647907750909509</v>
      </c>
      <c r="AT100" s="77">
        <f t="shared" si="57"/>
        <v>0.68649254549800376</v>
      </c>
      <c r="AU100" s="77">
        <f t="shared" si="58"/>
        <v>0.68649254549800376</v>
      </c>
      <c r="AV100" s="77">
        <f t="shared" si="59"/>
        <v>0.68649260018474378</v>
      </c>
      <c r="AW100" s="77">
        <f t="shared" si="60"/>
        <v>0.68649260018474378</v>
      </c>
      <c r="AX100" s="77">
        <f t="shared" si="61"/>
        <v>0.68649260040679805</v>
      </c>
      <c r="AY100" s="77">
        <f t="shared" si="62"/>
        <v>0.68649260040679805</v>
      </c>
      <c r="AZ100" s="77">
        <f t="shared" si="63"/>
        <v>0.68649260040769955</v>
      </c>
      <c r="BA100" s="77">
        <f t="shared" si="64"/>
        <v>0.68649260040769955</v>
      </c>
      <c r="BB100" s="77">
        <f t="shared" si="65"/>
        <v>0.68649260040770332</v>
      </c>
    </row>
    <row r="101" spans="1:54" x14ac:dyDescent="0.2">
      <c r="A101" s="15"/>
      <c r="B101" s="24"/>
      <c r="C101" s="15"/>
      <c r="D101" s="17"/>
      <c r="E101" s="17"/>
      <c r="F101" s="19" t="str">
        <f t="shared" si="33"/>
        <v/>
      </c>
      <c r="G101" s="19" t="str">
        <f t="shared" si="34"/>
        <v/>
      </c>
      <c r="H101" s="17"/>
      <c r="I101" s="20" t="str">
        <f t="shared" si="35"/>
        <v/>
      </c>
      <c r="J101" s="21" t="str">
        <f t="shared" si="36"/>
        <v/>
      </c>
      <c r="K101" s="20" t="str">
        <f t="shared" si="37"/>
        <v/>
      </c>
      <c r="L101" s="21" t="str">
        <f t="shared" si="38"/>
        <v/>
      </c>
      <c r="M101" s="22"/>
      <c r="N101" s="20" t="str">
        <f t="shared" si="39"/>
        <v/>
      </c>
      <c r="O101" s="20" t="str">
        <f t="shared" si="40"/>
        <v/>
      </c>
      <c r="P101" s="23" t="str">
        <f t="shared" si="41"/>
        <v/>
      </c>
      <c r="Q101" s="20" t="str">
        <f t="shared" si="42"/>
        <v/>
      </c>
      <c r="R101" s="20" t="str">
        <f t="shared" si="43"/>
        <v/>
      </c>
      <c r="S101" s="23" t="str">
        <f t="shared" si="44"/>
        <v/>
      </c>
      <c r="U101" s="77">
        <f t="shared" si="45"/>
        <v>0</v>
      </c>
      <c r="V101" s="77">
        <f t="shared" si="46"/>
        <v>0</v>
      </c>
      <c r="W101" s="77">
        <f t="shared" si="47"/>
        <v>0</v>
      </c>
      <c r="X101" s="77">
        <f t="shared" si="48"/>
        <v>0</v>
      </c>
      <c r="Y101" s="77">
        <f t="shared" si="49"/>
        <v>0.47544920383669298</v>
      </c>
      <c r="Z101" s="77">
        <f t="shared" si="50"/>
        <v>0.99573254865957062</v>
      </c>
      <c r="AA101" s="77">
        <v>20925874</v>
      </c>
      <c r="AB101" s="77">
        <v>-1.3569863</v>
      </c>
      <c r="AC101" s="77">
        <v>-1.3569863</v>
      </c>
      <c r="AD101" s="77">
        <v>1.7453199999999999E-2</v>
      </c>
      <c r="AE101" s="77">
        <v>1.5707963</v>
      </c>
      <c r="AF101" s="77">
        <v>8.2271899999999995E-2</v>
      </c>
      <c r="AG101" s="77">
        <f t="shared" si="51"/>
        <v>4.1135949999999998E-2</v>
      </c>
      <c r="AH101" s="77">
        <v>0.66153673745587505</v>
      </c>
      <c r="AI101" s="77">
        <v>0.64879020428472001</v>
      </c>
      <c r="AJ101" s="77">
        <v>1.9158210961483899</v>
      </c>
      <c r="AK101" s="77">
        <v>1.934142928924</v>
      </c>
      <c r="AL101" s="77">
        <v>24211285.519269999</v>
      </c>
      <c r="AM101" s="77">
        <v>24985065.326767098</v>
      </c>
      <c r="AN101" s="78"/>
      <c r="AO101" s="79">
        <f t="shared" si="52"/>
        <v>24211285.519269999</v>
      </c>
      <c r="AP101" s="79">
        <f t="shared" si="53"/>
        <v>0.6831667347549476</v>
      </c>
      <c r="AQ101" s="79">
        <f t="shared" si="54"/>
        <v>0.99573254865957062</v>
      </c>
      <c r="AR101" s="79">
        <f t="shared" si="55"/>
        <v>0.68647907750909509</v>
      </c>
      <c r="AS101" s="77">
        <f t="shared" si="56"/>
        <v>0.68647907750909509</v>
      </c>
      <c r="AT101" s="77">
        <f t="shared" si="57"/>
        <v>0.68649254549800376</v>
      </c>
      <c r="AU101" s="77">
        <f t="shared" si="58"/>
        <v>0.68649254549800376</v>
      </c>
      <c r="AV101" s="77">
        <f t="shared" si="59"/>
        <v>0.68649260018474378</v>
      </c>
      <c r="AW101" s="77">
        <f t="shared" si="60"/>
        <v>0.68649260018474378</v>
      </c>
      <c r="AX101" s="77">
        <f t="shared" si="61"/>
        <v>0.68649260040679805</v>
      </c>
      <c r="AY101" s="77">
        <f t="shared" si="62"/>
        <v>0.68649260040679805</v>
      </c>
      <c r="AZ101" s="77">
        <f t="shared" si="63"/>
        <v>0.68649260040769955</v>
      </c>
      <c r="BA101" s="77">
        <f t="shared" si="64"/>
        <v>0.68649260040769955</v>
      </c>
      <c r="BB101" s="77">
        <f t="shared" si="65"/>
        <v>0.68649260040770332</v>
      </c>
    </row>
    <row r="102" spans="1:54" x14ac:dyDescent="0.2">
      <c r="A102" s="15"/>
      <c r="B102" s="24"/>
      <c r="C102" s="15"/>
      <c r="D102" s="17"/>
      <c r="E102" s="17"/>
      <c r="F102" s="19" t="str">
        <f t="shared" si="33"/>
        <v/>
      </c>
      <c r="G102" s="19" t="str">
        <f t="shared" si="34"/>
        <v/>
      </c>
      <c r="H102" s="17"/>
      <c r="I102" s="20" t="str">
        <f t="shared" si="35"/>
        <v/>
      </c>
      <c r="J102" s="21" t="str">
        <f t="shared" si="36"/>
        <v/>
      </c>
      <c r="K102" s="20" t="str">
        <f t="shared" si="37"/>
        <v/>
      </c>
      <c r="L102" s="21" t="str">
        <f t="shared" si="38"/>
        <v/>
      </c>
      <c r="M102" s="22"/>
      <c r="N102" s="20" t="str">
        <f t="shared" si="39"/>
        <v/>
      </c>
      <c r="O102" s="20" t="str">
        <f t="shared" si="40"/>
        <v/>
      </c>
      <c r="P102" s="23" t="str">
        <f t="shared" si="41"/>
        <v/>
      </c>
      <c r="Q102" s="20" t="str">
        <f t="shared" si="42"/>
        <v/>
      </c>
      <c r="R102" s="20" t="str">
        <f t="shared" si="43"/>
        <v/>
      </c>
      <c r="S102" s="23" t="str">
        <f t="shared" si="44"/>
        <v/>
      </c>
      <c r="U102" s="77">
        <f t="shared" si="45"/>
        <v>0</v>
      </c>
      <c r="V102" s="77">
        <f t="shared" si="46"/>
        <v>0</v>
      </c>
      <c r="W102" s="77">
        <f t="shared" si="47"/>
        <v>0</v>
      </c>
      <c r="X102" s="77">
        <f t="shared" si="48"/>
        <v>0</v>
      </c>
      <c r="Y102" s="77">
        <f t="shared" si="49"/>
        <v>0.47544920383669298</v>
      </c>
      <c r="Z102" s="77">
        <f t="shared" si="50"/>
        <v>0.99573254865957062</v>
      </c>
      <c r="AA102" s="77">
        <v>20925874</v>
      </c>
      <c r="AB102" s="77">
        <v>-1.3569863</v>
      </c>
      <c r="AC102" s="77">
        <v>-1.3569863</v>
      </c>
      <c r="AD102" s="77">
        <v>1.7453199999999999E-2</v>
      </c>
      <c r="AE102" s="77">
        <v>1.5707963</v>
      </c>
      <c r="AF102" s="77">
        <v>8.2271899999999995E-2</v>
      </c>
      <c r="AG102" s="77">
        <f t="shared" si="51"/>
        <v>4.1135949999999998E-2</v>
      </c>
      <c r="AH102" s="77">
        <v>0.66153673745587505</v>
      </c>
      <c r="AI102" s="77">
        <v>0.64879020428472001</v>
      </c>
      <c r="AJ102" s="77">
        <v>1.9158210961483899</v>
      </c>
      <c r="AK102" s="77">
        <v>1.934142928924</v>
      </c>
      <c r="AL102" s="77">
        <v>24211285.519269999</v>
      </c>
      <c r="AM102" s="77">
        <v>24985065.326767098</v>
      </c>
      <c r="AN102" s="78"/>
      <c r="AO102" s="79">
        <f t="shared" si="52"/>
        <v>24211285.519269999</v>
      </c>
      <c r="AP102" s="79">
        <f t="shared" si="53"/>
        <v>0.6831667347549476</v>
      </c>
      <c r="AQ102" s="79">
        <f t="shared" si="54"/>
        <v>0.99573254865957062</v>
      </c>
      <c r="AR102" s="79">
        <f t="shared" si="55"/>
        <v>0.68647907750909509</v>
      </c>
      <c r="AS102" s="77">
        <f t="shared" si="56"/>
        <v>0.68647907750909509</v>
      </c>
      <c r="AT102" s="77">
        <f t="shared" si="57"/>
        <v>0.68649254549800376</v>
      </c>
      <c r="AU102" s="77">
        <f t="shared" si="58"/>
        <v>0.68649254549800376</v>
      </c>
      <c r="AV102" s="77">
        <f t="shared" si="59"/>
        <v>0.68649260018474378</v>
      </c>
      <c r="AW102" s="77">
        <f t="shared" si="60"/>
        <v>0.68649260018474378</v>
      </c>
      <c r="AX102" s="77">
        <f t="shared" si="61"/>
        <v>0.68649260040679805</v>
      </c>
      <c r="AY102" s="77">
        <f t="shared" si="62"/>
        <v>0.68649260040679805</v>
      </c>
      <c r="AZ102" s="77">
        <f t="shared" si="63"/>
        <v>0.68649260040769955</v>
      </c>
      <c r="BA102" s="77">
        <f t="shared" si="64"/>
        <v>0.68649260040769955</v>
      </c>
      <c r="BB102" s="77">
        <f t="shared" si="65"/>
        <v>0.68649260040770332</v>
      </c>
    </row>
    <row r="103" spans="1:54" x14ac:dyDescent="0.2">
      <c r="A103" s="15"/>
      <c r="B103" s="24"/>
      <c r="C103" s="15"/>
      <c r="D103" s="17"/>
      <c r="E103" s="17"/>
      <c r="F103" s="19" t="str">
        <f t="shared" si="33"/>
        <v/>
      </c>
      <c r="G103" s="19" t="str">
        <f t="shared" si="34"/>
        <v/>
      </c>
      <c r="H103" s="17"/>
      <c r="I103" s="20" t="str">
        <f t="shared" si="35"/>
        <v/>
      </c>
      <c r="J103" s="21" t="str">
        <f t="shared" si="36"/>
        <v/>
      </c>
      <c r="K103" s="20" t="str">
        <f t="shared" si="37"/>
        <v/>
      </c>
      <c r="L103" s="21" t="str">
        <f t="shared" si="38"/>
        <v/>
      </c>
      <c r="M103" s="22"/>
      <c r="N103" s="20" t="str">
        <f t="shared" si="39"/>
        <v/>
      </c>
      <c r="O103" s="20" t="str">
        <f t="shared" si="40"/>
        <v/>
      </c>
      <c r="P103" s="23" t="str">
        <f t="shared" si="41"/>
        <v/>
      </c>
      <c r="Q103" s="20" t="str">
        <f t="shared" si="42"/>
        <v/>
      </c>
      <c r="R103" s="20" t="str">
        <f t="shared" si="43"/>
        <v/>
      </c>
      <c r="S103" s="23" t="str">
        <f t="shared" si="44"/>
        <v/>
      </c>
      <c r="U103" s="77">
        <f t="shared" si="45"/>
        <v>0</v>
      </c>
      <c r="V103" s="77">
        <f t="shared" si="46"/>
        <v>0</v>
      </c>
      <c r="W103" s="77">
        <f t="shared" si="47"/>
        <v>0</v>
      </c>
      <c r="X103" s="77">
        <f t="shared" si="48"/>
        <v>0</v>
      </c>
      <c r="Y103" s="77">
        <f t="shared" si="49"/>
        <v>0.47544920383669298</v>
      </c>
      <c r="Z103" s="77">
        <f t="shared" si="50"/>
        <v>0.99573254865957062</v>
      </c>
      <c r="AA103" s="77">
        <v>20925874</v>
      </c>
      <c r="AB103" s="77">
        <v>-1.3569863</v>
      </c>
      <c r="AC103" s="77">
        <v>-1.3569863</v>
      </c>
      <c r="AD103" s="77">
        <v>1.7453199999999999E-2</v>
      </c>
      <c r="AE103" s="77">
        <v>1.5707963</v>
      </c>
      <c r="AF103" s="77">
        <v>8.2271899999999995E-2</v>
      </c>
      <c r="AG103" s="77">
        <f t="shared" si="51"/>
        <v>4.1135949999999998E-2</v>
      </c>
      <c r="AH103" s="77">
        <v>0.66153673745587505</v>
      </c>
      <c r="AI103" s="77">
        <v>0.64879020428472001</v>
      </c>
      <c r="AJ103" s="77">
        <v>1.9158210961483899</v>
      </c>
      <c r="AK103" s="77">
        <v>1.934142928924</v>
      </c>
      <c r="AL103" s="77">
        <v>24211285.519269999</v>
      </c>
      <c r="AM103" s="77">
        <v>24985065.326767098</v>
      </c>
      <c r="AN103" s="78"/>
      <c r="AO103" s="79">
        <f t="shared" si="52"/>
        <v>24211285.519269999</v>
      </c>
      <c r="AP103" s="79">
        <f t="shared" si="53"/>
        <v>0.6831667347549476</v>
      </c>
      <c r="AQ103" s="79">
        <f t="shared" si="54"/>
        <v>0.99573254865957062</v>
      </c>
      <c r="AR103" s="79">
        <f t="shared" si="55"/>
        <v>0.68647907750909509</v>
      </c>
      <c r="AS103" s="77">
        <f t="shared" si="56"/>
        <v>0.68647907750909509</v>
      </c>
      <c r="AT103" s="77">
        <f t="shared" si="57"/>
        <v>0.68649254549800376</v>
      </c>
      <c r="AU103" s="77">
        <f t="shared" si="58"/>
        <v>0.68649254549800376</v>
      </c>
      <c r="AV103" s="77">
        <f t="shared" si="59"/>
        <v>0.68649260018474378</v>
      </c>
      <c r="AW103" s="77">
        <f t="shared" si="60"/>
        <v>0.68649260018474378</v>
      </c>
      <c r="AX103" s="77">
        <f t="shared" si="61"/>
        <v>0.68649260040679805</v>
      </c>
      <c r="AY103" s="77">
        <f t="shared" si="62"/>
        <v>0.68649260040679805</v>
      </c>
      <c r="AZ103" s="77">
        <f t="shared" si="63"/>
        <v>0.68649260040769955</v>
      </c>
      <c r="BA103" s="77">
        <f t="shared" si="64"/>
        <v>0.68649260040769955</v>
      </c>
      <c r="BB103" s="77">
        <f t="shared" si="65"/>
        <v>0.68649260040770332</v>
      </c>
    </row>
    <row r="104" spans="1:54" x14ac:dyDescent="0.2">
      <c r="A104" s="15"/>
      <c r="B104" s="24"/>
      <c r="C104" s="15"/>
      <c r="D104" s="17"/>
      <c r="E104" s="17"/>
      <c r="F104" s="19" t="str">
        <f t="shared" si="33"/>
        <v/>
      </c>
      <c r="G104" s="19" t="str">
        <f t="shared" si="34"/>
        <v/>
      </c>
      <c r="H104" s="17"/>
      <c r="I104" s="20" t="str">
        <f t="shared" si="35"/>
        <v/>
      </c>
      <c r="J104" s="21" t="str">
        <f t="shared" si="36"/>
        <v/>
      </c>
      <c r="K104" s="20" t="str">
        <f t="shared" si="37"/>
        <v/>
      </c>
      <c r="L104" s="21" t="str">
        <f t="shared" si="38"/>
        <v/>
      </c>
      <c r="M104" s="22"/>
      <c r="N104" s="20" t="str">
        <f t="shared" si="39"/>
        <v/>
      </c>
      <c r="O104" s="20" t="str">
        <f t="shared" si="40"/>
        <v/>
      </c>
      <c r="P104" s="23" t="str">
        <f t="shared" si="41"/>
        <v/>
      </c>
      <c r="Q104" s="20" t="str">
        <f t="shared" si="42"/>
        <v/>
      </c>
      <c r="R104" s="20" t="str">
        <f t="shared" si="43"/>
        <v/>
      </c>
      <c r="S104" s="23" t="str">
        <f t="shared" si="44"/>
        <v/>
      </c>
      <c r="U104" s="77">
        <f t="shared" si="45"/>
        <v>0</v>
      </c>
      <c r="V104" s="77">
        <f t="shared" si="46"/>
        <v>0</v>
      </c>
      <c r="W104" s="77">
        <f t="shared" si="47"/>
        <v>0</v>
      </c>
      <c r="X104" s="77">
        <f t="shared" si="48"/>
        <v>0</v>
      </c>
      <c r="Y104" s="77">
        <f t="shared" si="49"/>
        <v>0.47544920383669298</v>
      </c>
      <c r="Z104" s="77">
        <f t="shared" si="50"/>
        <v>0.99573254865957062</v>
      </c>
      <c r="AA104" s="77">
        <v>20925874</v>
      </c>
      <c r="AB104" s="77">
        <v>-1.3569863</v>
      </c>
      <c r="AC104" s="77">
        <v>-1.3569863</v>
      </c>
      <c r="AD104" s="77">
        <v>1.7453199999999999E-2</v>
      </c>
      <c r="AE104" s="77">
        <v>1.5707963</v>
      </c>
      <c r="AF104" s="77">
        <v>8.2271899999999995E-2</v>
      </c>
      <c r="AG104" s="77">
        <f t="shared" si="51"/>
        <v>4.1135949999999998E-2</v>
      </c>
      <c r="AH104" s="77">
        <v>0.66153673745587505</v>
      </c>
      <c r="AI104" s="77">
        <v>0.64879020428472001</v>
      </c>
      <c r="AJ104" s="77">
        <v>1.9158210961483899</v>
      </c>
      <c r="AK104" s="77">
        <v>1.934142928924</v>
      </c>
      <c r="AL104" s="77">
        <v>24211285.519269999</v>
      </c>
      <c r="AM104" s="77">
        <v>24985065.326767098</v>
      </c>
      <c r="AN104" s="78"/>
      <c r="AO104" s="79">
        <f t="shared" si="52"/>
        <v>24211285.519269999</v>
      </c>
      <c r="AP104" s="79">
        <f t="shared" si="53"/>
        <v>0.6831667347549476</v>
      </c>
      <c r="AQ104" s="79">
        <f t="shared" si="54"/>
        <v>0.99573254865957062</v>
      </c>
      <c r="AR104" s="79">
        <f t="shared" si="55"/>
        <v>0.68647907750909509</v>
      </c>
      <c r="AS104" s="77">
        <f t="shared" si="56"/>
        <v>0.68647907750909509</v>
      </c>
      <c r="AT104" s="77">
        <f t="shared" si="57"/>
        <v>0.68649254549800376</v>
      </c>
      <c r="AU104" s="77">
        <f t="shared" si="58"/>
        <v>0.68649254549800376</v>
      </c>
      <c r="AV104" s="77">
        <f t="shared" si="59"/>
        <v>0.68649260018474378</v>
      </c>
      <c r="AW104" s="77">
        <f t="shared" si="60"/>
        <v>0.68649260018474378</v>
      </c>
      <c r="AX104" s="77">
        <f t="shared" si="61"/>
        <v>0.68649260040679805</v>
      </c>
      <c r="AY104" s="77">
        <f t="shared" si="62"/>
        <v>0.68649260040679805</v>
      </c>
      <c r="AZ104" s="77">
        <f t="shared" si="63"/>
        <v>0.68649260040769955</v>
      </c>
      <c r="BA104" s="77">
        <f t="shared" si="64"/>
        <v>0.68649260040769955</v>
      </c>
      <c r="BB104" s="77">
        <f t="shared" si="65"/>
        <v>0.68649260040770332</v>
      </c>
    </row>
    <row r="105" spans="1:54" x14ac:dyDescent="0.2"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</row>
    <row r="106" spans="1:54" x14ac:dyDescent="0.2"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</row>
    <row r="107" spans="1:54" x14ac:dyDescent="0.2"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</row>
    <row r="108" spans="1:54" x14ac:dyDescent="0.2"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</row>
    <row r="109" spans="1:54" x14ac:dyDescent="0.2"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</row>
    <row r="110" spans="1:54" x14ac:dyDescent="0.2"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</row>
    <row r="111" spans="1:54" x14ac:dyDescent="0.2"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</row>
    <row r="112" spans="1:54" x14ac:dyDescent="0.2"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</row>
    <row r="113" spans="21:54" x14ac:dyDescent="0.2"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</row>
    <row r="114" spans="21:54" x14ac:dyDescent="0.2"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</row>
    <row r="115" spans="21:54" x14ac:dyDescent="0.2"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</row>
    <row r="116" spans="21:54" x14ac:dyDescent="0.2"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</row>
    <row r="117" spans="21:54" x14ac:dyDescent="0.2"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</row>
    <row r="118" spans="21:54" x14ac:dyDescent="0.2"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</row>
    <row r="119" spans="21:54" x14ac:dyDescent="0.2"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</row>
    <row r="120" spans="21:54" x14ac:dyDescent="0.2"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</row>
    <row r="121" spans="21:54" x14ac:dyDescent="0.2"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</row>
    <row r="122" spans="21:54" x14ac:dyDescent="0.2"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</row>
    <row r="123" spans="21:54" x14ac:dyDescent="0.2"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</row>
    <row r="124" spans="21:54" x14ac:dyDescent="0.2"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</row>
    <row r="125" spans="21:54" x14ac:dyDescent="0.2"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</row>
    <row r="126" spans="21:54" x14ac:dyDescent="0.2"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</row>
    <row r="127" spans="21:54" x14ac:dyDescent="0.2"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</row>
    <row r="128" spans="21:54" x14ac:dyDescent="0.2"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</row>
    <row r="129" spans="21:54" x14ac:dyDescent="0.2"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</row>
    <row r="130" spans="21:54" x14ac:dyDescent="0.2"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</row>
    <row r="131" spans="21:54" x14ac:dyDescent="0.2"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</row>
    <row r="132" spans="21:54" x14ac:dyDescent="0.2"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</row>
    <row r="133" spans="21:54" x14ac:dyDescent="0.2"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</row>
    <row r="134" spans="21:54" x14ac:dyDescent="0.2"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</row>
    <row r="135" spans="21:54" x14ac:dyDescent="0.2"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</row>
    <row r="136" spans="21:54" x14ac:dyDescent="0.2"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</row>
    <row r="137" spans="21:54" x14ac:dyDescent="0.2"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</row>
    <row r="138" spans="21:54" x14ac:dyDescent="0.2"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</row>
    <row r="139" spans="21:54" x14ac:dyDescent="0.2"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</row>
    <row r="140" spans="21:54" x14ac:dyDescent="0.2"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</row>
    <row r="141" spans="21:54" x14ac:dyDescent="0.2"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</row>
    <row r="142" spans="21:54" x14ac:dyDescent="0.2"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</row>
    <row r="143" spans="21:54" x14ac:dyDescent="0.2"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</row>
    <row r="144" spans="21:54" x14ac:dyDescent="0.2"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</row>
    <row r="145" spans="21:54" x14ac:dyDescent="0.2"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</row>
    <row r="146" spans="21:54" x14ac:dyDescent="0.2"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</row>
    <row r="147" spans="21:54" x14ac:dyDescent="0.2"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</row>
    <row r="148" spans="21:54" x14ac:dyDescent="0.2"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</row>
    <row r="149" spans="21:54" x14ac:dyDescent="0.2"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</row>
    <row r="150" spans="21:54" x14ac:dyDescent="0.2"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</row>
    <row r="151" spans="21:54" x14ac:dyDescent="0.2"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</row>
    <row r="152" spans="21:54" x14ac:dyDescent="0.2"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</row>
    <row r="153" spans="21:54" x14ac:dyDescent="0.2"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</row>
    <row r="154" spans="21:54" x14ac:dyDescent="0.2"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</row>
    <row r="155" spans="21:54" x14ac:dyDescent="0.2"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</row>
    <row r="156" spans="21:54" x14ac:dyDescent="0.2"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</row>
    <row r="157" spans="21:54" x14ac:dyDescent="0.2"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</row>
    <row r="158" spans="21:54" x14ac:dyDescent="0.2"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</row>
    <row r="159" spans="21:54" x14ac:dyDescent="0.2"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</row>
    <row r="160" spans="21:54" x14ac:dyDescent="0.2"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</row>
    <row r="161" spans="21:54" x14ac:dyDescent="0.2"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</row>
    <row r="162" spans="21:54" x14ac:dyDescent="0.2"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</row>
    <row r="163" spans="21:54" x14ac:dyDescent="0.2"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</row>
    <row r="164" spans="21:54" x14ac:dyDescent="0.2"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</row>
    <row r="165" spans="21:54" x14ac:dyDescent="0.2"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</row>
    <row r="166" spans="21:54" x14ac:dyDescent="0.2"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</row>
    <row r="167" spans="21:54" x14ac:dyDescent="0.2"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</row>
    <row r="168" spans="21:54" x14ac:dyDescent="0.2"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</row>
    <row r="169" spans="21:54" x14ac:dyDescent="0.2"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</row>
    <row r="170" spans="21:54" x14ac:dyDescent="0.2"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</row>
    <row r="171" spans="21:54" x14ac:dyDescent="0.2"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</row>
    <row r="172" spans="21:54" x14ac:dyDescent="0.2"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</row>
    <row r="173" spans="21:54" x14ac:dyDescent="0.2"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</row>
    <row r="174" spans="21:54" x14ac:dyDescent="0.2"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</row>
    <row r="175" spans="21:54" x14ac:dyDescent="0.2"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</row>
    <row r="176" spans="21:54" x14ac:dyDescent="0.2"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</row>
    <row r="177" spans="21:54" x14ac:dyDescent="0.2"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</row>
    <row r="178" spans="21:54" x14ac:dyDescent="0.2"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</row>
    <row r="179" spans="21:54" x14ac:dyDescent="0.2"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</row>
    <row r="180" spans="21:54" x14ac:dyDescent="0.2"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</row>
    <row r="181" spans="21:54" x14ac:dyDescent="0.2"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</row>
    <row r="182" spans="21:54" x14ac:dyDescent="0.2"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</row>
    <row r="183" spans="21:54" x14ac:dyDescent="0.2"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</row>
    <row r="184" spans="21:54" x14ac:dyDescent="0.2"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</row>
    <row r="185" spans="21:54" x14ac:dyDescent="0.2"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</row>
    <row r="186" spans="21:54" x14ac:dyDescent="0.2"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</row>
    <row r="187" spans="21:54" x14ac:dyDescent="0.2"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</row>
    <row r="188" spans="21:54" x14ac:dyDescent="0.2"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</row>
    <row r="189" spans="21:54" x14ac:dyDescent="0.2"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</row>
    <row r="190" spans="21:54" x14ac:dyDescent="0.2"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</row>
    <row r="191" spans="21:54" x14ac:dyDescent="0.2"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</row>
    <row r="192" spans="21:54" x14ac:dyDescent="0.2"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</row>
  </sheetData>
  <mergeCells count="6">
    <mergeCell ref="N3:P3"/>
    <mergeCell ref="Q3:S3"/>
    <mergeCell ref="A4:C4"/>
    <mergeCell ref="F4:G4"/>
    <mergeCell ref="I3:J3"/>
    <mergeCell ref="K3:L3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EB498B7C6D53478B32BE3E288EFA4D" ma:contentTypeVersion="4" ma:contentTypeDescription="Create a new document." ma:contentTypeScope="" ma:versionID="1c111db6279b40e8a1616d0c5b3a659b">
  <xsd:schema xmlns:xsd="http://www.w3.org/2001/XMLSchema" xmlns:xs="http://www.w3.org/2001/XMLSchema" xmlns:p="http://schemas.microsoft.com/office/2006/metadata/properties" xmlns:ns2="12428b98-5ba3-4b13-89eb-43222f556c52" xmlns:ns3="3e0a6dae-4cde-4e11-96ce-9d84887a8a83" targetNamespace="http://schemas.microsoft.com/office/2006/metadata/properties" ma:root="true" ma:fieldsID="b9765bf3e96657ba5e96116b06edc2ed" ns2:_="" ns3:_="">
    <xsd:import namespace="12428b98-5ba3-4b13-89eb-43222f556c52"/>
    <xsd:import namespace="3e0a6dae-4cde-4e11-96ce-9d84887a8a8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28b98-5ba3-4b13-89eb-43222f556c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a6dae-4cde-4e11-96ce-9d84887a8a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57257D-5757-4122-B1EB-D68DA5E50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428b98-5ba3-4b13-89eb-43222f556c52"/>
    <ds:schemaRef ds:uri="3e0a6dae-4cde-4e11-96ce-9d84887a8a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0B7AE9-F155-4672-A526-309084A17D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Location</vt:lpstr>
      <vt:lpstr>Table Locations</vt:lpstr>
      <vt:lpstr>Sheet3</vt:lpstr>
    </vt:vector>
  </TitlesOfParts>
  <Manager/>
  <Company>PPL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J. O'Neill</dc:creator>
  <cp:keywords/>
  <dc:description/>
  <cp:lastModifiedBy>djustinger</cp:lastModifiedBy>
  <cp:revision/>
  <dcterms:created xsi:type="dcterms:W3CDTF">2007-12-17T16:11:46Z</dcterms:created>
  <dcterms:modified xsi:type="dcterms:W3CDTF">2018-01-29T15:25:07Z</dcterms:modified>
  <cp:category/>
  <cp:contentStatus/>
</cp:coreProperties>
</file>