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arherb2\Downloads\"/>
    </mc:Choice>
  </mc:AlternateContent>
  <bookViews>
    <workbookView xWindow="0" yWindow="0" windowWidth="21570" windowHeight="8160" tabRatio="500"/>
  </bookViews>
  <sheets>
    <sheet name="Hoja1" sheetId="1" r:id="rId1"/>
  </sheets>
  <definedNames>
    <definedName name="Anchura_corona">Hoja1!$G$8</definedName>
    <definedName name="_xlnm.Print_Area" localSheetId="0">Hoja1!$C$2:$J$35</definedName>
    <definedName name="Bytes_sector">Hoja1!$C$11</definedName>
    <definedName name="Cilindros_zona">Hoja1!$G$10</definedName>
    <definedName name="Densidad_de_pistas">Hoja1!$C$10</definedName>
    <definedName name="Numero_caras">Hoja1!$C$12</definedName>
    <definedName name="Numero_zonas">Hoja1!$C$9</definedName>
    <definedName name="Periodo">Hoja1!$G$13</definedName>
    <definedName name="Radio_externo">Hoja1!$C$7</definedName>
    <definedName name="Radio_interno">Hoja1!$C$8</definedName>
    <definedName name="RPM">Hoja1!$C$13</definedName>
    <definedName name="TPI">Hoja1!#REF!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H27" i="1"/>
  <c r="I27" i="1"/>
  <c r="J27" i="1"/>
  <c r="C27" i="1"/>
  <c r="G8" i="1"/>
  <c r="D21" i="1"/>
  <c r="E21" i="1"/>
  <c r="F21" i="1"/>
  <c r="G21" i="1"/>
  <c r="H21" i="1"/>
  <c r="I21" i="1"/>
  <c r="J21" i="1"/>
  <c r="D22" i="1"/>
  <c r="E22" i="1"/>
  <c r="F22" i="1"/>
  <c r="G22" i="1"/>
  <c r="H22" i="1"/>
  <c r="I22" i="1"/>
  <c r="J22" i="1"/>
  <c r="D23" i="1"/>
  <c r="E23" i="1"/>
  <c r="F23" i="1"/>
  <c r="G23" i="1"/>
  <c r="H23" i="1"/>
  <c r="I23" i="1"/>
  <c r="J23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G13" i="1"/>
  <c r="D29" i="1"/>
  <c r="E29" i="1"/>
  <c r="F29" i="1"/>
  <c r="G29" i="1"/>
  <c r="H29" i="1"/>
  <c r="I29" i="1"/>
  <c r="J29" i="1"/>
  <c r="C22" i="1"/>
  <c r="C21" i="1"/>
  <c r="C23" i="1"/>
  <c r="C24" i="1"/>
  <c r="C25" i="1"/>
  <c r="C26" i="1"/>
  <c r="C29" i="1"/>
  <c r="C34" i="1"/>
  <c r="C35" i="1"/>
  <c r="G10" i="1"/>
</calcChain>
</file>

<file path=xl/sharedStrings.xml><?xml version="1.0" encoding="utf-8"?>
<sst xmlns="http://schemas.openxmlformats.org/spreadsheetml/2006/main" count="32" uniqueCount="32">
  <si>
    <t>Superfície corona (in2)</t>
    <phoneticPr fontId="2" type="noConversion"/>
  </si>
  <si>
    <t>Calculador de discos</t>
    <phoneticPr fontId="2" type="noConversion"/>
  </si>
  <si>
    <t>Parámetros del disco</t>
    <phoneticPr fontId="2" type="noConversion"/>
  </si>
  <si>
    <r>
      <t>Radio externo</t>
    </r>
    <r>
      <rPr>
        <sz val="10"/>
        <rFont val="Verdana"/>
      </rPr>
      <t xml:space="preserve"> (in)</t>
    </r>
    <phoneticPr fontId="2" type="noConversion"/>
  </si>
  <si>
    <r>
      <t>Radio interno</t>
    </r>
    <r>
      <rPr>
        <sz val="10"/>
        <rFont val="Verdana"/>
      </rPr>
      <t xml:space="preserve"> (in)</t>
    </r>
    <phoneticPr fontId="2" type="noConversion"/>
  </si>
  <si>
    <r>
      <t>Densidad de pistas</t>
    </r>
    <r>
      <rPr>
        <sz val="10"/>
        <rFont val="Verdana"/>
      </rPr>
      <t xml:space="preserve"> (tpi)</t>
    </r>
    <phoneticPr fontId="2" type="noConversion"/>
  </si>
  <si>
    <t>Número de caras</t>
    <phoneticPr fontId="2" type="noConversion"/>
  </si>
  <si>
    <r>
      <t xml:space="preserve">Velocidad </t>
    </r>
    <r>
      <rPr>
        <sz val="10"/>
        <rFont val="Verdana"/>
      </rPr>
      <t>(RPM)</t>
    </r>
    <phoneticPr fontId="2" type="noConversion"/>
  </si>
  <si>
    <r>
      <t xml:space="preserve">→ </t>
    </r>
    <r>
      <rPr>
        <sz val="10"/>
        <rFont val="Verdana"/>
      </rPr>
      <t>Anchura corona (in)</t>
    </r>
    <phoneticPr fontId="2" type="noConversion"/>
  </si>
  <si>
    <t>Periodo (s)</t>
    <phoneticPr fontId="2" type="noConversion"/>
  </si>
  <si>
    <t>Capacidad total</t>
    <phoneticPr fontId="2" type="noConversion"/>
  </si>
  <si>
    <t>Número total de sectores</t>
    <phoneticPr fontId="2" type="noConversion"/>
  </si>
  <si>
    <t>Capacidad total (MB)</t>
    <phoneticPr fontId="2" type="noConversion"/>
  </si>
  <si>
    <t>→</t>
    <phoneticPr fontId="2" type="noConversion"/>
  </si>
  <si>
    <t>Bytes/sector</t>
    <phoneticPr fontId="2" type="noConversion"/>
  </si>
  <si>
    <t>⎫</t>
  </si>
  <si>
    <t>⎬</t>
  </si>
  <si>
    <t>⎭</t>
  </si>
  <si>
    <t>→</t>
  </si>
  <si>
    <t>Parámetros de las zonas</t>
    <phoneticPr fontId="2" type="noConversion"/>
  </si>
  <si>
    <t>Sectores/pista</t>
    <phoneticPr fontId="2" type="noConversion"/>
  </si>
  <si>
    <t>zona</t>
    <phoneticPr fontId="2" type="noConversion"/>
  </si>
  <si>
    <t>Radio exterior zona (in)</t>
    <phoneticPr fontId="2" type="noConversion"/>
  </si>
  <si>
    <t>Radio interior zona (in)</t>
    <phoneticPr fontId="2" type="noConversion"/>
  </si>
  <si>
    <t>Sectores por zona/cara</t>
    <phoneticPr fontId="2" type="noConversion"/>
  </si>
  <si>
    <t>Sectores totales por zona</t>
    <phoneticPr fontId="2" type="noConversion"/>
  </si>
  <si>
    <t>Densidad areal (Mbit/in2)</t>
    <phoneticPr fontId="2" type="noConversion"/>
  </si>
  <si>
    <t>Capacidad zona (MB)</t>
    <phoneticPr fontId="2" type="noConversion"/>
  </si>
  <si>
    <t>Velocidad de transferencia (MBps)</t>
    <phoneticPr fontId="2" type="noConversion"/>
  </si>
  <si>
    <t>Número de zonas</t>
    <phoneticPr fontId="2" type="noConversion"/>
  </si>
  <si>
    <t>Número de cilindros por zona</t>
    <phoneticPr fontId="2" type="noConversion"/>
  </si>
  <si>
    <t>ETC. Mayo de 2017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</si>
</sst>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name val="Verdana"/>
    </font>
    <font>
      <b/>
      <sz val="10"/>
      <name val="Verdana"/>
    </font>
    <font>
      <sz val="8"/>
      <name val="Verdana"/>
    </font>
    <font>
      <sz val="20"/>
      <name val="Verdana"/>
    </font>
    <font>
      <sz val="14"/>
      <name val="Verdana"/>
    </font>
    <font>
      <sz val="10"/>
      <name val="Apple Symbols"/>
    </font>
    <font>
      <sz val="10"/>
      <name val="Arial"/>
    </font>
    <font>
      <b/>
      <i/>
      <sz val="10"/>
      <color indexed="11"/>
      <name val="Verdana"/>
    </font>
    <font>
      <b/>
      <sz val="10"/>
      <color indexed="11"/>
      <name val="Apple Symbols"/>
    </font>
    <font>
      <sz val="10"/>
      <color indexed="11"/>
      <name val="Apple Symbols"/>
    </font>
    <font>
      <sz val="1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2" fontId="0" fillId="0" borderId="0" xfId="0" applyNumberFormat="1"/>
    <xf numFmtId="0" fontId="1" fillId="2" borderId="0" xfId="0" applyFont="1" applyFill="1" applyBorder="1"/>
    <xf numFmtId="0" fontId="1" fillId="2" borderId="0" xfId="0" applyFont="1" applyFill="1"/>
    <xf numFmtId="2" fontId="0" fillId="0" borderId="0" xfId="0" applyNumberFormat="1"/>
    <xf numFmtId="2" fontId="0" fillId="0" borderId="0" xfId="0" applyNumberFormat="1"/>
    <xf numFmtId="0" fontId="1" fillId="0" borderId="0" xfId="0" applyFont="1" applyFill="1" applyBorder="1"/>
    <xf numFmtId="1" fontId="0" fillId="0" borderId="0" xfId="0" applyNumberFormat="1"/>
    <xf numFmtId="0" fontId="6" fillId="0" borderId="0" xfId="0" applyFont="1" applyAlignment="1">
      <alignment horizontal="left"/>
    </xf>
    <xf numFmtId="15" fontId="0" fillId="0" borderId="0" xfId="0" applyNumberFormat="1"/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9"/>
  <sheetViews>
    <sheetView tabSelected="1" topLeftCell="C1" zoomScale="125" zoomScaleNormal="190" zoomScalePageLayoutView="190" workbookViewId="0">
      <selection activeCell="J20" sqref="J20"/>
    </sheetView>
  </sheetViews>
  <sheetFormatPr baseColWidth="10" defaultRowHeight="12.75"/>
  <cols>
    <col min="2" max="2" width="24.625" customWidth="1"/>
    <col min="3" max="3" width="12.5" bestFit="1" customWidth="1"/>
  </cols>
  <sheetData>
    <row r="2" spans="1:8" ht="24.75">
      <c r="B2" s="4" t="s">
        <v>1</v>
      </c>
    </row>
    <row r="3" spans="1:8">
      <c r="B3" t="s">
        <v>31</v>
      </c>
    </row>
    <row r="4" spans="1:8">
      <c r="H4" s="20"/>
    </row>
    <row r="5" spans="1:8" ht="18">
      <c r="B5" s="5" t="s">
        <v>2</v>
      </c>
    </row>
    <row r="6" spans="1:8">
      <c r="C6" s="10"/>
      <c r="D6" s="9"/>
    </row>
    <row r="7" spans="1:8">
      <c r="A7" s="1"/>
      <c r="B7" s="2" t="s">
        <v>3</v>
      </c>
      <c r="C7" s="13">
        <v>2.5</v>
      </c>
      <c r="D7" s="6" t="s">
        <v>15</v>
      </c>
    </row>
    <row r="8" spans="1:8">
      <c r="B8" s="2" t="s">
        <v>4</v>
      </c>
      <c r="C8" s="13">
        <v>0.5</v>
      </c>
      <c r="D8" s="6" t="s">
        <v>16</v>
      </c>
      <c r="E8" s="8" t="s">
        <v>8</v>
      </c>
      <c r="G8" s="15">
        <f>(Radio_externo-Radio_interno)/Numero_zonas</f>
        <v>0.25</v>
      </c>
    </row>
    <row r="9" spans="1:8">
      <c r="B9" s="2" t="s">
        <v>29</v>
      </c>
      <c r="C9" s="13">
        <v>8</v>
      </c>
      <c r="D9" s="6" t="s">
        <v>17</v>
      </c>
    </row>
    <row r="10" spans="1:8">
      <c r="B10" s="2" t="s">
        <v>5</v>
      </c>
      <c r="C10" s="13">
        <v>16384</v>
      </c>
      <c r="D10" s="7" t="s">
        <v>18</v>
      </c>
      <c r="E10" s="19" t="s">
        <v>30</v>
      </c>
      <c r="G10" s="18">
        <f>Densidad_de_pistas*Anchura_corona</f>
        <v>4096</v>
      </c>
      <c r="H10" s="17"/>
    </row>
    <row r="11" spans="1:8">
      <c r="B11" s="2" t="s">
        <v>14</v>
      </c>
      <c r="C11" s="13">
        <v>512</v>
      </c>
    </row>
    <row r="12" spans="1:8">
      <c r="B12" s="2" t="s">
        <v>6</v>
      </c>
      <c r="C12" s="13">
        <v>6</v>
      </c>
    </row>
    <row r="13" spans="1:8">
      <c r="B13" s="2" t="s">
        <v>7</v>
      </c>
      <c r="C13" s="13">
        <v>12000</v>
      </c>
      <c r="D13" s="7" t="s">
        <v>13</v>
      </c>
      <c r="E13" t="s">
        <v>9</v>
      </c>
      <c r="G13">
        <f>60/RPM</f>
        <v>5.0000000000000001E-3</v>
      </c>
    </row>
    <row r="16" spans="1:8" ht="18">
      <c r="B16" s="5" t="s">
        <v>19</v>
      </c>
    </row>
    <row r="17" spans="2:10">
      <c r="C17" s="10"/>
      <c r="D17" s="9"/>
    </row>
    <row r="18" spans="2:10">
      <c r="B18" s="3" t="s">
        <v>21</v>
      </c>
      <c r="C18" s="14">
        <v>0</v>
      </c>
      <c r="D18" s="14">
        <v>1</v>
      </c>
      <c r="E18" s="14">
        <v>2</v>
      </c>
      <c r="F18" s="14">
        <v>3</v>
      </c>
      <c r="G18" s="14">
        <v>4</v>
      </c>
      <c r="H18" s="14">
        <v>5</v>
      </c>
      <c r="I18" s="14">
        <v>6</v>
      </c>
      <c r="J18" s="14">
        <v>7</v>
      </c>
    </row>
    <row r="19" spans="2:10">
      <c r="B19" s="2" t="s">
        <v>20</v>
      </c>
      <c r="C19" s="14">
        <v>1440</v>
      </c>
      <c r="D19" s="14">
        <v>1280</v>
      </c>
      <c r="E19" s="14">
        <v>1140</v>
      </c>
      <c r="F19" s="14">
        <v>980</v>
      </c>
      <c r="G19" s="14">
        <v>820</v>
      </c>
      <c r="H19" s="14">
        <v>680</v>
      </c>
      <c r="I19" s="14">
        <v>520</v>
      </c>
      <c r="J19" s="14">
        <v>380</v>
      </c>
    </row>
    <row r="21" spans="2:10">
      <c r="B21" t="s">
        <v>22</v>
      </c>
      <c r="C21" s="15">
        <f t="shared" ref="C21:J21" si="0">Radio_externo-C18*Anchura_corona</f>
        <v>2.5</v>
      </c>
      <c r="D21" s="16">
        <f t="shared" si="0"/>
        <v>2.25</v>
      </c>
      <c r="E21" s="16">
        <f t="shared" si="0"/>
        <v>2</v>
      </c>
      <c r="F21" s="16">
        <f t="shared" si="0"/>
        <v>1.75</v>
      </c>
      <c r="G21" s="16">
        <f t="shared" si="0"/>
        <v>1.5</v>
      </c>
      <c r="H21" s="16">
        <f t="shared" si="0"/>
        <v>1.25</v>
      </c>
      <c r="I21" s="16">
        <f t="shared" si="0"/>
        <v>1</v>
      </c>
      <c r="J21" s="16">
        <f t="shared" si="0"/>
        <v>0.75</v>
      </c>
    </row>
    <row r="22" spans="2:10">
      <c r="B22" t="s">
        <v>23</v>
      </c>
      <c r="C22" s="15">
        <f t="shared" ref="C22:J22" si="1">Radio_externo-(C18+1)*Anchura_corona</f>
        <v>2.25</v>
      </c>
      <c r="D22" s="16">
        <f t="shared" si="1"/>
        <v>2</v>
      </c>
      <c r="E22" s="16">
        <f t="shared" si="1"/>
        <v>1.75</v>
      </c>
      <c r="F22" s="16">
        <f t="shared" si="1"/>
        <v>1.5</v>
      </c>
      <c r="G22" s="16">
        <f t="shared" si="1"/>
        <v>1.25</v>
      </c>
      <c r="H22" s="16">
        <f t="shared" si="1"/>
        <v>1</v>
      </c>
      <c r="I22" s="16">
        <f t="shared" si="1"/>
        <v>0.75</v>
      </c>
      <c r="J22" s="16">
        <f t="shared" si="1"/>
        <v>0.5</v>
      </c>
    </row>
    <row r="23" spans="2:10">
      <c r="B23" t="s">
        <v>0</v>
      </c>
      <c r="C23" s="12">
        <f>(C21^2-C22^2)*PI()</f>
        <v>3.7306412761378791</v>
      </c>
      <c r="D23" s="16">
        <f t="shared" ref="D23:J23" si="2">(D21^2-D22^2)*PI()</f>
        <v>3.3379421944391554</v>
      </c>
      <c r="E23" s="16">
        <f t="shared" si="2"/>
        <v>2.9452431127404308</v>
      </c>
      <c r="F23" s="16">
        <f t="shared" si="2"/>
        <v>2.5525440310417071</v>
      </c>
      <c r="G23" s="16">
        <f t="shared" si="2"/>
        <v>2.1598449493429825</v>
      </c>
      <c r="H23" s="16">
        <f t="shared" si="2"/>
        <v>1.7671458676442586</v>
      </c>
      <c r="I23" s="16">
        <f t="shared" si="2"/>
        <v>1.3744467859455345</v>
      </c>
      <c r="J23" s="16">
        <f t="shared" si="2"/>
        <v>0.98174770424681035</v>
      </c>
    </row>
    <row r="24" spans="2:10">
      <c r="B24" t="s">
        <v>24</v>
      </c>
      <c r="C24">
        <f t="shared" ref="C24:J24" si="3">Densidad_de_pistas*Anchura_corona*C19</f>
        <v>5898240</v>
      </c>
      <c r="D24">
        <f t="shared" si="3"/>
        <v>5242880</v>
      </c>
      <c r="E24">
        <f t="shared" si="3"/>
        <v>4669440</v>
      </c>
      <c r="F24">
        <f t="shared" si="3"/>
        <v>4014080</v>
      </c>
      <c r="G24">
        <f t="shared" si="3"/>
        <v>3358720</v>
      </c>
      <c r="H24">
        <f t="shared" si="3"/>
        <v>2785280</v>
      </c>
      <c r="I24">
        <f t="shared" si="3"/>
        <v>2129920</v>
      </c>
      <c r="J24">
        <f t="shared" si="3"/>
        <v>1556480</v>
      </c>
    </row>
    <row r="25" spans="2:10">
      <c r="B25" t="s">
        <v>25</v>
      </c>
      <c r="C25">
        <f t="shared" ref="C25:J25" si="4">C24*Numero_caras</f>
        <v>35389440</v>
      </c>
      <c r="D25">
        <f t="shared" si="4"/>
        <v>31457280</v>
      </c>
      <c r="E25">
        <f t="shared" si="4"/>
        <v>28016640</v>
      </c>
      <c r="F25">
        <f t="shared" si="4"/>
        <v>24084480</v>
      </c>
      <c r="G25">
        <f t="shared" si="4"/>
        <v>20152320</v>
      </c>
      <c r="H25">
        <f t="shared" si="4"/>
        <v>16711680</v>
      </c>
      <c r="I25">
        <f t="shared" si="4"/>
        <v>12779520</v>
      </c>
      <c r="J25">
        <f t="shared" si="4"/>
        <v>9338880</v>
      </c>
    </row>
    <row r="26" spans="2:10">
      <c r="B26" t="s">
        <v>27</v>
      </c>
      <c r="C26">
        <f t="shared" ref="C26:J26" si="5">(C25*Bytes_sector)/10^6</f>
        <v>18119.39328</v>
      </c>
      <c r="D26">
        <f t="shared" si="5"/>
        <v>16106.12736</v>
      </c>
      <c r="E26">
        <f t="shared" si="5"/>
        <v>14344.519679999999</v>
      </c>
      <c r="F26">
        <f t="shared" si="5"/>
        <v>12331.25376</v>
      </c>
      <c r="G26">
        <f t="shared" si="5"/>
        <v>10317.98784</v>
      </c>
      <c r="H26">
        <f t="shared" si="5"/>
        <v>8556.3801600000006</v>
      </c>
      <c r="I26">
        <f t="shared" si="5"/>
        <v>6543.1142399999999</v>
      </c>
      <c r="J26">
        <f t="shared" si="5"/>
        <v>4781.5065599999998</v>
      </c>
    </row>
    <row r="27" spans="2:10">
      <c r="B27" t="s">
        <v>26</v>
      </c>
      <c r="C27" s="12">
        <f>Cilindros_zona*C19*Bytes_sector*8/(C23*10^6)</f>
        <v>6475.8815580925102</v>
      </c>
      <c r="D27" s="16">
        <f>Cilindros_zona*D19*Bytes_sector*8/(D23*10^6)</f>
        <v>6433.5555348370026</v>
      </c>
      <c r="E27" s="16">
        <f>Cilindros_zona*E19*Bytes_sector*8/(E23*10^6)</f>
        <v>6493.8701179761001</v>
      </c>
      <c r="F27" s="16">
        <f>Cilindros_zona*F19*Bytes_sector*8/(F23*10^6)</f>
        <v>6441.2881737009902</v>
      </c>
      <c r="G27" s="16">
        <f>Cilindros_zona*G19*Bytes_sector*8/(G23*10^6)</f>
        <v>6369.5855224167499</v>
      </c>
      <c r="H27" s="16">
        <f>Cilindros_zona*H19*Bytes_sector*8/(H23*10^6)</f>
        <v>6455.8942693329655</v>
      </c>
      <c r="I27" s="16">
        <f>Cilindros_zona*I19*Bytes_sector*8/(I23*10^6)</f>
        <v>6347.3918446382941</v>
      </c>
      <c r="J27" s="16">
        <f>Cilindros_zona*J19*Bytes_sector*8/(J23*10^6)</f>
        <v>6493.8701179761001</v>
      </c>
    </row>
    <row r="28" spans="2:10">
      <c r="C28" s="16"/>
      <c r="D28" s="16"/>
      <c r="E28" s="16"/>
      <c r="F28" s="16"/>
      <c r="G28" s="16"/>
      <c r="H28" s="16"/>
      <c r="I28" s="16"/>
      <c r="J28" s="16"/>
    </row>
    <row r="29" spans="2:10">
      <c r="B29" t="s">
        <v>28</v>
      </c>
      <c r="C29" s="15">
        <f t="shared" ref="C29:J29" si="6">Bytes_sector/((Periodo*10^6)/C19)</f>
        <v>147.45599999999999</v>
      </c>
      <c r="D29" s="16">
        <f t="shared" si="6"/>
        <v>131.072</v>
      </c>
      <c r="E29" s="16">
        <f t="shared" si="6"/>
        <v>116.73599999999999</v>
      </c>
      <c r="F29" s="16">
        <f t="shared" si="6"/>
        <v>100.352</v>
      </c>
      <c r="G29" s="16">
        <f t="shared" si="6"/>
        <v>83.968000000000004</v>
      </c>
      <c r="H29" s="16">
        <f t="shared" si="6"/>
        <v>69.632000000000005</v>
      </c>
      <c r="I29" s="16">
        <f t="shared" si="6"/>
        <v>53.248000000000005</v>
      </c>
      <c r="J29" s="16">
        <f t="shared" si="6"/>
        <v>38.911999999999999</v>
      </c>
    </row>
    <row r="32" spans="2:10" ht="18">
      <c r="B32" s="5" t="s">
        <v>10</v>
      </c>
    </row>
    <row r="34" spans="2:5">
      <c r="B34" t="s">
        <v>11</v>
      </c>
      <c r="C34">
        <f>C25+D25+E25+F25+G25+H25+I25+J25</f>
        <v>177930240</v>
      </c>
      <c r="D34" s="11"/>
      <c r="E34" s="9"/>
    </row>
    <row r="35" spans="2:5">
      <c r="B35" t="s">
        <v>12</v>
      </c>
      <c r="C35">
        <f>C26+D26+E26+F26+G26+H26+I26+J26</f>
        <v>91100.282879999984</v>
      </c>
    </row>
    <row r="38" spans="2:5">
      <c r="B38" s="21"/>
    </row>
    <row r="39" spans="2:5">
      <c r="B39" s="21"/>
    </row>
    <row r="40" spans="2:5">
      <c r="B40" s="21"/>
    </row>
    <row r="45" spans="2:5">
      <c r="B45" s="21"/>
    </row>
    <row r="49" spans="2:2">
      <c r="B49" s="21"/>
    </row>
  </sheetData>
  <dataConsolidate/>
  <phoneticPr fontId="2" type="noConversion"/>
  <pageMargins left="0.75000000000000011" right="0.75000000000000011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11</vt:i4>
      </vt:variant>
    </vt:vector>
  </HeadingPairs>
  <TitlesOfParts>
    <vt:vector size="12" baseType="lpstr">
      <vt:lpstr>Hoja1</vt:lpstr>
      <vt:lpstr>Anchura_corona</vt:lpstr>
      <vt:lpstr>Hoja1!Área_de_impresión</vt:lpstr>
      <vt:lpstr>Bytes_sector</vt:lpstr>
      <vt:lpstr>Cilindros_zona</vt:lpstr>
      <vt:lpstr>Densidad_de_pistas</vt:lpstr>
      <vt:lpstr>Numero_caras</vt:lpstr>
      <vt:lpstr>Numero_zonas</vt:lpstr>
      <vt:lpstr>Periodo</vt:lpstr>
      <vt:lpstr>Radio_externo</vt:lpstr>
      <vt:lpstr>Radio_interno</vt:lpstr>
      <vt:lpstr>RPM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Domenech Pujol</dc:creator>
  <cp:lastModifiedBy>CARLOS HERRERO BARBERA</cp:lastModifiedBy>
  <cp:lastPrinted>2014-04-28T10:36:42Z</cp:lastPrinted>
  <dcterms:created xsi:type="dcterms:W3CDTF">2011-04-04T17:48:49Z</dcterms:created>
  <dcterms:modified xsi:type="dcterms:W3CDTF">2017-05-23T06:28:17Z</dcterms:modified>
</cp:coreProperties>
</file>