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16" windowHeight="7692" firstSheet="2" activeTab="3"/>
  </bookViews>
  <sheets>
    <sheet name="Sheet1" sheetId="6" state="hidden" r:id="rId1"/>
    <sheet name="Sheet3" sheetId="3" state="hidden" r:id="rId2"/>
    <sheet name="AUG 2017" sheetId="9" r:id="rId3"/>
    <sheet name="ISSUED SUPPLY" sheetId="10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R8" i="3"/>
  <c r="O8" i="3"/>
  <c r="R7" i="3"/>
  <c r="R6" i="3"/>
  <c r="R5" i="3"/>
  <c r="R4" i="3"/>
  <c r="O7" i="3"/>
  <c r="O6" i="3"/>
  <c r="O5" i="3"/>
  <c r="O4" i="3"/>
  <c r="L11" i="3"/>
  <c r="L10" i="3"/>
  <c r="L9" i="3"/>
  <c r="L8" i="3"/>
  <c r="L7" i="3"/>
  <c r="L6" i="3"/>
  <c r="L5" i="3"/>
  <c r="L4" i="3"/>
  <c r="I8" i="3"/>
  <c r="F8" i="3"/>
  <c r="I7" i="3"/>
  <c r="I6" i="3"/>
  <c r="I5" i="3"/>
  <c r="I4" i="3"/>
  <c r="F7" i="3"/>
  <c r="C10" i="3"/>
  <c r="F6" i="3"/>
  <c r="F5" i="3"/>
  <c r="F4" i="3"/>
  <c r="C11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<sst xmlns="http://schemas.openxmlformats.org/spreadsheetml/2006/main" count="466" uniqueCount="270">
  <si>
    <t>DISTRICT</t>
  </si>
  <si>
    <t>MEASLES</t>
  </si>
  <si>
    <t>BCG</t>
  </si>
  <si>
    <t>HPV</t>
  </si>
  <si>
    <t>BOPV</t>
  </si>
  <si>
    <t>TT</t>
  </si>
  <si>
    <t>PCV</t>
  </si>
  <si>
    <t>PENTA</t>
  </si>
  <si>
    <t>Syringe 0.05 ml</t>
  </si>
  <si>
    <t>Syringe 0.5 ml</t>
  </si>
  <si>
    <t>Syringe   5ml</t>
  </si>
  <si>
    <t>Syringe    2ml</t>
  </si>
  <si>
    <t>Safety Boxes</t>
  </si>
  <si>
    <t>IPV</t>
  </si>
  <si>
    <t>Syringe 5 ml</t>
  </si>
  <si>
    <t>Syringe 2 ml</t>
  </si>
  <si>
    <t xml:space="preserve">Abim  </t>
  </si>
  <si>
    <t xml:space="preserve">Adjumani </t>
  </si>
  <si>
    <t xml:space="preserve">Agago  </t>
  </si>
  <si>
    <t xml:space="preserve">Alebtong </t>
  </si>
  <si>
    <t xml:space="preserve">Amolatar  </t>
  </si>
  <si>
    <t xml:space="preserve">Amudat 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</si>
  <si>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</si>
  <si>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</si>
  <si>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</si>
  <si>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</si>
  <si>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</si>
  <si>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 </t>
  </si>
  <si>
    <t xml:space="preserve">Bugiri </t>
  </si>
  <si>
    <t xml:space="preserve">Buhweju  </t>
  </si>
  <si>
    <t xml:space="preserve">Buikwe </t>
  </si>
  <si>
    <t>Bukedea</t>
  </si>
  <si>
    <t>Bukomansimbi</t>
  </si>
  <si>
    <t xml:space="preserve">Bukwo </t>
  </si>
  <si>
    <t xml:space="preserve">Bulambuli  </t>
  </si>
  <si>
    <t xml:space="preserve">Buliisa </t>
  </si>
  <si>
    <t xml:space="preserve">Bundibugyo  </t>
  </si>
  <si>
    <t xml:space="preserve">Bushenyi  </t>
  </si>
  <si>
    <t xml:space="preserve">Busia </t>
  </si>
  <si>
    <t>Butaleja</t>
  </si>
  <si>
    <t>Butambala</t>
  </si>
  <si>
    <t xml:space="preserve">Buvuma  </t>
  </si>
  <si>
    <t xml:space="preserve">Buyende </t>
  </si>
  <si>
    <t xml:space="preserve">Dokolo </t>
  </si>
  <si>
    <t xml:space="preserve">Gomba </t>
  </si>
  <si>
    <t xml:space="preserve">Gulu  </t>
  </si>
  <si>
    <t xml:space="preserve">Hoima </t>
  </si>
  <si>
    <t xml:space="preserve">Ibanda  </t>
  </si>
  <si>
    <t xml:space="preserve">Iganga  </t>
  </si>
  <si>
    <t xml:space="preserve">Isingiro </t>
  </si>
  <si>
    <t xml:space="preserve">Jinja </t>
  </si>
  <si>
    <t xml:space="preserve">Kaabong </t>
  </si>
  <si>
    <t xml:space="preserve">Kabale  </t>
  </si>
  <si>
    <t xml:space="preserve">Kabarole  </t>
  </si>
  <si>
    <t xml:space="preserve">Kaberamaido  </t>
  </si>
  <si>
    <t xml:space="preserve">Kalangala </t>
  </si>
  <si>
    <t xml:space="preserve">Kaliro </t>
  </si>
  <si>
    <t xml:space="preserve">Kalungu </t>
  </si>
  <si>
    <t xml:space="preserve">Kampala  </t>
  </si>
  <si>
    <t xml:space="preserve">Kamuli </t>
  </si>
  <si>
    <t xml:space="preserve">Kamwenge </t>
  </si>
  <si>
    <t xml:space="preserve">Kanungu  </t>
  </si>
  <si>
    <t xml:space="preserve">Kapchorwa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</si>
  <si>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</si>
  <si>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</si>
  <si>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</si>
  <si>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</si>
  <si>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</si>
  <si>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 </t>
  </si>
  <si>
    <t xml:space="preserve">Kiruhura  </t>
  </si>
  <si>
    <t xml:space="preserve">Kiryandongo </t>
  </si>
  <si>
    <t xml:space="preserve">Kisoro </t>
  </si>
  <si>
    <t xml:space="preserve">Kitgum  </t>
  </si>
  <si>
    <t xml:space="preserve">Koboko </t>
  </si>
  <si>
    <t xml:space="preserve">Kole </t>
  </si>
  <si>
    <t xml:space="preserve">Kotido  </t>
  </si>
  <si>
    <t xml:space="preserve">Kumi   </t>
  </si>
  <si>
    <t xml:space="preserve">Kween   </t>
  </si>
  <si>
    <t xml:space="preserve">Kyankwanzi  </t>
  </si>
  <si>
    <t xml:space="preserve">Kyegegwa  </t>
  </si>
  <si>
    <t xml:space="preserve">Kyenjojo  </t>
  </si>
  <si>
    <t xml:space="preserve">Lamwo  </t>
  </si>
  <si>
    <t xml:space="preserve">Lira  </t>
  </si>
  <si>
    <t xml:space="preserve">Luuka   </t>
  </si>
  <si>
    <t xml:space="preserve">Luwero  </t>
  </si>
  <si>
    <t xml:space="preserve">Lwengo  </t>
  </si>
  <si>
    <t xml:space="preserve">Lyantonde  </t>
  </si>
  <si>
    <t xml:space="preserve">Manafwa  </t>
  </si>
  <si>
    <t xml:space="preserve">Maracha </t>
  </si>
  <si>
    <t xml:space="preserve">Masaka  </t>
  </si>
  <si>
    <t xml:space="preserve">Masindi </t>
  </si>
  <si>
    <t xml:space="preserve">Mayuge  </t>
  </si>
  <si>
    <t xml:space="preserve">Mbale  </t>
  </si>
  <si>
    <t xml:space="preserve">Mbarara  </t>
  </si>
  <si>
    <t xml:space="preserve">Mitooma  </t>
  </si>
  <si>
    <t xml:space="preserve">Mityana </t>
  </si>
  <si>
    <t xml:space="preserve">Moroto  </t>
  </si>
  <si>
    <t xml:space="preserve">Moyo </t>
  </si>
  <si>
    <t xml:space="preserve">Mpigi  </t>
  </si>
  <si>
    <t xml:space="preserve">Mubende </t>
  </si>
  <si>
    <t xml:space="preserve">Mukono </t>
  </si>
  <si>
    <t xml:space="preserve">Nakapiripirit  </t>
  </si>
  <si>
    <t xml:space="preserve">Nakaseke  </t>
  </si>
  <si>
    <t xml:space="preserve">Nakasongola  </t>
  </si>
  <si>
    <t xml:space="preserve">Namayingo  </t>
  </si>
  <si>
    <t xml:space="preserve">Namutumba  </t>
  </si>
  <si>
    <t xml:space="preserve">Napak  </t>
  </si>
  <si>
    <t xml:space="preserve">Nebbi  </t>
  </si>
  <si>
    <t xml:space="preserve">Ngora </t>
  </si>
  <si>
    <t xml:space="preserve">Ntoroko  </t>
  </si>
  <si>
    <t xml:space="preserve">Ntungamo  </t>
  </si>
  <si>
    <t xml:space="preserve">Nwoya </t>
  </si>
  <si>
    <t xml:space="preserve">Otuke  </t>
  </si>
  <si>
    <t xml:space="preserve">Oyam  </t>
  </si>
  <si>
    <t xml:space="preserve">Pader </t>
  </si>
  <si>
    <t xml:space="preserve">Pallisa  </t>
  </si>
  <si>
    <t xml:space="preserve">Rakai  </t>
  </si>
  <si>
    <t xml:space="preserve">Rubirizi </t>
  </si>
  <si>
    <t>Rukungiri</t>
  </si>
  <si>
    <t xml:space="preserve">Sembabule </t>
  </si>
  <si>
    <t>Serere</t>
  </si>
  <si>
    <t xml:space="preserve">Sheema  </t>
  </si>
  <si>
    <t>Sironko</t>
  </si>
  <si>
    <t xml:space="preserve">Soroti  </t>
  </si>
  <si>
    <t xml:space="preserve">Tororo  </t>
  </si>
  <si>
    <t xml:space="preserve">Wakiso </t>
  </si>
  <si>
    <t xml:space="preserve">Yumbe  </t>
  </si>
  <si>
    <t xml:space="preserve">Zombo </t>
  </si>
  <si>
    <t>District</t>
  </si>
  <si>
    <t>Av.</t>
  </si>
  <si>
    <t>AV.%</t>
  </si>
  <si>
    <t xml:space="preserve">GoU </t>
  </si>
  <si>
    <t xml:space="preserve">GAVI </t>
  </si>
  <si>
    <t xml:space="preserve">GOU </t>
  </si>
  <si>
    <t>Av.%</t>
  </si>
  <si>
    <t>Order service /Target Fullfillment (6 cycles)</t>
  </si>
  <si>
    <t>% order fill rate</t>
  </si>
  <si>
    <t>Tetanus Toxoid Cards</t>
  </si>
  <si>
    <t>Tetanus Toxoid Vaccine 20 dose Vial</t>
  </si>
  <si>
    <t>Vaccine Control Books</t>
  </si>
  <si>
    <t>Sum of DVSAdjustment</t>
  </si>
  <si>
    <t>Vaccine / Device</t>
  </si>
  <si>
    <t>Bacillus Calmette-Guerin 20 dose Vial</t>
  </si>
  <si>
    <t>Bivalent Oral Polio Vaccine 20 dose Vial</t>
  </si>
  <si>
    <t>Child Health Cards</t>
  </si>
  <si>
    <t>DPT-HIP B-HEB 10 Dose Vial</t>
  </si>
  <si>
    <t>Hepatitis .B Vaccine 10 dose Vial</t>
  </si>
  <si>
    <t>Human Papilloma Vaccine 1 dose Vial</t>
  </si>
  <si>
    <t>Inactivated Polio vaccine 5 dose Vial</t>
  </si>
  <si>
    <t>Measles vaccine 10 dose Vial</t>
  </si>
  <si>
    <t>Pneumococcal Conjugate 2 dose Vial</t>
  </si>
  <si>
    <t>Rotavirus vaccine 1 dose Vial</t>
  </si>
  <si>
    <t>Yellow Fever  10 dose Vial</t>
  </si>
  <si>
    <t>HPV CARDS</t>
  </si>
  <si>
    <t>Grand Total</t>
  </si>
  <si>
    <t>TT Cards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</si>
  <si>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</si>
  <si>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</si>
  <si>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</si>
  <si>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</si>
  <si>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</si>
  <si>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</si>
  <si>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</si>
  <si>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</si>
  <si>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</si>
  <si>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</si>
  <si>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</si>
  <si>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</si>
  <si>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</si>
  <si>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</si>
  <si>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</si>
  <si>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Bukwo</t>
  </si>
  <si>
    <t>Bulambuli</t>
  </si>
  <si>
    <t>Buliisa</t>
  </si>
  <si>
    <t>Bundibugyo</t>
  </si>
  <si>
    <t>Bushenyi</t>
  </si>
  <si>
    <t>Busia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</si>
  <si>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</si>
  <si>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</si>
  <si>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</si>
  <si>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</si>
  <si>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</si>
  <si>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</si>
  <si>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</si>
  <si>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</si>
  <si>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</si>
  <si>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</si>
  <si>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</si>
  <si>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</si>
  <si>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</si>
  <si>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</si>
  <si>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</si>
  <si>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</si>
  <si>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</si>
  <si>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</si>
  <si>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</si>
  <si>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</si>
  <si>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</si>
  <si>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</si>
  <si>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</si>
  <si>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</si>
  <si>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</si>
  <si>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</si>
  <si>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</si>
  <si>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</si>
  <si>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</si>
  <si>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</si>
  <si>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</si>
  <si>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</si>
  <si>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</si>
  <si>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</si>
  <si>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</si>
  <si>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</si>
  <si>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</si>
  <si>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</si>
  <si>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</si>
  <si>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</si>
  <si>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</si>
  <si>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</si>
  <si>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</si>
  <si>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</si>
  <si>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</si>
  <si>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</si>
  <si>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</si>
  <si>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</si>
  <si>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</si>
  <si>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</si>
  <si>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</si>
  <si>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</si>
  <si>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</si>
  <si>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</si>
  <si>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</si>
  <si>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</si>
  <si>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</si>
  <si>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</si>
  <si>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</si>
  <si>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</si>
  <si>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</si>
  <si>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</si>
  <si>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</si>
  <si>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</si>
  <si>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</si>
  <si>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</si>
  <si>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</si>
  <si>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</si>
  <si>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</si>
  <si>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</si>
  <si>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</si>
  <si>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</si>
  <si>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</si>
  <si>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</si>
  <si>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</si>
  <si>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</si>
  <si>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</si>
  <si>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Sembabule</t>
  </si>
  <si>
    <t>Sheema</t>
  </si>
  <si>
    <t>Soroti</t>
  </si>
  <si>
    <t>Tororo</t>
  </si>
  <si>
    <t>Wakiso</t>
  </si>
  <si>
    <t>Yumbe</t>
  </si>
  <si>
    <t>Zombo</t>
  </si>
  <si>
    <t>BALANCES</t>
  </si>
  <si>
    <t>REQUIREMENTS</t>
  </si>
  <si>
    <t>TOPV</t>
  </si>
  <si>
    <t>CHC</t>
  </si>
  <si>
    <t>VCB</t>
  </si>
  <si>
    <t>CHILD talley sheets</t>
  </si>
  <si>
    <t>Child Talley Sheet</t>
  </si>
  <si>
    <t>0.05ML</t>
  </si>
  <si>
    <t>Child tallet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</si>
</sst>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3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right"/>
    </xf>
    <xf numFmtId="165" fontId="3" fillId="0" borderId="0" xfId="1" applyNumberFormat="1" applyFont="1" applyFill="1" applyBorder="1" applyAlignment="1" applyProtection="1">
      <alignment horizontal="left"/>
    </xf>
    <xf numFmtId="165" fontId="3" fillId="0" borderId="0" xfId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3" fontId="5" fillId="0" borderId="0" xfId="3" applyNumberFormat="1" applyFont="1" applyFill="1" applyBorder="1" applyAlignment="1" applyProtection="1">
      <alignment horizontal="left"/>
    </xf>
    <xf numFmtId="0" fontId="7" fillId="0" borderId="0" xfId="0" applyFont="1"/>
    <xf numFmtId="9" fontId="7" fillId="0" borderId="0" xfId="2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4" xfId="0" applyFont="1" applyBorder="1"/>
    <xf numFmtId="0" fontId="7" fillId="0" borderId="6" xfId="0" applyFont="1" applyBorder="1"/>
    <xf numFmtId="0" fontId="7" fillId="0" borderId="16" xfId="0" applyFont="1" applyBorder="1"/>
    <xf numFmtId="0" fontId="7" fillId="0" borderId="17" xfId="0" applyFont="1" applyBorder="1"/>
    <xf numFmtId="9" fontId="7" fillId="0" borderId="4" xfId="2" applyFont="1" applyBorder="1"/>
    <xf numFmtId="9" fontId="7" fillId="0" borderId="15" xfId="2" applyFont="1" applyBorder="1"/>
    <xf numFmtId="9" fontId="7" fillId="0" borderId="13" xfId="2" applyFont="1" applyBorder="1"/>
    <xf numFmtId="0" fontId="7" fillId="0" borderId="0" xfId="0" applyFont="1" applyBorder="1" applyAlignment="1">
      <alignment horizontal="right"/>
    </xf>
    <xf numFmtId="9" fontId="7" fillId="0" borderId="8" xfId="2" applyFont="1" applyBorder="1"/>
    <xf numFmtId="9" fontId="7" fillId="0" borderId="6" xfId="2" applyFont="1" applyBorder="1"/>
    <xf numFmtId="0" fontId="9" fillId="0" borderId="0" xfId="0" applyFont="1" applyBorder="1" applyAlignment="1">
      <alignment horizontal="right"/>
    </xf>
    <xf numFmtId="9" fontId="9" fillId="0" borderId="0" xfId="2" applyFont="1" applyBorder="1"/>
    <xf numFmtId="0" fontId="9" fillId="0" borderId="0" xfId="0" applyFont="1" applyBorder="1"/>
    <xf numFmtId="0" fontId="7" fillId="0" borderId="6" xfId="0" applyFont="1" applyFill="1" applyBorder="1"/>
    <xf numFmtId="9" fontId="7" fillId="0" borderId="16" xfId="2" applyFont="1" applyBorder="1"/>
    <xf numFmtId="9" fontId="9" fillId="0" borderId="8" xfId="2" applyFont="1" applyBorder="1"/>
    <xf numFmtId="0" fontId="9" fillId="0" borderId="17" xfId="0" applyFont="1" applyBorder="1" applyAlignment="1">
      <alignment horizontal="right"/>
    </xf>
    <xf numFmtId="9" fontId="9" fillId="0" borderId="6" xfId="2" applyFont="1" applyBorder="1"/>
    <xf numFmtId="0" fontId="0" fillId="0" borderId="0" xfId="0" applyAlignment="1">
      <alignment textRotation="90" wrapText="1"/>
    </xf>
    <xf numFmtId="164" fontId="0" fillId="0" borderId="0" xfId="0" applyNumberFormat="1"/>
    <xf numFmtId="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1" fontId="6" fillId="0" borderId="0" xfId="0" applyNumberFormat="1" applyFont="1" applyBorder="1" applyAlignment="1" applyProtection="1">
      <alignment horizontal="left"/>
      <protection locked="0"/>
    </xf>
    <xf numFmtId="0" fontId="0" fillId="2" borderId="1" xfId="0" applyFont="1" applyFill="1" applyBorder="1" applyAlignment="1">
      <alignment horizontal="center" vertical="center" textRotation="90" wrapText="1"/>
    </xf>
    <xf numFmtId="0" fontId="0" fillId="2" borderId="2" xfId="0" applyFont="1" applyFill="1" applyBorder="1" applyAlignment="1">
      <alignment horizontal="center" vertical="center" textRotation="90" wrapText="1"/>
    </xf>
    <xf numFmtId="0" fontId="0" fillId="2" borderId="18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 vertical="center" textRotation="90" wrapText="1"/>
    </xf>
    <xf numFmtId="0" fontId="0" fillId="4" borderId="2" xfId="0" applyFont="1" applyFill="1" applyBorder="1" applyAlignment="1">
      <alignment horizontal="center" vertical="center" textRotation="90" wrapText="1"/>
    </xf>
    <xf numFmtId="0" fontId="0" fillId="3" borderId="18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4" borderId="2" xfId="0" applyFont="1" applyFill="1" applyBorder="1" applyAlignment="1">
      <alignment horizontal="center" vertical="center" textRotation="90" wrapText="1"/>
    </xf>
    <xf numFmtId="0" fontId="10" fillId="3" borderId="18" xfId="0" applyFont="1" applyFill="1" applyBorder="1" applyAlignment="1">
      <alignment horizontal="center" vertical="center" textRotation="90" wrapText="1"/>
    </xf>
    <xf numFmtId="165" fontId="6" fillId="0" borderId="0" xfId="1" applyNumberFormat="1" applyFont="1" applyBorder="1" applyAlignment="1" applyProtection="1">
      <alignment horizontal="left"/>
      <protection locked="0"/>
    </xf>
    <xf numFmtId="164" fontId="7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0" fontId="7" fillId="0" borderId="19" xfId="0" applyFont="1" applyBorder="1"/>
    <xf numFmtId="164" fontId="7" fillId="0" borderId="19" xfId="0" applyNumberFormat="1" applyFont="1" applyBorder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7"/>
  <sheetViews>
    <sheetView workbookViewId="0">
      <selection activeCell="F8" sqref="F8"/>
    </sheetView>
  </sheetViews>
  <sheetFormatPr defaultRowHeight="14.4" x14ac:dyDescent="0.3"/>
  <cols>
    <col min="1" max="1" width="22" bestFit="1" customWidth="1"/>
    <col min="2" max="17" width="18" customWidth="1"/>
    <col min="18" max="20" width="18" bestFit="1" customWidth="1"/>
    <col min="21" max="21" width="18" customWidth="1"/>
    <col min="22" max="23" width="9" bestFit="1" customWidth="1"/>
  </cols>
  <sheetData>
    <row r="3" spans="1:22" ht="15" x14ac:dyDescent="0.25">
      <c r="A3" t="s">
        <v>140</v>
      </c>
      <c r="B3" t="s">
        <v>141</v>
      </c>
    </row>
    <row r="4" spans="1:22" ht="93" customHeight="1" x14ac:dyDescent="0.25">
      <c r="A4" t="s">
        <v>128</v>
      </c>
      <c r="B4" s="39" t="s">
        <v>142</v>
      </c>
      <c r="C4" s="39" t="s">
        <v>143</v>
      </c>
      <c r="D4" s="39" t="s">
        <v>144</v>
      </c>
      <c r="E4" s="39" t="s">
        <v>145</v>
      </c>
      <c r="F4" s="39" t="s">
        <v>146</v>
      </c>
      <c r="G4" s="39" t="s">
        <v>147</v>
      </c>
      <c r="H4" s="39" t="s">
        <v>148</v>
      </c>
      <c r="I4" s="39" t="s">
        <v>149</v>
      </c>
      <c r="J4" s="39" t="s">
        <v>150</v>
      </c>
      <c r="K4" s="39" t="s">
        <v>151</v>
      </c>
      <c r="L4" s="39" t="s">
        <v>12</v>
      </c>
      <c r="M4" s="39" t="s">
        <v>8</v>
      </c>
      <c r="N4" s="39" t="s">
        <v>9</v>
      </c>
      <c r="O4" s="39" t="s">
        <v>15</v>
      </c>
      <c r="P4" s="39" t="s">
        <v>14</v>
      </c>
      <c r="Q4" s="39" t="s">
        <v>137</v>
      </c>
      <c r="R4" s="39" t="s">
        <v>138</v>
      </c>
      <c r="S4" s="39" t="s">
        <v>139</v>
      </c>
      <c r="T4" s="39" t="s">
        <v>152</v>
      </c>
      <c r="U4" s="39" t="s">
        <v>153</v>
      </c>
      <c r="V4" s="39" t="s">
        <v>154</v>
      </c>
    </row>
    <row r="5" spans="1:22" ht="15" x14ac:dyDescent="0.25">
      <c r="A5" t="s">
        <v>16</v>
      </c>
      <c r="B5" s="40">
        <v>600</v>
      </c>
      <c r="C5" s="40"/>
      <c r="D5" s="40"/>
      <c r="E5" s="40"/>
      <c r="F5" s="40"/>
      <c r="G5" s="40">
        <v>300</v>
      </c>
      <c r="H5" s="40">
        <v>500</v>
      </c>
      <c r="I5" s="40">
        <v>500</v>
      </c>
      <c r="J5" s="40"/>
      <c r="K5" s="40"/>
      <c r="L5" s="40">
        <v>0</v>
      </c>
      <c r="M5" s="40"/>
      <c r="N5" s="40"/>
      <c r="O5" s="40">
        <v>4000</v>
      </c>
      <c r="P5" s="40">
        <v>2500</v>
      </c>
      <c r="Q5" s="40"/>
      <c r="R5" s="40">
        <v>220</v>
      </c>
      <c r="S5" s="40"/>
      <c r="T5" s="40"/>
      <c r="U5" s="40"/>
      <c r="V5" s="40">
        <v>8620</v>
      </c>
    </row>
    <row r="6" spans="1:22" ht="15" x14ac:dyDescent="0.25">
      <c r="A6" t="s">
        <v>17</v>
      </c>
      <c r="B6" s="40"/>
      <c r="C6" s="40"/>
      <c r="D6" s="40"/>
      <c r="E6" s="40"/>
      <c r="F6" s="40"/>
      <c r="G6" s="40"/>
      <c r="H6" s="40"/>
      <c r="I6" s="40">
        <v>4000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>
        <v>4000</v>
      </c>
    </row>
    <row r="7" spans="1:22" ht="15" x14ac:dyDescent="0.25">
      <c r="A7" t="s">
        <v>18</v>
      </c>
      <c r="B7" s="40">
        <v>6000</v>
      </c>
      <c r="C7" s="40"/>
      <c r="D7" s="40">
        <v>5000</v>
      </c>
      <c r="E7" s="40"/>
      <c r="F7" s="40"/>
      <c r="G7" s="40"/>
      <c r="H7" s="40">
        <v>1400</v>
      </c>
      <c r="I7" s="40">
        <v>3000</v>
      </c>
      <c r="J7" s="40"/>
      <c r="K7" s="40"/>
      <c r="L7" s="40">
        <v>200</v>
      </c>
      <c r="M7" s="40"/>
      <c r="N7" s="40"/>
      <c r="O7" s="40">
        <v>500</v>
      </c>
      <c r="P7" s="40">
        <v>400</v>
      </c>
      <c r="Q7" s="40"/>
      <c r="R7" s="40">
        <v>5000</v>
      </c>
      <c r="S7" s="40"/>
      <c r="T7" s="40"/>
      <c r="U7" s="40"/>
      <c r="V7" s="40">
        <v>21500</v>
      </c>
    </row>
    <row r="8" spans="1:22" ht="15" x14ac:dyDescent="0.25">
      <c r="A8" t="s">
        <v>20</v>
      </c>
      <c r="B8" s="40"/>
      <c r="C8" s="40"/>
      <c r="D8" s="40">
        <v>2600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>
        <v>8000</v>
      </c>
      <c r="R8" s="40"/>
      <c r="S8" s="40"/>
      <c r="T8" s="40"/>
      <c r="U8" s="40"/>
      <c r="V8" s="40">
        <v>10600</v>
      </c>
    </row>
    <row r="9" spans="1:22" ht="15" x14ac:dyDescent="0.25">
      <c r="A9" t="s">
        <v>21</v>
      </c>
      <c r="B9" s="40">
        <v>2000</v>
      </c>
      <c r="C9" s="40">
        <v>2000</v>
      </c>
      <c r="D9" s="40"/>
      <c r="E9" s="40"/>
      <c r="F9" s="40"/>
      <c r="G9" s="40"/>
      <c r="H9" s="40"/>
      <c r="I9" s="40">
        <v>1000</v>
      </c>
      <c r="J9" s="40"/>
      <c r="K9" s="40"/>
      <c r="L9" s="40"/>
      <c r="M9" s="40">
        <v>1000</v>
      </c>
      <c r="N9" s="40"/>
      <c r="O9" s="40">
        <v>200</v>
      </c>
      <c r="P9" s="40">
        <v>100</v>
      </c>
      <c r="Q9" s="40"/>
      <c r="R9" s="40"/>
      <c r="S9" s="40"/>
      <c r="T9" s="40"/>
      <c r="U9" s="40"/>
      <c r="V9" s="40">
        <v>6300</v>
      </c>
    </row>
    <row r="10" spans="1:22" ht="15" x14ac:dyDescent="0.25">
      <c r="A10" t="s">
        <v>22</v>
      </c>
      <c r="B10" s="40">
        <v>3000</v>
      </c>
      <c r="C10" s="40">
        <v>3000</v>
      </c>
      <c r="D10" s="40">
        <v>10000</v>
      </c>
      <c r="E10" s="40">
        <v>3000</v>
      </c>
      <c r="F10" s="40"/>
      <c r="G10" s="40"/>
      <c r="H10" s="40">
        <v>1500</v>
      </c>
      <c r="I10" s="40">
        <v>2000</v>
      </c>
      <c r="J10" s="40">
        <v>3000</v>
      </c>
      <c r="K10" s="40"/>
      <c r="L10" s="40">
        <v>200</v>
      </c>
      <c r="M10" s="40"/>
      <c r="N10" s="40"/>
      <c r="O10" s="40">
        <v>300</v>
      </c>
      <c r="P10" s="40">
        <v>400</v>
      </c>
      <c r="Q10" s="40"/>
      <c r="R10" s="40">
        <v>1000</v>
      </c>
      <c r="S10" s="40"/>
      <c r="T10" s="40"/>
      <c r="U10" s="40"/>
      <c r="V10" s="40">
        <v>27400</v>
      </c>
    </row>
    <row r="11" spans="1:22" ht="15" x14ac:dyDescent="0.25">
      <c r="A11" t="s">
        <v>23</v>
      </c>
      <c r="B11" s="40">
        <v>3000</v>
      </c>
      <c r="C11" s="40">
        <v>3000</v>
      </c>
      <c r="D11" s="40">
        <v>7000</v>
      </c>
      <c r="E11" s="40">
        <v>2500</v>
      </c>
      <c r="F11" s="40"/>
      <c r="G11" s="40">
        <v>0</v>
      </c>
      <c r="H11" s="40">
        <v>1800</v>
      </c>
      <c r="I11" s="40">
        <v>2000</v>
      </c>
      <c r="J11" s="40">
        <v>2000</v>
      </c>
      <c r="K11" s="40">
        <v>2000</v>
      </c>
      <c r="L11" s="40">
        <v>0</v>
      </c>
      <c r="M11" s="40">
        <v>2000</v>
      </c>
      <c r="N11" s="40">
        <v>3000</v>
      </c>
      <c r="O11" s="40">
        <v>300</v>
      </c>
      <c r="P11" s="40">
        <v>300</v>
      </c>
      <c r="Q11" s="40">
        <v>7000</v>
      </c>
      <c r="R11" s="40">
        <v>2000</v>
      </c>
      <c r="S11" s="40"/>
      <c r="T11" s="40"/>
      <c r="U11" s="40"/>
      <c r="V11" s="40">
        <v>37900</v>
      </c>
    </row>
    <row r="12" spans="1:22" ht="15" x14ac:dyDescent="0.25">
      <c r="A12" t="s">
        <v>24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>
        <v>5000</v>
      </c>
      <c r="S12" s="40"/>
      <c r="T12" s="40"/>
      <c r="U12" s="40"/>
      <c r="V12" s="40">
        <v>5000</v>
      </c>
    </row>
    <row r="13" spans="1:22" ht="15" x14ac:dyDescent="0.25">
      <c r="A13" t="s">
        <v>25</v>
      </c>
      <c r="B13" s="40">
        <v>12000</v>
      </c>
      <c r="C13" s="40">
        <v>7000</v>
      </c>
      <c r="D13" s="40">
        <v>10000</v>
      </c>
      <c r="E13" s="40">
        <v>6000</v>
      </c>
      <c r="F13" s="40">
        <v>0</v>
      </c>
      <c r="G13" s="40">
        <v>0</v>
      </c>
      <c r="H13" s="40">
        <v>2000</v>
      </c>
      <c r="I13" s="40">
        <v>3000</v>
      </c>
      <c r="J13" s="40">
        <v>4000</v>
      </c>
      <c r="K13" s="40">
        <v>0</v>
      </c>
      <c r="L13" s="40">
        <v>650</v>
      </c>
      <c r="M13" s="40">
        <v>1800</v>
      </c>
      <c r="N13" s="40">
        <v>16500</v>
      </c>
      <c r="O13" s="40">
        <v>900</v>
      </c>
      <c r="P13" s="40">
        <v>600</v>
      </c>
      <c r="Q13" s="40">
        <v>5000</v>
      </c>
      <c r="R13" s="40">
        <v>8000</v>
      </c>
      <c r="S13" s="40">
        <v>10</v>
      </c>
      <c r="T13" s="40"/>
      <c r="U13" s="40"/>
      <c r="V13" s="40">
        <v>77460</v>
      </c>
    </row>
    <row r="14" spans="1:22" ht="15" x14ac:dyDescent="0.25">
      <c r="A14" t="s">
        <v>26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5" x14ac:dyDescent="0.25">
      <c r="A15" t="s">
        <v>27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spans="1:22" ht="15" x14ac:dyDescent="0.25">
      <c r="A16" t="s">
        <v>28</v>
      </c>
      <c r="B16" s="40"/>
      <c r="C16" s="40"/>
      <c r="D16" s="40">
        <v>20000</v>
      </c>
      <c r="E16" s="40"/>
      <c r="F16" s="40"/>
      <c r="G16" s="40"/>
      <c r="H16" s="40"/>
      <c r="I16" s="40"/>
      <c r="J16" s="40"/>
      <c r="K16" s="40"/>
      <c r="L16" s="40">
        <v>557</v>
      </c>
      <c r="M16" s="40"/>
      <c r="N16" s="40"/>
      <c r="O16" s="40"/>
      <c r="P16" s="40"/>
      <c r="Q16" s="40"/>
      <c r="R16" s="40">
        <v>6000</v>
      </c>
      <c r="S16" s="40"/>
      <c r="T16" s="40"/>
      <c r="U16" s="40"/>
      <c r="V16" s="40">
        <v>26557</v>
      </c>
    </row>
    <row r="17" spans="1:22" ht="15" x14ac:dyDescent="0.25">
      <c r="A17" t="s">
        <v>29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spans="1:22" x14ac:dyDescent="0.3">
      <c r="A18" t="s">
        <v>30</v>
      </c>
      <c r="B18" s="40">
        <v>6000</v>
      </c>
      <c r="C18" s="40">
        <v>6000</v>
      </c>
      <c r="D18" s="40">
        <v>1000</v>
      </c>
      <c r="E18" s="40">
        <v>5600</v>
      </c>
      <c r="F18" s="40"/>
      <c r="G18" s="40"/>
      <c r="H18" s="40">
        <v>2500</v>
      </c>
      <c r="I18" s="40">
        <v>2000</v>
      </c>
      <c r="J18" s="40"/>
      <c r="K18" s="40"/>
      <c r="L18" s="40">
        <v>250</v>
      </c>
      <c r="M18" s="40">
        <v>7000</v>
      </c>
      <c r="N18" s="40">
        <v>7000</v>
      </c>
      <c r="O18" s="40">
        <v>500</v>
      </c>
      <c r="P18" s="40">
        <v>500</v>
      </c>
      <c r="Q18" s="40">
        <v>1000</v>
      </c>
      <c r="R18" s="40">
        <v>6000</v>
      </c>
      <c r="S18" s="40"/>
      <c r="T18" s="40"/>
      <c r="U18" s="40"/>
      <c r="V18" s="40">
        <v>45350</v>
      </c>
    </row>
    <row r="19" spans="1:22" x14ac:dyDescent="0.3">
      <c r="A19" t="s">
        <v>31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spans="1:22" x14ac:dyDescent="0.3">
      <c r="A20" t="s">
        <v>32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 spans="1:22" x14ac:dyDescent="0.3">
      <c r="A21" t="s">
        <v>33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 x14ac:dyDescent="0.3">
      <c r="A22" t="s">
        <v>34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1:22" x14ac:dyDescent="0.3">
      <c r="A23" t="s">
        <v>35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2" x14ac:dyDescent="0.3">
      <c r="A24" t="s">
        <v>36</v>
      </c>
      <c r="B24" s="40"/>
      <c r="C24" s="40">
        <v>1000</v>
      </c>
      <c r="D24" s="40"/>
      <c r="E24" s="40">
        <v>1000</v>
      </c>
      <c r="F24" s="40"/>
      <c r="G24" s="40"/>
      <c r="H24" s="40">
        <v>2000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>
        <v>4000</v>
      </c>
    </row>
    <row r="25" spans="1:22" x14ac:dyDescent="0.3">
      <c r="A25" t="s">
        <v>37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1:22" x14ac:dyDescent="0.3">
      <c r="A26" t="s">
        <v>38</v>
      </c>
      <c r="B26" s="40"/>
      <c r="C26" s="40">
        <v>20</v>
      </c>
      <c r="D26" s="40">
        <v>10000</v>
      </c>
      <c r="E26" s="40"/>
      <c r="F26" s="40">
        <v>5000</v>
      </c>
      <c r="G26" s="40"/>
      <c r="H26" s="40"/>
      <c r="I26" s="40">
        <v>530</v>
      </c>
      <c r="J26" s="40">
        <v>320</v>
      </c>
      <c r="K26" s="40">
        <v>4004</v>
      </c>
      <c r="L26" s="40">
        <v>268</v>
      </c>
      <c r="M26" s="40"/>
      <c r="N26" s="40"/>
      <c r="O26" s="40"/>
      <c r="P26" s="40"/>
      <c r="Q26" s="40"/>
      <c r="R26" s="40">
        <v>6000</v>
      </c>
      <c r="S26" s="40">
        <v>32</v>
      </c>
      <c r="T26" s="40">
        <v>5000</v>
      </c>
      <c r="U26" s="40"/>
      <c r="V26" s="40">
        <v>31174</v>
      </c>
    </row>
    <row r="27" spans="1:22" x14ac:dyDescent="0.3">
      <c r="A27" t="s">
        <v>39</v>
      </c>
      <c r="B27" s="40">
        <v>5000</v>
      </c>
      <c r="C27" s="40">
        <v>6000</v>
      </c>
      <c r="D27" s="40">
        <v>2000</v>
      </c>
      <c r="E27" s="40">
        <v>0</v>
      </c>
      <c r="F27" s="40">
        <v>1000</v>
      </c>
      <c r="G27" s="40">
        <v>0</v>
      </c>
      <c r="H27" s="40">
        <v>2000</v>
      </c>
      <c r="I27" s="40">
        <v>5000</v>
      </c>
      <c r="J27" s="40">
        <v>2000</v>
      </c>
      <c r="K27" s="40">
        <v>0</v>
      </c>
      <c r="L27" s="40">
        <v>300</v>
      </c>
      <c r="M27" s="40">
        <v>4000</v>
      </c>
      <c r="N27" s="40">
        <v>13500</v>
      </c>
      <c r="O27" s="40">
        <v>3000</v>
      </c>
      <c r="P27" s="40">
        <v>3000</v>
      </c>
      <c r="Q27" s="40">
        <v>6000</v>
      </c>
      <c r="R27" s="40">
        <v>5640</v>
      </c>
      <c r="S27" s="40">
        <v>0</v>
      </c>
      <c r="T27" s="40">
        <v>0</v>
      </c>
      <c r="U27" s="40"/>
      <c r="V27" s="40">
        <v>58440</v>
      </c>
    </row>
    <row r="28" spans="1:22" x14ac:dyDescent="0.3">
      <c r="A28" t="s">
        <v>40</v>
      </c>
      <c r="B28" s="40">
        <v>2000</v>
      </c>
      <c r="C28" s="40">
        <v>2000</v>
      </c>
      <c r="D28" s="40"/>
      <c r="E28" s="40"/>
      <c r="F28" s="40"/>
      <c r="G28" s="40">
        <v>480</v>
      </c>
      <c r="H28" s="40">
        <v>1300</v>
      </c>
      <c r="I28" s="40"/>
      <c r="J28" s="40"/>
      <c r="K28" s="40"/>
      <c r="L28" s="40"/>
      <c r="M28" s="40"/>
      <c r="N28" s="40"/>
      <c r="O28" s="40"/>
      <c r="P28" s="40"/>
      <c r="Q28" s="40"/>
      <c r="R28" s="40">
        <v>1500</v>
      </c>
      <c r="S28" s="40"/>
      <c r="T28" s="40"/>
      <c r="U28" s="40"/>
      <c r="V28" s="40">
        <v>7280</v>
      </c>
    </row>
    <row r="29" spans="1:22" x14ac:dyDescent="0.3">
      <c r="A29" t="s">
        <v>41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1:22" x14ac:dyDescent="0.3">
      <c r="A30" t="s">
        <v>42</v>
      </c>
      <c r="B30" s="40">
        <v>2000</v>
      </c>
      <c r="C30" s="40">
        <v>2000</v>
      </c>
      <c r="D30" s="40">
        <v>500</v>
      </c>
      <c r="E30" s="40">
        <v>3000</v>
      </c>
      <c r="F30" s="40"/>
      <c r="G30" s="40">
        <v>0</v>
      </c>
      <c r="H30" s="40">
        <v>2000</v>
      </c>
      <c r="I30" s="40">
        <v>2000</v>
      </c>
      <c r="J30" s="40">
        <v>2000</v>
      </c>
      <c r="K30" s="40"/>
      <c r="L30" s="40">
        <v>0</v>
      </c>
      <c r="M30" s="40">
        <v>200</v>
      </c>
      <c r="N30" s="40">
        <v>200</v>
      </c>
      <c r="O30" s="40">
        <v>500</v>
      </c>
      <c r="P30" s="40">
        <v>500</v>
      </c>
      <c r="Q30" s="40">
        <v>500</v>
      </c>
      <c r="R30" s="40">
        <v>2000</v>
      </c>
      <c r="S30" s="40">
        <v>0</v>
      </c>
      <c r="T30" s="40"/>
      <c r="U30" s="40"/>
      <c r="V30" s="40">
        <v>17400</v>
      </c>
    </row>
    <row r="31" spans="1:22" x14ac:dyDescent="0.3">
      <c r="A31" t="s">
        <v>43</v>
      </c>
      <c r="B31" s="40">
        <v>2000</v>
      </c>
      <c r="C31" s="40">
        <v>1000</v>
      </c>
      <c r="D31" s="40"/>
      <c r="E31" s="40">
        <v>0</v>
      </c>
      <c r="F31" s="40"/>
      <c r="G31" s="40">
        <v>0</v>
      </c>
      <c r="H31" s="40">
        <v>1100</v>
      </c>
      <c r="I31" s="40">
        <v>1000</v>
      </c>
      <c r="J31" s="40">
        <v>0</v>
      </c>
      <c r="K31" s="40"/>
      <c r="L31" s="40">
        <v>150</v>
      </c>
      <c r="M31" s="40">
        <v>2000</v>
      </c>
      <c r="N31" s="40">
        <v>13200</v>
      </c>
      <c r="O31" s="40">
        <v>200</v>
      </c>
      <c r="P31" s="40">
        <v>200</v>
      </c>
      <c r="Q31" s="40"/>
      <c r="R31" s="40">
        <v>2000</v>
      </c>
      <c r="S31" s="40"/>
      <c r="T31" s="40"/>
      <c r="U31" s="40"/>
      <c r="V31" s="40">
        <v>22850</v>
      </c>
    </row>
    <row r="32" spans="1:22" x14ac:dyDescent="0.3">
      <c r="A32" t="s">
        <v>44</v>
      </c>
      <c r="B32" s="40">
        <v>2000</v>
      </c>
      <c r="C32" s="40">
        <v>2000</v>
      </c>
      <c r="D32" s="40">
        <v>1000</v>
      </c>
      <c r="E32" s="40"/>
      <c r="F32" s="40">
        <v>500</v>
      </c>
      <c r="G32" s="40"/>
      <c r="H32" s="40">
        <v>800</v>
      </c>
      <c r="I32" s="40">
        <v>1500</v>
      </c>
      <c r="J32" s="40"/>
      <c r="K32" s="40"/>
      <c r="L32" s="40">
        <v>900</v>
      </c>
      <c r="M32" s="40">
        <v>200</v>
      </c>
      <c r="N32" s="40"/>
      <c r="O32" s="40"/>
      <c r="P32" s="40"/>
      <c r="Q32" s="40">
        <v>1000</v>
      </c>
      <c r="R32" s="40"/>
      <c r="S32" s="40"/>
      <c r="T32" s="40"/>
      <c r="U32" s="40"/>
      <c r="V32" s="40">
        <v>9900</v>
      </c>
    </row>
    <row r="33" spans="1:22" x14ac:dyDescent="0.3">
      <c r="A33" t="s">
        <v>45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>
        <v>3000</v>
      </c>
      <c r="S33" s="40"/>
      <c r="T33" s="40">
        <v>500</v>
      </c>
      <c r="U33" s="40"/>
      <c r="V33" s="40">
        <v>3500</v>
      </c>
    </row>
    <row r="34" spans="1:22" x14ac:dyDescent="0.3">
      <c r="A34" t="s">
        <v>46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 spans="1:22" x14ac:dyDescent="0.3">
      <c r="A35" t="s">
        <v>47</v>
      </c>
      <c r="B35" s="40">
        <v>6000</v>
      </c>
      <c r="C35" s="40"/>
      <c r="D35" s="40"/>
      <c r="E35" s="40"/>
      <c r="F35" s="40"/>
      <c r="G35" s="40"/>
      <c r="H35" s="40">
        <v>2000</v>
      </c>
      <c r="I35" s="40">
        <v>5000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>
        <v>13000</v>
      </c>
    </row>
    <row r="36" spans="1:22" x14ac:dyDescent="0.3">
      <c r="A36" t="s">
        <v>48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 x14ac:dyDescent="0.3">
      <c r="A37" t="s">
        <v>49</v>
      </c>
      <c r="B37" s="40"/>
      <c r="C37" s="40"/>
      <c r="D37" s="40">
        <v>20000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10000</v>
      </c>
      <c r="R37" s="40">
        <v>3000</v>
      </c>
      <c r="S37" s="40">
        <v>30</v>
      </c>
      <c r="T37" s="40"/>
      <c r="U37" s="40"/>
      <c r="V37" s="40">
        <v>33030</v>
      </c>
    </row>
    <row r="38" spans="1:22" x14ac:dyDescent="0.3">
      <c r="A38" t="s">
        <v>50</v>
      </c>
      <c r="B38" s="40">
        <v>12000</v>
      </c>
      <c r="C38" s="40">
        <v>11000</v>
      </c>
      <c r="D38" s="40"/>
      <c r="E38" s="40">
        <v>6000</v>
      </c>
      <c r="F38" s="40"/>
      <c r="G38" s="40">
        <v>0</v>
      </c>
      <c r="H38" s="40">
        <v>3000</v>
      </c>
      <c r="I38" s="40">
        <v>4000</v>
      </c>
      <c r="J38" s="40">
        <v>8000</v>
      </c>
      <c r="K38" s="40"/>
      <c r="L38" s="40">
        <v>400</v>
      </c>
      <c r="M38" s="40">
        <v>3600</v>
      </c>
      <c r="N38" s="40">
        <v>29700</v>
      </c>
      <c r="O38" s="40">
        <v>600</v>
      </c>
      <c r="P38" s="40">
        <v>500</v>
      </c>
      <c r="Q38" s="40"/>
      <c r="R38" s="40">
        <v>11000</v>
      </c>
      <c r="S38" s="40"/>
      <c r="T38" s="40"/>
      <c r="U38" s="40"/>
      <c r="V38" s="40">
        <v>89800</v>
      </c>
    </row>
    <row r="39" spans="1:22" x14ac:dyDescent="0.3">
      <c r="A39" t="s">
        <v>51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spans="1:22" x14ac:dyDescent="0.3">
      <c r="A40" t="s">
        <v>52</v>
      </c>
      <c r="B40" s="40">
        <v>18000</v>
      </c>
      <c r="C40" s="40"/>
      <c r="D40" s="40">
        <v>70000</v>
      </c>
      <c r="E40" s="40">
        <v>8000</v>
      </c>
      <c r="F40" s="40"/>
      <c r="G40" s="40"/>
      <c r="H40" s="40">
        <v>7000</v>
      </c>
      <c r="I40" s="40">
        <v>15000</v>
      </c>
      <c r="J40" s="40">
        <v>8000</v>
      </c>
      <c r="K40" s="40"/>
      <c r="L40" s="40">
        <v>300</v>
      </c>
      <c r="M40" s="40"/>
      <c r="N40" s="40"/>
      <c r="O40" s="40">
        <v>4000</v>
      </c>
      <c r="P40" s="40">
        <v>1000</v>
      </c>
      <c r="Q40" s="40">
        <v>40000</v>
      </c>
      <c r="R40" s="40">
        <v>3000</v>
      </c>
      <c r="S40" s="40">
        <v>45</v>
      </c>
      <c r="T40" s="40"/>
      <c r="U40" s="40"/>
      <c r="V40" s="40">
        <v>174345</v>
      </c>
    </row>
    <row r="41" spans="1:22" x14ac:dyDescent="0.3">
      <c r="A41" t="s">
        <v>53</v>
      </c>
      <c r="B41" s="40"/>
      <c r="C41" s="40"/>
      <c r="D41" s="40">
        <v>20000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20000</v>
      </c>
      <c r="R41" s="40">
        <v>20000</v>
      </c>
      <c r="S41" s="40"/>
      <c r="T41" s="40"/>
      <c r="U41" s="40"/>
      <c r="V41" s="40">
        <v>60000</v>
      </c>
    </row>
    <row r="42" spans="1:22" x14ac:dyDescent="0.3">
      <c r="A42" t="s">
        <v>54</v>
      </c>
      <c r="B42" s="40"/>
      <c r="C42" s="40"/>
      <c r="D42" s="40">
        <v>5000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3000</v>
      </c>
      <c r="R42" s="40"/>
      <c r="S42" s="40">
        <v>15</v>
      </c>
      <c r="T42" s="40"/>
      <c r="U42" s="40"/>
      <c r="V42" s="40">
        <v>8015</v>
      </c>
    </row>
    <row r="43" spans="1:22" x14ac:dyDescent="0.3">
      <c r="A43" t="s">
        <v>55</v>
      </c>
      <c r="B43" s="40">
        <v>2000</v>
      </c>
      <c r="C43" s="40"/>
      <c r="D43" s="40"/>
      <c r="E43" s="40"/>
      <c r="F43" s="40"/>
      <c r="G43" s="40"/>
      <c r="H43" s="40">
        <v>500</v>
      </c>
      <c r="I43" s="40">
        <v>1500</v>
      </c>
      <c r="J43" s="40">
        <v>600</v>
      </c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>
        <v>4600</v>
      </c>
    </row>
    <row r="44" spans="1:22" x14ac:dyDescent="0.3">
      <c r="A44" t="s">
        <v>56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>
        <v>50</v>
      </c>
      <c r="M44" s="40"/>
      <c r="N44" s="40">
        <v>2500</v>
      </c>
      <c r="O44" s="40"/>
      <c r="P44" s="40"/>
      <c r="Q44" s="40"/>
      <c r="R44" s="40">
        <v>2000</v>
      </c>
      <c r="S44" s="40"/>
      <c r="T44" s="40"/>
      <c r="U44" s="40"/>
      <c r="V44" s="40">
        <v>4550</v>
      </c>
    </row>
    <row r="45" spans="1:22" x14ac:dyDescent="0.3">
      <c r="A45" t="s">
        <v>57</v>
      </c>
      <c r="B45" s="40">
        <v>3000</v>
      </c>
      <c r="C45" s="40">
        <v>3000</v>
      </c>
      <c r="D45" s="40">
        <v>2000</v>
      </c>
      <c r="E45" s="40">
        <v>2000</v>
      </c>
      <c r="F45" s="40"/>
      <c r="G45" s="40"/>
      <c r="H45" s="40">
        <v>1200</v>
      </c>
      <c r="I45" s="40">
        <v>3000</v>
      </c>
      <c r="J45" s="40">
        <v>0</v>
      </c>
      <c r="K45" s="40"/>
      <c r="L45" s="40"/>
      <c r="M45" s="40"/>
      <c r="N45" s="40">
        <v>9900</v>
      </c>
      <c r="O45" s="40"/>
      <c r="P45" s="40"/>
      <c r="Q45" s="40"/>
      <c r="R45" s="40">
        <v>4000</v>
      </c>
      <c r="S45" s="40"/>
      <c r="T45" s="40"/>
      <c r="U45" s="40"/>
      <c r="V45" s="40">
        <v>28100</v>
      </c>
    </row>
    <row r="46" spans="1:22" x14ac:dyDescent="0.3">
      <c r="A46" t="s">
        <v>58</v>
      </c>
      <c r="B46" s="40"/>
      <c r="C46" s="40"/>
      <c r="D46" s="40">
        <v>30000</v>
      </c>
      <c r="E46" s="40"/>
      <c r="F46" s="40">
        <v>500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15000</v>
      </c>
      <c r="R46" s="40"/>
      <c r="S46" s="40">
        <v>200</v>
      </c>
      <c r="T46" s="40"/>
      <c r="U46" s="40"/>
      <c r="V46" s="40">
        <v>45700</v>
      </c>
    </row>
    <row r="47" spans="1:22" x14ac:dyDescent="0.3">
      <c r="A47" t="s">
        <v>59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>
        <v>4000</v>
      </c>
      <c r="S47" s="40"/>
      <c r="T47" s="40"/>
      <c r="U47" s="40"/>
      <c r="V47" s="40">
        <v>4000</v>
      </c>
    </row>
    <row r="48" spans="1:22" x14ac:dyDescent="0.3">
      <c r="A48" t="s">
        <v>60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</row>
    <row r="49" spans="1:22" x14ac:dyDescent="0.3">
      <c r="A49" t="s">
        <v>61</v>
      </c>
      <c r="B49" s="40"/>
      <c r="C49" s="40"/>
      <c r="D49" s="40">
        <v>2000</v>
      </c>
      <c r="E49" s="40"/>
      <c r="F49" s="40"/>
      <c r="G49" s="40">
        <v>3000</v>
      </c>
      <c r="H49" s="40">
        <v>1500</v>
      </c>
      <c r="I49" s="40">
        <v>2000</v>
      </c>
      <c r="J49" s="40"/>
      <c r="K49" s="40"/>
      <c r="L49" s="40">
        <v>200</v>
      </c>
      <c r="M49" s="40">
        <v>1800</v>
      </c>
      <c r="N49" s="40"/>
      <c r="O49" s="40">
        <v>200</v>
      </c>
      <c r="P49" s="40">
        <v>100</v>
      </c>
      <c r="Q49" s="40">
        <v>30000</v>
      </c>
      <c r="R49" s="40">
        <v>1000</v>
      </c>
      <c r="S49" s="40">
        <v>16</v>
      </c>
      <c r="T49" s="40"/>
      <c r="U49" s="40"/>
      <c r="V49" s="40">
        <v>41816</v>
      </c>
    </row>
    <row r="50" spans="1:22" x14ac:dyDescent="0.3">
      <c r="A50" t="s">
        <v>62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</row>
    <row r="51" spans="1:22" x14ac:dyDescent="0.3">
      <c r="A51" t="s">
        <v>63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 spans="1:22" x14ac:dyDescent="0.3">
      <c r="A52" t="s">
        <v>64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</row>
    <row r="53" spans="1:22" x14ac:dyDescent="0.3">
      <c r="A53" t="s">
        <v>65</v>
      </c>
      <c r="B53" s="40">
        <v>6000</v>
      </c>
      <c r="C53" s="40">
        <v>5000</v>
      </c>
      <c r="D53" s="40">
        <v>10000</v>
      </c>
      <c r="E53" s="40">
        <v>3000</v>
      </c>
      <c r="F53" s="40">
        <v>4000</v>
      </c>
      <c r="G53" s="40"/>
      <c r="H53" s="40">
        <v>2800</v>
      </c>
      <c r="I53" s="40">
        <v>3000</v>
      </c>
      <c r="J53" s="40">
        <v>3000</v>
      </c>
      <c r="K53" s="40"/>
      <c r="L53" s="40">
        <v>200</v>
      </c>
      <c r="M53" s="40">
        <v>3300</v>
      </c>
      <c r="N53" s="40">
        <v>6000</v>
      </c>
      <c r="O53" s="40">
        <v>3000</v>
      </c>
      <c r="P53" s="40">
        <v>2000</v>
      </c>
      <c r="Q53" s="40">
        <v>30000</v>
      </c>
      <c r="R53" s="40">
        <v>2200</v>
      </c>
      <c r="S53" s="40">
        <v>20</v>
      </c>
      <c r="T53" s="40"/>
      <c r="U53" s="40"/>
      <c r="V53" s="40">
        <v>83520</v>
      </c>
    </row>
    <row r="54" spans="1:22" x14ac:dyDescent="0.3">
      <c r="A54" t="s">
        <v>66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</row>
    <row r="55" spans="1:22" x14ac:dyDescent="0.3">
      <c r="A55" t="s">
        <v>67</v>
      </c>
      <c r="B55" s="40">
        <v>3000</v>
      </c>
      <c r="C55" s="40"/>
      <c r="D55" s="40"/>
      <c r="E55" s="40"/>
      <c r="F55" s="40"/>
      <c r="G55" s="40"/>
      <c r="H55" s="40">
        <v>1400</v>
      </c>
      <c r="I55" s="40"/>
      <c r="J55" s="40"/>
      <c r="K55" s="40"/>
      <c r="L55" s="40"/>
      <c r="M55" s="40"/>
      <c r="N55" s="40"/>
      <c r="O55" s="40"/>
      <c r="P55" s="40"/>
      <c r="Q55" s="40"/>
      <c r="R55" s="40">
        <v>4000</v>
      </c>
      <c r="S55" s="40"/>
      <c r="T55" s="40"/>
      <c r="U55" s="40"/>
      <c r="V55" s="40">
        <v>8400</v>
      </c>
    </row>
    <row r="56" spans="1:22" x14ac:dyDescent="0.3">
      <c r="A56" t="s">
        <v>68</v>
      </c>
      <c r="B56" s="40">
        <v>3000</v>
      </c>
      <c r="C56" s="40">
        <v>2000</v>
      </c>
      <c r="D56" s="40">
        <v>3000</v>
      </c>
      <c r="E56" s="40">
        <v>2000</v>
      </c>
      <c r="F56" s="40"/>
      <c r="G56" s="40"/>
      <c r="H56" s="40">
        <v>1000</v>
      </c>
      <c r="I56" s="40">
        <v>3000</v>
      </c>
      <c r="J56" s="40">
        <v>1200</v>
      </c>
      <c r="K56" s="40"/>
      <c r="L56" s="40">
        <v>200</v>
      </c>
      <c r="M56" s="40"/>
      <c r="N56" s="40">
        <v>9900</v>
      </c>
      <c r="O56" s="40">
        <v>200</v>
      </c>
      <c r="P56" s="40">
        <v>200</v>
      </c>
      <c r="Q56" s="40">
        <v>4500</v>
      </c>
      <c r="R56" s="40">
        <v>2000</v>
      </c>
      <c r="S56" s="40">
        <v>17</v>
      </c>
      <c r="T56" s="40"/>
      <c r="U56" s="40"/>
      <c r="V56" s="40">
        <v>32217</v>
      </c>
    </row>
    <row r="57" spans="1:22" x14ac:dyDescent="0.3">
      <c r="A57" t="s">
        <v>69</v>
      </c>
      <c r="B57" s="40">
        <v>74000</v>
      </c>
      <c r="C57" s="40">
        <v>4800</v>
      </c>
      <c r="D57" s="40"/>
      <c r="E57" s="40">
        <v>2500</v>
      </c>
      <c r="F57" s="40"/>
      <c r="G57" s="40">
        <v>0</v>
      </c>
      <c r="H57" s="40">
        <v>1500</v>
      </c>
      <c r="I57" s="40">
        <v>1500</v>
      </c>
      <c r="J57" s="40">
        <v>3200</v>
      </c>
      <c r="K57" s="40"/>
      <c r="L57" s="40">
        <v>0</v>
      </c>
      <c r="M57" s="40">
        <v>1800</v>
      </c>
      <c r="N57" s="40">
        <v>6600</v>
      </c>
      <c r="O57" s="40">
        <v>300</v>
      </c>
      <c r="P57" s="40">
        <v>200</v>
      </c>
      <c r="Q57" s="40"/>
      <c r="R57" s="40">
        <v>4000</v>
      </c>
      <c r="S57" s="40"/>
      <c r="T57" s="40"/>
      <c r="U57" s="40"/>
      <c r="V57" s="40">
        <v>100400</v>
      </c>
    </row>
    <row r="58" spans="1:22" x14ac:dyDescent="0.3">
      <c r="A58" t="s">
        <v>70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</row>
    <row r="59" spans="1:22" x14ac:dyDescent="0.3">
      <c r="A59" t="s">
        <v>71</v>
      </c>
      <c r="B59" s="40">
        <v>10000</v>
      </c>
      <c r="C59" s="40">
        <v>10000</v>
      </c>
      <c r="D59" s="40">
        <v>20000</v>
      </c>
      <c r="E59" s="40">
        <v>6000</v>
      </c>
      <c r="F59" s="40"/>
      <c r="G59" s="40">
        <v>0</v>
      </c>
      <c r="H59" s="40">
        <v>2800</v>
      </c>
      <c r="I59" s="40">
        <v>8000</v>
      </c>
      <c r="J59" s="40">
        <v>4000</v>
      </c>
      <c r="K59" s="40"/>
      <c r="L59" s="40"/>
      <c r="M59" s="40"/>
      <c r="N59" s="40"/>
      <c r="O59" s="40">
        <v>1000</v>
      </c>
      <c r="P59" s="40">
        <v>1000</v>
      </c>
      <c r="Q59" s="40">
        <v>20000</v>
      </c>
      <c r="R59" s="40">
        <v>6000</v>
      </c>
      <c r="S59" s="40">
        <v>20</v>
      </c>
      <c r="T59" s="40"/>
      <c r="U59" s="40"/>
      <c r="V59" s="40">
        <v>88820</v>
      </c>
    </row>
    <row r="60" spans="1:22" x14ac:dyDescent="0.3">
      <c r="A60" t="s">
        <v>72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 x14ac:dyDescent="0.3">
      <c r="A61" t="s">
        <v>73</v>
      </c>
      <c r="B61" s="40">
        <v>4000</v>
      </c>
      <c r="C61" s="40">
        <v>4000</v>
      </c>
      <c r="D61" s="40">
        <v>5000</v>
      </c>
      <c r="E61" s="40">
        <v>2000</v>
      </c>
      <c r="F61" s="40">
        <v>0</v>
      </c>
      <c r="G61" s="40">
        <v>3000</v>
      </c>
      <c r="H61" s="40">
        <v>1000</v>
      </c>
      <c r="I61" s="40">
        <v>2500</v>
      </c>
      <c r="J61" s="40">
        <v>2000</v>
      </c>
      <c r="K61" s="40">
        <v>0</v>
      </c>
      <c r="L61" s="40">
        <v>400</v>
      </c>
      <c r="M61" s="40">
        <v>3600</v>
      </c>
      <c r="N61" s="40">
        <v>13200</v>
      </c>
      <c r="O61" s="40">
        <v>300</v>
      </c>
      <c r="P61" s="40">
        <v>400</v>
      </c>
      <c r="Q61" s="40">
        <v>3000</v>
      </c>
      <c r="R61" s="40">
        <v>2000</v>
      </c>
      <c r="S61" s="40">
        <v>12</v>
      </c>
      <c r="T61" s="40">
        <v>0</v>
      </c>
      <c r="U61" s="40"/>
      <c r="V61" s="40">
        <v>46412</v>
      </c>
    </row>
    <row r="62" spans="1:22" x14ac:dyDescent="0.3">
      <c r="A62" t="s">
        <v>74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</row>
    <row r="63" spans="1:22" x14ac:dyDescent="0.3">
      <c r="A63" t="s">
        <v>75</v>
      </c>
      <c r="B63" s="40">
        <v>2000</v>
      </c>
      <c r="C63" s="40">
        <v>2000</v>
      </c>
      <c r="D63" s="40">
        <v>10000</v>
      </c>
      <c r="E63" s="40">
        <v>1000</v>
      </c>
      <c r="F63" s="40">
        <v>10000</v>
      </c>
      <c r="G63" s="40"/>
      <c r="H63" s="40">
        <v>2000</v>
      </c>
      <c r="I63" s="40">
        <v>4000</v>
      </c>
      <c r="J63" s="40">
        <v>2000</v>
      </c>
      <c r="K63" s="40"/>
      <c r="L63" s="40">
        <v>200</v>
      </c>
      <c r="M63" s="40"/>
      <c r="N63" s="40"/>
      <c r="O63" s="40">
        <v>500</v>
      </c>
      <c r="P63" s="40">
        <v>500</v>
      </c>
      <c r="Q63" s="40"/>
      <c r="R63" s="40"/>
      <c r="S63" s="40"/>
      <c r="T63" s="40"/>
      <c r="U63" s="40"/>
      <c r="V63" s="40">
        <v>34200</v>
      </c>
    </row>
    <row r="64" spans="1:22" x14ac:dyDescent="0.3">
      <c r="A64" t="s">
        <v>76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  <row r="65" spans="1:22" x14ac:dyDescent="0.3">
      <c r="A65" t="s">
        <v>77</v>
      </c>
      <c r="B65" s="40">
        <v>1000</v>
      </c>
      <c r="C65" s="40">
        <v>2000</v>
      </c>
      <c r="D65" s="40"/>
      <c r="E65" s="40">
        <v>0</v>
      </c>
      <c r="F65" s="40"/>
      <c r="G65" s="40">
        <v>1000</v>
      </c>
      <c r="H65" s="40">
        <v>2000</v>
      </c>
      <c r="I65" s="40">
        <v>1000</v>
      </c>
      <c r="J65" s="40">
        <v>0</v>
      </c>
      <c r="K65" s="40"/>
      <c r="L65" s="40"/>
      <c r="M65" s="40">
        <v>0</v>
      </c>
      <c r="N65" s="40">
        <v>0</v>
      </c>
      <c r="O65" s="40"/>
      <c r="P65" s="40"/>
      <c r="Q65" s="40"/>
      <c r="R65" s="40">
        <v>1000</v>
      </c>
      <c r="S65" s="40"/>
      <c r="T65" s="40"/>
      <c r="U65" s="40"/>
      <c r="V65" s="40">
        <v>8000</v>
      </c>
    </row>
    <row r="66" spans="1:22" x14ac:dyDescent="0.3">
      <c r="A66" t="s">
        <v>78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</row>
    <row r="67" spans="1:22" x14ac:dyDescent="0.3">
      <c r="A67" t="s">
        <v>79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</row>
    <row r="68" spans="1:22" x14ac:dyDescent="0.3">
      <c r="A68" t="s">
        <v>80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</row>
    <row r="69" spans="1:22" x14ac:dyDescent="0.3">
      <c r="A69" t="s">
        <v>81</v>
      </c>
      <c r="B69" s="40">
        <v>1600</v>
      </c>
      <c r="C69" s="40">
        <v>2000</v>
      </c>
      <c r="D69" s="40">
        <v>0</v>
      </c>
      <c r="E69" s="40">
        <v>0</v>
      </c>
      <c r="F69" s="40">
        <v>0</v>
      </c>
      <c r="G69" s="40">
        <v>600</v>
      </c>
      <c r="H69" s="40">
        <v>300</v>
      </c>
      <c r="I69" s="40">
        <v>4000</v>
      </c>
      <c r="J69" s="40">
        <v>800</v>
      </c>
      <c r="K69" s="40">
        <v>440</v>
      </c>
      <c r="L69" s="40">
        <v>0</v>
      </c>
      <c r="M69" s="40">
        <v>0</v>
      </c>
      <c r="N69" s="40">
        <v>0</v>
      </c>
      <c r="O69" s="40">
        <v>4000</v>
      </c>
      <c r="P69" s="40">
        <v>0</v>
      </c>
      <c r="Q69" s="40">
        <v>0</v>
      </c>
      <c r="R69" s="40">
        <v>2800</v>
      </c>
      <c r="S69" s="40">
        <v>0</v>
      </c>
      <c r="T69" s="40">
        <v>0</v>
      </c>
      <c r="U69" s="40"/>
      <c r="V69" s="40">
        <v>16540</v>
      </c>
    </row>
    <row r="70" spans="1:22" x14ac:dyDescent="0.3">
      <c r="A70" t="s">
        <v>82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>
        <v>12760</v>
      </c>
      <c r="S70" s="40"/>
      <c r="T70" s="40"/>
      <c r="U70" s="40"/>
      <c r="V70" s="40">
        <v>12760</v>
      </c>
    </row>
    <row r="71" spans="1:22" x14ac:dyDescent="0.3">
      <c r="A71" t="s">
        <v>83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>
        <v>2500</v>
      </c>
      <c r="S71" s="40"/>
      <c r="T71" s="40"/>
      <c r="U71" s="40"/>
      <c r="V71" s="40">
        <v>2500</v>
      </c>
    </row>
    <row r="72" spans="1:22" x14ac:dyDescent="0.3">
      <c r="A72" t="s">
        <v>84</v>
      </c>
      <c r="B72" s="40">
        <v>10000</v>
      </c>
      <c r="C72" s="40">
        <v>10000</v>
      </c>
      <c r="D72" s="40">
        <v>3000</v>
      </c>
      <c r="E72" s="40">
        <v>5000</v>
      </c>
      <c r="F72" s="40">
        <v>800</v>
      </c>
      <c r="G72" s="40">
        <v>2000</v>
      </c>
      <c r="H72" s="40">
        <v>300</v>
      </c>
      <c r="I72" s="40">
        <v>6000</v>
      </c>
      <c r="J72" s="40">
        <v>5000</v>
      </c>
      <c r="K72" s="40"/>
      <c r="L72" s="40">
        <v>500</v>
      </c>
      <c r="M72" s="40">
        <v>10000</v>
      </c>
      <c r="N72" s="40">
        <v>9900</v>
      </c>
      <c r="O72" s="40">
        <v>500</v>
      </c>
      <c r="P72" s="40">
        <v>600</v>
      </c>
      <c r="Q72" s="40">
        <v>3000</v>
      </c>
      <c r="R72" s="40">
        <v>8000</v>
      </c>
      <c r="S72" s="40"/>
      <c r="T72" s="40"/>
      <c r="U72" s="40"/>
      <c r="V72" s="40">
        <v>74600</v>
      </c>
    </row>
    <row r="73" spans="1:22" x14ac:dyDescent="0.3">
      <c r="A73" t="s">
        <v>85</v>
      </c>
      <c r="B73" s="40">
        <v>1000</v>
      </c>
      <c r="C73" s="40">
        <v>0</v>
      </c>
      <c r="D73" s="40">
        <v>10000</v>
      </c>
      <c r="E73" s="40">
        <v>1000</v>
      </c>
      <c r="F73" s="40"/>
      <c r="G73" s="40">
        <v>0</v>
      </c>
      <c r="H73" s="40">
        <v>10000</v>
      </c>
      <c r="I73" s="40">
        <v>10000</v>
      </c>
      <c r="J73" s="40"/>
      <c r="K73" s="40"/>
      <c r="L73" s="40"/>
      <c r="M73" s="40"/>
      <c r="N73" s="40"/>
      <c r="O73" s="40">
        <v>500</v>
      </c>
      <c r="P73" s="40">
        <v>500</v>
      </c>
      <c r="Q73" s="40">
        <v>20000</v>
      </c>
      <c r="R73" s="40">
        <v>10000</v>
      </c>
      <c r="S73" s="40"/>
      <c r="T73" s="40"/>
      <c r="U73" s="40"/>
      <c r="V73" s="40">
        <v>63000</v>
      </c>
    </row>
    <row r="74" spans="1:22" x14ac:dyDescent="0.3">
      <c r="A74" t="s">
        <v>86</v>
      </c>
      <c r="B74" s="40">
        <v>2200</v>
      </c>
      <c r="C74" s="40">
        <v>2000</v>
      </c>
      <c r="D74" s="40">
        <v>50000</v>
      </c>
      <c r="E74" s="40">
        <v>1500</v>
      </c>
      <c r="F74" s="40"/>
      <c r="G74" s="40">
        <v>480</v>
      </c>
      <c r="H74" s="40">
        <v>1000</v>
      </c>
      <c r="I74" s="40">
        <v>1000</v>
      </c>
      <c r="J74" s="40">
        <v>1400</v>
      </c>
      <c r="K74" s="40"/>
      <c r="L74" s="40">
        <v>50</v>
      </c>
      <c r="M74" s="40">
        <v>400</v>
      </c>
      <c r="N74" s="40">
        <v>6600</v>
      </c>
      <c r="O74" s="40">
        <v>200</v>
      </c>
      <c r="P74" s="40">
        <v>200</v>
      </c>
      <c r="Q74" s="40">
        <v>50000</v>
      </c>
      <c r="R74" s="40">
        <v>1500</v>
      </c>
      <c r="S74" s="40"/>
      <c r="T74" s="40"/>
      <c r="U74" s="40"/>
      <c r="V74" s="40">
        <v>118530</v>
      </c>
    </row>
    <row r="75" spans="1:22" x14ac:dyDescent="0.3">
      <c r="A75" t="s">
        <v>87</v>
      </c>
      <c r="B75" s="40">
        <v>3000</v>
      </c>
      <c r="C75" s="40">
        <v>4500</v>
      </c>
      <c r="D75" s="40">
        <v>700</v>
      </c>
      <c r="E75" s="40">
        <v>3650</v>
      </c>
      <c r="F75" s="40"/>
      <c r="G75" s="40">
        <v>0</v>
      </c>
      <c r="H75" s="40">
        <v>1600</v>
      </c>
      <c r="I75" s="40">
        <v>1500</v>
      </c>
      <c r="J75" s="40">
        <v>5000</v>
      </c>
      <c r="K75" s="40"/>
      <c r="L75" s="40">
        <v>20</v>
      </c>
      <c r="M75" s="40">
        <v>3400</v>
      </c>
      <c r="N75" s="40">
        <v>1000</v>
      </c>
      <c r="O75" s="40">
        <v>500</v>
      </c>
      <c r="P75" s="40">
        <v>400</v>
      </c>
      <c r="Q75" s="40">
        <v>500</v>
      </c>
      <c r="R75" s="40">
        <v>3000</v>
      </c>
      <c r="S75" s="40">
        <v>20</v>
      </c>
      <c r="T75" s="40"/>
      <c r="U75" s="40"/>
      <c r="V75" s="40">
        <v>28790</v>
      </c>
    </row>
    <row r="76" spans="1:22" x14ac:dyDescent="0.3">
      <c r="A76" t="s">
        <v>88</v>
      </c>
      <c r="B76" s="40">
        <v>3000</v>
      </c>
      <c r="C76" s="40">
        <v>3000</v>
      </c>
      <c r="D76" s="40">
        <v>3000</v>
      </c>
      <c r="E76" s="40">
        <v>2000</v>
      </c>
      <c r="F76" s="40">
        <v>0</v>
      </c>
      <c r="G76" s="40">
        <v>0</v>
      </c>
      <c r="H76" s="40">
        <v>700</v>
      </c>
      <c r="I76" s="40">
        <v>3000</v>
      </c>
      <c r="J76" s="40">
        <v>2000</v>
      </c>
      <c r="K76" s="40">
        <v>0</v>
      </c>
      <c r="L76" s="40"/>
      <c r="M76" s="40">
        <v>3000</v>
      </c>
      <c r="N76" s="40">
        <v>12700</v>
      </c>
      <c r="O76" s="40"/>
      <c r="P76" s="40">
        <v>300</v>
      </c>
      <c r="Q76" s="40">
        <v>3000</v>
      </c>
      <c r="R76" s="40">
        <v>3000</v>
      </c>
      <c r="S76" s="40">
        <v>20</v>
      </c>
      <c r="T76" s="40">
        <v>0</v>
      </c>
      <c r="U76" s="40"/>
      <c r="V76" s="40">
        <v>38720</v>
      </c>
    </row>
    <row r="77" spans="1:22" x14ac:dyDescent="0.3">
      <c r="A77" t="s">
        <v>89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3000</v>
      </c>
      <c r="R77" s="40">
        <v>1000</v>
      </c>
      <c r="S77" s="40"/>
      <c r="T77" s="40"/>
      <c r="U77" s="40"/>
      <c r="V77" s="40">
        <v>4000</v>
      </c>
    </row>
    <row r="78" spans="1:22" x14ac:dyDescent="0.3">
      <c r="A78" t="s">
        <v>90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</row>
    <row r="79" spans="1:22" x14ac:dyDescent="0.3">
      <c r="A79" t="s">
        <v>91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</row>
    <row r="80" spans="1:22" x14ac:dyDescent="0.3">
      <c r="A80" t="s">
        <v>92</v>
      </c>
      <c r="B80" s="40">
        <v>10000</v>
      </c>
      <c r="C80" s="40">
        <v>10000</v>
      </c>
      <c r="D80" s="40">
        <v>100000</v>
      </c>
      <c r="E80" s="40">
        <v>8000</v>
      </c>
      <c r="F80" s="40">
        <v>2000</v>
      </c>
      <c r="G80" s="40">
        <v>0</v>
      </c>
      <c r="H80" s="40">
        <v>4000</v>
      </c>
      <c r="I80" s="40">
        <v>10000</v>
      </c>
      <c r="J80" s="40">
        <v>5000</v>
      </c>
      <c r="K80" s="40">
        <v>0</v>
      </c>
      <c r="L80" s="40">
        <v>100000</v>
      </c>
      <c r="M80" s="40">
        <v>0</v>
      </c>
      <c r="N80" s="40">
        <v>16500</v>
      </c>
      <c r="O80" s="40">
        <v>1000</v>
      </c>
      <c r="P80" s="40">
        <v>1000</v>
      </c>
      <c r="Q80" s="40">
        <v>500</v>
      </c>
      <c r="R80" s="40">
        <v>8000</v>
      </c>
      <c r="S80" s="40">
        <v>20</v>
      </c>
      <c r="T80" s="40">
        <v>50</v>
      </c>
      <c r="U80" s="40"/>
      <c r="V80" s="40">
        <v>276070</v>
      </c>
    </row>
    <row r="81" spans="1:22" x14ac:dyDescent="0.3">
      <c r="A81" t="s">
        <v>93</v>
      </c>
      <c r="B81" s="40"/>
      <c r="C81" s="40"/>
      <c r="D81" s="40">
        <v>10000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20000</v>
      </c>
      <c r="R81" s="40">
        <v>6000</v>
      </c>
      <c r="S81" s="40">
        <v>20</v>
      </c>
      <c r="T81" s="40"/>
      <c r="U81" s="40"/>
      <c r="V81" s="40">
        <v>36020</v>
      </c>
    </row>
    <row r="82" spans="1:22" x14ac:dyDescent="0.3">
      <c r="A82" t="s">
        <v>94</v>
      </c>
      <c r="B82" s="40">
        <v>3000</v>
      </c>
      <c r="C82" s="40">
        <v>4000</v>
      </c>
      <c r="D82" s="40">
        <v>3000</v>
      </c>
      <c r="E82" s="40">
        <v>2000</v>
      </c>
      <c r="F82" s="40"/>
      <c r="G82" s="40">
        <v>960</v>
      </c>
      <c r="H82" s="40">
        <v>2000</v>
      </c>
      <c r="I82" s="40">
        <v>2000</v>
      </c>
      <c r="J82" s="40">
        <v>2000</v>
      </c>
      <c r="K82" s="40"/>
      <c r="L82" s="40">
        <v>500</v>
      </c>
      <c r="M82" s="40">
        <v>0</v>
      </c>
      <c r="N82" s="40">
        <v>0</v>
      </c>
      <c r="O82" s="40">
        <v>1000</v>
      </c>
      <c r="P82" s="40">
        <v>500</v>
      </c>
      <c r="Q82" s="40">
        <v>3000</v>
      </c>
      <c r="R82" s="40">
        <v>2500</v>
      </c>
      <c r="S82" s="40">
        <v>60</v>
      </c>
      <c r="T82" s="40">
        <v>0</v>
      </c>
      <c r="U82" s="40">
        <v>3000</v>
      </c>
      <c r="V82" s="40">
        <v>29520</v>
      </c>
    </row>
    <row r="83" spans="1:22" x14ac:dyDescent="0.3">
      <c r="A83" t="s">
        <v>95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</row>
    <row r="84" spans="1:22" x14ac:dyDescent="0.3">
      <c r="A84" t="s">
        <v>96</v>
      </c>
      <c r="B84" s="40">
        <v>2500</v>
      </c>
      <c r="C84" s="40">
        <v>3000</v>
      </c>
      <c r="D84" s="40">
        <v>1000</v>
      </c>
      <c r="E84" s="40"/>
      <c r="F84" s="40"/>
      <c r="G84" s="40"/>
      <c r="H84" s="40"/>
      <c r="I84" s="40">
        <v>2000</v>
      </c>
      <c r="J84" s="40"/>
      <c r="K84" s="40"/>
      <c r="L84" s="40"/>
      <c r="M84" s="40">
        <v>2000</v>
      </c>
      <c r="N84" s="40"/>
      <c r="O84" s="40">
        <v>200</v>
      </c>
      <c r="P84" s="40">
        <v>200</v>
      </c>
      <c r="Q84" s="40"/>
      <c r="R84" s="40"/>
      <c r="S84" s="40">
        <v>20</v>
      </c>
      <c r="T84" s="40"/>
      <c r="U84" s="40"/>
      <c r="V84" s="40">
        <v>10920</v>
      </c>
    </row>
    <row r="85" spans="1:22" x14ac:dyDescent="0.3">
      <c r="A85" t="s">
        <v>97</v>
      </c>
      <c r="B85" s="40">
        <v>4000</v>
      </c>
      <c r="C85" s="40">
        <v>0</v>
      </c>
      <c r="D85" s="40">
        <v>0</v>
      </c>
      <c r="E85" s="40">
        <v>0</v>
      </c>
      <c r="F85" s="40">
        <v>0</v>
      </c>
      <c r="G85" s="40">
        <v>0</v>
      </c>
      <c r="H85" s="40">
        <v>1000</v>
      </c>
      <c r="I85" s="40">
        <v>3000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400</v>
      </c>
      <c r="Q85" s="40">
        <v>0</v>
      </c>
      <c r="R85" s="40">
        <v>0</v>
      </c>
      <c r="S85" s="40">
        <v>10</v>
      </c>
      <c r="T85" s="40">
        <v>0</v>
      </c>
      <c r="U85" s="40"/>
      <c r="V85" s="40">
        <v>8410</v>
      </c>
    </row>
    <row r="86" spans="1:22" x14ac:dyDescent="0.3">
      <c r="A86" t="s">
        <v>98</v>
      </c>
      <c r="B86" s="40">
        <v>5000</v>
      </c>
      <c r="C86" s="40">
        <v>5000</v>
      </c>
      <c r="D86" s="40">
        <v>3500</v>
      </c>
      <c r="E86" s="40">
        <v>3000</v>
      </c>
      <c r="F86" s="40"/>
      <c r="G86" s="40"/>
      <c r="H86" s="40"/>
      <c r="I86" s="40">
        <v>4000</v>
      </c>
      <c r="J86" s="40">
        <v>3000</v>
      </c>
      <c r="K86" s="40"/>
      <c r="L86" s="40">
        <v>100</v>
      </c>
      <c r="M86" s="40">
        <v>1000</v>
      </c>
      <c r="N86" s="40">
        <v>2000</v>
      </c>
      <c r="O86" s="40">
        <v>600</v>
      </c>
      <c r="P86" s="40">
        <v>800</v>
      </c>
      <c r="Q86" s="40">
        <v>600</v>
      </c>
      <c r="R86" s="40">
        <v>2000</v>
      </c>
      <c r="S86" s="40">
        <v>56</v>
      </c>
      <c r="T86" s="40"/>
      <c r="U86" s="40"/>
      <c r="V86" s="40">
        <v>30656</v>
      </c>
    </row>
    <row r="87" spans="1:22" x14ac:dyDescent="0.3">
      <c r="A87" t="s">
        <v>99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 spans="1:22" x14ac:dyDescent="0.3">
      <c r="A88" t="s">
        <v>100</v>
      </c>
      <c r="B88" s="40">
        <v>10000</v>
      </c>
      <c r="C88" s="40">
        <v>10000</v>
      </c>
      <c r="D88" s="40">
        <v>30000</v>
      </c>
      <c r="E88" s="40">
        <v>9000</v>
      </c>
      <c r="F88" s="40"/>
      <c r="G88" s="40"/>
      <c r="H88" s="40">
        <v>3700</v>
      </c>
      <c r="I88" s="40">
        <v>5000</v>
      </c>
      <c r="J88" s="40">
        <v>7000</v>
      </c>
      <c r="K88" s="40"/>
      <c r="L88" s="40">
        <v>500</v>
      </c>
      <c r="M88" s="40"/>
      <c r="N88" s="40">
        <v>30000</v>
      </c>
      <c r="O88" s="40">
        <v>500</v>
      </c>
      <c r="P88" s="40">
        <v>500</v>
      </c>
      <c r="Q88" s="40">
        <v>40000</v>
      </c>
      <c r="R88" s="40">
        <v>15000</v>
      </c>
      <c r="S88" s="40"/>
      <c r="T88" s="40"/>
      <c r="U88" s="40"/>
      <c r="V88" s="40">
        <v>161200</v>
      </c>
    </row>
    <row r="89" spans="1:22" x14ac:dyDescent="0.3">
      <c r="A89" t="s">
        <v>101</v>
      </c>
      <c r="B89" s="40"/>
      <c r="C89" s="40"/>
      <c r="D89" s="40">
        <v>1000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>
        <v>100</v>
      </c>
      <c r="P89" s="40">
        <v>100</v>
      </c>
      <c r="Q89" s="40"/>
      <c r="R89" s="40"/>
      <c r="S89" s="40"/>
      <c r="T89" s="40"/>
      <c r="U89" s="40"/>
      <c r="V89" s="40">
        <v>1200</v>
      </c>
    </row>
    <row r="90" spans="1:22" x14ac:dyDescent="0.3">
      <c r="A90" t="s">
        <v>102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</row>
    <row r="91" spans="1:22" x14ac:dyDescent="0.3">
      <c r="A91" t="s">
        <v>103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 spans="1:22" x14ac:dyDescent="0.3">
      <c r="A92" t="s">
        <v>104</v>
      </c>
      <c r="B92" s="40">
        <v>3000</v>
      </c>
      <c r="C92" s="40">
        <v>3000</v>
      </c>
      <c r="D92" s="40"/>
      <c r="E92" s="40">
        <v>2000</v>
      </c>
      <c r="F92" s="40"/>
      <c r="G92" s="40">
        <v>0</v>
      </c>
      <c r="H92" s="40">
        <v>3000</v>
      </c>
      <c r="I92" s="40">
        <v>3000</v>
      </c>
      <c r="J92" s="40">
        <v>3000</v>
      </c>
      <c r="K92" s="40"/>
      <c r="L92" s="40"/>
      <c r="M92" s="40"/>
      <c r="N92" s="40"/>
      <c r="O92" s="40"/>
      <c r="P92" s="40"/>
      <c r="Q92" s="40"/>
      <c r="R92" s="40">
        <v>6000</v>
      </c>
      <c r="S92" s="40"/>
      <c r="T92" s="40"/>
      <c r="U92" s="40"/>
      <c r="V92" s="40">
        <v>23000</v>
      </c>
    </row>
    <row r="93" spans="1:22" x14ac:dyDescent="0.3">
      <c r="A93" t="s">
        <v>105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</row>
    <row r="94" spans="1:22" x14ac:dyDescent="0.3">
      <c r="A94" t="s">
        <v>106</v>
      </c>
      <c r="B94" s="40"/>
      <c r="C94" s="40">
        <v>4000</v>
      </c>
      <c r="D94" s="40">
        <v>5000</v>
      </c>
      <c r="E94" s="40"/>
      <c r="F94" s="40"/>
      <c r="G94" s="40">
        <v>800</v>
      </c>
      <c r="H94" s="40"/>
      <c r="I94" s="40">
        <v>3000</v>
      </c>
      <c r="J94" s="40"/>
      <c r="K94" s="40"/>
      <c r="L94" s="40"/>
      <c r="M94" s="40">
        <v>2500</v>
      </c>
      <c r="N94" s="40">
        <v>5000</v>
      </c>
      <c r="O94" s="40">
        <v>200</v>
      </c>
      <c r="P94" s="40">
        <v>200</v>
      </c>
      <c r="Q94" s="40">
        <v>5000</v>
      </c>
      <c r="R94" s="40"/>
      <c r="S94" s="40">
        <v>21</v>
      </c>
      <c r="T94" s="40"/>
      <c r="U94" s="40"/>
      <c r="V94" s="40">
        <v>25721</v>
      </c>
    </row>
    <row r="95" spans="1:22" x14ac:dyDescent="0.3">
      <c r="A95" t="s">
        <v>107</v>
      </c>
      <c r="B95" s="40">
        <v>7520</v>
      </c>
      <c r="C95" s="40">
        <v>8700</v>
      </c>
      <c r="D95" s="40">
        <v>10000</v>
      </c>
      <c r="E95" s="40">
        <v>4000</v>
      </c>
      <c r="F95" s="40">
        <v>0</v>
      </c>
      <c r="G95" s="40">
        <v>1980</v>
      </c>
      <c r="H95" s="40">
        <v>1200</v>
      </c>
      <c r="I95" s="40">
        <v>2020</v>
      </c>
      <c r="J95" s="40">
        <v>5000</v>
      </c>
      <c r="K95" s="40">
        <v>0</v>
      </c>
      <c r="L95" s="40">
        <v>317</v>
      </c>
      <c r="M95" s="40">
        <v>0</v>
      </c>
      <c r="N95" s="40">
        <v>10000</v>
      </c>
      <c r="O95" s="40">
        <v>400</v>
      </c>
      <c r="P95" s="40">
        <v>400</v>
      </c>
      <c r="Q95" s="40">
        <v>10000</v>
      </c>
      <c r="R95" s="40">
        <v>16000</v>
      </c>
      <c r="S95" s="40">
        <v>30</v>
      </c>
      <c r="T95" s="40">
        <v>0</v>
      </c>
      <c r="U95" s="40"/>
      <c r="V95" s="40">
        <v>77567</v>
      </c>
    </row>
    <row r="96" spans="1:22" x14ac:dyDescent="0.3">
      <c r="A96" t="s">
        <v>108</v>
      </c>
      <c r="B96" s="40">
        <v>180</v>
      </c>
      <c r="C96" s="40"/>
      <c r="D96" s="40">
        <v>4000</v>
      </c>
      <c r="E96" s="40">
        <v>350</v>
      </c>
      <c r="F96" s="40"/>
      <c r="G96" s="40">
        <v>597</v>
      </c>
      <c r="H96" s="40">
        <v>115</v>
      </c>
      <c r="I96" s="40">
        <v>490</v>
      </c>
      <c r="J96" s="40"/>
      <c r="K96" s="40"/>
      <c r="L96" s="40"/>
      <c r="M96" s="40">
        <v>95</v>
      </c>
      <c r="N96" s="40"/>
      <c r="O96" s="40"/>
      <c r="P96" s="40"/>
      <c r="Q96" s="40">
        <v>2000</v>
      </c>
      <c r="R96" s="40"/>
      <c r="S96" s="40"/>
      <c r="T96" s="40"/>
      <c r="U96" s="40"/>
      <c r="V96" s="40">
        <v>7827</v>
      </c>
    </row>
    <row r="97" spans="1:22" x14ac:dyDescent="0.3">
      <c r="A97" t="s">
        <v>109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</row>
    <row r="98" spans="1:22" x14ac:dyDescent="0.3">
      <c r="A98" t="s">
        <v>110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</row>
    <row r="99" spans="1:22" x14ac:dyDescent="0.3">
      <c r="A99" t="s">
        <v>111</v>
      </c>
      <c r="B99" s="40"/>
      <c r="C99" s="40"/>
      <c r="D99" s="40">
        <v>4000</v>
      </c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3000</v>
      </c>
      <c r="R99" s="40">
        <v>4180</v>
      </c>
      <c r="S99" s="40">
        <v>8</v>
      </c>
      <c r="T99" s="40"/>
      <c r="U99" s="40"/>
      <c r="V99" s="40">
        <v>11188</v>
      </c>
    </row>
    <row r="100" spans="1:22" x14ac:dyDescent="0.3">
      <c r="A100" t="s">
        <v>112</v>
      </c>
      <c r="B100" s="40">
        <v>2000</v>
      </c>
      <c r="C100" s="40">
        <v>1000</v>
      </c>
      <c r="D100" s="40">
        <v>3500</v>
      </c>
      <c r="E100" s="40">
        <v>1000</v>
      </c>
      <c r="F100" s="40"/>
      <c r="G100" s="40">
        <v>2</v>
      </c>
      <c r="H100" s="40">
        <v>800</v>
      </c>
      <c r="I100" s="40">
        <v>500</v>
      </c>
      <c r="J100" s="40">
        <v>1200</v>
      </c>
      <c r="K100" s="40"/>
      <c r="L100" s="40">
        <v>100</v>
      </c>
      <c r="M100" s="40">
        <v>0</v>
      </c>
      <c r="N100" s="40">
        <v>6600</v>
      </c>
      <c r="O100" s="40">
        <v>200</v>
      </c>
      <c r="P100" s="40">
        <v>200</v>
      </c>
      <c r="Q100" s="40">
        <v>3500</v>
      </c>
      <c r="R100" s="40">
        <v>2500</v>
      </c>
      <c r="S100" s="40">
        <v>0</v>
      </c>
      <c r="T100" s="40"/>
      <c r="U100" s="40"/>
      <c r="V100" s="40">
        <v>23102</v>
      </c>
    </row>
    <row r="101" spans="1:22" x14ac:dyDescent="0.3">
      <c r="A101" t="s">
        <v>113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1:22" x14ac:dyDescent="0.3">
      <c r="A102" t="s">
        <v>114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1:22" x14ac:dyDescent="0.3">
      <c r="A103" t="s">
        <v>115</v>
      </c>
      <c r="B103" s="40">
        <v>6000</v>
      </c>
      <c r="C103" s="40">
        <v>3000</v>
      </c>
      <c r="D103" s="40">
        <v>5000</v>
      </c>
      <c r="E103" s="40">
        <v>1000</v>
      </c>
      <c r="F103" s="40"/>
      <c r="G103" s="40">
        <v>480</v>
      </c>
      <c r="H103" s="40">
        <v>2800</v>
      </c>
      <c r="I103" s="40">
        <v>4000</v>
      </c>
      <c r="J103" s="40">
        <v>1600</v>
      </c>
      <c r="K103" s="40"/>
      <c r="L103" s="40">
        <v>300</v>
      </c>
      <c r="M103" s="40">
        <v>1800</v>
      </c>
      <c r="N103" s="40">
        <v>9900</v>
      </c>
      <c r="O103" s="40">
        <v>400</v>
      </c>
      <c r="P103" s="40">
        <v>300</v>
      </c>
      <c r="Q103" s="40">
        <v>5000</v>
      </c>
      <c r="R103" s="40">
        <v>4000</v>
      </c>
      <c r="S103" s="40"/>
      <c r="T103" s="40"/>
      <c r="U103" s="40"/>
      <c r="V103" s="40">
        <v>45580</v>
      </c>
    </row>
    <row r="104" spans="1:22" x14ac:dyDescent="0.3">
      <c r="A104" t="s">
        <v>116</v>
      </c>
      <c r="B104" s="40"/>
      <c r="C104" s="40"/>
      <c r="D104" s="40">
        <v>20000</v>
      </c>
      <c r="E104" s="40"/>
      <c r="F104" s="40">
        <v>3000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10000</v>
      </c>
      <c r="R104" s="40"/>
      <c r="S104" s="40"/>
      <c r="T104" s="40">
        <v>100</v>
      </c>
      <c r="U104" s="40"/>
      <c r="V104" s="40">
        <v>33100</v>
      </c>
    </row>
    <row r="105" spans="1:22" x14ac:dyDescent="0.3">
      <c r="A105" t="s">
        <v>117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>
        <v>1000</v>
      </c>
      <c r="S105" s="40"/>
      <c r="T105" s="40"/>
      <c r="U105" s="40"/>
      <c r="V105" s="40">
        <v>1000</v>
      </c>
    </row>
    <row r="106" spans="1:22" x14ac:dyDescent="0.3">
      <c r="A106" t="s">
        <v>118</v>
      </c>
      <c r="B106" s="40"/>
      <c r="C106" s="40"/>
      <c r="D106" s="40"/>
      <c r="E106" s="40"/>
      <c r="F106" s="40"/>
      <c r="G106" s="40">
        <v>1000</v>
      </c>
      <c r="H106" s="40"/>
      <c r="I106" s="40">
        <v>1000</v>
      </c>
      <c r="J106" s="40"/>
      <c r="K106" s="40"/>
      <c r="L106" s="40"/>
      <c r="M106" s="40"/>
      <c r="N106" s="40"/>
      <c r="O106" s="40"/>
      <c r="P106" s="40"/>
      <c r="Q106" s="40">
        <v>10000</v>
      </c>
      <c r="R106" s="40">
        <v>2000</v>
      </c>
      <c r="S106" s="40"/>
      <c r="T106" s="40"/>
      <c r="U106" s="40"/>
      <c r="V106" s="40">
        <v>14000</v>
      </c>
    </row>
    <row r="107" spans="1:22" x14ac:dyDescent="0.3">
      <c r="A107" t="s">
        <v>119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</row>
    <row r="108" spans="1:22" x14ac:dyDescent="0.3">
      <c r="A108" t="s">
        <v>120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>
        <v>3000</v>
      </c>
      <c r="S108" s="40"/>
      <c r="T108" s="40"/>
      <c r="U108" s="40"/>
      <c r="V108" s="40">
        <v>3000</v>
      </c>
    </row>
    <row r="109" spans="1:22" x14ac:dyDescent="0.3">
      <c r="A109" t="s">
        <v>121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22" x14ac:dyDescent="0.3">
      <c r="A110" t="s">
        <v>122</v>
      </c>
      <c r="B110" s="40">
        <v>4000</v>
      </c>
      <c r="C110" s="40">
        <v>5000</v>
      </c>
      <c r="D110" s="40">
        <v>6000</v>
      </c>
      <c r="E110" s="40">
        <v>2000</v>
      </c>
      <c r="F110" s="40"/>
      <c r="G110" s="40">
        <v>800</v>
      </c>
      <c r="H110" s="40">
        <v>1000</v>
      </c>
      <c r="I110" s="40">
        <v>2000</v>
      </c>
      <c r="J110" s="40">
        <v>2000</v>
      </c>
      <c r="K110" s="40"/>
      <c r="L110" s="40"/>
      <c r="M110" s="40">
        <v>2400</v>
      </c>
      <c r="N110" s="40">
        <v>1000</v>
      </c>
      <c r="O110" s="40">
        <v>400</v>
      </c>
      <c r="P110" s="40">
        <v>200</v>
      </c>
      <c r="Q110" s="40">
        <v>33</v>
      </c>
      <c r="R110" s="40">
        <v>2000</v>
      </c>
      <c r="S110" s="40"/>
      <c r="T110" s="40"/>
      <c r="U110" s="40"/>
      <c r="V110" s="40">
        <v>28833</v>
      </c>
    </row>
    <row r="111" spans="1:22" x14ac:dyDescent="0.3">
      <c r="A111" t="s">
        <v>123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>
        <v>4560</v>
      </c>
      <c r="S111" s="40"/>
      <c r="T111" s="40"/>
      <c r="U111" s="40"/>
      <c r="V111" s="40">
        <v>4560</v>
      </c>
    </row>
    <row r="112" spans="1:22" x14ac:dyDescent="0.3">
      <c r="A112" t="s">
        <v>124</v>
      </c>
      <c r="B112" s="40">
        <v>12000</v>
      </c>
      <c r="C112" s="40">
        <v>14000</v>
      </c>
      <c r="D112" s="40">
        <v>0</v>
      </c>
      <c r="E112" s="40">
        <v>9000</v>
      </c>
      <c r="F112" s="40">
        <v>0</v>
      </c>
      <c r="G112" s="40">
        <v>1000</v>
      </c>
      <c r="H112" s="40">
        <v>5000</v>
      </c>
      <c r="I112" s="40">
        <v>6000</v>
      </c>
      <c r="J112" s="40">
        <v>8000</v>
      </c>
      <c r="K112" s="40">
        <v>0</v>
      </c>
      <c r="L112" s="40">
        <v>1000</v>
      </c>
      <c r="M112" s="40">
        <v>3000</v>
      </c>
      <c r="N112" s="40">
        <v>32000</v>
      </c>
      <c r="O112" s="40">
        <v>10000</v>
      </c>
      <c r="P112" s="40">
        <v>2000</v>
      </c>
      <c r="Q112" s="40">
        <v>5000</v>
      </c>
      <c r="R112" s="40">
        <v>10000</v>
      </c>
      <c r="S112" s="40">
        <v>0</v>
      </c>
      <c r="T112" s="40">
        <v>500</v>
      </c>
      <c r="U112" s="40"/>
      <c r="V112" s="40">
        <v>118500</v>
      </c>
    </row>
    <row r="113" spans="1:22" x14ac:dyDescent="0.3">
      <c r="A113" t="s">
        <v>125</v>
      </c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</row>
    <row r="114" spans="1:22" x14ac:dyDescent="0.3">
      <c r="A114" t="s">
        <v>126</v>
      </c>
      <c r="B114" s="40">
        <v>13660</v>
      </c>
      <c r="C114" s="40"/>
      <c r="D114" s="40">
        <v>3004</v>
      </c>
      <c r="E114" s="40">
        <v>10130</v>
      </c>
      <c r="F114" s="40"/>
      <c r="G114" s="40">
        <v>1500</v>
      </c>
      <c r="H114" s="40">
        <v>3440</v>
      </c>
      <c r="I114" s="40">
        <v>3080</v>
      </c>
      <c r="J114" s="40">
        <v>10488</v>
      </c>
      <c r="K114" s="40"/>
      <c r="L114" s="40">
        <v>450</v>
      </c>
      <c r="M114" s="40">
        <v>0</v>
      </c>
      <c r="N114" s="40">
        <v>0</v>
      </c>
      <c r="O114" s="40">
        <v>800</v>
      </c>
      <c r="P114" s="40">
        <v>800</v>
      </c>
      <c r="Q114" s="40">
        <v>0</v>
      </c>
      <c r="R114" s="40">
        <v>10000</v>
      </c>
      <c r="S114" s="40">
        <v>50</v>
      </c>
      <c r="T114" s="40"/>
      <c r="U114" s="40"/>
      <c r="V114" s="40">
        <v>57402</v>
      </c>
    </row>
    <row r="115" spans="1:22" x14ac:dyDescent="0.3">
      <c r="A115" t="s">
        <v>127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 spans="1:22" x14ac:dyDescent="0.3">
      <c r="A116" t="s">
        <v>19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</row>
    <row r="117" spans="1:22" x14ac:dyDescent="0.3">
      <c r="A117" t="s">
        <v>154</v>
      </c>
      <c r="B117" s="41">
        <v>293260</v>
      </c>
      <c r="C117" s="41">
        <v>171020</v>
      </c>
      <c r="D117" s="41">
        <v>541804</v>
      </c>
      <c r="E117" s="41">
        <v>118230</v>
      </c>
      <c r="F117" s="41">
        <v>26800</v>
      </c>
      <c r="G117" s="41">
        <v>19979</v>
      </c>
      <c r="H117" s="41">
        <v>90555</v>
      </c>
      <c r="I117" s="41">
        <v>157620</v>
      </c>
      <c r="J117" s="41">
        <v>107808</v>
      </c>
      <c r="K117" s="41">
        <v>6444</v>
      </c>
      <c r="L117" s="41">
        <v>109262</v>
      </c>
      <c r="M117" s="41">
        <v>61895</v>
      </c>
      <c r="N117" s="41">
        <v>274400</v>
      </c>
      <c r="O117" s="41">
        <v>42000</v>
      </c>
      <c r="P117" s="41">
        <v>24000</v>
      </c>
      <c r="Q117" s="41">
        <v>401133</v>
      </c>
      <c r="R117" s="41">
        <v>265860</v>
      </c>
      <c r="S117" s="41">
        <v>752</v>
      </c>
      <c r="T117" s="41">
        <v>6150</v>
      </c>
      <c r="U117" s="41">
        <v>3000</v>
      </c>
      <c r="V117" s="41">
        <v>2721972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J1" workbookViewId="0">
      <selection activeCell="U13" sqref="U13"/>
    </sheetView>
  </sheetViews>
  <sheetFormatPr defaultColWidth="9.109375" defaultRowHeight="13.8" x14ac:dyDescent="0.25"/>
  <cols>
    <col min="1" max="9" width="0" style="12" hidden="1" customWidth="1"/>
    <col min="10" max="16384" width="9.109375" style="12"/>
  </cols>
  <sheetData>
    <row r="1" spans="2:18" ht="17.25" thickBot="1" x14ac:dyDescent="0.35"/>
    <row r="2" spans="2:18" ht="17.25" thickBot="1" x14ac:dyDescent="0.35">
      <c r="B2" s="62" t="s">
        <v>135</v>
      </c>
      <c r="C2" s="63"/>
      <c r="D2" s="63"/>
      <c r="E2" s="63"/>
      <c r="F2" s="63"/>
      <c r="G2" s="63"/>
      <c r="H2" s="63"/>
      <c r="I2" s="64"/>
      <c r="J2" s="15"/>
      <c r="K2" s="62" t="s">
        <v>136</v>
      </c>
      <c r="L2" s="63"/>
      <c r="M2" s="63"/>
      <c r="N2" s="63"/>
      <c r="O2" s="63"/>
      <c r="P2" s="63"/>
      <c r="Q2" s="63"/>
      <c r="R2" s="64"/>
    </row>
    <row r="3" spans="2:18" ht="16.5" x14ac:dyDescent="0.3">
      <c r="B3" s="16"/>
      <c r="C3" s="14" t="s">
        <v>134</v>
      </c>
      <c r="D3" s="14"/>
      <c r="E3" s="65" t="s">
        <v>131</v>
      </c>
      <c r="F3" s="65"/>
      <c r="G3" s="17"/>
      <c r="H3" s="66" t="s">
        <v>132</v>
      </c>
      <c r="I3" s="67"/>
      <c r="K3" s="16"/>
      <c r="L3" s="14" t="s">
        <v>130</v>
      </c>
      <c r="M3" s="14"/>
      <c r="N3" s="14"/>
      <c r="O3" s="14" t="s">
        <v>133</v>
      </c>
      <c r="P3" s="14"/>
      <c r="Q3" s="14"/>
      <c r="R3" s="18" t="s">
        <v>132</v>
      </c>
    </row>
    <row r="4" spans="2:18" ht="16.5" x14ac:dyDescent="0.3">
      <c r="B4" s="19" t="s">
        <v>2</v>
      </c>
      <c r="C4" s="25">
        <f>57/100</f>
        <v>0.56999999999999995</v>
      </c>
      <c r="D4" s="14"/>
      <c r="E4" s="20" t="s">
        <v>2</v>
      </c>
      <c r="F4" s="25">
        <f>57/100</f>
        <v>0.56999999999999995</v>
      </c>
      <c r="G4" s="14"/>
      <c r="H4" s="20" t="s">
        <v>7</v>
      </c>
      <c r="I4" s="27">
        <f>60/100</f>
        <v>0.6</v>
      </c>
      <c r="K4" s="16" t="s">
        <v>1</v>
      </c>
      <c r="L4" s="13">
        <f>82/100</f>
        <v>0.82</v>
      </c>
      <c r="M4" s="14"/>
      <c r="N4" s="14" t="s">
        <v>1</v>
      </c>
      <c r="O4" s="13">
        <f>82/100</f>
        <v>0.82</v>
      </c>
      <c r="P4" s="14"/>
      <c r="Q4" s="14" t="s">
        <v>13</v>
      </c>
      <c r="R4" s="29">
        <f>90/100</f>
        <v>0.9</v>
      </c>
    </row>
    <row r="5" spans="2:18" ht="16.5" x14ac:dyDescent="0.3">
      <c r="B5" s="19" t="s">
        <v>13</v>
      </c>
      <c r="C5" s="25">
        <f>53/100</f>
        <v>0.53</v>
      </c>
      <c r="D5" s="14"/>
      <c r="E5" s="20" t="s">
        <v>5</v>
      </c>
      <c r="F5" s="25">
        <f>104/100</f>
        <v>1.04</v>
      </c>
      <c r="G5" s="14"/>
      <c r="H5" s="20" t="s">
        <v>6</v>
      </c>
      <c r="I5" s="27">
        <f>66/100</f>
        <v>0.66</v>
      </c>
      <c r="K5" s="16" t="s">
        <v>2</v>
      </c>
      <c r="L5" s="13">
        <f>52/100</f>
        <v>0.52</v>
      </c>
      <c r="M5" s="14"/>
      <c r="N5" s="14" t="s">
        <v>2</v>
      </c>
      <c r="O5" s="13">
        <f>52/100</f>
        <v>0.52</v>
      </c>
      <c r="P5" s="14"/>
      <c r="Q5" s="14" t="s">
        <v>3</v>
      </c>
      <c r="R5" s="29">
        <f>100/100</f>
        <v>1</v>
      </c>
    </row>
    <row r="6" spans="2:18" ht="16.5" x14ac:dyDescent="0.3">
      <c r="B6" s="19" t="s">
        <v>5</v>
      </c>
      <c r="C6" s="25">
        <f>104/100</f>
        <v>1.04</v>
      </c>
      <c r="D6" s="14"/>
      <c r="E6" s="20" t="s">
        <v>1</v>
      </c>
      <c r="F6" s="25">
        <f>63/100</f>
        <v>0.63</v>
      </c>
      <c r="G6" s="14"/>
      <c r="H6" s="20" t="s">
        <v>13</v>
      </c>
      <c r="I6" s="27">
        <f>53/100</f>
        <v>0.53</v>
      </c>
      <c r="K6" s="16" t="s">
        <v>3</v>
      </c>
      <c r="L6" s="13">
        <f>100/100</f>
        <v>1</v>
      </c>
      <c r="M6" s="14"/>
      <c r="N6" s="14" t="s">
        <v>4</v>
      </c>
      <c r="O6" s="13">
        <f>95/100</f>
        <v>0.95</v>
      </c>
      <c r="P6" s="14"/>
      <c r="Q6" s="14" t="s">
        <v>6</v>
      </c>
      <c r="R6" s="29">
        <f>100/100</f>
        <v>1</v>
      </c>
    </row>
    <row r="7" spans="2:18" ht="17.25" thickBot="1" x14ac:dyDescent="0.35">
      <c r="B7" s="19" t="s">
        <v>7</v>
      </c>
      <c r="C7" s="25">
        <f>60/100</f>
        <v>0.6</v>
      </c>
      <c r="D7" s="14"/>
      <c r="E7" s="20" t="s">
        <v>4</v>
      </c>
      <c r="F7" s="25">
        <f>93/100</f>
        <v>0.93</v>
      </c>
      <c r="G7" s="14"/>
      <c r="H7" s="20" t="s">
        <v>3</v>
      </c>
      <c r="I7" s="27">
        <f>40/100</f>
        <v>0.4</v>
      </c>
      <c r="K7" s="16" t="s">
        <v>4</v>
      </c>
      <c r="L7" s="13">
        <f>95/100</f>
        <v>0.95</v>
      </c>
      <c r="M7" s="14"/>
      <c r="N7" s="34" t="s">
        <v>5</v>
      </c>
      <c r="O7" s="30">
        <f>50/100</f>
        <v>0.5</v>
      </c>
      <c r="P7" s="22"/>
      <c r="Q7" s="34" t="s">
        <v>7</v>
      </c>
      <c r="R7" s="35">
        <f>99/100</f>
        <v>0.99</v>
      </c>
    </row>
    <row r="8" spans="2:18" ht="16.5" x14ac:dyDescent="0.3">
      <c r="B8" s="19" t="s">
        <v>6</v>
      </c>
      <c r="C8" s="25">
        <f>66/100</f>
        <v>0.66</v>
      </c>
      <c r="D8" s="14"/>
      <c r="E8" s="28" t="s">
        <v>129</v>
      </c>
      <c r="F8" s="13">
        <f>79/100</f>
        <v>0.79</v>
      </c>
      <c r="G8" s="14"/>
      <c r="H8" s="28" t="s">
        <v>129</v>
      </c>
      <c r="I8" s="29">
        <f>55/100</f>
        <v>0.55000000000000004</v>
      </c>
      <c r="K8" s="16" t="s">
        <v>5</v>
      </c>
      <c r="L8" s="13">
        <f>50/100</f>
        <v>0.5</v>
      </c>
      <c r="M8" s="14"/>
      <c r="N8" s="31" t="s">
        <v>129</v>
      </c>
      <c r="O8" s="32">
        <f>70/100</f>
        <v>0.7</v>
      </c>
      <c r="P8" s="33"/>
      <c r="Q8" s="31" t="s">
        <v>129</v>
      </c>
      <c r="R8" s="36">
        <f>97/100</f>
        <v>0.97</v>
      </c>
    </row>
    <row r="9" spans="2:18" ht="16.5" x14ac:dyDescent="0.3">
      <c r="B9" s="19" t="s">
        <v>1</v>
      </c>
      <c r="C9" s="25">
        <f>63/100</f>
        <v>0.63</v>
      </c>
      <c r="D9" s="14"/>
      <c r="E9" s="14"/>
      <c r="F9" s="14"/>
      <c r="G9" s="14"/>
      <c r="H9" s="14"/>
      <c r="I9" s="18"/>
      <c r="K9" s="16" t="s">
        <v>13</v>
      </c>
      <c r="L9" s="13">
        <f>90/100</f>
        <v>0.9</v>
      </c>
      <c r="M9" s="14"/>
      <c r="N9" s="14"/>
      <c r="O9" s="14"/>
      <c r="P9" s="14"/>
      <c r="Q9" s="14"/>
      <c r="R9" s="18"/>
    </row>
    <row r="10" spans="2:18" ht="16.5" x14ac:dyDescent="0.3">
      <c r="B10" s="19" t="s">
        <v>4</v>
      </c>
      <c r="C10" s="25">
        <f>93/100</f>
        <v>0.93</v>
      </c>
      <c r="D10" s="14"/>
      <c r="E10" s="14"/>
      <c r="F10" s="14"/>
      <c r="G10" s="14"/>
      <c r="H10" s="14"/>
      <c r="I10" s="18"/>
      <c r="K10" s="16" t="s">
        <v>6</v>
      </c>
      <c r="L10" s="13">
        <f>100/100</f>
        <v>1</v>
      </c>
      <c r="M10" s="14"/>
      <c r="N10" s="14"/>
      <c r="O10" s="14"/>
      <c r="P10" s="14"/>
      <c r="Q10" s="14"/>
      <c r="R10" s="18"/>
    </row>
    <row r="11" spans="2:18" ht="17.25" thickBot="1" x14ac:dyDescent="0.35">
      <c r="B11" s="21" t="s">
        <v>3</v>
      </c>
      <c r="C11" s="26">
        <f>40/100</f>
        <v>0.4</v>
      </c>
      <c r="D11" s="22"/>
      <c r="E11" s="22"/>
      <c r="F11" s="22"/>
      <c r="G11" s="22"/>
      <c r="H11" s="22"/>
      <c r="I11" s="23"/>
      <c r="K11" s="24" t="s">
        <v>7</v>
      </c>
      <c r="L11" s="30">
        <f>99/100</f>
        <v>0.99</v>
      </c>
      <c r="M11" s="14"/>
      <c r="N11" s="14"/>
      <c r="O11" s="14"/>
      <c r="P11" s="14"/>
      <c r="Q11" s="14"/>
      <c r="R11" s="18"/>
    </row>
    <row r="12" spans="2:18" ht="17.25" thickBot="1" x14ac:dyDescent="0.35">
      <c r="K12" s="37" t="s">
        <v>129</v>
      </c>
      <c r="L12" s="38">
        <f>84/100</f>
        <v>0.84</v>
      </c>
      <c r="M12" s="22"/>
      <c r="N12" s="22"/>
      <c r="O12" s="22"/>
      <c r="P12" s="22"/>
      <c r="Q12" s="22"/>
      <c r="R12" s="23"/>
    </row>
  </sheetData>
  <mergeCells count="4">
    <mergeCell ref="B2:I2"/>
    <mergeCell ref="K2:R2"/>
    <mergeCell ref="E3:F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topLeftCell="A95" workbookViewId="0">
      <selection activeCell="H114" sqref="H114"/>
    </sheetView>
  </sheetViews>
  <sheetFormatPr defaultRowHeight="14.4" x14ac:dyDescent="0.3"/>
  <cols>
    <col min="1" max="1" width="4.109375" customWidth="1"/>
    <col min="2" max="2" width="15.6640625" customWidth="1"/>
    <col min="3" max="5" width="11.33203125" customWidth="1"/>
    <col min="6" max="6" width="10.33203125" customWidth="1"/>
    <col min="7" max="7" width="11.5546875" customWidth="1"/>
    <col min="8" max="8" width="11.33203125" bestFit="1" customWidth="1"/>
    <col min="9" max="9" width="8.44140625" customWidth="1"/>
    <col min="10" max="10" width="8.88671875" customWidth="1"/>
    <col min="11" max="11" width="11.33203125" customWidth="1"/>
    <col min="12" max="12" width="8.6640625" bestFit="1" customWidth="1"/>
    <col min="13" max="13" width="10.33203125" bestFit="1" customWidth="1"/>
    <col min="14" max="14" width="8.33203125" bestFit="1" customWidth="1"/>
    <col min="15" max="15" width="8.6640625" bestFit="1" customWidth="1"/>
    <col min="16" max="17" width="8.33203125" bestFit="1" customWidth="1"/>
    <col min="18" max="18" width="12" customWidth="1"/>
    <col min="19" max="19" width="8.33203125" bestFit="1" customWidth="1"/>
    <col min="20" max="21" width="11.33203125" customWidth="1"/>
    <col min="22" max="22" width="9.44140625" customWidth="1"/>
    <col min="23" max="23" width="10.33203125" customWidth="1"/>
    <col min="24" max="24" width="10.88671875" customWidth="1"/>
    <col min="25" max="25" width="11.33203125" bestFit="1" customWidth="1"/>
    <col min="26" max="26" width="9.33203125" customWidth="1"/>
    <col min="27" max="28" width="10.33203125" bestFit="1" customWidth="1"/>
    <col min="29" max="33" width="12.5546875" bestFit="1" customWidth="1"/>
    <col min="34" max="34" width="11.88671875" bestFit="1" customWidth="1"/>
    <col min="35" max="35" width="12.88671875" bestFit="1" customWidth="1"/>
    <col min="36" max="36" width="9.6640625" bestFit="1" customWidth="1"/>
    <col min="40" max="40" width="9.44140625" bestFit="1" customWidth="1"/>
    <col min="51" max="51" width="12" bestFit="1" customWidth="1"/>
    <col min="233" max="233" width="4.109375" customWidth="1"/>
    <col min="234" max="234" width="21.44140625" bestFit="1" customWidth="1"/>
    <col min="235" max="235" width="11" bestFit="1" customWidth="1"/>
    <col min="236" max="236" width="10" bestFit="1" customWidth="1"/>
    <col min="237" max="237" width="12.88671875" customWidth="1"/>
    <col min="238" max="238" width="11.5546875" bestFit="1" customWidth="1"/>
    <col min="239" max="244" width="9.33203125" bestFit="1" customWidth="1"/>
    <col min="245" max="245" width="10" bestFit="1" customWidth="1"/>
    <col min="246" max="246" width="11" bestFit="1" customWidth="1"/>
    <col min="247" max="250" width="9.33203125" bestFit="1" customWidth="1"/>
    <col min="251" max="252" width="13.33203125" customWidth="1"/>
    <col min="253" max="256" width="10.88671875" bestFit="1" customWidth="1"/>
    <col min="489" max="489" width="4.109375" customWidth="1"/>
    <col min="490" max="490" width="21.44140625" bestFit="1" customWidth="1"/>
    <col min="491" max="491" width="11" bestFit="1" customWidth="1"/>
    <col min="492" max="492" width="10" bestFit="1" customWidth="1"/>
    <col min="493" max="493" width="12.88671875" customWidth="1"/>
    <col min="494" max="494" width="11.5546875" bestFit="1" customWidth="1"/>
    <col min="495" max="500" width="9.33203125" bestFit="1" customWidth="1"/>
    <col min="501" max="501" width="10" bestFit="1" customWidth="1"/>
    <col min="502" max="502" width="11" bestFit="1" customWidth="1"/>
    <col min="503" max="506" width="9.33203125" bestFit="1" customWidth="1"/>
    <col min="507" max="508" width="13.33203125" customWidth="1"/>
    <col min="509" max="512" width="10.88671875" bestFit="1" customWidth="1"/>
    <col min="745" max="745" width="4.109375" customWidth="1"/>
    <col min="746" max="746" width="21.44140625" bestFit="1" customWidth="1"/>
    <col min="747" max="747" width="11" bestFit="1" customWidth="1"/>
    <col min="748" max="748" width="10" bestFit="1" customWidth="1"/>
    <col min="749" max="749" width="12.88671875" customWidth="1"/>
    <col min="750" max="750" width="11.5546875" bestFit="1" customWidth="1"/>
    <col min="751" max="756" width="9.33203125" bestFit="1" customWidth="1"/>
    <col min="757" max="757" width="10" bestFit="1" customWidth="1"/>
    <col min="758" max="758" width="11" bestFit="1" customWidth="1"/>
    <col min="759" max="762" width="9.33203125" bestFit="1" customWidth="1"/>
    <col min="763" max="764" width="13.33203125" customWidth="1"/>
    <col min="765" max="768" width="10.88671875" bestFit="1" customWidth="1"/>
    <col min="1001" max="1001" width="4.109375" customWidth="1"/>
    <col min="1002" max="1002" width="21.44140625" bestFit="1" customWidth="1"/>
    <col min="1003" max="1003" width="11" bestFit="1" customWidth="1"/>
    <col min="1004" max="1004" width="10" bestFit="1" customWidth="1"/>
    <col min="1005" max="1005" width="12.88671875" customWidth="1"/>
    <col min="1006" max="1006" width="11.5546875" bestFit="1" customWidth="1"/>
    <col min="1007" max="1012" width="9.33203125" bestFit="1" customWidth="1"/>
    <col min="1013" max="1013" width="10" bestFit="1" customWidth="1"/>
    <col min="1014" max="1014" width="11" bestFit="1" customWidth="1"/>
    <col min="1015" max="1018" width="9.33203125" bestFit="1" customWidth="1"/>
    <col min="1019" max="1020" width="13.33203125" customWidth="1"/>
    <col min="1021" max="1024" width="10.88671875" bestFit="1" customWidth="1"/>
    <col min="1257" max="1257" width="4.109375" customWidth="1"/>
    <col min="1258" max="1258" width="21.44140625" bestFit="1" customWidth="1"/>
    <col min="1259" max="1259" width="11" bestFit="1" customWidth="1"/>
    <col min="1260" max="1260" width="10" bestFit="1" customWidth="1"/>
    <col min="1261" max="1261" width="12.88671875" customWidth="1"/>
    <col min="1262" max="1262" width="11.5546875" bestFit="1" customWidth="1"/>
    <col min="1263" max="1268" width="9.33203125" bestFit="1" customWidth="1"/>
    <col min="1269" max="1269" width="10" bestFit="1" customWidth="1"/>
    <col min="1270" max="1270" width="11" bestFit="1" customWidth="1"/>
    <col min="1271" max="1274" width="9.33203125" bestFit="1" customWidth="1"/>
    <col min="1275" max="1276" width="13.33203125" customWidth="1"/>
    <col min="1277" max="1280" width="10.88671875" bestFit="1" customWidth="1"/>
    <col min="1513" max="1513" width="4.109375" customWidth="1"/>
    <col min="1514" max="1514" width="21.44140625" bestFit="1" customWidth="1"/>
    <col min="1515" max="1515" width="11" bestFit="1" customWidth="1"/>
    <col min="1516" max="1516" width="10" bestFit="1" customWidth="1"/>
    <col min="1517" max="1517" width="12.88671875" customWidth="1"/>
    <col min="1518" max="1518" width="11.5546875" bestFit="1" customWidth="1"/>
    <col min="1519" max="1524" width="9.33203125" bestFit="1" customWidth="1"/>
    <col min="1525" max="1525" width="10" bestFit="1" customWidth="1"/>
    <col min="1526" max="1526" width="11" bestFit="1" customWidth="1"/>
    <col min="1527" max="1530" width="9.33203125" bestFit="1" customWidth="1"/>
    <col min="1531" max="1532" width="13.33203125" customWidth="1"/>
    <col min="1533" max="1536" width="10.88671875" bestFit="1" customWidth="1"/>
    <col min="1769" max="1769" width="4.109375" customWidth="1"/>
    <col min="1770" max="1770" width="21.44140625" bestFit="1" customWidth="1"/>
    <col min="1771" max="1771" width="11" bestFit="1" customWidth="1"/>
    <col min="1772" max="1772" width="10" bestFit="1" customWidth="1"/>
    <col min="1773" max="1773" width="12.88671875" customWidth="1"/>
    <col min="1774" max="1774" width="11.5546875" bestFit="1" customWidth="1"/>
    <col min="1775" max="1780" width="9.33203125" bestFit="1" customWidth="1"/>
    <col min="1781" max="1781" width="10" bestFit="1" customWidth="1"/>
    <col min="1782" max="1782" width="11" bestFit="1" customWidth="1"/>
    <col min="1783" max="1786" width="9.33203125" bestFit="1" customWidth="1"/>
    <col min="1787" max="1788" width="13.33203125" customWidth="1"/>
    <col min="1789" max="1792" width="10.88671875" bestFit="1" customWidth="1"/>
    <col min="2025" max="2025" width="4.109375" customWidth="1"/>
    <col min="2026" max="2026" width="21.44140625" bestFit="1" customWidth="1"/>
    <col min="2027" max="2027" width="11" bestFit="1" customWidth="1"/>
    <col min="2028" max="2028" width="10" bestFit="1" customWidth="1"/>
    <col min="2029" max="2029" width="12.88671875" customWidth="1"/>
    <col min="2030" max="2030" width="11.5546875" bestFit="1" customWidth="1"/>
    <col min="2031" max="2036" width="9.33203125" bestFit="1" customWidth="1"/>
    <col min="2037" max="2037" width="10" bestFit="1" customWidth="1"/>
    <col min="2038" max="2038" width="11" bestFit="1" customWidth="1"/>
    <col min="2039" max="2042" width="9.33203125" bestFit="1" customWidth="1"/>
    <col min="2043" max="2044" width="13.33203125" customWidth="1"/>
    <col min="2045" max="2048" width="10.88671875" bestFit="1" customWidth="1"/>
    <col min="2281" max="2281" width="4.109375" customWidth="1"/>
    <col min="2282" max="2282" width="21.44140625" bestFit="1" customWidth="1"/>
    <col min="2283" max="2283" width="11" bestFit="1" customWidth="1"/>
    <col min="2284" max="2284" width="10" bestFit="1" customWidth="1"/>
    <col min="2285" max="2285" width="12.88671875" customWidth="1"/>
    <col min="2286" max="2286" width="11.5546875" bestFit="1" customWidth="1"/>
    <col min="2287" max="2292" width="9.33203125" bestFit="1" customWidth="1"/>
    <col min="2293" max="2293" width="10" bestFit="1" customWidth="1"/>
    <col min="2294" max="2294" width="11" bestFit="1" customWidth="1"/>
    <col min="2295" max="2298" width="9.33203125" bestFit="1" customWidth="1"/>
    <col min="2299" max="2300" width="13.33203125" customWidth="1"/>
    <col min="2301" max="2304" width="10.88671875" bestFit="1" customWidth="1"/>
    <col min="2537" max="2537" width="4.109375" customWidth="1"/>
    <col min="2538" max="2538" width="21.44140625" bestFit="1" customWidth="1"/>
    <col min="2539" max="2539" width="11" bestFit="1" customWidth="1"/>
    <col min="2540" max="2540" width="10" bestFit="1" customWidth="1"/>
    <col min="2541" max="2541" width="12.88671875" customWidth="1"/>
    <col min="2542" max="2542" width="11.5546875" bestFit="1" customWidth="1"/>
    <col min="2543" max="2548" width="9.33203125" bestFit="1" customWidth="1"/>
    <col min="2549" max="2549" width="10" bestFit="1" customWidth="1"/>
    <col min="2550" max="2550" width="11" bestFit="1" customWidth="1"/>
    <col min="2551" max="2554" width="9.33203125" bestFit="1" customWidth="1"/>
    <col min="2555" max="2556" width="13.33203125" customWidth="1"/>
    <col min="2557" max="2560" width="10.88671875" bestFit="1" customWidth="1"/>
    <col min="2793" max="2793" width="4.109375" customWidth="1"/>
    <col min="2794" max="2794" width="21.44140625" bestFit="1" customWidth="1"/>
    <col min="2795" max="2795" width="11" bestFit="1" customWidth="1"/>
    <col min="2796" max="2796" width="10" bestFit="1" customWidth="1"/>
    <col min="2797" max="2797" width="12.88671875" customWidth="1"/>
    <col min="2798" max="2798" width="11.5546875" bestFit="1" customWidth="1"/>
    <col min="2799" max="2804" width="9.33203125" bestFit="1" customWidth="1"/>
    <col min="2805" max="2805" width="10" bestFit="1" customWidth="1"/>
    <col min="2806" max="2806" width="11" bestFit="1" customWidth="1"/>
    <col min="2807" max="2810" width="9.33203125" bestFit="1" customWidth="1"/>
    <col min="2811" max="2812" width="13.33203125" customWidth="1"/>
    <col min="2813" max="2816" width="10.88671875" bestFit="1" customWidth="1"/>
    <col min="3049" max="3049" width="4.109375" customWidth="1"/>
    <col min="3050" max="3050" width="21.44140625" bestFit="1" customWidth="1"/>
    <col min="3051" max="3051" width="11" bestFit="1" customWidth="1"/>
    <col min="3052" max="3052" width="10" bestFit="1" customWidth="1"/>
    <col min="3053" max="3053" width="12.88671875" customWidth="1"/>
    <col min="3054" max="3054" width="11.5546875" bestFit="1" customWidth="1"/>
    <col min="3055" max="3060" width="9.33203125" bestFit="1" customWidth="1"/>
    <col min="3061" max="3061" width="10" bestFit="1" customWidth="1"/>
    <col min="3062" max="3062" width="11" bestFit="1" customWidth="1"/>
    <col min="3063" max="3066" width="9.33203125" bestFit="1" customWidth="1"/>
    <col min="3067" max="3068" width="13.33203125" customWidth="1"/>
    <col min="3069" max="3072" width="10.88671875" bestFit="1" customWidth="1"/>
    <col min="3305" max="3305" width="4.109375" customWidth="1"/>
    <col min="3306" max="3306" width="21.44140625" bestFit="1" customWidth="1"/>
    <col min="3307" max="3307" width="11" bestFit="1" customWidth="1"/>
    <col min="3308" max="3308" width="10" bestFit="1" customWidth="1"/>
    <col min="3309" max="3309" width="12.88671875" customWidth="1"/>
    <col min="3310" max="3310" width="11.5546875" bestFit="1" customWidth="1"/>
    <col min="3311" max="3316" width="9.33203125" bestFit="1" customWidth="1"/>
    <col min="3317" max="3317" width="10" bestFit="1" customWidth="1"/>
    <col min="3318" max="3318" width="11" bestFit="1" customWidth="1"/>
    <col min="3319" max="3322" width="9.33203125" bestFit="1" customWidth="1"/>
    <col min="3323" max="3324" width="13.33203125" customWidth="1"/>
    <col min="3325" max="3328" width="10.88671875" bestFit="1" customWidth="1"/>
    <col min="3561" max="3561" width="4.109375" customWidth="1"/>
    <col min="3562" max="3562" width="21.44140625" bestFit="1" customWidth="1"/>
    <col min="3563" max="3563" width="11" bestFit="1" customWidth="1"/>
    <col min="3564" max="3564" width="10" bestFit="1" customWidth="1"/>
    <col min="3565" max="3565" width="12.88671875" customWidth="1"/>
    <col min="3566" max="3566" width="11.5546875" bestFit="1" customWidth="1"/>
    <col min="3567" max="3572" width="9.33203125" bestFit="1" customWidth="1"/>
    <col min="3573" max="3573" width="10" bestFit="1" customWidth="1"/>
    <col min="3574" max="3574" width="11" bestFit="1" customWidth="1"/>
    <col min="3575" max="3578" width="9.33203125" bestFit="1" customWidth="1"/>
    <col min="3579" max="3580" width="13.33203125" customWidth="1"/>
    <col min="3581" max="3584" width="10.88671875" bestFit="1" customWidth="1"/>
    <col min="3817" max="3817" width="4.109375" customWidth="1"/>
    <col min="3818" max="3818" width="21.44140625" bestFit="1" customWidth="1"/>
    <col min="3819" max="3819" width="11" bestFit="1" customWidth="1"/>
    <col min="3820" max="3820" width="10" bestFit="1" customWidth="1"/>
    <col min="3821" max="3821" width="12.88671875" customWidth="1"/>
    <col min="3822" max="3822" width="11.5546875" bestFit="1" customWidth="1"/>
    <col min="3823" max="3828" width="9.33203125" bestFit="1" customWidth="1"/>
    <col min="3829" max="3829" width="10" bestFit="1" customWidth="1"/>
    <col min="3830" max="3830" width="11" bestFit="1" customWidth="1"/>
    <col min="3831" max="3834" width="9.33203125" bestFit="1" customWidth="1"/>
    <col min="3835" max="3836" width="13.33203125" customWidth="1"/>
    <col min="3837" max="3840" width="10.88671875" bestFit="1" customWidth="1"/>
    <col min="4073" max="4073" width="4.109375" customWidth="1"/>
    <col min="4074" max="4074" width="21.44140625" bestFit="1" customWidth="1"/>
    <col min="4075" max="4075" width="11" bestFit="1" customWidth="1"/>
    <col min="4076" max="4076" width="10" bestFit="1" customWidth="1"/>
    <col min="4077" max="4077" width="12.88671875" customWidth="1"/>
    <col min="4078" max="4078" width="11.5546875" bestFit="1" customWidth="1"/>
    <col min="4079" max="4084" width="9.33203125" bestFit="1" customWidth="1"/>
    <col min="4085" max="4085" width="10" bestFit="1" customWidth="1"/>
    <col min="4086" max="4086" width="11" bestFit="1" customWidth="1"/>
    <col min="4087" max="4090" width="9.33203125" bestFit="1" customWidth="1"/>
    <col min="4091" max="4092" width="13.33203125" customWidth="1"/>
    <col min="4093" max="4096" width="10.88671875" bestFit="1" customWidth="1"/>
    <col min="4329" max="4329" width="4.109375" customWidth="1"/>
    <col min="4330" max="4330" width="21.44140625" bestFit="1" customWidth="1"/>
    <col min="4331" max="4331" width="11" bestFit="1" customWidth="1"/>
    <col min="4332" max="4332" width="10" bestFit="1" customWidth="1"/>
    <col min="4333" max="4333" width="12.88671875" customWidth="1"/>
    <col min="4334" max="4334" width="11.5546875" bestFit="1" customWidth="1"/>
    <col min="4335" max="4340" width="9.33203125" bestFit="1" customWidth="1"/>
    <col min="4341" max="4341" width="10" bestFit="1" customWidth="1"/>
    <col min="4342" max="4342" width="11" bestFit="1" customWidth="1"/>
    <col min="4343" max="4346" width="9.33203125" bestFit="1" customWidth="1"/>
    <col min="4347" max="4348" width="13.33203125" customWidth="1"/>
    <col min="4349" max="4352" width="10.88671875" bestFit="1" customWidth="1"/>
    <col min="4585" max="4585" width="4.109375" customWidth="1"/>
    <col min="4586" max="4586" width="21.44140625" bestFit="1" customWidth="1"/>
    <col min="4587" max="4587" width="11" bestFit="1" customWidth="1"/>
    <col min="4588" max="4588" width="10" bestFit="1" customWidth="1"/>
    <col min="4589" max="4589" width="12.88671875" customWidth="1"/>
    <col min="4590" max="4590" width="11.5546875" bestFit="1" customWidth="1"/>
    <col min="4591" max="4596" width="9.33203125" bestFit="1" customWidth="1"/>
    <col min="4597" max="4597" width="10" bestFit="1" customWidth="1"/>
    <col min="4598" max="4598" width="11" bestFit="1" customWidth="1"/>
    <col min="4599" max="4602" width="9.33203125" bestFit="1" customWidth="1"/>
    <col min="4603" max="4604" width="13.33203125" customWidth="1"/>
    <col min="4605" max="4608" width="10.88671875" bestFit="1" customWidth="1"/>
    <col min="4841" max="4841" width="4.109375" customWidth="1"/>
    <col min="4842" max="4842" width="21.44140625" bestFit="1" customWidth="1"/>
    <col min="4843" max="4843" width="11" bestFit="1" customWidth="1"/>
    <col min="4844" max="4844" width="10" bestFit="1" customWidth="1"/>
    <col min="4845" max="4845" width="12.88671875" customWidth="1"/>
    <col min="4846" max="4846" width="11.5546875" bestFit="1" customWidth="1"/>
    <col min="4847" max="4852" width="9.33203125" bestFit="1" customWidth="1"/>
    <col min="4853" max="4853" width="10" bestFit="1" customWidth="1"/>
    <col min="4854" max="4854" width="11" bestFit="1" customWidth="1"/>
    <col min="4855" max="4858" width="9.33203125" bestFit="1" customWidth="1"/>
    <col min="4859" max="4860" width="13.33203125" customWidth="1"/>
    <col min="4861" max="4864" width="10.88671875" bestFit="1" customWidth="1"/>
    <col min="5097" max="5097" width="4.109375" customWidth="1"/>
    <col min="5098" max="5098" width="21.44140625" bestFit="1" customWidth="1"/>
    <col min="5099" max="5099" width="11" bestFit="1" customWidth="1"/>
    <col min="5100" max="5100" width="10" bestFit="1" customWidth="1"/>
    <col min="5101" max="5101" width="12.88671875" customWidth="1"/>
    <col min="5102" max="5102" width="11.5546875" bestFit="1" customWidth="1"/>
    <col min="5103" max="5108" width="9.33203125" bestFit="1" customWidth="1"/>
    <col min="5109" max="5109" width="10" bestFit="1" customWidth="1"/>
    <col min="5110" max="5110" width="11" bestFit="1" customWidth="1"/>
    <col min="5111" max="5114" width="9.33203125" bestFit="1" customWidth="1"/>
    <col min="5115" max="5116" width="13.33203125" customWidth="1"/>
    <col min="5117" max="5120" width="10.88671875" bestFit="1" customWidth="1"/>
    <col min="5353" max="5353" width="4.109375" customWidth="1"/>
    <col min="5354" max="5354" width="21.44140625" bestFit="1" customWidth="1"/>
    <col min="5355" max="5355" width="11" bestFit="1" customWidth="1"/>
    <col min="5356" max="5356" width="10" bestFit="1" customWidth="1"/>
    <col min="5357" max="5357" width="12.88671875" customWidth="1"/>
    <col min="5358" max="5358" width="11.5546875" bestFit="1" customWidth="1"/>
    <col min="5359" max="5364" width="9.33203125" bestFit="1" customWidth="1"/>
    <col min="5365" max="5365" width="10" bestFit="1" customWidth="1"/>
    <col min="5366" max="5366" width="11" bestFit="1" customWidth="1"/>
    <col min="5367" max="5370" width="9.33203125" bestFit="1" customWidth="1"/>
    <col min="5371" max="5372" width="13.33203125" customWidth="1"/>
    <col min="5373" max="5376" width="10.88671875" bestFit="1" customWidth="1"/>
    <col min="5609" max="5609" width="4.109375" customWidth="1"/>
    <col min="5610" max="5610" width="21.44140625" bestFit="1" customWidth="1"/>
    <col min="5611" max="5611" width="11" bestFit="1" customWidth="1"/>
    <col min="5612" max="5612" width="10" bestFit="1" customWidth="1"/>
    <col min="5613" max="5613" width="12.88671875" customWidth="1"/>
    <col min="5614" max="5614" width="11.5546875" bestFit="1" customWidth="1"/>
    <col min="5615" max="5620" width="9.33203125" bestFit="1" customWidth="1"/>
    <col min="5621" max="5621" width="10" bestFit="1" customWidth="1"/>
    <col min="5622" max="5622" width="11" bestFit="1" customWidth="1"/>
    <col min="5623" max="5626" width="9.33203125" bestFit="1" customWidth="1"/>
    <col min="5627" max="5628" width="13.33203125" customWidth="1"/>
    <col min="5629" max="5632" width="10.88671875" bestFit="1" customWidth="1"/>
    <col min="5865" max="5865" width="4.109375" customWidth="1"/>
    <col min="5866" max="5866" width="21.44140625" bestFit="1" customWidth="1"/>
    <col min="5867" max="5867" width="11" bestFit="1" customWidth="1"/>
    <col min="5868" max="5868" width="10" bestFit="1" customWidth="1"/>
    <col min="5869" max="5869" width="12.88671875" customWidth="1"/>
    <col min="5870" max="5870" width="11.5546875" bestFit="1" customWidth="1"/>
    <col min="5871" max="5876" width="9.33203125" bestFit="1" customWidth="1"/>
    <col min="5877" max="5877" width="10" bestFit="1" customWidth="1"/>
    <col min="5878" max="5878" width="11" bestFit="1" customWidth="1"/>
    <col min="5879" max="5882" width="9.33203125" bestFit="1" customWidth="1"/>
    <col min="5883" max="5884" width="13.33203125" customWidth="1"/>
    <col min="5885" max="5888" width="10.88671875" bestFit="1" customWidth="1"/>
    <col min="6121" max="6121" width="4.109375" customWidth="1"/>
    <col min="6122" max="6122" width="21.44140625" bestFit="1" customWidth="1"/>
    <col min="6123" max="6123" width="11" bestFit="1" customWidth="1"/>
    <col min="6124" max="6124" width="10" bestFit="1" customWidth="1"/>
    <col min="6125" max="6125" width="12.88671875" customWidth="1"/>
    <col min="6126" max="6126" width="11.5546875" bestFit="1" customWidth="1"/>
    <col min="6127" max="6132" width="9.33203125" bestFit="1" customWidth="1"/>
    <col min="6133" max="6133" width="10" bestFit="1" customWidth="1"/>
    <col min="6134" max="6134" width="11" bestFit="1" customWidth="1"/>
    <col min="6135" max="6138" width="9.33203125" bestFit="1" customWidth="1"/>
    <col min="6139" max="6140" width="13.33203125" customWidth="1"/>
    <col min="6141" max="6144" width="10.88671875" bestFit="1" customWidth="1"/>
    <col min="6377" max="6377" width="4.109375" customWidth="1"/>
    <col min="6378" max="6378" width="21.44140625" bestFit="1" customWidth="1"/>
    <col min="6379" max="6379" width="11" bestFit="1" customWidth="1"/>
    <col min="6380" max="6380" width="10" bestFit="1" customWidth="1"/>
    <col min="6381" max="6381" width="12.88671875" customWidth="1"/>
    <col min="6382" max="6382" width="11.5546875" bestFit="1" customWidth="1"/>
    <col min="6383" max="6388" width="9.33203125" bestFit="1" customWidth="1"/>
    <col min="6389" max="6389" width="10" bestFit="1" customWidth="1"/>
    <col min="6390" max="6390" width="11" bestFit="1" customWidth="1"/>
    <col min="6391" max="6394" width="9.33203125" bestFit="1" customWidth="1"/>
    <col min="6395" max="6396" width="13.33203125" customWidth="1"/>
    <col min="6397" max="6400" width="10.88671875" bestFit="1" customWidth="1"/>
    <col min="6633" max="6633" width="4.109375" customWidth="1"/>
    <col min="6634" max="6634" width="21.44140625" bestFit="1" customWidth="1"/>
    <col min="6635" max="6635" width="11" bestFit="1" customWidth="1"/>
    <col min="6636" max="6636" width="10" bestFit="1" customWidth="1"/>
    <col min="6637" max="6637" width="12.88671875" customWidth="1"/>
    <col min="6638" max="6638" width="11.5546875" bestFit="1" customWidth="1"/>
    <col min="6639" max="6644" width="9.33203125" bestFit="1" customWidth="1"/>
    <col min="6645" max="6645" width="10" bestFit="1" customWidth="1"/>
    <col min="6646" max="6646" width="11" bestFit="1" customWidth="1"/>
    <col min="6647" max="6650" width="9.33203125" bestFit="1" customWidth="1"/>
    <col min="6651" max="6652" width="13.33203125" customWidth="1"/>
    <col min="6653" max="6656" width="10.88671875" bestFit="1" customWidth="1"/>
    <col min="6889" max="6889" width="4.109375" customWidth="1"/>
    <col min="6890" max="6890" width="21.44140625" bestFit="1" customWidth="1"/>
    <col min="6891" max="6891" width="11" bestFit="1" customWidth="1"/>
    <col min="6892" max="6892" width="10" bestFit="1" customWidth="1"/>
    <col min="6893" max="6893" width="12.88671875" customWidth="1"/>
    <col min="6894" max="6894" width="11.5546875" bestFit="1" customWidth="1"/>
    <col min="6895" max="6900" width="9.33203125" bestFit="1" customWidth="1"/>
    <col min="6901" max="6901" width="10" bestFit="1" customWidth="1"/>
    <col min="6902" max="6902" width="11" bestFit="1" customWidth="1"/>
    <col min="6903" max="6906" width="9.33203125" bestFit="1" customWidth="1"/>
    <col min="6907" max="6908" width="13.33203125" customWidth="1"/>
    <col min="6909" max="6912" width="10.88671875" bestFit="1" customWidth="1"/>
    <col min="7145" max="7145" width="4.109375" customWidth="1"/>
    <col min="7146" max="7146" width="21.44140625" bestFit="1" customWidth="1"/>
    <col min="7147" max="7147" width="11" bestFit="1" customWidth="1"/>
    <col min="7148" max="7148" width="10" bestFit="1" customWidth="1"/>
    <col min="7149" max="7149" width="12.88671875" customWidth="1"/>
    <col min="7150" max="7150" width="11.5546875" bestFit="1" customWidth="1"/>
    <col min="7151" max="7156" width="9.33203125" bestFit="1" customWidth="1"/>
    <col min="7157" max="7157" width="10" bestFit="1" customWidth="1"/>
    <col min="7158" max="7158" width="11" bestFit="1" customWidth="1"/>
    <col min="7159" max="7162" width="9.33203125" bestFit="1" customWidth="1"/>
    <col min="7163" max="7164" width="13.33203125" customWidth="1"/>
    <col min="7165" max="7168" width="10.88671875" bestFit="1" customWidth="1"/>
    <col min="7401" max="7401" width="4.109375" customWidth="1"/>
    <col min="7402" max="7402" width="21.44140625" bestFit="1" customWidth="1"/>
    <col min="7403" max="7403" width="11" bestFit="1" customWidth="1"/>
    <col min="7404" max="7404" width="10" bestFit="1" customWidth="1"/>
    <col min="7405" max="7405" width="12.88671875" customWidth="1"/>
    <col min="7406" max="7406" width="11.5546875" bestFit="1" customWidth="1"/>
    <col min="7407" max="7412" width="9.33203125" bestFit="1" customWidth="1"/>
    <col min="7413" max="7413" width="10" bestFit="1" customWidth="1"/>
    <col min="7414" max="7414" width="11" bestFit="1" customWidth="1"/>
    <col min="7415" max="7418" width="9.33203125" bestFit="1" customWidth="1"/>
    <col min="7419" max="7420" width="13.33203125" customWidth="1"/>
    <col min="7421" max="7424" width="10.88671875" bestFit="1" customWidth="1"/>
    <col min="7657" max="7657" width="4.109375" customWidth="1"/>
    <col min="7658" max="7658" width="21.44140625" bestFit="1" customWidth="1"/>
    <col min="7659" max="7659" width="11" bestFit="1" customWidth="1"/>
    <col min="7660" max="7660" width="10" bestFit="1" customWidth="1"/>
    <col min="7661" max="7661" width="12.88671875" customWidth="1"/>
    <col min="7662" max="7662" width="11.5546875" bestFit="1" customWidth="1"/>
    <col min="7663" max="7668" width="9.33203125" bestFit="1" customWidth="1"/>
    <col min="7669" max="7669" width="10" bestFit="1" customWidth="1"/>
    <col min="7670" max="7670" width="11" bestFit="1" customWidth="1"/>
    <col min="7671" max="7674" width="9.33203125" bestFit="1" customWidth="1"/>
    <col min="7675" max="7676" width="13.33203125" customWidth="1"/>
    <col min="7677" max="7680" width="10.88671875" bestFit="1" customWidth="1"/>
    <col min="7913" max="7913" width="4.109375" customWidth="1"/>
    <col min="7914" max="7914" width="21.44140625" bestFit="1" customWidth="1"/>
    <col min="7915" max="7915" width="11" bestFit="1" customWidth="1"/>
    <col min="7916" max="7916" width="10" bestFit="1" customWidth="1"/>
    <col min="7917" max="7917" width="12.88671875" customWidth="1"/>
    <col min="7918" max="7918" width="11.5546875" bestFit="1" customWidth="1"/>
    <col min="7919" max="7924" width="9.33203125" bestFit="1" customWidth="1"/>
    <col min="7925" max="7925" width="10" bestFit="1" customWidth="1"/>
    <col min="7926" max="7926" width="11" bestFit="1" customWidth="1"/>
    <col min="7927" max="7930" width="9.33203125" bestFit="1" customWidth="1"/>
    <col min="7931" max="7932" width="13.33203125" customWidth="1"/>
    <col min="7933" max="7936" width="10.88671875" bestFit="1" customWidth="1"/>
    <col min="8169" max="8169" width="4.109375" customWidth="1"/>
    <col min="8170" max="8170" width="21.44140625" bestFit="1" customWidth="1"/>
    <col min="8171" max="8171" width="11" bestFit="1" customWidth="1"/>
    <col min="8172" max="8172" width="10" bestFit="1" customWidth="1"/>
    <col min="8173" max="8173" width="12.88671875" customWidth="1"/>
    <col min="8174" max="8174" width="11.5546875" bestFit="1" customWidth="1"/>
    <col min="8175" max="8180" width="9.33203125" bestFit="1" customWidth="1"/>
    <col min="8181" max="8181" width="10" bestFit="1" customWidth="1"/>
    <col min="8182" max="8182" width="11" bestFit="1" customWidth="1"/>
    <col min="8183" max="8186" width="9.33203125" bestFit="1" customWidth="1"/>
    <col min="8187" max="8188" width="13.33203125" customWidth="1"/>
    <col min="8189" max="8192" width="10.88671875" bestFit="1" customWidth="1"/>
    <col min="8425" max="8425" width="4.109375" customWidth="1"/>
    <col min="8426" max="8426" width="21.44140625" bestFit="1" customWidth="1"/>
    <col min="8427" max="8427" width="11" bestFit="1" customWidth="1"/>
    <col min="8428" max="8428" width="10" bestFit="1" customWidth="1"/>
    <col min="8429" max="8429" width="12.88671875" customWidth="1"/>
    <col min="8430" max="8430" width="11.5546875" bestFit="1" customWidth="1"/>
    <col min="8431" max="8436" width="9.33203125" bestFit="1" customWidth="1"/>
    <col min="8437" max="8437" width="10" bestFit="1" customWidth="1"/>
    <col min="8438" max="8438" width="11" bestFit="1" customWidth="1"/>
    <col min="8439" max="8442" width="9.33203125" bestFit="1" customWidth="1"/>
    <col min="8443" max="8444" width="13.33203125" customWidth="1"/>
    <col min="8445" max="8448" width="10.88671875" bestFit="1" customWidth="1"/>
    <col min="8681" max="8681" width="4.109375" customWidth="1"/>
    <col min="8682" max="8682" width="21.44140625" bestFit="1" customWidth="1"/>
    <col min="8683" max="8683" width="11" bestFit="1" customWidth="1"/>
    <col min="8684" max="8684" width="10" bestFit="1" customWidth="1"/>
    <col min="8685" max="8685" width="12.88671875" customWidth="1"/>
    <col min="8686" max="8686" width="11.5546875" bestFit="1" customWidth="1"/>
    <col min="8687" max="8692" width="9.33203125" bestFit="1" customWidth="1"/>
    <col min="8693" max="8693" width="10" bestFit="1" customWidth="1"/>
    <col min="8694" max="8694" width="11" bestFit="1" customWidth="1"/>
    <col min="8695" max="8698" width="9.33203125" bestFit="1" customWidth="1"/>
    <col min="8699" max="8700" width="13.33203125" customWidth="1"/>
    <col min="8701" max="8704" width="10.88671875" bestFit="1" customWidth="1"/>
    <col min="8937" max="8937" width="4.109375" customWidth="1"/>
    <col min="8938" max="8938" width="21.44140625" bestFit="1" customWidth="1"/>
    <col min="8939" max="8939" width="11" bestFit="1" customWidth="1"/>
    <col min="8940" max="8940" width="10" bestFit="1" customWidth="1"/>
    <col min="8941" max="8941" width="12.88671875" customWidth="1"/>
    <col min="8942" max="8942" width="11.5546875" bestFit="1" customWidth="1"/>
    <col min="8943" max="8948" width="9.33203125" bestFit="1" customWidth="1"/>
    <col min="8949" max="8949" width="10" bestFit="1" customWidth="1"/>
    <col min="8950" max="8950" width="11" bestFit="1" customWidth="1"/>
    <col min="8951" max="8954" width="9.33203125" bestFit="1" customWidth="1"/>
    <col min="8955" max="8956" width="13.33203125" customWidth="1"/>
    <col min="8957" max="8960" width="10.88671875" bestFit="1" customWidth="1"/>
    <col min="9193" max="9193" width="4.109375" customWidth="1"/>
    <col min="9194" max="9194" width="21.44140625" bestFit="1" customWidth="1"/>
    <col min="9195" max="9195" width="11" bestFit="1" customWidth="1"/>
    <col min="9196" max="9196" width="10" bestFit="1" customWidth="1"/>
    <col min="9197" max="9197" width="12.88671875" customWidth="1"/>
    <col min="9198" max="9198" width="11.5546875" bestFit="1" customWidth="1"/>
    <col min="9199" max="9204" width="9.33203125" bestFit="1" customWidth="1"/>
    <col min="9205" max="9205" width="10" bestFit="1" customWidth="1"/>
    <col min="9206" max="9206" width="11" bestFit="1" customWidth="1"/>
    <col min="9207" max="9210" width="9.33203125" bestFit="1" customWidth="1"/>
    <col min="9211" max="9212" width="13.33203125" customWidth="1"/>
    <col min="9213" max="9216" width="10.88671875" bestFit="1" customWidth="1"/>
    <col min="9449" max="9449" width="4.109375" customWidth="1"/>
    <col min="9450" max="9450" width="21.44140625" bestFit="1" customWidth="1"/>
    <col min="9451" max="9451" width="11" bestFit="1" customWidth="1"/>
    <col min="9452" max="9452" width="10" bestFit="1" customWidth="1"/>
    <col min="9453" max="9453" width="12.88671875" customWidth="1"/>
    <col min="9454" max="9454" width="11.5546875" bestFit="1" customWidth="1"/>
    <col min="9455" max="9460" width="9.33203125" bestFit="1" customWidth="1"/>
    <col min="9461" max="9461" width="10" bestFit="1" customWidth="1"/>
    <col min="9462" max="9462" width="11" bestFit="1" customWidth="1"/>
    <col min="9463" max="9466" width="9.33203125" bestFit="1" customWidth="1"/>
    <col min="9467" max="9468" width="13.33203125" customWidth="1"/>
    <col min="9469" max="9472" width="10.88671875" bestFit="1" customWidth="1"/>
    <col min="9705" max="9705" width="4.109375" customWidth="1"/>
    <col min="9706" max="9706" width="21.44140625" bestFit="1" customWidth="1"/>
    <col min="9707" max="9707" width="11" bestFit="1" customWidth="1"/>
    <col min="9708" max="9708" width="10" bestFit="1" customWidth="1"/>
    <col min="9709" max="9709" width="12.88671875" customWidth="1"/>
    <col min="9710" max="9710" width="11.5546875" bestFit="1" customWidth="1"/>
    <col min="9711" max="9716" width="9.33203125" bestFit="1" customWidth="1"/>
    <col min="9717" max="9717" width="10" bestFit="1" customWidth="1"/>
    <col min="9718" max="9718" width="11" bestFit="1" customWidth="1"/>
    <col min="9719" max="9722" width="9.33203125" bestFit="1" customWidth="1"/>
    <col min="9723" max="9724" width="13.33203125" customWidth="1"/>
    <col min="9725" max="9728" width="10.88671875" bestFit="1" customWidth="1"/>
    <col min="9961" max="9961" width="4.109375" customWidth="1"/>
    <col min="9962" max="9962" width="21.44140625" bestFit="1" customWidth="1"/>
    <col min="9963" max="9963" width="11" bestFit="1" customWidth="1"/>
    <col min="9964" max="9964" width="10" bestFit="1" customWidth="1"/>
    <col min="9965" max="9965" width="12.88671875" customWidth="1"/>
    <col min="9966" max="9966" width="11.5546875" bestFit="1" customWidth="1"/>
    <col min="9967" max="9972" width="9.33203125" bestFit="1" customWidth="1"/>
    <col min="9973" max="9973" width="10" bestFit="1" customWidth="1"/>
    <col min="9974" max="9974" width="11" bestFit="1" customWidth="1"/>
    <col min="9975" max="9978" width="9.33203125" bestFit="1" customWidth="1"/>
    <col min="9979" max="9980" width="13.33203125" customWidth="1"/>
    <col min="9981" max="9984" width="10.88671875" bestFit="1" customWidth="1"/>
    <col min="10217" max="10217" width="4.109375" customWidth="1"/>
    <col min="10218" max="10218" width="21.44140625" bestFit="1" customWidth="1"/>
    <col min="10219" max="10219" width="11" bestFit="1" customWidth="1"/>
    <col min="10220" max="10220" width="10" bestFit="1" customWidth="1"/>
    <col min="10221" max="10221" width="12.88671875" customWidth="1"/>
    <col min="10222" max="10222" width="11.5546875" bestFit="1" customWidth="1"/>
    <col min="10223" max="10228" width="9.33203125" bestFit="1" customWidth="1"/>
    <col min="10229" max="10229" width="10" bestFit="1" customWidth="1"/>
    <col min="10230" max="10230" width="11" bestFit="1" customWidth="1"/>
    <col min="10231" max="10234" width="9.33203125" bestFit="1" customWidth="1"/>
    <col min="10235" max="10236" width="13.33203125" customWidth="1"/>
    <col min="10237" max="10240" width="10.88671875" bestFit="1" customWidth="1"/>
    <col min="10473" max="10473" width="4.109375" customWidth="1"/>
    <col min="10474" max="10474" width="21.44140625" bestFit="1" customWidth="1"/>
    <col min="10475" max="10475" width="11" bestFit="1" customWidth="1"/>
    <col min="10476" max="10476" width="10" bestFit="1" customWidth="1"/>
    <col min="10477" max="10477" width="12.88671875" customWidth="1"/>
    <col min="10478" max="10478" width="11.5546875" bestFit="1" customWidth="1"/>
    <col min="10479" max="10484" width="9.33203125" bestFit="1" customWidth="1"/>
    <col min="10485" max="10485" width="10" bestFit="1" customWidth="1"/>
    <col min="10486" max="10486" width="11" bestFit="1" customWidth="1"/>
    <col min="10487" max="10490" width="9.33203125" bestFit="1" customWidth="1"/>
    <col min="10491" max="10492" width="13.33203125" customWidth="1"/>
    <col min="10493" max="10496" width="10.88671875" bestFit="1" customWidth="1"/>
    <col min="10729" max="10729" width="4.109375" customWidth="1"/>
    <col min="10730" max="10730" width="21.44140625" bestFit="1" customWidth="1"/>
    <col min="10731" max="10731" width="11" bestFit="1" customWidth="1"/>
    <col min="10732" max="10732" width="10" bestFit="1" customWidth="1"/>
    <col min="10733" max="10733" width="12.88671875" customWidth="1"/>
    <col min="10734" max="10734" width="11.5546875" bestFit="1" customWidth="1"/>
    <col min="10735" max="10740" width="9.33203125" bestFit="1" customWidth="1"/>
    <col min="10741" max="10741" width="10" bestFit="1" customWidth="1"/>
    <col min="10742" max="10742" width="11" bestFit="1" customWidth="1"/>
    <col min="10743" max="10746" width="9.33203125" bestFit="1" customWidth="1"/>
    <col min="10747" max="10748" width="13.33203125" customWidth="1"/>
    <col min="10749" max="10752" width="10.88671875" bestFit="1" customWidth="1"/>
    <col min="10985" max="10985" width="4.109375" customWidth="1"/>
    <col min="10986" max="10986" width="21.44140625" bestFit="1" customWidth="1"/>
    <col min="10987" max="10987" width="11" bestFit="1" customWidth="1"/>
    <col min="10988" max="10988" width="10" bestFit="1" customWidth="1"/>
    <col min="10989" max="10989" width="12.88671875" customWidth="1"/>
    <col min="10990" max="10990" width="11.5546875" bestFit="1" customWidth="1"/>
    <col min="10991" max="10996" width="9.33203125" bestFit="1" customWidth="1"/>
    <col min="10997" max="10997" width="10" bestFit="1" customWidth="1"/>
    <col min="10998" max="10998" width="11" bestFit="1" customWidth="1"/>
    <col min="10999" max="11002" width="9.33203125" bestFit="1" customWidth="1"/>
    <col min="11003" max="11004" width="13.33203125" customWidth="1"/>
    <col min="11005" max="11008" width="10.88671875" bestFit="1" customWidth="1"/>
    <col min="11241" max="11241" width="4.109375" customWidth="1"/>
    <col min="11242" max="11242" width="21.44140625" bestFit="1" customWidth="1"/>
    <col min="11243" max="11243" width="11" bestFit="1" customWidth="1"/>
    <col min="11244" max="11244" width="10" bestFit="1" customWidth="1"/>
    <col min="11245" max="11245" width="12.88671875" customWidth="1"/>
    <col min="11246" max="11246" width="11.5546875" bestFit="1" customWidth="1"/>
    <col min="11247" max="11252" width="9.33203125" bestFit="1" customWidth="1"/>
    <col min="11253" max="11253" width="10" bestFit="1" customWidth="1"/>
    <col min="11254" max="11254" width="11" bestFit="1" customWidth="1"/>
    <col min="11255" max="11258" width="9.33203125" bestFit="1" customWidth="1"/>
    <col min="11259" max="11260" width="13.33203125" customWidth="1"/>
    <col min="11261" max="11264" width="10.88671875" bestFit="1" customWidth="1"/>
    <col min="11497" max="11497" width="4.109375" customWidth="1"/>
    <col min="11498" max="11498" width="21.44140625" bestFit="1" customWidth="1"/>
    <col min="11499" max="11499" width="11" bestFit="1" customWidth="1"/>
    <col min="11500" max="11500" width="10" bestFit="1" customWidth="1"/>
    <col min="11501" max="11501" width="12.88671875" customWidth="1"/>
    <col min="11502" max="11502" width="11.5546875" bestFit="1" customWidth="1"/>
    <col min="11503" max="11508" width="9.33203125" bestFit="1" customWidth="1"/>
    <col min="11509" max="11509" width="10" bestFit="1" customWidth="1"/>
    <col min="11510" max="11510" width="11" bestFit="1" customWidth="1"/>
    <col min="11511" max="11514" width="9.33203125" bestFit="1" customWidth="1"/>
    <col min="11515" max="11516" width="13.33203125" customWidth="1"/>
    <col min="11517" max="11520" width="10.88671875" bestFit="1" customWidth="1"/>
    <col min="11753" max="11753" width="4.109375" customWidth="1"/>
    <col min="11754" max="11754" width="21.44140625" bestFit="1" customWidth="1"/>
    <col min="11755" max="11755" width="11" bestFit="1" customWidth="1"/>
    <col min="11756" max="11756" width="10" bestFit="1" customWidth="1"/>
    <col min="11757" max="11757" width="12.88671875" customWidth="1"/>
    <col min="11758" max="11758" width="11.5546875" bestFit="1" customWidth="1"/>
    <col min="11759" max="11764" width="9.33203125" bestFit="1" customWidth="1"/>
    <col min="11765" max="11765" width="10" bestFit="1" customWidth="1"/>
    <col min="11766" max="11766" width="11" bestFit="1" customWidth="1"/>
    <col min="11767" max="11770" width="9.33203125" bestFit="1" customWidth="1"/>
    <col min="11771" max="11772" width="13.33203125" customWidth="1"/>
    <col min="11773" max="11776" width="10.88671875" bestFit="1" customWidth="1"/>
    <col min="12009" max="12009" width="4.109375" customWidth="1"/>
    <col min="12010" max="12010" width="21.44140625" bestFit="1" customWidth="1"/>
    <col min="12011" max="12011" width="11" bestFit="1" customWidth="1"/>
    <col min="12012" max="12012" width="10" bestFit="1" customWidth="1"/>
    <col min="12013" max="12013" width="12.88671875" customWidth="1"/>
    <col min="12014" max="12014" width="11.5546875" bestFit="1" customWidth="1"/>
    <col min="12015" max="12020" width="9.33203125" bestFit="1" customWidth="1"/>
    <col min="12021" max="12021" width="10" bestFit="1" customWidth="1"/>
    <col min="12022" max="12022" width="11" bestFit="1" customWidth="1"/>
    <col min="12023" max="12026" width="9.33203125" bestFit="1" customWidth="1"/>
    <col min="12027" max="12028" width="13.33203125" customWidth="1"/>
    <col min="12029" max="12032" width="10.88671875" bestFit="1" customWidth="1"/>
    <col min="12265" max="12265" width="4.109375" customWidth="1"/>
    <col min="12266" max="12266" width="21.44140625" bestFit="1" customWidth="1"/>
    <col min="12267" max="12267" width="11" bestFit="1" customWidth="1"/>
    <col min="12268" max="12268" width="10" bestFit="1" customWidth="1"/>
    <col min="12269" max="12269" width="12.88671875" customWidth="1"/>
    <col min="12270" max="12270" width="11.5546875" bestFit="1" customWidth="1"/>
    <col min="12271" max="12276" width="9.33203125" bestFit="1" customWidth="1"/>
    <col min="12277" max="12277" width="10" bestFit="1" customWidth="1"/>
    <col min="12278" max="12278" width="11" bestFit="1" customWidth="1"/>
    <col min="12279" max="12282" width="9.33203125" bestFit="1" customWidth="1"/>
    <col min="12283" max="12284" width="13.33203125" customWidth="1"/>
    <col min="12285" max="12288" width="10.88671875" bestFit="1" customWidth="1"/>
    <col min="12521" max="12521" width="4.109375" customWidth="1"/>
    <col min="12522" max="12522" width="21.44140625" bestFit="1" customWidth="1"/>
    <col min="12523" max="12523" width="11" bestFit="1" customWidth="1"/>
    <col min="12524" max="12524" width="10" bestFit="1" customWidth="1"/>
    <col min="12525" max="12525" width="12.88671875" customWidth="1"/>
    <col min="12526" max="12526" width="11.5546875" bestFit="1" customWidth="1"/>
    <col min="12527" max="12532" width="9.33203125" bestFit="1" customWidth="1"/>
    <col min="12533" max="12533" width="10" bestFit="1" customWidth="1"/>
    <col min="12534" max="12534" width="11" bestFit="1" customWidth="1"/>
    <col min="12535" max="12538" width="9.33203125" bestFit="1" customWidth="1"/>
    <col min="12539" max="12540" width="13.33203125" customWidth="1"/>
    <col min="12541" max="12544" width="10.88671875" bestFit="1" customWidth="1"/>
    <col min="12777" max="12777" width="4.109375" customWidth="1"/>
    <col min="12778" max="12778" width="21.44140625" bestFit="1" customWidth="1"/>
    <col min="12779" max="12779" width="11" bestFit="1" customWidth="1"/>
    <col min="12780" max="12780" width="10" bestFit="1" customWidth="1"/>
    <col min="12781" max="12781" width="12.88671875" customWidth="1"/>
    <col min="12782" max="12782" width="11.5546875" bestFit="1" customWidth="1"/>
    <col min="12783" max="12788" width="9.33203125" bestFit="1" customWidth="1"/>
    <col min="12789" max="12789" width="10" bestFit="1" customWidth="1"/>
    <col min="12790" max="12790" width="11" bestFit="1" customWidth="1"/>
    <col min="12791" max="12794" width="9.33203125" bestFit="1" customWidth="1"/>
    <col min="12795" max="12796" width="13.33203125" customWidth="1"/>
    <col min="12797" max="12800" width="10.88671875" bestFit="1" customWidth="1"/>
    <col min="13033" max="13033" width="4.109375" customWidth="1"/>
    <col min="13034" max="13034" width="21.44140625" bestFit="1" customWidth="1"/>
    <col min="13035" max="13035" width="11" bestFit="1" customWidth="1"/>
    <col min="13036" max="13036" width="10" bestFit="1" customWidth="1"/>
    <col min="13037" max="13037" width="12.88671875" customWidth="1"/>
    <col min="13038" max="13038" width="11.5546875" bestFit="1" customWidth="1"/>
    <col min="13039" max="13044" width="9.33203125" bestFit="1" customWidth="1"/>
    <col min="13045" max="13045" width="10" bestFit="1" customWidth="1"/>
    <col min="13046" max="13046" width="11" bestFit="1" customWidth="1"/>
    <col min="13047" max="13050" width="9.33203125" bestFit="1" customWidth="1"/>
    <col min="13051" max="13052" width="13.33203125" customWidth="1"/>
    <col min="13053" max="13056" width="10.88671875" bestFit="1" customWidth="1"/>
    <col min="13289" max="13289" width="4.109375" customWidth="1"/>
    <col min="13290" max="13290" width="21.44140625" bestFit="1" customWidth="1"/>
    <col min="13291" max="13291" width="11" bestFit="1" customWidth="1"/>
    <col min="13292" max="13292" width="10" bestFit="1" customWidth="1"/>
    <col min="13293" max="13293" width="12.88671875" customWidth="1"/>
    <col min="13294" max="13294" width="11.5546875" bestFit="1" customWidth="1"/>
    <col min="13295" max="13300" width="9.33203125" bestFit="1" customWidth="1"/>
    <col min="13301" max="13301" width="10" bestFit="1" customWidth="1"/>
    <col min="13302" max="13302" width="11" bestFit="1" customWidth="1"/>
    <col min="13303" max="13306" width="9.33203125" bestFit="1" customWidth="1"/>
    <col min="13307" max="13308" width="13.33203125" customWidth="1"/>
    <col min="13309" max="13312" width="10.88671875" bestFit="1" customWidth="1"/>
    <col min="13545" max="13545" width="4.109375" customWidth="1"/>
    <col min="13546" max="13546" width="21.44140625" bestFit="1" customWidth="1"/>
    <col min="13547" max="13547" width="11" bestFit="1" customWidth="1"/>
    <col min="13548" max="13548" width="10" bestFit="1" customWidth="1"/>
    <col min="13549" max="13549" width="12.88671875" customWidth="1"/>
    <col min="13550" max="13550" width="11.5546875" bestFit="1" customWidth="1"/>
    <col min="13551" max="13556" width="9.33203125" bestFit="1" customWidth="1"/>
    <col min="13557" max="13557" width="10" bestFit="1" customWidth="1"/>
    <col min="13558" max="13558" width="11" bestFit="1" customWidth="1"/>
    <col min="13559" max="13562" width="9.33203125" bestFit="1" customWidth="1"/>
    <col min="13563" max="13564" width="13.33203125" customWidth="1"/>
    <col min="13565" max="13568" width="10.88671875" bestFit="1" customWidth="1"/>
    <col min="13801" max="13801" width="4.109375" customWidth="1"/>
    <col min="13802" max="13802" width="21.44140625" bestFit="1" customWidth="1"/>
    <col min="13803" max="13803" width="11" bestFit="1" customWidth="1"/>
    <col min="13804" max="13804" width="10" bestFit="1" customWidth="1"/>
    <col min="13805" max="13805" width="12.88671875" customWidth="1"/>
    <col min="13806" max="13806" width="11.5546875" bestFit="1" customWidth="1"/>
    <col min="13807" max="13812" width="9.33203125" bestFit="1" customWidth="1"/>
    <col min="13813" max="13813" width="10" bestFit="1" customWidth="1"/>
    <col min="13814" max="13814" width="11" bestFit="1" customWidth="1"/>
    <col min="13815" max="13818" width="9.33203125" bestFit="1" customWidth="1"/>
    <col min="13819" max="13820" width="13.33203125" customWidth="1"/>
    <col min="13821" max="13824" width="10.88671875" bestFit="1" customWidth="1"/>
    <col min="14057" max="14057" width="4.109375" customWidth="1"/>
    <col min="14058" max="14058" width="21.44140625" bestFit="1" customWidth="1"/>
    <col min="14059" max="14059" width="11" bestFit="1" customWidth="1"/>
    <col min="14060" max="14060" width="10" bestFit="1" customWidth="1"/>
    <col min="14061" max="14061" width="12.88671875" customWidth="1"/>
    <col min="14062" max="14062" width="11.5546875" bestFit="1" customWidth="1"/>
    <col min="14063" max="14068" width="9.33203125" bestFit="1" customWidth="1"/>
    <col min="14069" max="14069" width="10" bestFit="1" customWidth="1"/>
    <col min="14070" max="14070" width="11" bestFit="1" customWidth="1"/>
    <col min="14071" max="14074" width="9.33203125" bestFit="1" customWidth="1"/>
    <col min="14075" max="14076" width="13.33203125" customWidth="1"/>
    <col min="14077" max="14080" width="10.88671875" bestFit="1" customWidth="1"/>
    <col min="14313" max="14313" width="4.109375" customWidth="1"/>
    <col min="14314" max="14314" width="21.44140625" bestFit="1" customWidth="1"/>
    <col min="14315" max="14315" width="11" bestFit="1" customWidth="1"/>
    <col min="14316" max="14316" width="10" bestFit="1" customWidth="1"/>
    <col min="14317" max="14317" width="12.88671875" customWidth="1"/>
    <col min="14318" max="14318" width="11.5546875" bestFit="1" customWidth="1"/>
    <col min="14319" max="14324" width="9.33203125" bestFit="1" customWidth="1"/>
    <col min="14325" max="14325" width="10" bestFit="1" customWidth="1"/>
    <col min="14326" max="14326" width="11" bestFit="1" customWidth="1"/>
    <col min="14327" max="14330" width="9.33203125" bestFit="1" customWidth="1"/>
    <col min="14331" max="14332" width="13.33203125" customWidth="1"/>
    <col min="14333" max="14336" width="10.88671875" bestFit="1" customWidth="1"/>
    <col min="14569" max="14569" width="4.109375" customWidth="1"/>
    <col min="14570" max="14570" width="21.44140625" bestFit="1" customWidth="1"/>
    <col min="14571" max="14571" width="11" bestFit="1" customWidth="1"/>
    <col min="14572" max="14572" width="10" bestFit="1" customWidth="1"/>
    <col min="14573" max="14573" width="12.88671875" customWidth="1"/>
    <col min="14574" max="14574" width="11.5546875" bestFit="1" customWidth="1"/>
    <col min="14575" max="14580" width="9.33203125" bestFit="1" customWidth="1"/>
    <col min="14581" max="14581" width="10" bestFit="1" customWidth="1"/>
    <col min="14582" max="14582" width="11" bestFit="1" customWidth="1"/>
    <col min="14583" max="14586" width="9.33203125" bestFit="1" customWidth="1"/>
    <col min="14587" max="14588" width="13.33203125" customWidth="1"/>
    <col min="14589" max="14592" width="10.88671875" bestFit="1" customWidth="1"/>
    <col min="14825" max="14825" width="4.109375" customWidth="1"/>
    <col min="14826" max="14826" width="21.44140625" bestFit="1" customWidth="1"/>
    <col min="14827" max="14827" width="11" bestFit="1" customWidth="1"/>
    <col min="14828" max="14828" width="10" bestFit="1" customWidth="1"/>
    <col min="14829" max="14829" width="12.88671875" customWidth="1"/>
    <col min="14830" max="14830" width="11.5546875" bestFit="1" customWidth="1"/>
    <col min="14831" max="14836" width="9.33203125" bestFit="1" customWidth="1"/>
    <col min="14837" max="14837" width="10" bestFit="1" customWidth="1"/>
    <col min="14838" max="14838" width="11" bestFit="1" customWidth="1"/>
    <col min="14839" max="14842" width="9.33203125" bestFit="1" customWidth="1"/>
    <col min="14843" max="14844" width="13.33203125" customWidth="1"/>
    <col min="14845" max="14848" width="10.88671875" bestFit="1" customWidth="1"/>
    <col min="15081" max="15081" width="4.109375" customWidth="1"/>
    <col min="15082" max="15082" width="21.44140625" bestFit="1" customWidth="1"/>
    <col min="15083" max="15083" width="11" bestFit="1" customWidth="1"/>
    <col min="15084" max="15084" width="10" bestFit="1" customWidth="1"/>
    <col min="15085" max="15085" width="12.88671875" customWidth="1"/>
    <col min="15086" max="15086" width="11.5546875" bestFit="1" customWidth="1"/>
    <col min="15087" max="15092" width="9.33203125" bestFit="1" customWidth="1"/>
    <col min="15093" max="15093" width="10" bestFit="1" customWidth="1"/>
    <col min="15094" max="15094" width="11" bestFit="1" customWidth="1"/>
    <col min="15095" max="15098" width="9.33203125" bestFit="1" customWidth="1"/>
    <col min="15099" max="15100" width="13.33203125" customWidth="1"/>
    <col min="15101" max="15104" width="10.88671875" bestFit="1" customWidth="1"/>
    <col min="15337" max="15337" width="4.109375" customWidth="1"/>
    <col min="15338" max="15338" width="21.44140625" bestFit="1" customWidth="1"/>
    <col min="15339" max="15339" width="11" bestFit="1" customWidth="1"/>
    <col min="15340" max="15340" width="10" bestFit="1" customWidth="1"/>
    <col min="15341" max="15341" width="12.88671875" customWidth="1"/>
    <col min="15342" max="15342" width="11.5546875" bestFit="1" customWidth="1"/>
    <col min="15343" max="15348" width="9.33203125" bestFit="1" customWidth="1"/>
    <col min="15349" max="15349" width="10" bestFit="1" customWidth="1"/>
    <col min="15350" max="15350" width="11" bestFit="1" customWidth="1"/>
    <col min="15351" max="15354" width="9.33203125" bestFit="1" customWidth="1"/>
    <col min="15355" max="15356" width="13.33203125" customWidth="1"/>
    <col min="15357" max="15360" width="10.88671875" bestFit="1" customWidth="1"/>
    <col min="15593" max="15593" width="4.109375" customWidth="1"/>
    <col min="15594" max="15594" width="21.44140625" bestFit="1" customWidth="1"/>
    <col min="15595" max="15595" width="11" bestFit="1" customWidth="1"/>
    <col min="15596" max="15596" width="10" bestFit="1" customWidth="1"/>
    <col min="15597" max="15597" width="12.88671875" customWidth="1"/>
    <col min="15598" max="15598" width="11.5546875" bestFit="1" customWidth="1"/>
    <col min="15599" max="15604" width="9.33203125" bestFit="1" customWidth="1"/>
    <col min="15605" max="15605" width="10" bestFit="1" customWidth="1"/>
    <col min="15606" max="15606" width="11" bestFit="1" customWidth="1"/>
    <col min="15607" max="15610" width="9.33203125" bestFit="1" customWidth="1"/>
    <col min="15611" max="15612" width="13.33203125" customWidth="1"/>
    <col min="15613" max="15616" width="10.88671875" bestFit="1" customWidth="1"/>
    <col min="15849" max="15849" width="4.109375" customWidth="1"/>
    <col min="15850" max="15850" width="21.44140625" bestFit="1" customWidth="1"/>
    <col min="15851" max="15851" width="11" bestFit="1" customWidth="1"/>
    <col min="15852" max="15852" width="10" bestFit="1" customWidth="1"/>
    <col min="15853" max="15853" width="12.88671875" customWidth="1"/>
    <col min="15854" max="15854" width="11.5546875" bestFit="1" customWidth="1"/>
    <col min="15855" max="15860" width="9.33203125" bestFit="1" customWidth="1"/>
    <col min="15861" max="15861" width="10" bestFit="1" customWidth="1"/>
    <col min="15862" max="15862" width="11" bestFit="1" customWidth="1"/>
    <col min="15863" max="15866" width="9.33203125" bestFit="1" customWidth="1"/>
    <col min="15867" max="15868" width="13.33203125" customWidth="1"/>
    <col min="15869" max="15872" width="10.88671875" bestFit="1" customWidth="1"/>
    <col min="16105" max="16105" width="4.109375" customWidth="1"/>
    <col min="16106" max="16106" width="21.44140625" bestFit="1" customWidth="1"/>
    <col min="16107" max="16107" width="11" bestFit="1" customWidth="1"/>
    <col min="16108" max="16108" width="10" bestFit="1" customWidth="1"/>
    <col min="16109" max="16109" width="12.88671875" customWidth="1"/>
    <col min="16110" max="16110" width="11.5546875" bestFit="1" customWidth="1"/>
    <col min="16111" max="16116" width="9.33203125" bestFit="1" customWidth="1"/>
    <col min="16117" max="16117" width="10" bestFit="1" customWidth="1"/>
    <col min="16118" max="16118" width="11" bestFit="1" customWidth="1"/>
    <col min="16119" max="16122" width="9.33203125" bestFit="1" customWidth="1"/>
    <col min="16123" max="16124" width="13.33203125" customWidth="1"/>
    <col min="16125" max="16128" width="10.88671875" bestFit="1" customWidth="1"/>
  </cols>
  <sheetData>
    <row r="1" spans="1:51" s="44" customFormat="1" thickBot="1" x14ac:dyDescent="0.3">
      <c r="A1" s="42"/>
      <c r="B1" s="43"/>
      <c r="C1" s="68" t="s">
        <v>261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9" t="s">
        <v>262</v>
      </c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N1" s="45"/>
      <c r="AT1" s="45"/>
    </row>
    <row r="2" spans="1:51" s="44" customFormat="1" ht="93" customHeight="1" thickBot="1" x14ac:dyDescent="0.3">
      <c r="A2" s="1"/>
      <c r="B2" s="2" t="s">
        <v>0</v>
      </c>
      <c r="C2" s="46" t="s">
        <v>1</v>
      </c>
      <c r="D2" s="47" t="s">
        <v>2</v>
      </c>
      <c r="E2" s="47" t="s">
        <v>3</v>
      </c>
      <c r="F2" s="47" t="s">
        <v>4</v>
      </c>
      <c r="G2" s="47" t="s">
        <v>5</v>
      </c>
      <c r="H2" s="47" t="s">
        <v>263</v>
      </c>
      <c r="I2" s="47" t="s">
        <v>13</v>
      </c>
      <c r="J2" s="47" t="s">
        <v>6</v>
      </c>
      <c r="K2" s="47" t="s">
        <v>7</v>
      </c>
      <c r="L2" s="47" t="s">
        <v>8</v>
      </c>
      <c r="M2" s="47" t="s">
        <v>9</v>
      </c>
      <c r="N2" s="47" t="s">
        <v>10</v>
      </c>
      <c r="O2" s="47" t="s">
        <v>11</v>
      </c>
      <c r="P2" s="47" t="s">
        <v>12</v>
      </c>
      <c r="Q2" s="47" t="s">
        <v>155</v>
      </c>
      <c r="R2" s="47" t="s">
        <v>264</v>
      </c>
      <c r="S2" s="48" t="s">
        <v>265</v>
      </c>
      <c r="T2" s="49" t="s">
        <v>1</v>
      </c>
      <c r="U2" s="50" t="s">
        <v>2</v>
      </c>
      <c r="V2" s="51" t="s">
        <v>3</v>
      </c>
      <c r="W2" s="51" t="s">
        <v>4</v>
      </c>
      <c r="X2" s="50" t="s">
        <v>5</v>
      </c>
      <c r="Y2" s="50" t="s">
        <v>263</v>
      </c>
      <c r="Z2" s="51" t="s">
        <v>13</v>
      </c>
      <c r="AA2" s="50" t="s">
        <v>6</v>
      </c>
      <c r="AB2" s="50" t="s">
        <v>7</v>
      </c>
      <c r="AC2" s="50" t="s">
        <v>8</v>
      </c>
      <c r="AD2" s="50" t="s">
        <v>9</v>
      </c>
      <c r="AE2" s="50" t="s">
        <v>14</v>
      </c>
      <c r="AF2" s="50" t="s">
        <v>15</v>
      </c>
      <c r="AG2" s="50" t="s">
        <v>12</v>
      </c>
      <c r="AH2" s="50" t="s">
        <v>155</v>
      </c>
      <c r="AI2" s="50" t="s">
        <v>264</v>
      </c>
      <c r="AJ2" s="52" t="s">
        <v>266</v>
      </c>
      <c r="AK2" s="52" t="s">
        <v>265</v>
      </c>
      <c r="AL2" s="44" t="s">
        <v>5</v>
      </c>
      <c r="AN2" s="45">
        <v>35000</v>
      </c>
      <c r="AO2" s="44" t="s">
        <v>264</v>
      </c>
      <c r="AQ2" s="44">
        <v>517130</v>
      </c>
      <c r="AR2" s="53" t="s">
        <v>267</v>
      </c>
      <c r="AT2" s="45">
        <v>5200</v>
      </c>
      <c r="AV2" s="44" t="s">
        <v>13</v>
      </c>
      <c r="AW2" s="44" t="s">
        <v>268</v>
      </c>
      <c r="AY2" s="44">
        <v>220300</v>
      </c>
    </row>
    <row r="3" spans="1:51" x14ac:dyDescent="0.3">
      <c r="A3" s="3">
        <v>1</v>
      </c>
      <c r="B3" s="12" t="s">
        <v>16</v>
      </c>
      <c r="C3" s="61">
        <v>600</v>
      </c>
      <c r="D3" s="61">
        <v>800</v>
      </c>
      <c r="E3" s="61">
        <v>1800</v>
      </c>
      <c r="F3" s="61">
        <v>1000</v>
      </c>
      <c r="G3" s="61">
        <v>400</v>
      </c>
      <c r="I3" s="61">
        <v>400</v>
      </c>
      <c r="J3" s="61">
        <v>2500</v>
      </c>
      <c r="K3" s="61">
        <v>1500</v>
      </c>
      <c r="L3" s="61">
        <v>500</v>
      </c>
      <c r="M3" s="61">
        <v>9000</v>
      </c>
      <c r="N3" s="61">
        <v>6000</v>
      </c>
      <c r="O3" s="61">
        <v>0</v>
      </c>
      <c r="P3" s="61">
        <v>0</v>
      </c>
      <c r="Q3" s="61">
        <v>0</v>
      </c>
      <c r="R3" s="61">
        <v>0</v>
      </c>
      <c r="T3" s="61">
        <v>410</v>
      </c>
      <c r="U3" s="61">
        <v>1980</v>
      </c>
      <c r="V3" s="61">
        <v>0</v>
      </c>
      <c r="W3" s="61">
        <v>2140</v>
      </c>
      <c r="X3" s="61">
        <v>2280</v>
      </c>
      <c r="Y3" s="61"/>
      <c r="Z3" s="61">
        <v>340</v>
      </c>
      <c r="AA3" s="61">
        <v>0</v>
      </c>
      <c r="AB3" s="61">
        <v>720</v>
      </c>
    </row>
    <row r="4" spans="1:51" x14ac:dyDescent="0.3">
      <c r="A4" s="3">
        <v>2</v>
      </c>
      <c r="B4" s="12" t="s">
        <v>17</v>
      </c>
      <c r="C4" s="61">
        <v>850</v>
      </c>
      <c r="D4" s="61">
        <v>0</v>
      </c>
      <c r="E4" s="61">
        <v>2169</v>
      </c>
      <c r="F4" s="61">
        <v>0</v>
      </c>
      <c r="G4" s="61">
        <v>620</v>
      </c>
      <c r="I4" s="61">
        <v>325</v>
      </c>
      <c r="J4" s="61">
        <v>1200</v>
      </c>
      <c r="K4" s="61">
        <v>3100</v>
      </c>
      <c r="L4" s="61">
        <v>150</v>
      </c>
      <c r="M4" s="61">
        <v>1800</v>
      </c>
      <c r="N4" s="61">
        <v>13000</v>
      </c>
      <c r="O4" s="61">
        <v>100</v>
      </c>
      <c r="P4" s="61">
        <v>100</v>
      </c>
      <c r="Q4" s="61">
        <v>0</v>
      </c>
      <c r="R4" s="61">
        <v>0</v>
      </c>
      <c r="T4" s="61">
        <v>960</v>
      </c>
      <c r="U4" s="61">
        <v>4980</v>
      </c>
      <c r="V4" s="61">
        <v>0</v>
      </c>
      <c r="W4" s="61">
        <v>5620</v>
      </c>
      <c r="X4" s="61">
        <v>4160</v>
      </c>
      <c r="Y4" s="61"/>
      <c r="Z4" s="61">
        <v>1000</v>
      </c>
      <c r="AA4" s="61">
        <v>2562</v>
      </c>
      <c r="AB4" s="61">
        <v>880</v>
      </c>
    </row>
    <row r="5" spans="1:51" x14ac:dyDescent="0.3">
      <c r="A5" s="3">
        <v>3</v>
      </c>
      <c r="B5" s="12" t="s">
        <v>18</v>
      </c>
      <c r="C5" s="61">
        <v>0</v>
      </c>
      <c r="D5" s="61">
        <v>200</v>
      </c>
      <c r="E5" s="61">
        <v>107</v>
      </c>
      <c r="F5" s="61">
        <v>0</v>
      </c>
      <c r="G5" s="61">
        <v>0</v>
      </c>
      <c r="I5" s="61">
        <v>0</v>
      </c>
      <c r="J5" s="61">
        <v>1400</v>
      </c>
      <c r="K5" s="61">
        <v>0</v>
      </c>
      <c r="L5" s="61">
        <v>0</v>
      </c>
      <c r="M5" s="61">
        <v>1000</v>
      </c>
      <c r="N5" s="61">
        <v>3981</v>
      </c>
      <c r="O5" s="61">
        <v>0</v>
      </c>
      <c r="P5" s="61">
        <v>0</v>
      </c>
      <c r="Q5" s="61">
        <v>0</v>
      </c>
      <c r="R5" s="61">
        <v>0</v>
      </c>
      <c r="T5" s="61">
        <v>1880</v>
      </c>
      <c r="U5" s="61">
        <v>4980</v>
      </c>
      <c r="V5" s="61">
        <v>1300</v>
      </c>
      <c r="W5" s="61">
        <v>5840</v>
      </c>
      <c r="X5" s="61">
        <v>4980</v>
      </c>
      <c r="Y5" s="61"/>
      <c r="Z5" s="61">
        <v>1375</v>
      </c>
      <c r="AA5" s="61">
        <v>2508</v>
      </c>
      <c r="AB5" s="61">
        <v>4130</v>
      </c>
    </row>
    <row r="6" spans="1:51" x14ac:dyDescent="0.3">
      <c r="A6" s="4">
        <v>4</v>
      </c>
      <c r="B6" s="12" t="s">
        <v>19</v>
      </c>
      <c r="C6" s="61">
        <v>1000</v>
      </c>
      <c r="D6" s="61">
        <v>1600</v>
      </c>
      <c r="E6" s="61">
        <v>1600</v>
      </c>
      <c r="F6" s="61">
        <v>2000</v>
      </c>
      <c r="G6" s="61">
        <v>0</v>
      </c>
      <c r="I6" s="61">
        <v>300</v>
      </c>
      <c r="J6" s="61">
        <v>2200</v>
      </c>
      <c r="K6" s="61">
        <v>2000</v>
      </c>
      <c r="L6" s="61">
        <v>0</v>
      </c>
      <c r="M6" s="61">
        <v>2000</v>
      </c>
      <c r="N6" s="61">
        <v>16400</v>
      </c>
      <c r="O6" s="61">
        <v>40</v>
      </c>
      <c r="P6" s="61">
        <v>60</v>
      </c>
      <c r="Q6" s="61">
        <v>0</v>
      </c>
      <c r="R6" s="61">
        <v>4</v>
      </c>
      <c r="T6" s="61">
        <v>940</v>
      </c>
      <c r="U6" s="61">
        <v>3720</v>
      </c>
      <c r="V6" s="61">
        <v>0</v>
      </c>
      <c r="W6" s="61">
        <v>4000</v>
      </c>
      <c r="X6" s="61">
        <v>5120</v>
      </c>
      <c r="Y6" s="61"/>
      <c r="Z6" s="61">
        <v>1115</v>
      </c>
      <c r="AA6" s="61">
        <v>1820</v>
      </c>
      <c r="AB6" s="61">
        <v>2250</v>
      </c>
    </row>
    <row r="7" spans="1:51" x14ac:dyDescent="0.3">
      <c r="A7" s="3">
        <v>5</v>
      </c>
      <c r="B7" s="12" t="s">
        <v>20</v>
      </c>
      <c r="C7" s="61">
        <v>500</v>
      </c>
      <c r="D7" s="61">
        <v>2000</v>
      </c>
      <c r="E7" s="61">
        <v>900</v>
      </c>
      <c r="F7" s="61">
        <v>2000</v>
      </c>
      <c r="G7" s="61">
        <v>800</v>
      </c>
      <c r="I7" s="61">
        <v>200</v>
      </c>
      <c r="J7" s="61">
        <v>2200</v>
      </c>
      <c r="K7" s="61">
        <v>2200</v>
      </c>
      <c r="L7" s="61">
        <v>0</v>
      </c>
      <c r="M7" s="61">
        <v>1800</v>
      </c>
      <c r="N7" s="61">
        <v>9900</v>
      </c>
      <c r="O7" s="61">
        <v>0</v>
      </c>
      <c r="P7" s="61">
        <v>0</v>
      </c>
      <c r="Q7" s="61">
        <v>0</v>
      </c>
      <c r="R7" s="61">
        <v>0</v>
      </c>
      <c r="T7" s="61">
        <v>780</v>
      </c>
      <c r="U7" s="61">
        <v>1520</v>
      </c>
      <c r="V7" s="61">
        <v>58</v>
      </c>
      <c r="W7" s="61">
        <v>1980</v>
      </c>
      <c r="X7" s="61">
        <v>2600</v>
      </c>
      <c r="Y7" s="61"/>
      <c r="Z7" s="61">
        <v>740</v>
      </c>
      <c r="AA7" s="61">
        <v>462</v>
      </c>
      <c r="AB7" s="61">
        <v>610</v>
      </c>
    </row>
    <row r="8" spans="1:51" x14ac:dyDescent="0.3">
      <c r="A8" s="3">
        <v>6</v>
      </c>
      <c r="B8" s="12" t="s">
        <v>21</v>
      </c>
      <c r="C8" s="61">
        <v>1120</v>
      </c>
      <c r="D8" s="61">
        <v>1140</v>
      </c>
      <c r="E8" s="61">
        <v>1400</v>
      </c>
      <c r="F8" s="61">
        <v>2900</v>
      </c>
      <c r="G8" s="61">
        <v>680</v>
      </c>
      <c r="I8" s="61">
        <v>300</v>
      </c>
      <c r="J8" s="61">
        <v>2200</v>
      </c>
      <c r="K8" s="61">
        <v>2680</v>
      </c>
      <c r="L8" s="61">
        <v>110</v>
      </c>
      <c r="M8" s="61">
        <v>1200</v>
      </c>
      <c r="N8" s="61">
        <v>19900</v>
      </c>
      <c r="O8" s="61">
        <v>150</v>
      </c>
      <c r="P8" s="61">
        <v>200</v>
      </c>
      <c r="Q8" s="61">
        <v>0</v>
      </c>
      <c r="R8" s="61">
        <v>0</v>
      </c>
      <c r="T8" s="61">
        <v>0</v>
      </c>
      <c r="U8" s="61">
        <v>1460</v>
      </c>
      <c r="V8" s="61">
        <v>0</v>
      </c>
      <c r="W8" s="61">
        <v>20</v>
      </c>
      <c r="X8" s="61">
        <v>1800</v>
      </c>
      <c r="Y8" s="61"/>
      <c r="Z8" s="61">
        <v>390</v>
      </c>
      <c r="AA8" s="61">
        <v>0</v>
      </c>
      <c r="AB8" s="61">
        <v>0</v>
      </c>
    </row>
    <row r="9" spans="1:51" x14ac:dyDescent="0.3">
      <c r="A9" s="3">
        <v>7</v>
      </c>
      <c r="B9" s="12" t="s">
        <v>22</v>
      </c>
      <c r="C9" s="61">
        <v>1200</v>
      </c>
      <c r="D9" s="61">
        <v>2700</v>
      </c>
      <c r="E9" s="61">
        <v>350</v>
      </c>
      <c r="F9" s="61">
        <v>2800</v>
      </c>
      <c r="G9" s="61">
        <v>2400</v>
      </c>
      <c r="I9" s="61">
        <v>900</v>
      </c>
      <c r="J9" s="61">
        <v>2100</v>
      </c>
      <c r="K9" s="61">
        <v>3100</v>
      </c>
      <c r="L9" s="61">
        <v>0</v>
      </c>
      <c r="M9" s="61">
        <v>3600</v>
      </c>
      <c r="N9" s="61">
        <v>16500</v>
      </c>
      <c r="O9" s="61">
        <v>400</v>
      </c>
      <c r="P9" s="61">
        <v>500</v>
      </c>
      <c r="Q9" s="61">
        <v>0</v>
      </c>
      <c r="R9" s="61">
        <v>0</v>
      </c>
      <c r="T9" s="61">
        <v>1150</v>
      </c>
      <c r="U9" s="61">
        <v>3760</v>
      </c>
      <c r="V9" s="61">
        <v>1403</v>
      </c>
      <c r="W9" s="61">
        <v>4460</v>
      </c>
      <c r="X9" s="61">
        <v>3800</v>
      </c>
      <c r="Y9" s="61"/>
      <c r="Z9" s="61">
        <v>815</v>
      </c>
      <c r="AA9" s="61">
        <v>2770</v>
      </c>
      <c r="AB9" s="61">
        <v>2040</v>
      </c>
    </row>
    <row r="10" spans="1:51" x14ac:dyDescent="0.3">
      <c r="A10" s="3">
        <v>8</v>
      </c>
      <c r="B10" s="12" t="s">
        <v>23</v>
      </c>
      <c r="C10" s="61">
        <v>1400</v>
      </c>
      <c r="D10" s="61">
        <v>800</v>
      </c>
      <c r="E10" s="61">
        <v>800</v>
      </c>
      <c r="F10" s="61">
        <v>0</v>
      </c>
      <c r="G10" s="61">
        <v>800</v>
      </c>
      <c r="I10" s="61">
        <v>1000</v>
      </c>
      <c r="J10" s="61">
        <v>2000</v>
      </c>
      <c r="K10" s="61">
        <v>1000</v>
      </c>
      <c r="L10" s="61">
        <v>500</v>
      </c>
      <c r="M10" s="61">
        <v>3000</v>
      </c>
      <c r="N10" s="61">
        <v>2800</v>
      </c>
      <c r="O10" s="61">
        <v>100</v>
      </c>
      <c r="P10" s="61">
        <v>100</v>
      </c>
      <c r="Q10" s="61">
        <v>0</v>
      </c>
      <c r="R10" s="61">
        <v>0</v>
      </c>
      <c r="T10" s="61">
        <v>190</v>
      </c>
      <c r="U10" s="61">
        <v>3560</v>
      </c>
      <c r="V10" s="61">
        <v>384</v>
      </c>
      <c r="W10" s="61">
        <v>4900</v>
      </c>
      <c r="X10" s="61">
        <v>3380</v>
      </c>
      <c r="Y10" s="61"/>
      <c r="Z10" s="61">
        <v>160</v>
      </c>
      <c r="AA10" s="61">
        <v>1288</v>
      </c>
      <c r="AB10" s="61">
        <v>2480</v>
      </c>
    </row>
    <row r="11" spans="1:51" x14ac:dyDescent="0.3">
      <c r="A11" s="3">
        <v>9</v>
      </c>
      <c r="B11" s="12" t="s">
        <v>24</v>
      </c>
      <c r="C11" s="61">
        <v>2000</v>
      </c>
      <c r="D11" s="61">
        <v>3000</v>
      </c>
      <c r="E11" s="61">
        <v>1960</v>
      </c>
      <c r="F11" s="61">
        <v>6000</v>
      </c>
      <c r="G11" s="61">
        <v>2000</v>
      </c>
      <c r="I11" s="61">
        <v>1000</v>
      </c>
      <c r="J11" s="61">
        <v>6600</v>
      </c>
      <c r="K11" s="61">
        <v>7000</v>
      </c>
      <c r="L11" s="61">
        <v>0</v>
      </c>
      <c r="M11" s="61">
        <v>3000</v>
      </c>
      <c r="N11" s="61">
        <v>19800</v>
      </c>
      <c r="O11" s="61">
        <v>0</v>
      </c>
      <c r="P11" s="61">
        <v>0</v>
      </c>
      <c r="Q11" s="61">
        <v>0</v>
      </c>
      <c r="R11" s="61">
        <v>0</v>
      </c>
      <c r="T11" s="61">
        <v>1180</v>
      </c>
      <c r="U11" s="61">
        <v>5740</v>
      </c>
      <c r="V11" s="61">
        <v>419</v>
      </c>
      <c r="W11" s="61">
        <v>3860</v>
      </c>
      <c r="X11" s="61">
        <v>6400</v>
      </c>
      <c r="Y11" s="61"/>
      <c r="Z11" s="61">
        <v>1325</v>
      </c>
      <c r="AA11" s="61">
        <v>6</v>
      </c>
      <c r="AB11" s="61">
        <v>0</v>
      </c>
    </row>
    <row r="12" spans="1:51" x14ac:dyDescent="0.3">
      <c r="A12" s="3">
        <v>10</v>
      </c>
      <c r="B12" s="12" t="s">
        <v>25</v>
      </c>
      <c r="C12" s="61">
        <v>2100</v>
      </c>
      <c r="D12" s="61">
        <v>3080</v>
      </c>
      <c r="E12" s="61">
        <v>7900</v>
      </c>
      <c r="F12" s="61">
        <v>16400</v>
      </c>
      <c r="G12" s="61">
        <v>1500</v>
      </c>
      <c r="I12" s="61">
        <v>3400</v>
      </c>
      <c r="J12" s="61">
        <v>9400</v>
      </c>
      <c r="K12" s="61">
        <v>12100</v>
      </c>
      <c r="L12" s="61">
        <v>0</v>
      </c>
      <c r="M12" s="61">
        <v>3200</v>
      </c>
      <c r="N12" s="61">
        <v>42000</v>
      </c>
      <c r="O12" s="61">
        <v>500</v>
      </c>
      <c r="P12" s="61">
        <v>200</v>
      </c>
      <c r="Q12" s="61">
        <v>0</v>
      </c>
      <c r="R12" s="61">
        <v>0</v>
      </c>
      <c r="T12" s="61">
        <v>4550</v>
      </c>
      <c r="U12" s="61">
        <v>15200</v>
      </c>
      <c r="V12" s="61">
        <v>0</v>
      </c>
      <c r="W12" s="61">
        <v>4200</v>
      </c>
      <c r="X12" s="61">
        <v>16060</v>
      </c>
      <c r="Y12" s="61"/>
      <c r="Z12" s="61">
        <v>1460</v>
      </c>
      <c r="AA12" s="61">
        <v>4412</v>
      </c>
      <c r="AB12" s="61">
        <v>2480</v>
      </c>
    </row>
    <row r="13" spans="1:51" x14ac:dyDescent="0.3">
      <c r="A13" s="4">
        <v>11</v>
      </c>
      <c r="B13" s="12" t="s">
        <v>26</v>
      </c>
      <c r="C13" s="61">
        <v>1000</v>
      </c>
      <c r="D13" s="61">
        <v>1500</v>
      </c>
      <c r="E13" s="61">
        <v>1780</v>
      </c>
      <c r="F13" s="61">
        <v>3500</v>
      </c>
      <c r="G13" s="61">
        <v>2500</v>
      </c>
      <c r="I13" s="61">
        <v>300</v>
      </c>
      <c r="J13" s="61">
        <v>5000</v>
      </c>
      <c r="K13" s="61">
        <v>3000</v>
      </c>
      <c r="L13" s="61">
        <v>0</v>
      </c>
      <c r="M13" s="61">
        <v>10800</v>
      </c>
      <c r="N13" s="61">
        <v>125400</v>
      </c>
      <c r="O13" s="61">
        <v>200</v>
      </c>
      <c r="P13" s="61">
        <v>100</v>
      </c>
      <c r="Q13" s="61">
        <v>200</v>
      </c>
      <c r="R13" s="61">
        <v>5</v>
      </c>
      <c r="T13" s="61">
        <v>800</v>
      </c>
      <c r="U13" s="61">
        <v>3460</v>
      </c>
      <c r="V13" s="61">
        <v>0</v>
      </c>
      <c r="W13" s="61">
        <v>2080</v>
      </c>
      <c r="X13" s="61">
        <v>2260</v>
      </c>
      <c r="Y13" s="61"/>
      <c r="Z13" s="61">
        <v>1020</v>
      </c>
      <c r="AA13" s="61">
        <v>0</v>
      </c>
      <c r="AB13" s="61">
        <v>950</v>
      </c>
    </row>
    <row r="14" spans="1:51" x14ac:dyDescent="0.3">
      <c r="A14" s="4">
        <v>12</v>
      </c>
      <c r="B14" s="12" t="s">
        <v>27</v>
      </c>
      <c r="C14" s="61">
        <v>1500</v>
      </c>
      <c r="D14" s="61">
        <v>1500</v>
      </c>
      <c r="E14" s="61">
        <v>1630</v>
      </c>
      <c r="F14" s="61">
        <v>2000</v>
      </c>
      <c r="G14" s="61">
        <v>2160</v>
      </c>
      <c r="I14" s="61">
        <v>600</v>
      </c>
      <c r="J14" s="61">
        <v>2000</v>
      </c>
      <c r="K14" s="61">
        <v>2000</v>
      </c>
      <c r="L14" s="61">
        <v>800</v>
      </c>
      <c r="M14" s="61">
        <v>3500</v>
      </c>
      <c r="N14" s="61">
        <v>3000</v>
      </c>
      <c r="O14" s="61">
        <v>2000</v>
      </c>
      <c r="P14" s="61">
        <v>1000</v>
      </c>
      <c r="Q14" s="61">
        <v>0</v>
      </c>
      <c r="R14" s="61">
        <v>0</v>
      </c>
      <c r="T14" s="61">
        <v>380</v>
      </c>
      <c r="U14" s="61">
        <v>3660</v>
      </c>
      <c r="V14" s="61">
        <v>0</v>
      </c>
      <c r="W14" s="61">
        <v>3820</v>
      </c>
      <c r="X14" s="61">
        <v>2800</v>
      </c>
      <c r="Y14" s="61"/>
      <c r="Z14" s="61">
        <v>775</v>
      </c>
      <c r="AA14" s="61">
        <v>1900</v>
      </c>
      <c r="AB14" s="61">
        <v>2120</v>
      </c>
    </row>
    <row r="15" spans="1:51" x14ac:dyDescent="0.3">
      <c r="A15" s="3">
        <v>13</v>
      </c>
      <c r="B15" s="12" t="s">
        <v>28</v>
      </c>
      <c r="C15" s="61">
        <v>0</v>
      </c>
      <c r="D15" s="61">
        <v>0</v>
      </c>
      <c r="E15" s="61">
        <v>480</v>
      </c>
      <c r="F15" s="61">
        <v>1000</v>
      </c>
      <c r="G15" s="61">
        <v>0</v>
      </c>
      <c r="I15" s="61">
        <v>0</v>
      </c>
      <c r="J15" s="61">
        <v>400</v>
      </c>
      <c r="K15" s="61">
        <v>300</v>
      </c>
      <c r="L15" s="61">
        <v>0</v>
      </c>
      <c r="M15" s="61">
        <v>1800</v>
      </c>
      <c r="N15" s="61">
        <v>6600</v>
      </c>
      <c r="O15" s="61">
        <v>0</v>
      </c>
      <c r="P15" s="61">
        <v>0</v>
      </c>
      <c r="Q15" s="61">
        <v>0</v>
      </c>
      <c r="R15" s="61">
        <v>0</v>
      </c>
      <c r="T15" s="61">
        <v>3280</v>
      </c>
      <c r="U15" s="61">
        <v>9000</v>
      </c>
      <c r="V15" s="61">
        <v>1969</v>
      </c>
      <c r="W15" s="61">
        <v>9140</v>
      </c>
      <c r="X15" s="61">
        <v>8660</v>
      </c>
      <c r="Y15" s="61"/>
      <c r="Z15" s="61">
        <v>2395</v>
      </c>
      <c r="AA15" s="61">
        <v>6402</v>
      </c>
      <c r="AB15" s="61">
        <v>6880</v>
      </c>
    </row>
    <row r="16" spans="1:51" x14ac:dyDescent="0.3">
      <c r="A16" s="3">
        <v>14</v>
      </c>
      <c r="B16" s="12" t="s">
        <v>29</v>
      </c>
      <c r="C16" s="61">
        <v>800</v>
      </c>
      <c r="D16" s="61">
        <v>1200</v>
      </c>
      <c r="E16" s="61">
        <v>1000</v>
      </c>
      <c r="F16" s="61">
        <v>2000</v>
      </c>
      <c r="G16" s="61">
        <v>3000</v>
      </c>
      <c r="I16" s="61">
        <v>200</v>
      </c>
      <c r="J16" s="61">
        <v>1000</v>
      </c>
      <c r="K16" s="61">
        <v>1000</v>
      </c>
      <c r="L16" s="61">
        <v>400</v>
      </c>
      <c r="M16" s="61">
        <v>3000</v>
      </c>
      <c r="N16" s="61">
        <v>5000</v>
      </c>
      <c r="O16" s="61">
        <v>0</v>
      </c>
      <c r="P16" s="61">
        <v>0</v>
      </c>
      <c r="Q16" s="61">
        <v>0</v>
      </c>
      <c r="R16" s="61">
        <v>8</v>
      </c>
      <c r="T16" s="61">
        <v>240</v>
      </c>
      <c r="U16" s="61">
        <v>1660</v>
      </c>
      <c r="V16" s="61">
        <v>0</v>
      </c>
      <c r="W16" s="61">
        <v>1220</v>
      </c>
      <c r="X16" s="61">
        <v>0</v>
      </c>
      <c r="Y16" s="61"/>
      <c r="Z16" s="61">
        <v>560</v>
      </c>
      <c r="AA16" s="61">
        <v>1152</v>
      </c>
      <c r="AB16" s="61">
        <v>1280</v>
      </c>
    </row>
    <row r="17" spans="1:28" x14ac:dyDescent="0.3">
      <c r="A17" s="4">
        <v>15</v>
      </c>
      <c r="B17" s="12" t="s">
        <v>30</v>
      </c>
      <c r="C17" s="61">
        <v>340</v>
      </c>
      <c r="D17" s="61">
        <v>2380</v>
      </c>
      <c r="E17" s="61">
        <v>5315</v>
      </c>
      <c r="F17" s="61">
        <v>2180</v>
      </c>
      <c r="G17" s="61">
        <v>260</v>
      </c>
      <c r="I17" s="61">
        <v>600</v>
      </c>
      <c r="J17" s="61">
        <v>4000</v>
      </c>
      <c r="K17" s="61">
        <v>6000</v>
      </c>
      <c r="L17" s="61">
        <v>0</v>
      </c>
      <c r="M17" s="61">
        <v>11000</v>
      </c>
      <c r="N17" s="61">
        <v>19800</v>
      </c>
      <c r="O17" s="61">
        <v>0</v>
      </c>
      <c r="P17" s="61">
        <v>0</v>
      </c>
      <c r="Q17" s="61">
        <v>0</v>
      </c>
      <c r="R17" s="61">
        <v>0</v>
      </c>
      <c r="T17" s="61">
        <v>3180</v>
      </c>
      <c r="U17" s="61">
        <v>7300</v>
      </c>
      <c r="V17" s="61">
        <v>0</v>
      </c>
      <c r="W17" s="61">
        <v>8740</v>
      </c>
      <c r="X17" s="61">
        <v>9040</v>
      </c>
      <c r="Y17" s="61"/>
      <c r="Z17" s="61">
        <v>1975</v>
      </c>
      <c r="AA17" s="61">
        <v>3316</v>
      </c>
      <c r="AB17" s="61">
        <v>1730</v>
      </c>
    </row>
    <row r="18" spans="1:28" x14ac:dyDescent="0.3">
      <c r="A18" s="3">
        <v>16</v>
      </c>
      <c r="B18" s="12" t="s">
        <v>31</v>
      </c>
      <c r="C18" s="61">
        <v>1000</v>
      </c>
      <c r="D18" s="61">
        <v>1000</v>
      </c>
      <c r="E18" s="61">
        <v>0</v>
      </c>
      <c r="F18" s="61">
        <v>2000</v>
      </c>
      <c r="G18" s="61">
        <v>1460</v>
      </c>
      <c r="I18" s="61">
        <v>200</v>
      </c>
      <c r="J18" s="61">
        <v>200</v>
      </c>
      <c r="K18" s="61">
        <v>3000</v>
      </c>
      <c r="L18" s="61">
        <v>0</v>
      </c>
      <c r="M18" s="61">
        <v>3600</v>
      </c>
      <c r="N18" s="61">
        <v>3600</v>
      </c>
      <c r="O18" s="61">
        <v>0</v>
      </c>
      <c r="P18" s="61">
        <v>0</v>
      </c>
      <c r="Q18" s="61">
        <v>0</v>
      </c>
      <c r="R18" s="61">
        <v>0</v>
      </c>
      <c r="T18" s="61">
        <v>810</v>
      </c>
      <c r="U18" s="61">
        <v>3980</v>
      </c>
      <c r="V18" s="61">
        <v>1353</v>
      </c>
      <c r="W18" s="61">
        <v>3600</v>
      </c>
      <c r="X18" s="61">
        <v>3320</v>
      </c>
      <c r="Y18" s="61"/>
      <c r="Z18" s="61">
        <v>1125</v>
      </c>
      <c r="AA18" s="61">
        <v>3556</v>
      </c>
      <c r="AB18" s="61">
        <v>970</v>
      </c>
    </row>
    <row r="19" spans="1:28" x14ac:dyDescent="0.3">
      <c r="A19" s="4">
        <v>17</v>
      </c>
      <c r="B19" s="12" t="s">
        <v>32</v>
      </c>
      <c r="C19" s="61">
        <v>500</v>
      </c>
      <c r="D19" s="61">
        <v>700</v>
      </c>
      <c r="E19" s="61">
        <v>1000</v>
      </c>
      <c r="F19" s="61">
        <v>2000</v>
      </c>
      <c r="G19" s="61">
        <v>0</v>
      </c>
      <c r="I19" s="61">
        <v>200</v>
      </c>
      <c r="J19" s="61">
        <v>1400</v>
      </c>
      <c r="K19" s="61">
        <v>1400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T19" s="61">
        <v>710</v>
      </c>
      <c r="U19" s="61">
        <v>2640</v>
      </c>
      <c r="V19" s="61">
        <v>0</v>
      </c>
      <c r="W19" s="61">
        <v>1760</v>
      </c>
      <c r="X19" s="61">
        <v>3200</v>
      </c>
      <c r="Y19" s="61"/>
      <c r="Z19" s="61">
        <v>685</v>
      </c>
      <c r="AA19" s="61">
        <v>1114</v>
      </c>
      <c r="AB19" s="61">
        <v>1260</v>
      </c>
    </row>
    <row r="20" spans="1:28" x14ac:dyDescent="0.3">
      <c r="A20" s="3">
        <v>18</v>
      </c>
      <c r="B20" s="12" t="s">
        <v>33</v>
      </c>
      <c r="C20" s="61">
        <v>600</v>
      </c>
      <c r="D20" s="61">
        <v>0</v>
      </c>
      <c r="E20" s="61">
        <v>1340</v>
      </c>
      <c r="F20" s="61">
        <v>1600</v>
      </c>
      <c r="G20" s="61">
        <v>0</v>
      </c>
      <c r="I20" s="61">
        <v>0</v>
      </c>
      <c r="J20" s="61">
        <v>400</v>
      </c>
      <c r="K20" s="61">
        <v>600</v>
      </c>
      <c r="L20" s="61">
        <v>250</v>
      </c>
      <c r="M20" s="61">
        <v>1800</v>
      </c>
      <c r="N20" s="61">
        <v>6600</v>
      </c>
      <c r="O20" s="61">
        <v>0</v>
      </c>
      <c r="P20" s="61">
        <v>0</v>
      </c>
      <c r="Q20" s="61">
        <v>0</v>
      </c>
      <c r="R20" s="61">
        <v>0</v>
      </c>
      <c r="T20" s="61">
        <v>210</v>
      </c>
      <c r="U20" s="61">
        <v>2240</v>
      </c>
      <c r="V20" s="61">
        <v>0</v>
      </c>
      <c r="W20" s="61">
        <v>920</v>
      </c>
      <c r="X20" s="61">
        <v>2140</v>
      </c>
      <c r="Y20" s="61"/>
      <c r="Z20" s="61">
        <v>595</v>
      </c>
      <c r="AA20" s="61">
        <v>1282</v>
      </c>
      <c r="AB20" s="61">
        <v>1180</v>
      </c>
    </row>
    <row r="21" spans="1:28" x14ac:dyDescent="0.3">
      <c r="A21" s="4">
        <v>19</v>
      </c>
      <c r="B21" s="12" t="s">
        <v>34</v>
      </c>
      <c r="C21" s="61">
        <v>110</v>
      </c>
      <c r="D21" s="61">
        <v>340</v>
      </c>
      <c r="E21" s="61">
        <v>1040</v>
      </c>
      <c r="F21" s="61">
        <v>2380</v>
      </c>
      <c r="G21" s="61">
        <v>1200</v>
      </c>
      <c r="I21" s="61">
        <v>0</v>
      </c>
      <c r="J21" s="61">
        <v>1800</v>
      </c>
      <c r="K21" s="61">
        <v>1400</v>
      </c>
      <c r="L21" s="61">
        <v>800</v>
      </c>
      <c r="M21" s="61">
        <v>2000</v>
      </c>
      <c r="N21" s="61">
        <v>39600</v>
      </c>
      <c r="O21" s="61">
        <v>20</v>
      </c>
      <c r="P21" s="61">
        <v>25</v>
      </c>
      <c r="Q21" s="61">
        <v>0</v>
      </c>
      <c r="R21" s="61">
        <v>25</v>
      </c>
      <c r="T21" s="61">
        <v>1470</v>
      </c>
      <c r="U21" s="61">
        <v>4000</v>
      </c>
      <c r="V21" s="61">
        <v>140</v>
      </c>
      <c r="W21" s="61">
        <v>2500</v>
      </c>
      <c r="X21" s="61">
        <v>2980</v>
      </c>
      <c r="Y21" s="61"/>
      <c r="Z21" s="61">
        <v>1155</v>
      </c>
      <c r="AA21" s="61">
        <v>1476</v>
      </c>
      <c r="AB21" s="61">
        <v>2060</v>
      </c>
    </row>
    <row r="22" spans="1:28" x14ac:dyDescent="0.3">
      <c r="A22" s="3">
        <v>20</v>
      </c>
      <c r="B22" s="12" t="s">
        <v>35</v>
      </c>
      <c r="C22" s="61">
        <v>1000</v>
      </c>
      <c r="D22" s="61">
        <v>1200</v>
      </c>
      <c r="E22" s="61">
        <v>740</v>
      </c>
      <c r="F22" s="61">
        <v>1000</v>
      </c>
      <c r="G22" s="61">
        <v>0</v>
      </c>
      <c r="I22" s="61">
        <v>1000</v>
      </c>
      <c r="J22" s="61">
        <v>2400</v>
      </c>
      <c r="K22" s="61">
        <v>2500</v>
      </c>
      <c r="L22" s="61">
        <v>500</v>
      </c>
      <c r="M22" s="61">
        <v>5300</v>
      </c>
      <c r="N22" s="61">
        <v>15000</v>
      </c>
      <c r="O22" s="61">
        <v>200</v>
      </c>
      <c r="P22" s="61">
        <v>150</v>
      </c>
      <c r="Q22" s="61">
        <v>0</v>
      </c>
      <c r="R22" s="61">
        <v>0</v>
      </c>
      <c r="T22" s="61">
        <v>20</v>
      </c>
      <c r="U22" s="61">
        <v>1620</v>
      </c>
      <c r="V22" s="61">
        <v>23</v>
      </c>
      <c r="W22" s="61">
        <v>2160</v>
      </c>
      <c r="X22" s="61">
        <v>2700</v>
      </c>
      <c r="Y22" s="61"/>
      <c r="Z22" s="61">
        <v>0</v>
      </c>
      <c r="AA22" s="61">
        <v>0</v>
      </c>
      <c r="AB22" s="61">
        <v>0</v>
      </c>
    </row>
    <row r="23" spans="1:28" x14ac:dyDescent="0.3">
      <c r="A23" s="3">
        <v>21</v>
      </c>
      <c r="B23" s="12" t="s">
        <v>36</v>
      </c>
      <c r="C23" s="61">
        <v>700</v>
      </c>
      <c r="D23" s="61">
        <v>1360</v>
      </c>
      <c r="E23" s="61">
        <v>1369</v>
      </c>
      <c r="F23" s="61">
        <v>3880</v>
      </c>
      <c r="G23" s="61">
        <v>1860</v>
      </c>
      <c r="I23" s="61">
        <v>750</v>
      </c>
      <c r="J23" s="61">
        <v>2200</v>
      </c>
      <c r="K23" s="61">
        <v>3180</v>
      </c>
      <c r="L23" s="61">
        <v>151</v>
      </c>
      <c r="M23" s="61">
        <v>3000</v>
      </c>
      <c r="N23" s="61">
        <v>10000</v>
      </c>
      <c r="O23" s="61">
        <v>100</v>
      </c>
      <c r="P23" s="61">
        <v>100</v>
      </c>
      <c r="Q23" s="61">
        <v>0</v>
      </c>
      <c r="R23" s="61">
        <v>0</v>
      </c>
      <c r="T23" s="61">
        <v>1220</v>
      </c>
      <c r="U23" s="61">
        <v>3900</v>
      </c>
      <c r="V23" s="61">
        <v>62</v>
      </c>
      <c r="W23" s="61">
        <v>2060</v>
      </c>
      <c r="X23" s="61">
        <v>3200</v>
      </c>
      <c r="Y23" s="61"/>
      <c r="Z23" s="61">
        <v>650</v>
      </c>
      <c r="AA23" s="61">
        <v>1776</v>
      </c>
      <c r="AB23" s="61">
        <v>1020</v>
      </c>
    </row>
    <row r="24" spans="1:28" x14ac:dyDescent="0.3">
      <c r="A24" s="4">
        <v>22</v>
      </c>
      <c r="B24" s="12" t="s">
        <v>37</v>
      </c>
      <c r="C24" s="61">
        <v>0</v>
      </c>
      <c r="D24" s="61">
        <v>0</v>
      </c>
      <c r="E24" s="61">
        <v>1420</v>
      </c>
      <c r="F24" s="61">
        <v>1500</v>
      </c>
      <c r="G24" s="61">
        <v>0</v>
      </c>
      <c r="I24" s="61">
        <v>300</v>
      </c>
      <c r="J24" s="61">
        <v>1200</v>
      </c>
      <c r="K24" s="61">
        <v>2600</v>
      </c>
      <c r="L24" s="61">
        <v>0</v>
      </c>
      <c r="M24" s="61">
        <v>2000</v>
      </c>
      <c r="N24" s="61">
        <v>11900</v>
      </c>
      <c r="O24" s="61">
        <v>0</v>
      </c>
      <c r="P24" s="61">
        <v>0</v>
      </c>
      <c r="Q24" s="61">
        <v>0</v>
      </c>
      <c r="R24" s="61">
        <v>0</v>
      </c>
      <c r="T24" s="61">
        <v>1900</v>
      </c>
      <c r="U24" s="61">
        <v>5220</v>
      </c>
      <c r="V24" s="61">
        <v>0</v>
      </c>
      <c r="W24" s="61">
        <v>4380</v>
      </c>
      <c r="X24" s="61">
        <v>5020</v>
      </c>
      <c r="Y24" s="61"/>
      <c r="Z24" s="61">
        <v>1090</v>
      </c>
      <c r="AA24" s="61">
        <v>2740</v>
      </c>
      <c r="AB24" s="61">
        <v>1560</v>
      </c>
    </row>
    <row r="25" spans="1:28" x14ac:dyDescent="0.3">
      <c r="A25" s="4">
        <v>23</v>
      </c>
      <c r="B25" s="12" t="s">
        <v>38</v>
      </c>
      <c r="C25" s="61">
        <v>490</v>
      </c>
      <c r="D25" s="61">
        <v>620</v>
      </c>
      <c r="E25" s="61">
        <v>2020</v>
      </c>
      <c r="F25" s="61">
        <v>5020</v>
      </c>
      <c r="G25" s="61">
        <v>2040</v>
      </c>
      <c r="I25" s="61">
        <v>310</v>
      </c>
      <c r="J25" s="61">
        <v>2874</v>
      </c>
      <c r="K25" s="61">
        <v>4010</v>
      </c>
      <c r="L25" s="61">
        <v>0</v>
      </c>
      <c r="M25" s="61">
        <v>4300</v>
      </c>
      <c r="N25" s="61">
        <v>13500</v>
      </c>
      <c r="O25" s="61">
        <v>81</v>
      </c>
      <c r="P25" s="61">
        <v>149</v>
      </c>
      <c r="Q25" s="61">
        <v>10000</v>
      </c>
      <c r="R25" s="61">
        <v>1</v>
      </c>
      <c r="T25" s="61">
        <v>2280</v>
      </c>
      <c r="U25" s="61">
        <v>7000</v>
      </c>
      <c r="V25" s="61">
        <v>50</v>
      </c>
      <c r="W25" s="61">
        <v>3560</v>
      </c>
      <c r="X25" s="61">
        <v>5280</v>
      </c>
      <c r="Y25" s="61"/>
      <c r="Z25" s="61">
        <v>1715</v>
      </c>
      <c r="AA25" s="61">
        <v>2876</v>
      </c>
      <c r="AB25" s="61">
        <v>2060</v>
      </c>
    </row>
    <row r="26" spans="1:28" x14ac:dyDescent="0.3">
      <c r="A26" s="3">
        <v>0</v>
      </c>
      <c r="B26" s="12" t="s">
        <v>39</v>
      </c>
      <c r="C26" s="61">
        <v>0</v>
      </c>
      <c r="D26" s="61">
        <v>0</v>
      </c>
      <c r="E26" s="61">
        <v>1600</v>
      </c>
      <c r="F26" s="61">
        <v>0</v>
      </c>
      <c r="G26" s="61">
        <v>0</v>
      </c>
      <c r="I26" s="61">
        <v>0</v>
      </c>
      <c r="J26" s="61">
        <v>1600</v>
      </c>
      <c r="K26" s="61">
        <v>4000</v>
      </c>
      <c r="L26" s="61">
        <v>100</v>
      </c>
      <c r="M26" s="61">
        <v>3000</v>
      </c>
      <c r="N26" s="61">
        <v>10800</v>
      </c>
      <c r="O26" s="61">
        <v>0</v>
      </c>
      <c r="P26" s="61">
        <v>0</v>
      </c>
      <c r="Q26" s="61">
        <v>0</v>
      </c>
      <c r="R26" s="61">
        <v>3</v>
      </c>
      <c r="T26" s="61">
        <v>2130</v>
      </c>
      <c r="U26" s="61">
        <v>5860</v>
      </c>
      <c r="V26" s="61">
        <v>0</v>
      </c>
      <c r="W26" s="61">
        <v>6600</v>
      </c>
      <c r="X26" s="61">
        <v>5640</v>
      </c>
      <c r="Y26" s="61"/>
      <c r="Z26" s="61">
        <v>1560</v>
      </c>
      <c r="AA26" s="61">
        <v>2828</v>
      </c>
      <c r="AB26" s="61">
        <v>680</v>
      </c>
    </row>
    <row r="27" spans="1:28" x14ac:dyDescent="0.3">
      <c r="A27" s="4">
        <v>25</v>
      </c>
      <c r="B27" s="12" t="s">
        <v>40</v>
      </c>
      <c r="C27" s="61">
        <v>570</v>
      </c>
      <c r="D27" s="61">
        <v>260</v>
      </c>
      <c r="E27" s="61">
        <v>1050</v>
      </c>
      <c r="F27" s="61">
        <v>1680</v>
      </c>
      <c r="G27" s="61">
        <v>200</v>
      </c>
      <c r="I27" s="61">
        <v>640</v>
      </c>
      <c r="J27" s="61">
        <v>940</v>
      </c>
      <c r="K27" s="61">
        <v>1200</v>
      </c>
      <c r="L27" s="61">
        <v>0</v>
      </c>
      <c r="M27" s="61">
        <v>5400</v>
      </c>
      <c r="N27" s="61">
        <v>5000</v>
      </c>
      <c r="O27" s="61">
        <v>200</v>
      </c>
      <c r="P27" s="61">
        <v>0</v>
      </c>
      <c r="Q27" s="61">
        <v>0</v>
      </c>
      <c r="R27" s="61">
        <v>0</v>
      </c>
      <c r="T27" s="61">
        <v>250</v>
      </c>
      <c r="U27" s="61">
        <v>2000</v>
      </c>
      <c r="V27" s="61">
        <v>0</v>
      </c>
      <c r="W27" s="61">
        <v>860</v>
      </c>
      <c r="X27" s="61">
        <v>1980</v>
      </c>
      <c r="Y27" s="61"/>
      <c r="Z27" s="61">
        <v>0</v>
      </c>
      <c r="AA27" s="61">
        <v>766</v>
      </c>
      <c r="AB27" s="61">
        <v>600</v>
      </c>
    </row>
    <row r="28" spans="1:28" x14ac:dyDescent="0.3">
      <c r="A28" s="3">
        <v>26</v>
      </c>
      <c r="B28" s="12" t="s">
        <v>41</v>
      </c>
      <c r="C28" s="61">
        <v>300</v>
      </c>
      <c r="D28" s="61">
        <v>1100</v>
      </c>
      <c r="E28" s="61">
        <v>1460</v>
      </c>
      <c r="F28" s="61">
        <v>1900</v>
      </c>
      <c r="G28" s="61">
        <v>800</v>
      </c>
      <c r="I28" s="61">
        <v>500</v>
      </c>
      <c r="J28" s="61">
        <v>1600</v>
      </c>
      <c r="K28" s="61">
        <v>1400</v>
      </c>
      <c r="L28" s="61">
        <v>100</v>
      </c>
      <c r="M28" s="61">
        <v>600</v>
      </c>
      <c r="N28" s="61">
        <v>15000</v>
      </c>
      <c r="O28" s="61">
        <v>0</v>
      </c>
      <c r="P28" s="61">
        <v>0</v>
      </c>
      <c r="Q28" s="61">
        <v>0</v>
      </c>
      <c r="R28" s="61">
        <v>6</v>
      </c>
      <c r="T28" s="61">
        <v>550</v>
      </c>
      <c r="U28" s="61">
        <v>1240</v>
      </c>
      <c r="V28" s="61">
        <v>0</v>
      </c>
      <c r="W28" s="61">
        <v>720</v>
      </c>
      <c r="X28" s="61">
        <v>1440</v>
      </c>
      <c r="Y28" s="61"/>
      <c r="Z28" s="61">
        <v>120</v>
      </c>
      <c r="AA28" s="61">
        <v>156</v>
      </c>
      <c r="AB28" s="61">
        <v>460</v>
      </c>
    </row>
    <row r="29" spans="1:28" x14ac:dyDescent="0.3">
      <c r="A29" s="4">
        <v>27</v>
      </c>
      <c r="B29" s="12" t="s">
        <v>42</v>
      </c>
      <c r="C29" s="61">
        <v>1000</v>
      </c>
      <c r="D29" s="61">
        <v>1000</v>
      </c>
      <c r="E29" s="61">
        <v>1000</v>
      </c>
      <c r="F29" s="61">
        <v>2800</v>
      </c>
      <c r="G29" s="61">
        <v>1000</v>
      </c>
      <c r="I29" s="61">
        <v>500</v>
      </c>
      <c r="J29" s="61">
        <v>2500</v>
      </c>
      <c r="K29" s="61">
        <v>200</v>
      </c>
      <c r="L29" s="61">
        <v>500</v>
      </c>
      <c r="M29" s="61">
        <v>5000</v>
      </c>
      <c r="N29" s="61">
        <v>5000</v>
      </c>
      <c r="O29" s="61">
        <v>0</v>
      </c>
      <c r="P29" s="61">
        <v>0</v>
      </c>
      <c r="Q29" s="61">
        <v>0</v>
      </c>
      <c r="R29" s="61">
        <v>0</v>
      </c>
      <c r="T29" s="61">
        <v>1880</v>
      </c>
      <c r="U29" s="61">
        <v>6920</v>
      </c>
      <c r="V29" s="61">
        <v>1152</v>
      </c>
      <c r="W29" s="61">
        <v>6120</v>
      </c>
      <c r="X29" s="61">
        <v>6600</v>
      </c>
      <c r="Y29" s="61"/>
      <c r="Z29" s="61">
        <v>1605</v>
      </c>
      <c r="AA29" s="61">
        <v>3476</v>
      </c>
      <c r="AB29" s="61">
        <v>6110</v>
      </c>
    </row>
    <row r="30" spans="1:28" x14ac:dyDescent="0.3">
      <c r="A30" s="3">
        <v>28</v>
      </c>
      <c r="B30" s="12" t="s">
        <v>43</v>
      </c>
      <c r="C30" s="61">
        <v>500</v>
      </c>
      <c r="D30" s="61">
        <v>1200</v>
      </c>
      <c r="E30" s="61">
        <v>2000</v>
      </c>
      <c r="F30" s="61">
        <v>2000</v>
      </c>
      <c r="G30" s="61">
        <v>200</v>
      </c>
      <c r="I30" s="61">
        <v>200</v>
      </c>
      <c r="J30" s="61">
        <v>2200</v>
      </c>
      <c r="K30" s="61">
        <v>2500</v>
      </c>
      <c r="L30" s="61">
        <v>0</v>
      </c>
      <c r="M30" s="61">
        <v>700</v>
      </c>
      <c r="N30" s="61">
        <v>10400</v>
      </c>
      <c r="O30" s="61">
        <v>60</v>
      </c>
      <c r="P30" s="61">
        <v>60</v>
      </c>
      <c r="Q30" s="61">
        <v>0</v>
      </c>
      <c r="R30" s="61">
        <v>0</v>
      </c>
      <c r="T30" s="61">
        <v>1060</v>
      </c>
      <c r="U30" s="61">
        <v>3100</v>
      </c>
      <c r="V30" s="61">
        <v>0</v>
      </c>
      <c r="W30" s="61">
        <v>2840</v>
      </c>
      <c r="X30" s="61">
        <v>3940</v>
      </c>
      <c r="Y30" s="61"/>
      <c r="Z30" s="61">
        <v>945</v>
      </c>
      <c r="AA30" s="61">
        <v>1044</v>
      </c>
      <c r="AB30" s="61">
        <v>930</v>
      </c>
    </row>
    <row r="31" spans="1:28" x14ac:dyDescent="0.3">
      <c r="A31" s="4">
        <v>29</v>
      </c>
      <c r="B31" s="12" t="s">
        <v>44</v>
      </c>
      <c r="C31" s="61">
        <v>980</v>
      </c>
      <c r="D31" s="61">
        <v>2600</v>
      </c>
      <c r="E31" s="61">
        <v>2816</v>
      </c>
      <c r="F31" s="61">
        <v>2010</v>
      </c>
      <c r="G31" s="61">
        <v>700</v>
      </c>
      <c r="I31" s="61">
        <v>380</v>
      </c>
      <c r="J31" s="61">
        <v>1124</v>
      </c>
      <c r="K31" s="61">
        <v>870</v>
      </c>
      <c r="L31" s="61">
        <v>0</v>
      </c>
      <c r="M31" s="61">
        <v>1200</v>
      </c>
      <c r="N31" s="61">
        <v>18300</v>
      </c>
      <c r="O31" s="61">
        <v>0</v>
      </c>
      <c r="P31" s="61">
        <v>0</v>
      </c>
      <c r="Q31" s="61">
        <v>0</v>
      </c>
      <c r="R31" s="61">
        <v>0</v>
      </c>
      <c r="T31" s="61">
        <v>330</v>
      </c>
      <c r="U31" s="61">
        <v>1000</v>
      </c>
      <c r="V31" s="61">
        <v>0</v>
      </c>
      <c r="W31" s="61">
        <v>2050</v>
      </c>
      <c r="X31" s="61">
        <v>2760</v>
      </c>
      <c r="Y31" s="61"/>
      <c r="Z31" s="61">
        <v>580</v>
      </c>
      <c r="AA31" s="61">
        <v>1596</v>
      </c>
      <c r="AB31" s="61">
        <v>2000</v>
      </c>
    </row>
    <row r="32" spans="1:28" x14ac:dyDescent="0.3">
      <c r="A32" s="3">
        <v>30</v>
      </c>
      <c r="B32" s="12" t="s">
        <v>45</v>
      </c>
      <c r="C32" s="61">
        <v>600</v>
      </c>
      <c r="D32" s="61">
        <v>1000</v>
      </c>
      <c r="E32" s="61">
        <v>1000</v>
      </c>
      <c r="F32" s="61">
        <v>2000</v>
      </c>
      <c r="G32" s="61">
        <v>300</v>
      </c>
      <c r="I32" s="61">
        <v>1000</v>
      </c>
      <c r="J32" s="61">
        <v>2500</v>
      </c>
      <c r="K32" s="61">
        <v>3000</v>
      </c>
      <c r="L32" s="61">
        <v>0</v>
      </c>
      <c r="M32" s="61">
        <v>1000</v>
      </c>
      <c r="N32" s="61">
        <v>3300</v>
      </c>
      <c r="O32" s="61">
        <v>50</v>
      </c>
      <c r="P32" s="61">
        <v>60</v>
      </c>
      <c r="Q32" s="61">
        <v>0</v>
      </c>
      <c r="R32" s="61">
        <v>0</v>
      </c>
      <c r="T32" s="61">
        <v>3150</v>
      </c>
      <c r="U32" s="61">
        <v>9320</v>
      </c>
      <c r="V32" s="61">
        <v>1807</v>
      </c>
      <c r="W32" s="61">
        <v>9620</v>
      </c>
      <c r="X32" s="61">
        <v>9620</v>
      </c>
      <c r="Y32" s="61"/>
      <c r="Z32" s="61">
        <v>1745</v>
      </c>
      <c r="AA32" s="61">
        <v>5298</v>
      </c>
      <c r="AB32" s="61">
        <v>5230</v>
      </c>
    </row>
    <row r="33" spans="1:28" x14ac:dyDescent="0.3">
      <c r="A33" s="3">
        <v>31</v>
      </c>
      <c r="B33" s="12" t="s">
        <v>46</v>
      </c>
      <c r="C33" s="61">
        <v>1900</v>
      </c>
      <c r="D33" s="61">
        <v>1000</v>
      </c>
      <c r="E33" s="61">
        <v>3010</v>
      </c>
      <c r="F33" s="61">
        <v>6200</v>
      </c>
      <c r="G33" s="61">
        <v>760</v>
      </c>
      <c r="I33" s="61">
        <v>500</v>
      </c>
      <c r="J33" s="61">
        <v>5400</v>
      </c>
      <c r="K33" s="61">
        <v>6000</v>
      </c>
      <c r="L33" s="61">
        <v>125</v>
      </c>
      <c r="M33" s="61">
        <v>0</v>
      </c>
      <c r="N33" s="61">
        <v>33000</v>
      </c>
      <c r="O33" s="61">
        <v>500</v>
      </c>
      <c r="P33" s="61">
        <v>500</v>
      </c>
      <c r="Q33" s="61">
        <v>0</v>
      </c>
      <c r="R33" s="61">
        <v>0</v>
      </c>
      <c r="T33" s="61">
        <v>3190</v>
      </c>
      <c r="U33" s="61">
        <v>13000</v>
      </c>
      <c r="V33" s="61">
        <v>795</v>
      </c>
      <c r="W33" s="61">
        <v>9560</v>
      </c>
      <c r="X33" s="61">
        <v>12680</v>
      </c>
      <c r="Y33" s="61"/>
      <c r="Z33" s="61">
        <v>3220</v>
      </c>
      <c r="AA33" s="61">
        <v>5170</v>
      </c>
      <c r="AB33" s="61">
        <v>5160</v>
      </c>
    </row>
    <row r="34" spans="1:28" x14ac:dyDescent="0.3">
      <c r="A34" s="4">
        <v>32</v>
      </c>
      <c r="B34" s="12" t="s">
        <v>47</v>
      </c>
      <c r="C34" s="61">
        <v>0</v>
      </c>
      <c r="D34" s="61">
        <v>0</v>
      </c>
      <c r="E34" s="61">
        <v>2850</v>
      </c>
      <c r="F34" s="61">
        <v>500</v>
      </c>
      <c r="G34" s="61">
        <v>2000</v>
      </c>
      <c r="I34" s="61">
        <v>0</v>
      </c>
      <c r="J34" s="61">
        <v>800</v>
      </c>
      <c r="K34" s="61">
        <v>1000</v>
      </c>
      <c r="L34" s="61">
        <v>0</v>
      </c>
      <c r="M34" s="61">
        <v>17500</v>
      </c>
      <c r="N34" s="61">
        <v>9900</v>
      </c>
      <c r="O34" s="61">
        <v>0</v>
      </c>
      <c r="P34" s="61">
        <v>0</v>
      </c>
      <c r="Q34" s="61">
        <v>0</v>
      </c>
      <c r="R34" s="61">
        <v>12</v>
      </c>
      <c r="T34" s="61">
        <v>2070</v>
      </c>
      <c r="U34" s="61">
        <v>5680</v>
      </c>
      <c r="V34" s="61">
        <v>0</v>
      </c>
      <c r="W34" s="61">
        <v>5900</v>
      </c>
      <c r="X34" s="61">
        <v>3460</v>
      </c>
      <c r="Y34" s="61"/>
      <c r="Z34" s="61">
        <v>1515</v>
      </c>
      <c r="AA34" s="61">
        <v>3494</v>
      </c>
      <c r="AB34" s="61">
        <v>3540</v>
      </c>
    </row>
    <row r="35" spans="1:28" x14ac:dyDescent="0.3">
      <c r="A35" s="4">
        <v>33</v>
      </c>
      <c r="B35" s="12" t="s">
        <v>48</v>
      </c>
      <c r="C35" s="61">
        <v>1500</v>
      </c>
      <c r="D35" s="61">
        <v>2000</v>
      </c>
      <c r="E35" s="61">
        <v>3098</v>
      </c>
      <c r="F35" s="61">
        <v>8000</v>
      </c>
      <c r="G35" s="61">
        <v>2500</v>
      </c>
      <c r="I35" s="61">
        <v>800</v>
      </c>
      <c r="J35" s="61">
        <v>5000</v>
      </c>
      <c r="K35" s="61">
        <v>6000</v>
      </c>
      <c r="L35" s="61">
        <v>0</v>
      </c>
      <c r="M35" s="61">
        <v>1800</v>
      </c>
      <c r="N35" s="61">
        <v>23100</v>
      </c>
      <c r="O35" s="61">
        <v>100</v>
      </c>
      <c r="P35" s="61">
        <v>150</v>
      </c>
      <c r="Q35" s="61">
        <v>0</v>
      </c>
      <c r="R35" s="61">
        <v>20</v>
      </c>
      <c r="T35" s="61">
        <v>2800</v>
      </c>
      <c r="U35" s="61">
        <v>9820</v>
      </c>
      <c r="V35" s="61">
        <v>118</v>
      </c>
      <c r="W35" s="61">
        <v>5320</v>
      </c>
      <c r="X35" s="61">
        <v>8860</v>
      </c>
      <c r="Y35" s="61"/>
      <c r="Z35" s="61">
        <v>2345</v>
      </c>
      <c r="AA35" s="61">
        <v>3930</v>
      </c>
      <c r="AB35" s="61">
        <v>3430</v>
      </c>
    </row>
    <row r="36" spans="1:28" x14ac:dyDescent="0.3">
      <c r="A36" s="3">
        <v>34</v>
      </c>
      <c r="B36" s="12" t="s">
        <v>49</v>
      </c>
      <c r="C36" s="61">
        <v>1600</v>
      </c>
      <c r="D36" s="61">
        <v>1400</v>
      </c>
      <c r="E36" s="61">
        <v>3226</v>
      </c>
      <c r="F36" s="61">
        <v>5500</v>
      </c>
      <c r="G36" s="61">
        <v>2800</v>
      </c>
      <c r="I36" s="61">
        <v>100</v>
      </c>
      <c r="J36" s="61">
        <v>3200</v>
      </c>
      <c r="K36" s="61">
        <v>3000</v>
      </c>
      <c r="L36" s="61">
        <v>9</v>
      </c>
      <c r="M36" s="61">
        <v>24000</v>
      </c>
      <c r="N36" s="61">
        <v>32000</v>
      </c>
      <c r="O36" s="61">
        <v>400</v>
      </c>
      <c r="P36" s="61">
        <v>100</v>
      </c>
      <c r="Q36" s="61">
        <v>0</v>
      </c>
      <c r="R36" s="61">
        <v>0</v>
      </c>
      <c r="T36" s="61">
        <v>2630</v>
      </c>
      <c r="U36" s="61">
        <v>10240</v>
      </c>
      <c r="V36" s="61">
        <v>0</v>
      </c>
      <c r="W36" s="61">
        <v>7620</v>
      </c>
      <c r="X36" s="61">
        <v>8380</v>
      </c>
      <c r="Y36" s="61"/>
      <c r="Z36" s="61">
        <v>2995</v>
      </c>
      <c r="AA36" s="61">
        <v>5592</v>
      </c>
      <c r="AB36" s="61">
        <v>6280</v>
      </c>
    </row>
    <row r="37" spans="1:28" x14ac:dyDescent="0.3">
      <c r="A37" s="3">
        <v>35</v>
      </c>
      <c r="B37" s="12" t="s">
        <v>50</v>
      </c>
      <c r="C37" s="61">
        <v>20</v>
      </c>
      <c r="D37" s="61">
        <v>100</v>
      </c>
      <c r="E37" s="61">
        <v>1920</v>
      </c>
      <c r="F37" s="61">
        <v>2000</v>
      </c>
      <c r="G37" s="61">
        <v>20</v>
      </c>
      <c r="I37" s="61">
        <v>100</v>
      </c>
      <c r="J37" s="61">
        <v>4000</v>
      </c>
      <c r="K37" s="61">
        <v>4000</v>
      </c>
      <c r="L37" s="61">
        <v>0</v>
      </c>
      <c r="M37" s="61">
        <v>200</v>
      </c>
      <c r="N37" s="61">
        <v>3300</v>
      </c>
      <c r="O37" s="61">
        <v>0</v>
      </c>
      <c r="P37" s="61">
        <v>0</v>
      </c>
      <c r="Q37" s="61">
        <v>0</v>
      </c>
      <c r="R37" s="61">
        <v>20</v>
      </c>
      <c r="T37" s="61">
        <v>3850</v>
      </c>
      <c r="U37" s="61">
        <v>10540</v>
      </c>
      <c r="V37" s="61">
        <v>973</v>
      </c>
      <c r="W37" s="61">
        <v>9980</v>
      </c>
      <c r="X37" s="61">
        <v>10200</v>
      </c>
      <c r="Y37" s="61"/>
      <c r="Z37" s="61">
        <v>2730</v>
      </c>
      <c r="AA37" s="61">
        <v>4034</v>
      </c>
      <c r="AB37" s="61">
        <v>4490</v>
      </c>
    </row>
    <row r="38" spans="1:28" x14ac:dyDescent="0.3">
      <c r="A38" s="3">
        <v>36</v>
      </c>
      <c r="B38" s="12" t="s">
        <v>51</v>
      </c>
      <c r="C38" s="61">
        <v>0</v>
      </c>
      <c r="D38" s="61">
        <v>720</v>
      </c>
      <c r="E38" s="61">
        <v>240</v>
      </c>
      <c r="F38" s="61">
        <v>1200</v>
      </c>
      <c r="G38" s="61">
        <v>1220</v>
      </c>
      <c r="I38" s="61">
        <v>0</v>
      </c>
      <c r="J38" s="61">
        <v>3200</v>
      </c>
      <c r="K38" s="61">
        <v>1700</v>
      </c>
      <c r="L38" s="61">
        <v>200</v>
      </c>
      <c r="M38" s="61">
        <v>21600</v>
      </c>
      <c r="N38" s="61">
        <v>49550</v>
      </c>
      <c r="O38" s="61">
        <v>400</v>
      </c>
      <c r="P38" s="61">
        <v>3000</v>
      </c>
      <c r="Q38" s="61">
        <v>0</v>
      </c>
      <c r="R38" s="61">
        <v>31</v>
      </c>
      <c r="T38" s="61">
        <v>1260</v>
      </c>
      <c r="U38" s="61">
        <v>2720</v>
      </c>
      <c r="V38" s="61">
        <v>697</v>
      </c>
      <c r="W38" s="61">
        <v>2680</v>
      </c>
      <c r="X38" s="61">
        <v>2100</v>
      </c>
      <c r="Y38" s="61"/>
      <c r="Z38" s="61">
        <v>915</v>
      </c>
      <c r="AA38" s="61">
        <v>0</v>
      </c>
      <c r="AB38" s="61">
        <v>1050</v>
      </c>
    </row>
    <row r="39" spans="1:28" x14ac:dyDescent="0.3">
      <c r="A39" s="3">
        <v>37</v>
      </c>
      <c r="B39" s="12" t="s">
        <v>52</v>
      </c>
      <c r="C39" s="61">
        <v>0</v>
      </c>
      <c r="D39" s="61">
        <v>0</v>
      </c>
      <c r="E39" s="61">
        <v>4000</v>
      </c>
      <c r="F39" s="61">
        <v>10000</v>
      </c>
      <c r="G39" s="61">
        <v>6000</v>
      </c>
      <c r="I39" s="61">
        <v>0</v>
      </c>
      <c r="J39" s="61">
        <v>4000</v>
      </c>
      <c r="K39" s="61">
        <v>9000</v>
      </c>
      <c r="L39" s="61">
        <v>0</v>
      </c>
      <c r="M39" s="61">
        <v>7200</v>
      </c>
      <c r="N39" s="61">
        <v>49500</v>
      </c>
      <c r="O39" s="61">
        <v>0</v>
      </c>
      <c r="P39" s="61">
        <v>0</v>
      </c>
      <c r="Q39" s="61">
        <v>0</v>
      </c>
      <c r="R39" s="61">
        <v>10</v>
      </c>
      <c r="T39" s="61">
        <v>4280</v>
      </c>
      <c r="U39" s="61">
        <v>11780</v>
      </c>
      <c r="V39" s="61">
        <v>0</v>
      </c>
      <c r="W39" s="61">
        <v>3280</v>
      </c>
      <c r="X39" s="61">
        <v>5320</v>
      </c>
      <c r="Y39" s="61"/>
      <c r="Z39" s="61">
        <v>3135</v>
      </c>
      <c r="AA39" s="61">
        <v>4900</v>
      </c>
      <c r="AB39" s="61">
        <v>400</v>
      </c>
    </row>
    <row r="40" spans="1:28" x14ac:dyDescent="0.3">
      <c r="A40" s="3">
        <v>38</v>
      </c>
      <c r="B40" s="12" t="s">
        <v>53</v>
      </c>
      <c r="C40" s="61">
        <v>1000</v>
      </c>
      <c r="D40" s="61">
        <v>0</v>
      </c>
      <c r="E40" s="61">
        <v>2500</v>
      </c>
      <c r="F40" s="61">
        <v>0</v>
      </c>
      <c r="G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2000</v>
      </c>
      <c r="N40" s="61">
        <v>20000</v>
      </c>
      <c r="O40" s="61">
        <v>0</v>
      </c>
      <c r="P40" s="61">
        <v>0</v>
      </c>
      <c r="Q40" s="61">
        <v>0</v>
      </c>
      <c r="R40" s="61">
        <v>0</v>
      </c>
      <c r="T40" s="61">
        <v>2930</v>
      </c>
      <c r="U40" s="61">
        <v>10820</v>
      </c>
      <c r="V40" s="61">
        <v>441</v>
      </c>
      <c r="W40" s="61">
        <v>12180</v>
      </c>
      <c r="X40" s="61">
        <v>10380</v>
      </c>
      <c r="Y40" s="61"/>
      <c r="Z40" s="61">
        <v>2875</v>
      </c>
      <c r="AA40" s="61">
        <v>8168</v>
      </c>
      <c r="AB40" s="61">
        <v>8620</v>
      </c>
    </row>
    <row r="41" spans="1:28" x14ac:dyDescent="0.3">
      <c r="A41" s="3">
        <v>39</v>
      </c>
      <c r="B41" s="12" t="s">
        <v>54</v>
      </c>
      <c r="C41" s="61">
        <v>500</v>
      </c>
      <c r="D41" s="61">
        <v>2000</v>
      </c>
      <c r="E41" s="61">
        <v>1130</v>
      </c>
      <c r="F41" s="61">
        <v>3000</v>
      </c>
      <c r="G41" s="61">
        <v>6100</v>
      </c>
      <c r="I41" s="61">
        <v>390</v>
      </c>
      <c r="J41" s="61">
        <v>1000</v>
      </c>
      <c r="K41" s="61">
        <v>3000</v>
      </c>
      <c r="L41" s="61">
        <v>0</v>
      </c>
      <c r="M41" s="61">
        <v>1400</v>
      </c>
      <c r="N41" s="61">
        <v>10300</v>
      </c>
      <c r="O41" s="61">
        <v>177</v>
      </c>
      <c r="P41" s="61">
        <v>100</v>
      </c>
      <c r="Q41" s="61">
        <v>0</v>
      </c>
      <c r="R41" s="61">
        <v>10</v>
      </c>
      <c r="T41" s="61">
        <v>1400</v>
      </c>
      <c r="U41" s="61">
        <v>3220</v>
      </c>
      <c r="V41" s="61">
        <v>290</v>
      </c>
      <c r="W41" s="61">
        <v>2880</v>
      </c>
      <c r="X41" s="61">
        <v>0</v>
      </c>
      <c r="Y41" s="61"/>
      <c r="Z41" s="61">
        <v>1000</v>
      </c>
      <c r="AA41" s="61">
        <v>2944</v>
      </c>
      <c r="AB41" s="61">
        <v>1170</v>
      </c>
    </row>
    <row r="42" spans="1:28" x14ac:dyDescent="0.3">
      <c r="A42" s="4">
        <v>40</v>
      </c>
      <c r="B42" s="12" t="s">
        <v>55</v>
      </c>
      <c r="C42" s="61">
        <v>640</v>
      </c>
      <c r="D42" s="61">
        <v>1440</v>
      </c>
      <c r="E42" s="61">
        <v>1076</v>
      </c>
      <c r="F42" s="61">
        <v>660</v>
      </c>
      <c r="G42" s="61">
        <v>460</v>
      </c>
      <c r="I42" s="61">
        <v>380</v>
      </c>
      <c r="J42" s="61">
        <v>500</v>
      </c>
      <c r="K42" s="61">
        <v>300</v>
      </c>
      <c r="L42" s="61">
        <v>0</v>
      </c>
      <c r="M42" s="61">
        <v>2900</v>
      </c>
      <c r="N42" s="61">
        <v>7300</v>
      </c>
      <c r="O42" s="61">
        <v>200</v>
      </c>
      <c r="P42" s="61">
        <v>125</v>
      </c>
      <c r="Q42" s="61">
        <v>0</v>
      </c>
      <c r="R42" s="61">
        <v>0</v>
      </c>
      <c r="T42" s="61">
        <v>0</v>
      </c>
      <c r="U42" s="61">
        <v>0</v>
      </c>
      <c r="V42" s="61">
        <v>0</v>
      </c>
      <c r="W42" s="61">
        <v>820</v>
      </c>
      <c r="X42" s="61">
        <v>800</v>
      </c>
      <c r="Y42" s="61"/>
      <c r="Z42" s="61">
        <v>0</v>
      </c>
      <c r="AA42" s="61">
        <v>486</v>
      </c>
      <c r="AB42" s="61">
        <v>740</v>
      </c>
    </row>
    <row r="43" spans="1:28" x14ac:dyDescent="0.3">
      <c r="A43" s="4">
        <v>41</v>
      </c>
      <c r="B43" s="12" t="s">
        <v>56</v>
      </c>
      <c r="C43" s="61">
        <v>2000</v>
      </c>
      <c r="D43" s="61">
        <v>3000</v>
      </c>
      <c r="E43" s="61">
        <v>2000</v>
      </c>
      <c r="F43" s="61">
        <v>4000</v>
      </c>
      <c r="G43" s="61">
        <v>0</v>
      </c>
      <c r="I43" s="61">
        <v>800</v>
      </c>
      <c r="J43" s="61">
        <v>1800</v>
      </c>
      <c r="K43" s="61">
        <v>2000</v>
      </c>
      <c r="L43" s="61">
        <v>0</v>
      </c>
      <c r="M43" s="61">
        <v>2000</v>
      </c>
      <c r="N43" s="61">
        <v>1000</v>
      </c>
      <c r="O43" s="61">
        <v>150</v>
      </c>
      <c r="P43" s="61">
        <v>100</v>
      </c>
      <c r="Q43" s="61">
        <v>0</v>
      </c>
      <c r="R43" s="61">
        <v>0</v>
      </c>
      <c r="T43" s="61">
        <v>50</v>
      </c>
      <c r="U43" s="61">
        <v>2640</v>
      </c>
      <c r="V43" s="61">
        <v>0</v>
      </c>
      <c r="W43" s="61">
        <v>2360</v>
      </c>
      <c r="X43" s="61">
        <v>5420</v>
      </c>
      <c r="Y43" s="61"/>
      <c r="Z43" s="61">
        <v>700</v>
      </c>
      <c r="AA43" s="61">
        <v>2458</v>
      </c>
      <c r="AB43" s="61">
        <v>2500</v>
      </c>
    </row>
    <row r="44" spans="1:28" x14ac:dyDescent="0.3">
      <c r="A44" s="3">
        <v>42</v>
      </c>
      <c r="B44" s="12" t="s">
        <v>57</v>
      </c>
      <c r="C44" s="61">
        <v>1000</v>
      </c>
      <c r="D44" s="61">
        <v>100</v>
      </c>
      <c r="E44" s="61">
        <v>2500</v>
      </c>
      <c r="F44" s="61">
        <v>2000</v>
      </c>
      <c r="G44" s="61">
        <v>100</v>
      </c>
      <c r="I44" s="61">
        <v>200</v>
      </c>
      <c r="J44" s="61">
        <v>3000</v>
      </c>
      <c r="K44" s="61">
        <v>3000</v>
      </c>
      <c r="L44" s="61">
        <v>25</v>
      </c>
      <c r="M44" s="61">
        <v>8000</v>
      </c>
      <c r="N44" s="61">
        <v>18000</v>
      </c>
      <c r="O44" s="61">
        <v>400</v>
      </c>
      <c r="P44" s="61">
        <v>400</v>
      </c>
      <c r="Q44" s="61">
        <v>0</v>
      </c>
      <c r="R44" s="61">
        <v>0</v>
      </c>
      <c r="T44" s="61">
        <v>490</v>
      </c>
      <c r="U44" s="61">
        <v>3980</v>
      </c>
      <c r="V44" s="61">
        <v>0</v>
      </c>
      <c r="W44" s="61">
        <v>2600</v>
      </c>
      <c r="X44" s="61">
        <v>3820</v>
      </c>
      <c r="Y44" s="61"/>
      <c r="Z44" s="61">
        <v>885</v>
      </c>
      <c r="AA44" s="61">
        <v>80</v>
      </c>
      <c r="AB44" s="61">
        <v>250</v>
      </c>
    </row>
    <row r="45" spans="1:28" x14ac:dyDescent="0.3">
      <c r="A45" s="4">
        <v>43</v>
      </c>
      <c r="B45" s="12" t="s">
        <v>58</v>
      </c>
      <c r="C45" s="61">
        <v>200</v>
      </c>
      <c r="D45" s="61">
        <v>4000</v>
      </c>
      <c r="E45" s="61">
        <v>10900</v>
      </c>
      <c r="F45" s="61">
        <v>5000</v>
      </c>
      <c r="G45" s="61">
        <v>900</v>
      </c>
      <c r="I45" s="61">
        <v>80</v>
      </c>
      <c r="J45" s="61">
        <v>9800</v>
      </c>
      <c r="K45" s="61">
        <v>10900</v>
      </c>
      <c r="L45" s="61">
        <v>0</v>
      </c>
      <c r="M45" s="61">
        <v>1800</v>
      </c>
      <c r="N45" s="61">
        <v>80500</v>
      </c>
      <c r="O45" s="61">
        <v>900</v>
      </c>
      <c r="P45" s="61">
        <v>0</v>
      </c>
      <c r="Q45" s="61">
        <v>0</v>
      </c>
      <c r="R45" s="61">
        <v>5</v>
      </c>
      <c r="T45" s="61">
        <v>12310</v>
      </c>
      <c r="U45" s="61">
        <v>30400</v>
      </c>
      <c r="V45" s="61">
        <v>0</v>
      </c>
      <c r="W45" s="61">
        <v>33760</v>
      </c>
      <c r="X45" s="61">
        <v>32140</v>
      </c>
      <c r="Y45" s="61"/>
      <c r="Z45" s="61">
        <v>9070</v>
      </c>
      <c r="AA45" s="61">
        <v>16200</v>
      </c>
      <c r="AB45" s="61">
        <v>16550</v>
      </c>
    </row>
    <row r="46" spans="1:28" x14ac:dyDescent="0.3">
      <c r="A46" s="4">
        <v>44</v>
      </c>
      <c r="B46" s="12" t="s">
        <v>59</v>
      </c>
      <c r="C46" s="61">
        <v>80</v>
      </c>
      <c r="D46" s="61">
        <v>900</v>
      </c>
      <c r="E46" s="61">
        <v>0</v>
      </c>
      <c r="F46" s="61">
        <v>0</v>
      </c>
      <c r="G46" s="61">
        <v>60</v>
      </c>
      <c r="I46" s="61">
        <v>100</v>
      </c>
      <c r="J46" s="61">
        <v>2400</v>
      </c>
      <c r="K46" s="61">
        <v>1000</v>
      </c>
      <c r="L46" s="61">
        <v>0</v>
      </c>
      <c r="M46" s="61">
        <v>500</v>
      </c>
      <c r="N46" s="61">
        <v>15000</v>
      </c>
      <c r="O46" s="61">
        <v>40</v>
      </c>
      <c r="P46" s="61">
        <v>0</v>
      </c>
      <c r="Q46" s="61">
        <v>0</v>
      </c>
      <c r="R46" s="61">
        <v>0</v>
      </c>
      <c r="T46" s="61">
        <v>4020</v>
      </c>
      <c r="U46" s="61">
        <v>10380</v>
      </c>
      <c r="V46" s="61">
        <v>3066</v>
      </c>
      <c r="W46" s="61">
        <v>12700</v>
      </c>
      <c r="X46" s="61">
        <v>10760</v>
      </c>
      <c r="Y46" s="61"/>
      <c r="Z46" s="61">
        <v>2900</v>
      </c>
      <c r="AA46" s="61">
        <v>6114</v>
      </c>
      <c r="AB46" s="61">
        <v>7990</v>
      </c>
    </row>
    <row r="47" spans="1:28" x14ac:dyDescent="0.3">
      <c r="A47" s="3">
        <v>45</v>
      </c>
      <c r="B47" s="12" t="s">
        <v>60</v>
      </c>
      <c r="C47" s="61">
        <v>800</v>
      </c>
      <c r="D47" s="61">
        <v>500</v>
      </c>
      <c r="E47" s="61">
        <v>1500</v>
      </c>
      <c r="F47" s="61">
        <v>2000</v>
      </c>
      <c r="G47" s="61">
        <v>500</v>
      </c>
      <c r="I47" s="61">
        <v>950</v>
      </c>
      <c r="J47" s="61">
        <v>1800</v>
      </c>
      <c r="K47" s="61">
        <v>700</v>
      </c>
      <c r="L47" s="61">
        <v>0</v>
      </c>
      <c r="M47" s="61">
        <v>900</v>
      </c>
      <c r="N47" s="61">
        <v>2000</v>
      </c>
      <c r="O47" s="61">
        <v>0</v>
      </c>
      <c r="P47" s="61">
        <v>0</v>
      </c>
      <c r="Q47" s="61">
        <v>0</v>
      </c>
      <c r="R47" s="61">
        <v>0</v>
      </c>
      <c r="T47" s="61">
        <v>2830</v>
      </c>
      <c r="U47" s="61">
        <v>9480</v>
      </c>
      <c r="V47" s="61">
        <v>1213</v>
      </c>
      <c r="W47" s="61">
        <v>9240</v>
      </c>
      <c r="X47" s="61">
        <v>9080</v>
      </c>
      <c r="Y47" s="61"/>
      <c r="Z47" s="61">
        <v>1705</v>
      </c>
      <c r="AA47" s="61">
        <v>5736</v>
      </c>
      <c r="AB47" s="61">
        <v>7260</v>
      </c>
    </row>
    <row r="48" spans="1:28" x14ac:dyDescent="0.3">
      <c r="A48" s="5"/>
      <c r="B48" s="12" t="s">
        <v>61</v>
      </c>
      <c r="C48" s="61">
        <v>800</v>
      </c>
      <c r="D48" s="61">
        <v>1000</v>
      </c>
      <c r="E48" s="61">
        <v>4360</v>
      </c>
      <c r="F48" s="61">
        <v>4500</v>
      </c>
      <c r="G48" s="61">
        <v>500</v>
      </c>
      <c r="I48" s="61">
        <v>700</v>
      </c>
      <c r="J48" s="61">
        <v>2000</v>
      </c>
      <c r="K48" s="61">
        <v>3200</v>
      </c>
      <c r="L48" s="61">
        <v>150</v>
      </c>
      <c r="M48" s="61">
        <v>4000</v>
      </c>
      <c r="N48" s="61">
        <v>13200</v>
      </c>
      <c r="O48" s="61">
        <v>350</v>
      </c>
      <c r="P48" s="61">
        <v>700</v>
      </c>
      <c r="Q48" s="61">
        <v>0</v>
      </c>
      <c r="R48" s="61">
        <v>10</v>
      </c>
      <c r="T48" s="61">
        <v>1280</v>
      </c>
      <c r="U48" s="61">
        <v>4720</v>
      </c>
      <c r="V48" s="61">
        <v>0</v>
      </c>
      <c r="W48" s="61">
        <v>1940</v>
      </c>
      <c r="X48" s="61">
        <v>4980</v>
      </c>
      <c r="Y48" s="61"/>
      <c r="Z48" s="61">
        <v>820</v>
      </c>
      <c r="AA48" s="61">
        <v>2312</v>
      </c>
      <c r="AB48" s="61">
        <v>1360</v>
      </c>
    </row>
    <row r="49" spans="1:28" x14ac:dyDescent="0.3">
      <c r="A49" s="3">
        <v>47</v>
      </c>
      <c r="B49" s="12" t="s">
        <v>62</v>
      </c>
      <c r="C49" s="61">
        <v>0</v>
      </c>
      <c r="D49" s="61">
        <v>0</v>
      </c>
      <c r="E49" s="61">
        <v>600</v>
      </c>
      <c r="F49" s="61">
        <v>200</v>
      </c>
      <c r="G49" s="61">
        <v>100</v>
      </c>
      <c r="I49" s="61">
        <v>0</v>
      </c>
      <c r="J49" s="61">
        <v>300</v>
      </c>
      <c r="K49" s="61">
        <v>100</v>
      </c>
      <c r="L49" s="61">
        <v>0</v>
      </c>
      <c r="M49" s="61">
        <v>0</v>
      </c>
      <c r="N49" s="61">
        <v>200</v>
      </c>
      <c r="O49" s="61">
        <v>100</v>
      </c>
      <c r="P49" s="61">
        <v>100</v>
      </c>
      <c r="Q49" s="61">
        <v>0</v>
      </c>
      <c r="R49" s="61">
        <v>0</v>
      </c>
      <c r="T49" s="61">
        <v>900</v>
      </c>
      <c r="U49" s="61">
        <v>2480</v>
      </c>
      <c r="V49" s="61">
        <v>71</v>
      </c>
      <c r="W49" s="61">
        <v>2580</v>
      </c>
      <c r="X49" s="61">
        <v>2280</v>
      </c>
      <c r="Y49" s="61"/>
      <c r="Z49" s="61">
        <v>660</v>
      </c>
      <c r="AA49" s="61">
        <v>1564</v>
      </c>
      <c r="AB49" s="61">
        <v>1870</v>
      </c>
    </row>
    <row r="50" spans="1:28" x14ac:dyDescent="0.3">
      <c r="A50" s="3">
        <v>48</v>
      </c>
      <c r="B50" s="12" t="s">
        <v>63</v>
      </c>
      <c r="C50" s="61">
        <v>0</v>
      </c>
      <c r="D50" s="61">
        <v>40</v>
      </c>
      <c r="E50" s="61">
        <v>3833</v>
      </c>
      <c r="F50" s="61">
        <v>6700</v>
      </c>
      <c r="G50" s="61">
        <v>1250</v>
      </c>
      <c r="I50" s="61">
        <v>300</v>
      </c>
      <c r="J50" s="61">
        <v>3540</v>
      </c>
      <c r="K50" s="61">
        <v>4300</v>
      </c>
      <c r="L50" s="61">
        <v>0</v>
      </c>
      <c r="M50" s="61">
        <v>3000</v>
      </c>
      <c r="N50" s="61">
        <v>55400</v>
      </c>
      <c r="O50" s="61">
        <v>0</v>
      </c>
      <c r="P50" s="61">
        <v>0</v>
      </c>
      <c r="Q50" s="61">
        <v>0</v>
      </c>
      <c r="R50" s="61">
        <v>72</v>
      </c>
      <c r="T50" s="61">
        <v>5840</v>
      </c>
      <c r="U50" s="61">
        <v>16020</v>
      </c>
      <c r="V50" s="61">
        <v>535</v>
      </c>
      <c r="W50" s="61">
        <v>11380</v>
      </c>
      <c r="X50" s="61">
        <v>14170</v>
      </c>
      <c r="Y50" s="61"/>
      <c r="Z50" s="61">
        <v>3970</v>
      </c>
      <c r="AA50" s="61">
        <v>8592</v>
      </c>
      <c r="AB50" s="61">
        <v>8510</v>
      </c>
    </row>
    <row r="51" spans="1:28" x14ac:dyDescent="0.3">
      <c r="A51" s="4">
        <v>49</v>
      </c>
      <c r="B51" s="12" t="s">
        <v>64</v>
      </c>
      <c r="C51" s="61">
        <v>600</v>
      </c>
      <c r="D51" s="61">
        <v>900</v>
      </c>
      <c r="E51" s="61">
        <v>620</v>
      </c>
      <c r="F51" s="61">
        <v>1600</v>
      </c>
      <c r="G51" s="61">
        <v>720</v>
      </c>
      <c r="I51" s="61">
        <v>480</v>
      </c>
      <c r="J51" s="61">
        <v>940</v>
      </c>
      <c r="K51" s="61">
        <v>1800</v>
      </c>
      <c r="L51" s="61">
        <v>560</v>
      </c>
      <c r="M51" s="61">
        <v>6000</v>
      </c>
      <c r="N51" s="61">
        <v>12000</v>
      </c>
      <c r="O51" s="61">
        <v>0</v>
      </c>
      <c r="P51" s="61">
        <v>0</v>
      </c>
      <c r="Q51" s="61">
        <v>0</v>
      </c>
      <c r="R51" s="61">
        <v>10</v>
      </c>
      <c r="T51" s="61">
        <v>820</v>
      </c>
      <c r="U51" s="61">
        <v>3000</v>
      </c>
      <c r="V51" s="61">
        <v>437</v>
      </c>
      <c r="W51" s="61">
        <v>2780</v>
      </c>
      <c r="X51" s="61">
        <v>3020</v>
      </c>
      <c r="Y51" s="61"/>
      <c r="Z51" s="61">
        <v>555</v>
      </c>
      <c r="AA51" s="61">
        <v>1996</v>
      </c>
      <c r="AB51" s="61">
        <v>1300</v>
      </c>
    </row>
    <row r="52" spans="1:28" x14ac:dyDescent="0.3">
      <c r="A52" s="4">
        <v>50</v>
      </c>
      <c r="B52" s="12" t="s">
        <v>65</v>
      </c>
      <c r="C52" s="61">
        <v>1000</v>
      </c>
      <c r="D52" s="61">
        <v>0</v>
      </c>
      <c r="E52" s="61">
        <v>6000</v>
      </c>
      <c r="F52" s="61">
        <v>4000</v>
      </c>
      <c r="G52" s="61">
        <v>0</v>
      </c>
      <c r="I52" s="61">
        <v>0</v>
      </c>
      <c r="J52" s="61">
        <v>0</v>
      </c>
      <c r="K52" s="61">
        <v>3500</v>
      </c>
      <c r="L52" s="61">
        <v>20</v>
      </c>
      <c r="M52" s="61">
        <v>6000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T52" s="61">
        <v>2050</v>
      </c>
      <c r="U52" s="61">
        <v>8380</v>
      </c>
      <c r="V52" s="61">
        <v>0</v>
      </c>
      <c r="W52" s="61">
        <v>5440</v>
      </c>
      <c r="X52" s="61">
        <v>8060</v>
      </c>
      <c r="Y52" s="61"/>
      <c r="Z52" s="61">
        <v>2230</v>
      </c>
      <c r="AA52" s="61">
        <v>6332</v>
      </c>
      <c r="AB52" s="61">
        <v>3190</v>
      </c>
    </row>
    <row r="53" spans="1:28" x14ac:dyDescent="0.3">
      <c r="A53" s="3">
        <v>51</v>
      </c>
      <c r="B53" s="12" t="s">
        <v>66</v>
      </c>
      <c r="C53" s="61">
        <v>2300</v>
      </c>
      <c r="D53" s="61">
        <v>4400</v>
      </c>
      <c r="E53" s="61">
        <v>3040</v>
      </c>
      <c r="F53" s="61">
        <v>7600</v>
      </c>
      <c r="G53" s="61">
        <v>5340</v>
      </c>
      <c r="I53" s="61">
        <v>600</v>
      </c>
      <c r="J53" s="61">
        <v>5800</v>
      </c>
      <c r="K53" s="61">
        <v>7160</v>
      </c>
      <c r="L53" s="61">
        <v>0</v>
      </c>
      <c r="M53" s="61">
        <v>2100</v>
      </c>
      <c r="N53" s="61">
        <v>16500</v>
      </c>
      <c r="O53" s="61">
        <v>520</v>
      </c>
      <c r="P53" s="61">
        <v>400</v>
      </c>
      <c r="Q53" s="61">
        <v>0</v>
      </c>
      <c r="R53" s="61">
        <v>2</v>
      </c>
      <c r="T53" s="61">
        <v>4910</v>
      </c>
      <c r="U53" s="61">
        <v>15440</v>
      </c>
      <c r="V53" s="61">
        <v>2356</v>
      </c>
      <c r="W53" s="61">
        <v>14740</v>
      </c>
      <c r="X53" s="61">
        <v>13720</v>
      </c>
      <c r="Y53" s="61"/>
      <c r="Z53" s="61">
        <v>4675</v>
      </c>
      <c r="AA53" s="61">
        <v>9186</v>
      </c>
      <c r="AB53" s="61">
        <v>8660</v>
      </c>
    </row>
    <row r="54" spans="1:28" x14ac:dyDescent="0.3">
      <c r="A54" s="3">
        <v>52</v>
      </c>
      <c r="B54" s="12" t="s">
        <v>67</v>
      </c>
      <c r="C54" s="61">
        <v>980</v>
      </c>
      <c r="D54" s="61">
        <v>0</v>
      </c>
      <c r="E54" s="61">
        <v>2100</v>
      </c>
      <c r="F54" s="61">
        <v>1760</v>
      </c>
      <c r="G54" s="61">
        <v>0</v>
      </c>
      <c r="I54" s="61">
        <v>0</v>
      </c>
      <c r="J54" s="61">
        <v>1150</v>
      </c>
      <c r="K54" s="61">
        <v>690</v>
      </c>
      <c r="L54" s="61">
        <v>11</v>
      </c>
      <c r="M54" s="61">
        <v>2200</v>
      </c>
      <c r="N54" s="61">
        <v>9900</v>
      </c>
      <c r="O54" s="61">
        <v>100</v>
      </c>
      <c r="P54" s="61">
        <v>100</v>
      </c>
      <c r="Q54" s="61">
        <v>0</v>
      </c>
      <c r="R54" s="61">
        <v>0</v>
      </c>
      <c r="T54" s="61">
        <v>280</v>
      </c>
      <c r="U54" s="61">
        <v>3460</v>
      </c>
      <c r="V54" s="61">
        <v>0</v>
      </c>
      <c r="W54" s="61">
        <v>2120</v>
      </c>
      <c r="X54" s="61">
        <v>3320</v>
      </c>
      <c r="Y54" s="61"/>
      <c r="Z54" s="61">
        <v>920</v>
      </c>
      <c r="AA54" s="61">
        <v>1454</v>
      </c>
      <c r="AB54" s="61">
        <v>2060</v>
      </c>
    </row>
    <row r="55" spans="1:28" x14ac:dyDescent="0.3">
      <c r="A55" s="3">
        <v>53</v>
      </c>
      <c r="B55" s="12" t="s">
        <v>68</v>
      </c>
      <c r="C55" s="61">
        <v>1600</v>
      </c>
      <c r="D55" s="61">
        <v>1200</v>
      </c>
      <c r="E55" s="61">
        <v>2400</v>
      </c>
      <c r="F55" s="61">
        <v>1800</v>
      </c>
      <c r="G55" s="61">
        <v>0</v>
      </c>
      <c r="I55" s="61">
        <v>1000</v>
      </c>
      <c r="J55" s="61">
        <v>1200</v>
      </c>
      <c r="K55" s="61">
        <v>2000</v>
      </c>
      <c r="L55" s="61">
        <v>125</v>
      </c>
      <c r="M55" s="61">
        <v>4800</v>
      </c>
      <c r="N55" s="61">
        <v>9900</v>
      </c>
      <c r="O55" s="61">
        <v>120</v>
      </c>
      <c r="P55" s="61">
        <v>200</v>
      </c>
      <c r="Q55" s="61">
        <v>0</v>
      </c>
      <c r="R55" s="61">
        <v>0</v>
      </c>
      <c r="T55" s="61">
        <v>170</v>
      </c>
      <c r="U55" s="61">
        <v>3660</v>
      </c>
      <c r="V55" s="61">
        <v>0</v>
      </c>
      <c r="W55" s="61">
        <v>3680</v>
      </c>
      <c r="X55" s="61">
        <v>4680</v>
      </c>
      <c r="Y55" s="61"/>
      <c r="Z55" s="61">
        <v>295</v>
      </c>
      <c r="AA55" s="61">
        <v>2474</v>
      </c>
      <c r="AB55" s="61">
        <v>1880</v>
      </c>
    </row>
    <row r="56" spans="1:28" x14ac:dyDescent="0.3">
      <c r="A56" s="3">
        <v>54</v>
      </c>
      <c r="B56" s="12" t="s">
        <v>69</v>
      </c>
      <c r="C56" s="61">
        <v>0</v>
      </c>
      <c r="D56" s="61">
        <v>2000</v>
      </c>
      <c r="E56" s="61">
        <v>550</v>
      </c>
      <c r="F56" s="61">
        <v>2600</v>
      </c>
      <c r="G56" s="61">
        <v>2400</v>
      </c>
      <c r="I56" s="61">
        <v>600</v>
      </c>
      <c r="J56" s="61">
        <v>2400</v>
      </c>
      <c r="K56" s="61">
        <v>1800</v>
      </c>
      <c r="L56" s="61">
        <v>550</v>
      </c>
      <c r="M56" s="61">
        <v>7200</v>
      </c>
      <c r="N56" s="61">
        <v>16000</v>
      </c>
      <c r="O56" s="61">
        <v>0</v>
      </c>
      <c r="P56" s="61">
        <v>100</v>
      </c>
      <c r="Q56" s="61">
        <v>0</v>
      </c>
      <c r="R56" s="61">
        <v>0</v>
      </c>
      <c r="T56" s="61">
        <v>2860</v>
      </c>
      <c r="U56" s="61">
        <v>5860</v>
      </c>
      <c r="V56" s="61">
        <v>1586</v>
      </c>
      <c r="W56" s="61">
        <v>6240</v>
      </c>
      <c r="X56" s="61">
        <v>5140</v>
      </c>
      <c r="Y56" s="61"/>
      <c r="Z56" s="61">
        <v>1490</v>
      </c>
      <c r="AA56" s="61">
        <v>3532</v>
      </c>
      <c r="AB56" s="61">
        <v>4460</v>
      </c>
    </row>
    <row r="57" spans="1:28" x14ac:dyDescent="0.3">
      <c r="A57" s="4">
        <v>55</v>
      </c>
      <c r="B57" s="12" t="s">
        <v>70</v>
      </c>
      <c r="C57" s="61">
        <v>80</v>
      </c>
      <c r="D57" s="61">
        <v>160</v>
      </c>
      <c r="E57" s="61">
        <v>1000</v>
      </c>
      <c r="F57" s="61">
        <v>180</v>
      </c>
      <c r="G57" s="61">
        <v>200</v>
      </c>
      <c r="I57" s="61">
        <v>50</v>
      </c>
      <c r="J57" s="61">
        <v>0</v>
      </c>
      <c r="K57" s="61">
        <v>200</v>
      </c>
      <c r="L57" s="61">
        <v>0</v>
      </c>
      <c r="M57" s="61">
        <v>300</v>
      </c>
      <c r="N57" s="61">
        <v>5000</v>
      </c>
      <c r="O57" s="61">
        <v>0</v>
      </c>
      <c r="P57" s="61">
        <v>0</v>
      </c>
      <c r="Q57" s="61">
        <v>0</v>
      </c>
      <c r="R57" s="61">
        <v>0</v>
      </c>
      <c r="T57" s="61">
        <v>2190</v>
      </c>
      <c r="U57" s="61">
        <v>6080</v>
      </c>
      <c r="V57" s="61">
        <v>698</v>
      </c>
      <c r="W57" s="61">
        <v>6860</v>
      </c>
      <c r="X57" s="61">
        <v>5800</v>
      </c>
      <c r="Y57" s="61"/>
      <c r="Z57" s="61">
        <v>1610</v>
      </c>
      <c r="AA57" s="61">
        <v>4716</v>
      </c>
      <c r="AB57" s="61">
        <v>4780</v>
      </c>
    </row>
    <row r="58" spans="1:28" x14ac:dyDescent="0.3">
      <c r="A58" s="3">
        <v>56</v>
      </c>
      <c r="B58" s="12" t="s">
        <v>71</v>
      </c>
      <c r="C58" s="61">
        <v>60</v>
      </c>
      <c r="D58" s="61">
        <v>120</v>
      </c>
      <c r="E58" s="61">
        <v>50100</v>
      </c>
      <c r="F58" s="61">
        <v>80</v>
      </c>
      <c r="G58" s="61">
        <v>60</v>
      </c>
      <c r="I58" s="61">
        <v>130</v>
      </c>
      <c r="J58" s="61">
        <v>74</v>
      </c>
      <c r="K58" s="61">
        <v>110</v>
      </c>
      <c r="L58" s="61">
        <v>500</v>
      </c>
      <c r="M58" s="61">
        <v>1200</v>
      </c>
      <c r="N58" s="61">
        <v>44500</v>
      </c>
      <c r="O58" s="61">
        <v>220</v>
      </c>
      <c r="P58" s="61">
        <v>200</v>
      </c>
      <c r="Q58" s="61">
        <v>0</v>
      </c>
      <c r="R58" s="61">
        <v>4</v>
      </c>
      <c r="T58" s="61">
        <v>2290</v>
      </c>
      <c r="U58" s="61">
        <v>6340</v>
      </c>
      <c r="V58" s="61">
        <v>0</v>
      </c>
      <c r="W58" s="61">
        <v>7200</v>
      </c>
      <c r="X58" s="61">
        <v>6140</v>
      </c>
      <c r="Y58" s="61"/>
      <c r="Z58" s="61">
        <v>1585</v>
      </c>
      <c r="AA58" s="61">
        <v>4800</v>
      </c>
      <c r="AB58" s="61">
        <v>5040</v>
      </c>
    </row>
    <row r="59" spans="1:28" x14ac:dyDescent="0.3">
      <c r="A59" s="3">
        <v>57</v>
      </c>
      <c r="B59" s="12" t="s">
        <v>72</v>
      </c>
      <c r="C59" s="61">
        <v>200</v>
      </c>
      <c r="D59" s="61">
        <v>720</v>
      </c>
      <c r="E59" s="61">
        <v>0</v>
      </c>
      <c r="F59" s="61">
        <v>3200</v>
      </c>
      <c r="G59" s="61">
        <v>0</v>
      </c>
      <c r="I59" s="61">
        <v>100</v>
      </c>
      <c r="J59" s="61">
        <v>2150</v>
      </c>
      <c r="K59" s="61">
        <v>1960</v>
      </c>
      <c r="L59" s="61">
        <v>150</v>
      </c>
      <c r="M59" s="61">
        <v>900</v>
      </c>
      <c r="N59" s="61">
        <v>400</v>
      </c>
      <c r="O59" s="61">
        <v>120</v>
      </c>
      <c r="P59" s="61">
        <v>50</v>
      </c>
      <c r="Q59" s="61">
        <v>0</v>
      </c>
      <c r="R59" s="61">
        <v>3</v>
      </c>
      <c r="T59" s="61">
        <v>1480</v>
      </c>
      <c r="U59" s="61">
        <v>3900</v>
      </c>
      <c r="V59" s="61">
        <v>1257</v>
      </c>
      <c r="W59" s="61">
        <v>2000</v>
      </c>
      <c r="X59" s="61">
        <v>4440</v>
      </c>
      <c r="Y59" s="61"/>
      <c r="Z59" s="61">
        <v>1130</v>
      </c>
      <c r="AA59" s="61">
        <v>1340</v>
      </c>
      <c r="AB59" s="61">
        <v>1730</v>
      </c>
    </row>
    <row r="60" spans="1:28" x14ac:dyDescent="0.3">
      <c r="A60" s="3">
        <v>58</v>
      </c>
      <c r="B60" s="12" t="s">
        <v>73</v>
      </c>
      <c r="C60" s="61">
        <v>1600</v>
      </c>
      <c r="D60" s="61">
        <v>0</v>
      </c>
      <c r="E60" s="61">
        <v>3700</v>
      </c>
      <c r="F60" s="61">
        <v>2000</v>
      </c>
      <c r="G60" s="61">
        <v>0</v>
      </c>
      <c r="I60" s="61">
        <v>2000</v>
      </c>
      <c r="J60" s="61">
        <v>1200</v>
      </c>
      <c r="K60" s="61">
        <v>2600</v>
      </c>
      <c r="L60" s="61">
        <v>0</v>
      </c>
      <c r="M60" s="61">
        <v>7400</v>
      </c>
      <c r="N60" s="61">
        <v>10400</v>
      </c>
      <c r="O60" s="61">
        <v>0</v>
      </c>
      <c r="P60" s="61">
        <v>0</v>
      </c>
      <c r="Q60" s="61">
        <v>0</v>
      </c>
      <c r="R60" s="61">
        <v>1</v>
      </c>
      <c r="T60" s="61">
        <v>220</v>
      </c>
      <c r="U60" s="61">
        <v>5000</v>
      </c>
      <c r="V60" s="61">
        <v>0</v>
      </c>
      <c r="W60" s="61">
        <v>3620</v>
      </c>
      <c r="X60" s="61">
        <v>4800</v>
      </c>
      <c r="Y60" s="61"/>
      <c r="Z60" s="61">
        <v>0</v>
      </c>
      <c r="AA60" s="61">
        <v>2566</v>
      </c>
      <c r="AB60" s="61">
        <v>1380</v>
      </c>
    </row>
    <row r="61" spans="1:28" x14ac:dyDescent="0.3">
      <c r="A61" s="4">
        <v>59</v>
      </c>
      <c r="B61" s="12" t="s">
        <v>74</v>
      </c>
      <c r="C61" s="61">
        <v>1200</v>
      </c>
      <c r="D61" s="61">
        <v>1740</v>
      </c>
      <c r="E61" s="61">
        <v>1900</v>
      </c>
      <c r="F61" s="61">
        <v>40000</v>
      </c>
      <c r="G61" s="61">
        <v>400</v>
      </c>
      <c r="I61" s="61">
        <v>600</v>
      </c>
      <c r="J61" s="61">
        <v>2000</v>
      </c>
      <c r="K61" s="61">
        <v>1600</v>
      </c>
      <c r="L61" s="61">
        <v>0</v>
      </c>
      <c r="M61" s="61">
        <v>2000</v>
      </c>
      <c r="N61" s="61">
        <v>9900</v>
      </c>
      <c r="O61" s="61">
        <v>0</v>
      </c>
      <c r="P61" s="61">
        <v>0</v>
      </c>
      <c r="Q61" s="61">
        <v>0</v>
      </c>
      <c r="R61" s="61">
        <v>0</v>
      </c>
      <c r="T61" s="61">
        <v>860</v>
      </c>
      <c r="U61" s="61">
        <v>3920</v>
      </c>
      <c r="V61" s="61">
        <v>0</v>
      </c>
      <c r="W61" s="61">
        <v>0</v>
      </c>
      <c r="X61" s="61">
        <v>5020</v>
      </c>
      <c r="Y61" s="61"/>
      <c r="Z61" s="61">
        <v>905</v>
      </c>
      <c r="AA61" s="61">
        <v>2264</v>
      </c>
      <c r="AB61" s="61">
        <v>2910</v>
      </c>
    </row>
    <row r="62" spans="1:28" x14ac:dyDescent="0.3">
      <c r="A62" s="4">
        <v>60</v>
      </c>
      <c r="B62" s="12" t="s">
        <v>75</v>
      </c>
      <c r="C62" s="61">
        <v>4500</v>
      </c>
      <c r="D62" s="61">
        <v>2300</v>
      </c>
      <c r="E62" s="61">
        <v>2030</v>
      </c>
      <c r="F62" s="61">
        <v>2400</v>
      </c>
      <c r="G62" s="61">
        <v>500</v>
      </c>
      <c r="I62" s="61">
        <v>1700</v>
      </c>
      <c r="J62" s="61">
        <v>3400</v>
      </c>
      <c r="K62" s="61">
        <v>1500</v>
      </c>
      <c r="L62" s="61">
        <v>300</v>
      </c>
      <c r="M62" s="61">
        <v>7100</v>
      </c>
      <c r="N62" s="61">
        <v>18600</v>
      </c>
      <c r="O62" s="61">
        <v>0</v>
      </c>
      <c r="P62" s="61">
        <v>0</v>
      </c>
      <c r="Q62" s="61">
        <v>0</v>
      </c>
      <c r="R62" s="61">
        <v>7</v>
      </c>
      <c r="T62" s="61">
        <v>0</v>
      </c>
      <c r="U62" s="61">
        <v>2000</v>
      </c>
      <c r="V62" s="61">
        <v>0</v>
      </c>
      <c r="W62" s="61">
        <v>2440</v>
      </c>
      <c r="X62" s="61">
        <v>3640</v>
      </c>
      <c r="Y62" s="61"/>
      <c r="Z62" s="61">
        <v>0</v>
      </c>
      <c r="AA62" s="61">
        <v>0</v>
      </c>
      <c r="AB62" s="61">
        <v>1930</v>
      </c>
    </row>
    <row r="63" spans="1:28" x14ac:dyDescent="0.3">
      <c r="A63" s="3">
        <v>61</v>
      </c>
      <c r="B63" s="12" t="s">
        <v>76</v>
      </c>
      <c r="C63" s="61">
        <v>1000</v>
      </c>
      <c r="D63" s="61">
        <v>1500</v>
      </c>
      <c r="E63" s="61">
        <v>480</v>
      </c>
      <c r="F63" s="61">
        <v>4000</v>
      </c>
      <c r="G63" s="61">
        <v>800</v>
      </c>
      <c r="I63" s="61">
        <v>180</v>
      </c>
      <c r="J63" s="61">
        <v>3300</v>
      </c>
      <c r="K63" s="61">
        <v>2100</v>
      </c>
      <c r="L63" s="61">
        <v>0</v>
      </c>
      <c r="M63" s="61">
        <v>800</v>
      </c>
      <c r="N63" s="61">
        <v>9900</v>
      </c>
      <c r="O63" s="61">
        <v>100</v>
      </c>
      <c r="P63" s="61">
        <v>90</v>
      </c>
      <c r="Q63" s="61">
        <v>0</v>
      </c>
      <c r="R63" s="61">
        <v>0</v>
      </c>
      <c r="T63" s="61">
        <v>1050</v>
      </c>
      <c r="U63" s="61">
        <v>4140</v>
      </c>
      <c r="V63" s="61">
        <v>1055</v>
      </c>
      <c r="W63" s="61">
        <v>2360</v>
      </c>
      <c r="X63" s="61">
        <v>4620</v>
      </c>
      <c r="Y63" s="61"/>
      <c r="Z63" s="61">
        <v>1320</v>
      </c>
      <c r="AA63" s="61">
        <v>964</v>
      </c>
      <c r="AB63" s="61">
        <v>2400</v>
      </c>
    </row>
    <row r="64" spans="1:28" x14ac:dyDescent="0.3">
      <c r="A64" s="3">
        <v>62</v>
      </c>
      <c r="B64" s="12" t="s">
        <v>77</v>
      </c>
      <c r="C64" s="61">
        <v>0</v>
      </c>
      <c r="D64" s="61">
        <v>0</v>
      </c>
      <c r="E64" s="61">
        <v>2850</v>
      </c>
      <c r="F64" s="61">
        <v>1000</v>
      </c>
      <c r="G64" s="61">
        <v>200</v>
      </c>
      <c r="I64" s="61">
        <v>0</v>
      </c>
      <c r="J64" s="61">
        <v>600</v>
      </c>
      <c r="K64" s="61">
        <v>500</v>
      </c>
      <c r="L64" s="61">
        <v>0</v>
      </c>
      <c r="M64" s="61">
        <v>4900</v>
      </c>
      <c r="N64" s="61">
        <v>11200</v>
      </c>
      <c r="O64" s="61">
        <v>0</v>
      </c>
      <c r="P64" s="61">
        <v>0</v>
      </c>
      <c r="Q64" s="61">
        <v>0</v>
      </c>
      <c r="R64" s="61">
        <v>0</v>
      </c>
      <c r="T64" s="61">
        <v>800</v>
      </c>
      <c r="U64" s="61">
        <v>2200</v>
      </c>
      <c r="V64" s="61">
        <v>0</v>
      </c>
      <c r="W64" s="61">
        <v>1480</v>
      </c>
      <c r="X64" s="61">
        <v>1920</v>
      </c>
      <c r="Y64" s="61"/>
      <c r="Z64" s="61">
        <v>585</v>
      </c>
      <c r="AA64" s="61">
        <v>1056</v>
      </c>
      <c r="AB64" s="61">
        <v>1250</v>
      </c>
    </row>
    <row r="65" spans="1:28" x14ac:dyDescent="0.3">
      <c r="A65" s="3">
        <v>63</v>
      </c>
      <c r="B65" s="12" t="s">
        <v>78</v>
      </c>
      <c r="C65" s="61">
        <v>160</v>
      </c>
      <c r="D65" s="61">
        <v>360</v>
      </c>
      <c r="E65" s="61">
        <v>1340</v>
      </c>
      <c r="F65" s="61">
        <v>1840</v>
      </c>
      <c r="G65" s="61">
        <v>3000</v>
      </c>
      <c r="I65" s="61">
        <v>320</v>
      </c>
      <c r="J65" s="61">
        <v>1352</v>
      </c>
      <c r="K65" s="61">
        <v>1140</v>
      </c>
      <c r="L65" s="61">
        <v>624</v>
      </c>
      <c r="M65" s="61">
        <v>12200</v>
      </c>
      <c r="N65" s="61">
        <v>12800</v>
      </c>
      <c r="O65" s="61">
        <v>232</v>
      </c>
      <c r="P65" s="61">
        <v>690</v>
      </c>
      <c r="Q65" s="61">
        <v>0</v>
      </c>
      <c r="R65" s="61">
        <v>7</v>
      </c>
      <c r="T65" s="61">
        <v>1780</v>
      </c>
      <c r="U65" s="61">
        <v>4960</v>
      </c>
      <c r="V65" s="61">
        <v>107</v>
      </c>
      <c r="W65" s="61">
        <v>4160</v>
      </c>
      <c r="X65" s="61">
        <v>2120</v>
      </c>
      <c r="Y65" s="61"/>
      <c r="Z65" s="61">
        <v>1095</v>
      </c>
      <c r="AA65" s="61">
        <v>2666</v>
      </c>
      <c r="AB65" s="61">
        <v>3110</v>
      </c>
    </row>
    <row r="66" spans="1:28" x14ac:dyDescent="0.3">
      <c r="A66" s="4">
        <v>64</v>
      </c>
      <c r="B66" s="12" t="s">
        <v>79</v>
      </c>
      <c r="C66" s="61">
        <v>1340</v>
      </c>
      <c r="D66" s="61">
        <v>1180</v>
      </c>
      <c r="E66" s="61">
        <v>1980</v>
      </c>
      <c r="F66" s="61">
        <v>2920</v>
      </c>
      <c r="G66" s="61">
        <v>6280</v>
      </c>
      <c r="I66" s="61">
        <v>200</v>
      </c>
      <c r="J66" s="61">
        <v>1200</v>
      </c>
      <c r="K66" s="61">
        <v>2080</v>
      </c>
      <c r="L66" s="61">
        <v>50</v>
      </c>
      <c r="M66" s="61">
        <v>1200</v>
      </c>
      <c r="N66" s="61">
        <v>13000</v>
      </c>
      <c r="O66" s="61">
        <v>60</v>
      </c>
      <c r="P66" s="61">
        <v>140</v>
      </c>
      <c r="Q66" s="61">
        <v>0</v>
      </c>
      <c r="R66" s="61">
        <v>3</v>
      </c>
      <c r="T66" s="61">
        <v>1420</v>
      </c>
      <c r="U66" s="61">
        <v>6420</v>
      </c>
      <c r="V66" s="61">
        <v>85</v>
      </c>
      <c r="W66" s="61">
        <v>5640</v>
      </c>
      <c r="X66" s="61">
        <v>1020</v>
      </c>
      <c r="Y66" s="61"/>
      <c r="Z66" s="61">
        <v>1820</v>
      </c>
      <c r="AA66" s="61">
        <v>4536</v>
      </c>
      <c r="AB66" s="61">
        <v>3980</v>
      </c>
    </row>
    <row r="67" spans="1:28" x14ac:dyDescent="0.3">
      <c r="A67" s="3">
        <v>65</v>
      </c>
      <c r="B67" s="12" t="s">
        <v>80</v>
      </c>
      <c r="C67" s="61">
        <v>1700</v>
      </c>
      <c r="D67" s="61">
        <v>3000</v>
      </c>
      <c r="E67" s="61">
        <v>2404</v>
      </c>
      <c r="F67" s="61">
        <v>6000</v>
      </c>
      <c r="G67" s="61">
        <v>1800</v>
      </c>
      <c r="I67" s="61">
        <v>600</v>
      </c>
      <c r="J67" s="61">
        <v>3000</v>
      </c>
      <c r="K67" s="61">
        <v>3000</v>
      </c>
      <c r="L67" s="61">
        <v>60</v>
      </c>
      <c r="M67" s="61">
        <v>2300</v>
      </c>
      <c r="N67" s="61">
        <v>42900</v>
      </c>
      <c r="O67" s="61">
        <v>100</v>
      </c>
      <c r="P67" s="61">
        <v>100</v>
      </c>
      <c r="Q67" s="61">
        <v>0</v>
      </c>
      <c r="R67" s="61">
        <v>0</v>
      </c>
      <c r="T67" s="61">
        <v>2010</v>
      </c>
      <c r="U67" s="61">
        <v>7200</v>
      </c>
      <c r="V67" s="61">
        <v>368</v>
      </c>
      <c r="W67" s="61">
        <v>5480</v>
      </c>
      <c r="X67" s="61">
        <v>8000</v>
      </c>
      <c r="Y67" s="61"/>
      <c r="Z67" s="61">
        <v>2110</v>
      </c>
      <c r="AA67" s="61">
        <v>4698</v>
      </c>
      <c r="AB67" s="61">
        <v>5130</v>
      </c>
    </row>
    <row r="68" spans="1:28" x14ac:dyDescent="0.3">
      <c r="A68" s="3">
        <v>66</v>
      </c>
      <c r="B68" s="12" t="s">
        <v>81</v>
      </c>
      <c r="C68" s="61">
        <v>0</v>
      </c>
      <c r="D68" s="61">
        <v>0</v>
      </c>
      <c r="E68" s="61">
        <v>1200</v>
      </c>
      <c r="F68" s="61">
        <v>4200</v>
      </c>
      <c r="G68" s="61">
        <v>0</v>
      </c>
      <c r="I68" s="61">
        <v>0</v>
      </c>
      <c r="J68" s="61">
        <v>800</v>
      </c>
      <c r="K68" s="61">
        <v>4100</v>
      </c>
      <c r="L68" s="61">
        <v>75</v>
      </c>
      <c r="M68" s="61">
        <v>3200</v>
      </c>
      <c r="N68" s="61">
        <v>6000</v>
      </c>
      <c r="O68" s="61">
        <v>4200</v>
      </c>
      <c r="P68" s="61">
        <v>300</v>
      </c>
      <c r="Q68" s="61">
        <v>0</v>
      </c>
      <c r="R68" s="61">
        <v>3</v>
      </c>
      <c r="T68" s="61">
        <v>1100</v>
      </c>
      <c r="U68" s="61">
        <v>3020</v>
      </c>
      <c r="V68" s="61">
        <v>0</v>
      </c>
      <c r="W68" s="61">
        <v>0</v>
      </c>
      <c r="X68" s="61">
        <v>2900</v>
      </c>
      <c r="Y68" s="61"/>
      <c r="Z68" s="61">
        <v>800</v>
      </c>
      <c r="AA68" s="61">
        <v>1472</v>
      </c>
      <c r="AB68" s="61">
        <v>0</v>
      </c>
    </row>
    <row r="69" spans="1:28" x14ac:dyDescent="0.3">
      <c r="A69" s="3">
        <v>67</v>
      </c>
      <c r="B69" s="12" t="s">
        <v>82</v>
      </c>
      <c r="C69" s="61">
        <v>1500</v>
      </c>
      <c r="D69" s="61">
        <v>3280</v>
      </c>
      <c r="E69" s="61">
        <v>1230</v>
      </c>
      <c r="F69" s="61">
        <v>5600</v>
      </c>
      <c r="G69" s="61">
        <v>0</v>
      </c>
      <c r="I69" s="61">
        <v>0</v>
      </c>
      <c r="J69" s="61">
        <v>1840</v>
      </c>
      <c r="K69" s="61">
        <v>3200</v>
      </c>
      <c r="L69" s="61">
        <v>0</v>
      </c>
      <c r="M69" s="61">
        <v>510</v>
      </c>
      <c r="N69" s="61">
        <v>19800</v>
      </c>
      <c r="O69" s="61">
        <v>124</v>
      </c>
      <c r="P69" s="61">
        <v>130</v>
      </c>
      <c r="Q69" s="61">
        <v>0</v>
      </c>
      <c r="R69" s="61">
        <v>0</v>
      </c>
      <c r="T69" s="61">
        <v>1970</v>
      </c>
      <c r="U69" s="61">
        <v>6260</v>
      </c>
      <c r="V69" s="61">
        <v>1365</v>
      </c>
      <c r="W69" s="61">
        <v>5140</v>
      </c>
      <c r="X69" s="61">
        <v>9160</v>
      </c>
      <c r="Y69" s="61"/>
      <c r="Z69" s="61">
        <v>2540</v>
      </c>
      <c r="AA69" s="61">
        <v>5366</v>
      </c>
      <c r="AB69" s="61">
        <v>4410</v>
      </c>
    </row>
    <row r="70" spans="1:28" x14ac:dyDescent="0.3">
      <c r="A70" s="4">
        <v>68</v>
      </c>
      <c r="B70" s="12" t="s">
        <v>83</v>
      </c>
      <c r="C70" s="61">
        <v>320</v>
      </c>
      <c r="D70" s="61">
        <v>280</v>
      </c>
      <c r="E70" s="61">
        <v>1080</v>
      </c>
      <c r="F70" s="61">
        <v>3000</v>
      </c>
      <c r="G70" s="61">
        <v>1020</v>
      </c>
      <c r="I70" s="61">
        <v>600</v>
      </c>
      <c r="J70" s="61">
        <v>2400</v>
      </c>
      <c r="K70" s="61">
        <v>1400</v>
      </c>
      <c r="L70" s="61">
        <v>0</v>
      </c>
      <c r="M70" s="61">
        <v>5000</v>
      </c>
      <c r="N70" s="61">
        <v>10800</v>
      </c>
      <c r="O70" s="61">
        <v>200</v>
      </c>
      <c r="P70" s="61">
        <v>60</v>
      </c>
      <c r="Q70" s="61">
        <v>0</v>
      </c>
      <c r="R70" s="61">
        <v>3</v>
      </c>
      <c r="T70" s="61">
        <v>1670</v>
      </c>
      <c r="U70" s="61">
        <v>5180</v>
      </c>
      <c r="V70" s="61">
        <v>403</v>
      </c>
      <c r="W70" s="61">
        <v>3140</v>
      </c>
      <c r="X70" s="61">
        <v>4220</v>
      </c>
      <c r="Y70" s="61"/>
      <c r="Z70" s="61">
        <v>850</v>
      </c>
      <c r="AA70" s="61">
        <v>1720</v>
      </c>
      <c r="AB70" s="61">
        <v>2950</v>
      </c>
    </row>
    <row r="71" spans="1:28" x14ac:dyDescent="0.3">
      <c r="A71" s="6">
        <v>69</v>
      </c>
      <c r="B71" s="12" t="s">
        <v>84</v>
      </c>
      <c r="C71" s="61">
        <v>5000</v>
      </c>
      <c r="D71" s="61">
        <v>2460</v>
      </c>
      <c r="E71" s="61">
        <v>3580</v>
      </c>
      <c r="F71" s="61">
        <v>6880</v>
      </c>
      <c r="G71" s="61">
        <v>1500</v>
      </c>
      <c r="I71" s="61">
        <v>180</v>
      </c>
      <c r="J71" s="61">
        <v>4000</v>
      </c>
      <c r="K71" s="61">
        <v>8100</v>
      </c>
      <c r="L71" s="61">
        <v>0</v>
      </c>
      <c r="M71" s="61">
        <v>18000</v>
      </c>
      <c r="N71" s="61">
        <v>33000</v>
      </c>
      <c r="O71" s="61">
        <v>250</v>
      </c>
      <c r="P71" s="61">
        <v>500</v>
      </c>
      <c r="Q71" s="61">
        <v>0</v>
      </c>
      <c r="R71" s="61">
        <v>0</v>
      </c>
      <c r="T71" s="61">
        <v>0</v>
      </c>
      <c r="U71" s="61">
        <v>8100</v>
      </c>
      <c r="V71" s="61">
        <v>0</v>
      </c>
      <c r="W71" s="61">
        <v>5020</v>
      </c>
      <c r="X71" s="61">
        <v>8640</v>
      </c>
      <c r="Y71" s="61"/>
      <c r="Z71" s="61">
        <v>2630</v>
      </c>
      <c r="AA71" s="61">
        <v>3976</v>
      </c>
      <c r="AB71" s="61">
        <v>320</v>
      </c>
    </row>
    <row r="72" spans="1:28" x14ac:dyDescent="0.3">
      <c r="A72" s="3">
        <v>70</v>
      </c>
      <c r="B72" s="12" t="s">
        <v>85</v>
      </c>
      <c r="C72" s="61">
        <v>100</v>
      </c>
      <c r="D72" s="61">
        <v>100</v>
      </c>
      <c r="E72" s="61">
        <v>5000</v>
      </c>
      <c r="F72" s="61">
        <v>200</v>
      </c>
      <c r="G72" s="61">
        <v>100</v>
      </c>
      <c r="I72" s="61">
        <v>100</v>
      </c>
      <c r="J72" s="61">
        <v>100</v>
      </c>
      <c r="K72" s="61">
        <v>3000</v>
      </c>
      <c r="L72" s="61">
        <v>0</v>
      </c>
      <c r="M72" s="61">
        <v>1000</v>
      </c>
      <c r="N72" s="61">
        <v>1000</v>
      </c>
      <c r="O72" s="61">
        <v>100</v>
      </c>
      <c r="P72" s="61">
        <v>100</v>
      </c>
      <c r="Q72" s="61">
        <v>0</v>
      </c>
      <c r="R72" s="61">
        <v>10</v>
      </c>
      <c r="T72" s="61">
        <v>2130</v>
      </c>
      <c r="U72" s="61">
        <v>6020</v>
      </c>
      <c r="V72" s="61">
        <v>0</v>
      </c>
      <c r="W72" s="61">
        <v>6700</v>
      </c>
      <c r="X72" s="61">
        <v>5780</v>
      </c>
      <c r="Y72" s="61"/>
      <c r="Z72" s="61">
        <v>1530</v>
      </c>
      <c r="AA72" s="61">
        <v>4520</v>
      </c>
      <c r="AB72" s="61">
        <v>1880</v>
      </c>
    </row>
    <row r="73" spans="1:28" x14ac:dyDescent="0.3">
      <c r="A73" s="3">
        <v>71</v>
      </c>
      <c r="B73" s="12" t="s">
        <v>86</v>
      </c>
      <c r="C73" s="61">
        <v>0</v>
      </c>
      <c r="D73" s="61">
        <v>0</v>
      </c>
      <c r="E73" s="61">
        <v>2500</v>
      </c>
      <c r="F73" s="61">
        <v>200</v>
      </c>
      <c r="G73" s="61">
        <v>500</v>
      </c>
      <c r="I73" s="61">
        <v>200</v>
      </c>
      <c r="J73" s="61">
        <v>600</v>
      </c>
      <c r="K73" s="61">
        <v>700</v>
      </c>
      <c r="L73" s="61">
        <v>400</v>
      </c>
      <c r="M73" s="61">
        <v>300</v>
      </c>
      <c r="N73" s="61">
        <v>3300</v>
      </c>
      <c r="O73" s="61">
        <v>0</v>
      </c>
      <c r="P73" s="61">
        <v>0</v>
      </c>
      <c r="Q73" s="61">
        <v>0</v>
      </c>
      <c r="R73" s="61">
        <v>0</v>
      </c>
      <c r="T73" s="61">
        <v>800</v>
      </c>
      <c r="U73" s="61">
        <v>2200</v>
      </c>
      <c r="V73" s="61">
        <v>0</v>
      </c>
      <c r="W73" s="61">
        <v>2280</v>
      </c>
      <c r="X73" s="61">
        <v>1620</v>
      </c>
      <c r="Y73" s="61"/>
      <c r="Z73" s="61">
        <v>385</v>
      </c>
      <c r="AA73" s="61">
        <v>1062</v>
      </c>
      <c r="AB73" s="61">
        <v>1060</v>
      </c>
    </row>
    <row r="74" spans="1:28" x14ac:dyDescent="0.3">
      <c r="A74" s="7">
        <v>72</v>
      </c>
      <c r="B74" s="12" t="s">
        <v>87</v>
      </c>
      <c r="C74" s="61">
        <v>800</v>
      </c>
      <c r="D74" s="61">
        <v>1500</v>
      </c>
      <c r="E74" s="61">
        <v>1850</v>
      </c>
      <c r="F74" s="61">
        <v>1840</v>
      </c>
      <c r="G74" s="61">
        <v>2700</v>
      </c>
      <c r="I74" s="61">
        <v>1800</v>
      </c>
      <c r="J74" s="61">
        <v>4000</v>
      </c>
      <c r="K74" s="61">
        <v>500</v>
      </c>
      <c r="L74" s="61">
        <v>0</v>
      </c>
      <c r="M74" s="61">
        <v>9000</v>
      </c>
      <c r="N74" s="61">
        <v>2300</v>
      </c>
      <c r="O74" s="61">
        <v>8</v>
      </c>
      <c r="P74" s="61">
        <v>500</v>
      </c>
      <c r="Q74" s="61">
        <v>0</v>
      </c>
      <c r="R74" s="61">
        <v>0</v>
      </c>
      <c r="T74" s="61">
        <v>2180</v>
      </c>
      <c r="U74" s="61">
        <v>6700</v>
      </c>
      <c r="V74" s="61">
        <v>381</v>
      </c>
      <c r="W74" s="61">
        <v>7400</v>
      </c>
      <c r="X74" s="61">
        <v>5180</v>
      </c>
      <c r="Y74" s="61"/>
      <c r="Z74" s="61">
        <v>380</v>
      </c>
      <c r="AA74" s="61">
        <v>2194</v>
      </c>
      <c r="AB74" s="61">
        <v>6040</v>
      </c>
    </row>
    <row r="75" spans="1:28" x14ac:dyDescent="0.3">
      <c r="A75" s="4">
        <v>73</v>
      </c>
      <c r="B75" s="12" t="s">
        <v>88</v>
      </c>
      <c r="C75" s="61">
        <v>760</v>
      </c>
      <c r="D75" s="61">
        <v>1040</v>
      </c>
      <c r="E75" s="61">
        <v>2511</v>
      </c>
      <c r="F75" s="61">
        <v>1580</v>
      </c>
      <c r="G75" s="61">
        <v>600</v>
      </c>
      <c r="I75" s="61">
        <v>250</v>
      </c>
      <c r="J75" s="61">
        <v>2500</v>
      </c>
      <c r="K75" s="61">
        <v>2700</v>
      </c>
      <c r="L75" s="61">
        <v>1324</v>
      </c>
      <c r="M75" s="61">
        <v>54000</v>
      </c>
      <c r="N75" s="61">
        <v>36300</v>
      </c>
      <c r="O75" s="61">
        <v>16000</v>
      </c>
      <c r="P75" s="61">
        <v>250</v>
      </c>
      <c r="Q75" s="61">
        <v>600</v>
      </c>
      <c r="R75" s="61">
        <v>0</v>
      </c>
      <c r="T75" s="61">
        <v>790</v>
      </c>
      <c r="U75" s="61">
        <v>3220</v>
      </c>
      <c r="V75" s="61">
        <v>0</v>
      </c>
      <c r="W75" s="61">
        <v>3220</v>
      </c>
      <c r="X75" s="61">
        <v>3500</v>
      </c>
      <c r="Y75" s="61"/>
      <c r="Z75" s="61">
        <v>880</v>
      </c>
      <c r="AA75" s="61">
        <v>712</v>
      </c>
      <c r="AB75" s="61">
        <v>690</v>
      </c>
    </row>
    <row r="76" spans="1:28" x14ac:dyDescent="0.3">
      <c r="A76" s="3">
        <v>74</v>
      </c>
      <c r="B76" s="12" t="s">
        <v>89</v>
      </c>
      <c r="C76" s="61">
        <v>200</v>
      </c>
      <c r="D76" s="61">
        <v>1000</v>
      </c>
      <c r="E76" s="61">
        <v>1640</v>
      </c>
      <c r="F76" s="61">
        <v>4000</v>
      </c>
      <c r="G76" s="61">
        <v>2000</v>
      </c>
      <c r="I76" s="61">
        <v>700</v>
      </c>
      <c r="J76" s="61">
        <v>2800</v>
      </c>
      <c r="K76" s="61">
        <v>2500</v>
      </c>
      <c r="L76" s="61">
        <v>200</v>
      </c>
      <c r="M76" s="61">
        <v>0</v>
      </c>
      <c r="N76" s="61">
        <v>3000</v>
      </c>
      <c r="O76" s="61">
        <v>50</v>
      </c>
      <c r="P76" s="61">
        <v>100</v>
      </c>
      <c r="Q76" s="61">
        <v>0</v>
      </c>
      <c r="R76" s="61">
        <v>0</v>
      </c>
      <c r="T76" s="61">
        <v>2280</v>
      </c>
      <c r="U76" s="61">
        <v>5820</v>
      </c>
      <c r="V76" s="61">
        <v>216</v>
      </c>
      <c r="W76" s="61">
        <v>3700</v>
      </c>
      <c r="X76" s="61">
        <v>4560</v>
      </c>
      <c r="Y76" s="61"/>
      <c r="Z76" s="61">
        <v>1115</v>
      </c>
      <c r="AA76" s="61">
        <v>2354</v>
      </c>
      <c r="AB76" s="61">
        <v>2950</v>
      </c>
    </row>
    <row r="77" spans="1:28" x14ac:dyDescent="0.3">
      <c r="A77" s="3">
        <v>75</v>
      </c>
      <c r="B77" s="12" t="s">
        <v>90</v>
      </c>
      <c r="C77" s="61">
        <v>500</v>
      </c>
      <c r="D77" s="61">
        <v>0</v>
      </c>
      <c r="E77" s="61">
        <v>1680</v>
      </c>
      <c r="F77" s="61">
        <v>2600</v>
      </c>
      <c r="G77" s="61">
        <v>0</v>
      </c>
      <c r="I77" s="61">
        <v>0</v>
      </c>
      <c r="J77" s="61">
        <v>1400</v>
      </c>
      <c r="K77" s="61">
        <v>300</v>
      </c>
      <c r="L77" s="61">
        <v>100</v>
      </c>
      <c r="M77" s="61">
        <v>5400</v>
      </c>
      <c r="N77" s="61">
        <v>9900</v>
      </c>
      <c r="O77" s="61">
        <v>200</v>
      </c>
      <c r="P77" s="61">
        <v>0</v>
      </c>
      <c r="Q77" s="61">
        <v>0</v>
      </c>
      <c r="R77" s="61">
        <v>0</v>
      </c>
      <c r="T77" s="61">
        <v>1980</v>
      </c>
      <c r="U77" s="61">
        <v>6820</v>
      </c>
      <c r="V77" s="61">
        <v>172</v>
      </c>
      <c r="W77" s="61">
        <v>5080</v>
      </c>
      <c r="X77" s="61">
        <v>6540</v>
      </c>
      <c r="Y77" s="61"/>
      <c r="Z77" s="61">
        <v>1810</v>
      </c>
      <c r="AA77" s="61">
        <v>3742</v>
      </c>
      <c r="AB77" s="61">
        <v>5130</v>
      </c>
    </row>
    <row r="78" spans="1:28" x14ac:dyDescent="0.3">
      <c r="A78" s="3">
        <v>76</v>
      </c>
      <c r="B78" s="12" t="s">
        <v>91</v>
      </c>
      <c r="C78" s="61">
        <v>2500</v>
      </c>
      <c r="D78" s="61">
        <v>6000</v>
      </c>
      <c r="E78" s="61">
        <v>38400</v>
      </c>
      <c r="F78" s="61">
        <v>10400</v>
      </c>
      <c r="G78" s="61">
        <v>600</v>
      </c>
      <c r="I78" s="61">
        <v>1400</v>
      </c>
      <c r="J78" s="61">
        <v>6200</v>
      </c>
      <c r="K78" s="61">
        <v>6300</v>
      </c>
      <c r="L78" s="61">
        <v>0</v>
      </c>
      <c r="M78" s="61">
        <v>2900</v>
      </c>
      <c r="N78" s="61">
        <v>19800</v>
      </c>
      <c r="O78" s="61">
        <v>340</v>
      </c>
      <c r="P78" s="61">
        <v>150</v>
      </c>
      <c r="Q78" s="61">
        <v>25000</v>
      </c>
      <c r="R78" s="61">
        <v>0</v>
      </c>
      <c r="T78" s="61">
        <v>1560</v>
      </c>
      <c r="U78" s="61">
        <v>5160</v>
      </c>
      <c r="V78" s="61">
        <v>0</v>
      </c>
      <c r="W78" s="61">
        <v>2180</v>
      </c>
      <c r="X78" s="61">
        <v>10120</v>
      </c>
      <c r="Y78" s="61"/>
      <c r="Z78" s="61">
        <v>1570</v>
      </c>
      <c r="AA78" s="61">
        <v>2232</v>
      </c>
      <c r="AB78" s="61">
        <v>2600</v>
      </c>
    </row>
    <row r="79" spans="1:28" x14ac:dyDescent="0.3">
      <c r="A79" s="3">
        <v>77</v>
      </c>
      <c r="B79" s="12" t="s">
        <v>92</v>
      </c>
      <c r="C79" s="61">
        <v>68900</v>
      </c>
      <c r="D79" s="61">
        <v>1520</v>
      </c>
      <c r="E79" s="61">
        <v>5067</v>
      </c>
      <c r="F79" s="61">
        <v>6400</v>
      </c>
      <c r="G79" s="61">
        <v>2380</v>
      </c>
      <c r="I79" s="61">
        <v>3040</v>
      </c>
      <c r="J79" s="61">
        <v>7340</v>
      </c>
      <c r="K79" s="61">
        <v>11270</v>
      </c>
      <c r="L79" s="61">
        <v>0</v>
      </c>
      <c r="M79" s="61">
        <v>35600</v>
      </c>
      <c r="N79" s="61">
        <v>32700</v>
      </c>
      <c r="O79" s="61">
        <v>580</v>
      </c>
      <c r="P79" s="61">
        <v>600</v>
      </c>
      <c r="Q79" s="61">
        <v>0</v>
      </c>
      <c r="R79" s="61">
        <v>1</v>
      </c>
      <c r="T79" s="61">
        <v>0</v>
      </c>
      <c r="U79" s="61">
        <v>10040</v>
      </c>
      <c r="V79" s="61">
        <v>0</v>
      </c>
      <c r="W79" s="61">
        <v>6620</v>
      </c>
      <c r="X79" s="61">
        <v>8740</v>
      </c>
      <c r="Y79" s="61"/>
      <c r="Z79" s="61">
        <v>35</v>
      </c>
      <c r="AA79" s="61">
        <v>1398</v>
      </c>
      <c r="AB79" s="61">
        <v>0</v>
      </c>
    </row>
    <row r="80" spans="1:28" x14ac:dyDescent="0.3">
      <c r="A80" s="3">
        <v>78</v>
      </c>
      <c r="B80" s="12" t="s">
        <v>93</v>
      </c>
      <c r="C80" s="61">
        <v>300</v>
      </c>
      <c r="D80" s="61">
        <v>100</v>
      </c>
      <c r="E80" s="61">
        <v>5000</v>
      </c>
      <c r="F80" s="61">
        <v>500</v>
      </c>
      <c r="G80" s="61">
        <v>0</v>
      </c>
      <c r="I80" s="61">
        <v>100</v>
      </c>
      <c r="J80" s="61">
        <v>1000</v>
      </c>
      <c r="K80" s="61">
        <v>2500</v>
      </c>
      <c r="L80" s="61">
        <v>0</v>
      </c>
      <c r="M80" s="61">
        <v>6000</v>
      </c>
      <c r="N80" s="61">
        <v>10000</v>
      </c>
      <c r="O80" s="61">
        <v>400</v>
      </c>
      <c r="P80" s="61">
        <v>300</v>
      </c>
      <c r="Q80" s="61">
        <v>0</v>
      </c>
      <c r="R80" s="61">
        <v>0</v>
      </c>
      <c r="T80" s="61">
        <v>3650</v>
      </c>
      <c r="U80" s="61">
        <v>10760</v>
      </c>
      <c r="V80" s="61">
        <v>0</v>
      </c>
      <c r="W80" s="61">
        <v>11740</v>
      </c>
      <c r="X80" s="61">
        <v>10440</v>
      </c>
      <c r="Y80" s="61"/>
      <c r="Z80" s="61">
        <v>2790</v>
      </c>
      <c r="AA80" s="61">
        <v>7202</v>
      </c>
      <c r="AB80" s="61">
        <v>6160</v>
      </c>
    </row>
    <row r="81" spans="1:28" x14ac:dyDescent="0.3">
      <c r="A81" s="4">
        <v>79</v>
      </c>
      <c r="B81" s="12" t="s">
        <v>94</v>
      </c>
      <c r="C81" s="61">
        <v>1200</v>
      </c>
      <c r="D81" s="61">
        <v>200</v>
      </c>
      <c r="E81" s="61">
        <v>960</v>
      </c>
      <c r="F81" s="61">
        <v>2000</v>
      </c>
      <c r="G81" s="61">
        <v>800</v>
      </c>
      <c r="I81" s="61">
        <v>200</v>
      </c>
      <c r="J81" s="61">
        <v>1000</v>
      </c>
      <c r="K81" s="61">
        <v>1200</v>
      </c>
      <c r="L81" s="61">
        <v>200</v>
      </c>
      <c r="M81" s="61">
        <v>3500</v>
      </c>
      <c r="N81" s="61">
        <v>29700</v>
      </c>
      <c r="O81" s="61">
        <v>0</v>
      </c>
      <c r="P81" s="61">
        <v>0</v>
      </c>
      <c r="Q81" s="61">
        <v>0</v>
      </c>
      <c r="R81" s="61">
        <v>0</v>
      </c>
      <c r="T81" s="61">
        <v>290</v>
      </c>
      <c r="U81" s="61">
        <v>3880</v>
      </c>
      <c r="V81" s="61">
        <v>150</v>
      </c>
      <c r="W81" s="61">
        <v>2600</v>
      </c>
      <c r="X81" s="61">
        <v>3120</v>
      </c>
      <c r="Y81" s="61"/>
      <c r="Z81" s="61">
        <v>885</v>
      </c>
      <c r="AA81" s="61">
        <v>2082</v>
      </c>
      <c r="AB81" s="61">
        <v>2060</v>
      </c>
    </row>
    <row r="82" spans="1:28" x14ac:dyDescent="0.3">
      <c r="A82" s="3">
        <v>80</v>
      </c>
      <c r="B82" s="12" t="s">
        <v>95</v>
      </c>
      <c r="C82" s="61">
        <v>500</v>
      </c>
      <c r="D82" s="61">
        <v>1000</v>
      </c>
      <c r="E82" s="61">
        <v>2480</v>
      </c>
      <c r="F82" s="61">
        <v>4000</v>
      </c>
      <c r="G82" s="61">
        <v>0</v>
      </c>
      <c r="I82" s="61">
        <v>400</v>
      </c>
      <c r="J82" s="61">
        <v>3000</v>
      </c>
      <c r="K82" s="61">
        <v>3000</v>
      </c>
      <c r="L82" s="61">
        <v>0</v>
      </c>
      <c r="M82" s="61">
        <v>1800</v>
      </c>
      <c r="N82" s="61">
        <v>9900</v>
      </c>
      <c r="O82" s="61">
        <v>100</v>
      </c>
      <c r="P82" s="61">
        <v>100</v>
      </c>
      <c r="Q82" s="61">
        <v>0</v>
      </c>
      <c r="R82" s="61">
        <v>0</v>
      </c>
      <c r="T82" s="61">
        <v>2220</v>
      </c>
      <c r="U82" s="61">
        <v>6480</v>
      </c>
      <c r="V82" s="61">
        <v>0</v>
      </c>
      <c r="W82" s="61">
        <v>4420</v>
      </c>
      <c r="X82" s="61">
        <v>7180</v>
      </c>
      <c r="Y82" s="61"/>
      <c r="Z82" s="61">
        <v>1590</v>
      </c>
      <c r="AA82" s="61">
        <v>2642</v>
      </c>
      <c r="AB82" s="61">
        <v>2960</v>
      </c>
    </row>
    <row r="83" spans="1:28" x14ac:dyDescent="0.3">
      <c r="A83" s="3">
        <v>81</v>
      </c>
      <c r="B83" s="12" t="s">
        <v>96</v>
      </c>
      <c r="C83" s="61">
        <v>480</v>
      </c>
      <c r="D83" s="61">
        <v>760</v>
      </c>
      <c r="E83" s="61">
        <v>3600</v>
      </c>
      <c r="F83" s="61">
        <v>50</v>
      </c>
      <c r="G83" s="61">
        <v>40</v>
      </c>
      <c r="I83" s="61">
        <v>280</v>
      </c>
      <c r="J83" s="61">
        <v>800</v>
      </c>
      <c r="K83" s="61">
        <v>1540</v>
      </c>
      <c r="L83" s="61">
        <v>0</v>
      </c>
      <c r="M83" s="61">
        <v>2500</v>
      </c>
      <c r="N83" s="61">
        <v>3500</v>
      </c>
      <c r="O83" s="61">
        <v>0</v>
      </c>
      <c r="P83" s="61">
        <v>0</v>
      </c>
      <c r="Q83" s="61">
        <v>0</v>
      </c>
      <c r="R83" s="61">
        <v>0</v>
      </c>
      <c r="T83" s="61">
        <v>390</v>
      </c>
      <c r="U83" s="61">
        <v>1640</v>
      </c>
      <c r="V83" s="61">
        <v>0</v>
      </c>
      <c r="W83" s="61">
        <v>2650</v>
      </c>
      <c r="X83" s="61">
        <v>2260</v>
      </c>
      <c r="Y83" s="61"/>
      <c r="Z83" s="61">
        <v>360</v>
      </c>
      <c r="AA83" s="61">
        <v>1006</v>
      </c>
      <c r="AB83" s="61">
        <v>370</v>
      </c>
    </row>
    <row r="84" spans="1:28" x14ac:dyDescent="0.3">
      <c r="A84" s="8">
        <v>82</v>
      </c>
      <c r="B84" s="12" t="s">
        <v>97</v>
      </c>
      <c r="C84" s="61">
        <v>2500</v>
      </c>
      <c r="D84" s="61">
        <v>1400</v>
      </c>
      <c r="E84" s="61">
        <v>1600</v>
      </c>
      <c r="F84" s="61">
        <v>400</v>
      </c>
      <c r="G84" s="61">
        <v>1000</v>
      </c>
      <c r="I84" s="61">
        <v>760</v>
      </c>
      <c r="J84" s="61">
        <v>1400</v>
      </c>
      <c r="K84" s="61">
        <v>1000</v>
      </c>
      <c r="L84" s="61">
        <v>0</v>
      </c>
      <c r="M84" s="61">
        <v>3400</v>
      </c>
      <c r="N84" s="61">
        <v>17500</v>
      </c>
      <c r="O84" s="61">
        <v>300</v>
      </c>
      <c r="P84" s="61">
        <v>200</v>
      </c>
      <c r="Q84" s="61">
        <v>0</v>
      </c>
      <c r="R84" s="61">
        <v>0</v>
      </c>
      <c r="T84" s="61">
        <v>0</v>
      </c>
      <c r="U84" s="61">
        <v>1360</v>
      </c>
      <c r="V84" s="61">
        <v>0</v>
      </c>
      <c r="W84" s="61">
        <v>2700</v>
      </c>
      <c r="X84" s="61">
        <v>1640</v>
      </c>
      <c r="Y84" s="61"/>
      <c r="Z84" s="61">
        <v>0</v>
      </c>
      <c r="AA84" s="61">
        <v>676</v>
      </c>
      <c r="AB84" s="61">
        <v>1200</v>
      </c>
    </row>
    <row r="85" spans="1:28" x14ac:dyDescent="0.3">
      <c r="A85" s="4">
        <v>83</v>
      </c>
      <c r="B85" s="12" t="s">
        <v>98</v>
      </c>
      <c r="C85" s="61">
        <v>3400</v>
      </c>
      <c r="D85" s="61">
        <v>600</v>
      </c>
      <c r="E85" s="61">
        <v>24700</v>
      </c>
      <c r="F85" s="61">
        <v>5800</v>
      </c>
      <c r="G85" s="61">
        <v>0</v>
      </c>
      <c r="I85" s="61">
        <v>2600</v>
      </c>
      <c r="J85" s="61">
        <v>7160</v>
      </c>
      <c r="K85" s="61">
        <v>5600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T85" s="61">
        <v>0</v>
      </c>
      <c r="U85" s="61">
        <v>5200</v>
      </c>
      <c r="V85" s="61">
        <v>0</v>
      </c>
      <c r="W85" s="61">
        <v>720</v>
      </c>
      <c r="X85" s="61">
        <v>5560</v>
      </c>
      <c r="Y85" s="61"/>
      <c r="Z85" s="61">
        <v>0</v>
      </c>
      <c r="AA85" s="61">
        <v>0</v>
      </c>
      <c r="AB85" s="61">
        <v>0</v>
      </c>
    </row>
    <row r="86" spans="1:28" x14ac:dyDescent="0.3">
      <c r="A86" s="3">
        <v>84</v>
      </c>
      <c r="B86" s="12" t="s">
        <v>99</v>
      </c>
      <c r="C86" s="61">
        <v>2700</v>
      </c>
      <c r="D86" s="61">
        <v>3060</v>
      </c>
      <c r="E86" s="61">
        <v>3840</v>
      </c>
      <c r="F86" s="61">
        <v>5000</v>
      </c>
      <c r="G86" s="61">
        <v>560</v>
      </c>
      <c r="I86" s="61">
        <v>1320</v>
      </c>
      <c r="J86" s="61">
        <v>6500</v>
      </c>
      <c r="K86" s="61">
        <v>7300</v>
      </c>
      <c r="L86" s="61">
        <v>250</v>
      </c>
      <c r="M86" s="61">
        <v>18400</v>
      </c>
      <c r="N86" s="61">
        <v>27500</v>
      </c>
      <c r="O86" s="61">
        <v>0</v>
      </c>
      <c r="P86" s="61">
        <v>0</v>
      </c>
      <c r="Q86" s="61">
        <v>0</v>
      </c>
      <c r="R86" s="61">
        <v>3</v>
      </c>
      <c r="T86" s="61">
        <v>3320</v>
      </c>
      <c r="U86" s="61">
        <v>13500</v>
      </c>
      <c r="V86" s="61">
        <v>666</v>
      </c>
      <c r="W86" s="61">
        <v>13660</v>
      </c>
      <c r="X86" s="61">
        <v>15360</v>
      </c>
      <c r="Y86" s="61"/>
      <c r="Z86" s="61">
        <v>3085</v>
      </c>
      <c r="AA86" s="61">
        <v>6014</v>
      </c>
      <c r="AB86" s="61">
        <v>5910</v>
      </c>
    </row>
    <row r="87" spans="1:28" x14ac:dyDescent="0.3">
      <c r="A87" s="3">
        <v>85</v>
      </c>
      <c r="B87" s="12" t="s">
        <v>100</v>
      </c>
      <c r="C87" s="61">
        <v>3100</v>
      </c>
      <c r="D87" s="61">
        <v>400</v>
      </c>
      <c r="E87" s="61">
        <v>6630</v>
      </c>
      <c r="F87" s="61">
        <v>4300</v>
      </c>
      <c r="G87" s="61">
        <v>160</v>
      </c>
      <c r="I87" s="61">
        <v>1390</v>
      </c>
      <c r="J87" s="61">
        <v>3800</v>
      </c>
      <c r="K87" s="61">
        <v>11000</v>
      </c>
      <c r="L87" s="61">
        <v>0</v>
      </c>
      <c r="M87" s="61">
        <v>16100</v>
      </c>
      <c r="N87" s="61">
        <v>62500</v>
      </c>
      <c r="O87" s="61">
        <v>500</v>
      </c>
      <c r="P87" s="61">
        <v>200</v>
      </c>
      <c r="Q87" s="61">
        <v>0</v>
      </c>
      <c r="R87" s="61">
        <v>0</v>
      </c>
      <c r="T87" s="61">
        <v>1990</v>
      </c>
      <c r="U87" s="61">
        <v>13600</v>
      </c>
      <c r="V87" s="61">
        <v>0</v>
      </c>
      <c r="W87" s="61">
        <v>11460</v>
      </c>
      <c r="X87" s="61">
        <v>13280</v>
      </c>
      <c r="Y87" s="61"/>
      <c r="Z87" s="61">
        <v>2330</v>
      </c>
      <c r="AA87" s="61">
        <v>6772</v>
      </c>
      <c r="AB87" s="61">
        <v>160</v>
      </c>
    </row>
    <row r="88" spans="1:28" x14ac:dyDescent="0.3">
      <c r="A88" s="3">
        <v>86</v>
      </c>
      <c r="B88" s="12" t="s">
        <v>101</v>
      </c>
      <c r="C88" s="61">
        <v>1100</v>
      </c>
      <c r="D88" s="61">
        <v>1300</v>
      </c>
      <c r="E88" s="61">
        <v>1062</v>
      </c>
      <c r="F88" s="61">
        <v>4000</v>
      </c>
      <c r="G88" s="61">
        <v>2400</v>
      </c>
      <c r="I88" s="61">
        <v>550</v>
      </c>
      <c r="J88" s="61">
        <v>2484</v>
      </c>
      <c r="K88" s="61">
        <v>800</v>
      </c>
      <c r="L88" s="61">
        <v>700</v>
      </c>
      <c r="M88" s="61">
        <v>13700</v>
      </c>
      <c r="N88" s="61">
        <v>17600</v>
      </c>
      <c r="O88" s="61">
        <v>1800</v>
      </c>
      <c r="P88" s="61">
        <v>15500</v>
      </c>
      <c r="Q88" s="61">
        <v>500</v>
      </c>
      <c r="R88" s="61">
        <v>17</v>
      </c>
      <c r="T88" s="61">
        <v>310</v>
      </c>
      <c r="U88" s="61">
        <v>2560</v>
      </c>
      <c r="V88" s="61">
        <v>0</v>
      </c>
      <c r="W88" s="61">
        <v>360</v>
      </c>
      <c r="X88" s="61">
        <v>1320</v>
      </c>
      <c r="Y88" s="61"/>
      <c r="Z88" s="61">
        <v>480</v>
      </c>
      <c r="AA88" s="61">
        <v>432</v>
      </c>
      <c r="AB88" s="61">
        <v>2280</v>
      </c>
    </row>
    <row r="89" spans="1:28" x14ac:dyDescent="0.3">
      <c r="A89" s="4">
        <v>87</v>
      </c>
      <c r="B89" s="12" t="s">
        <v>102</v>
      </c>
      <c r="C89" s="61">
        <v>0</v>
      </c>
      <c r="D89" s="61">
        <v>0</v>
      </c>
      <c r="E89" s="61">
        <v>349</v>
      </c>
      <c r="F89" s="61">
        <v>0</v>
      </c>
      <c r="G89" s="61">
        <v>0</v>
      </c>
      <c r="I89" s="61">
        <v>0</v>
      </c>
      <c r="J89" s="61">
        <v>600</v>
      </c>
      <c r="K89" s="61">
        <v>600</v>
      </c>
      <c r="L89" s="61">
        <v>0</v>
      </c>
      <c r="M89" s="61">
        <v>1000</v>
      </c>
      <c r="N89" s="61">
        <v>1000</v>
      </c>
      <c r="O89" s="61">
        <v>0</v>
      </c>
      <c r="P89" s="61">
        <v>0</v>
      </c>
      <c r="Q89" s="61">
        <v>0</v>
      </c>
      <c r="R89" s="61">
        <v>0</v>
      </c>
      <c r="T89" s="61">
        <v>1690</v>
      </c>
      <c r="U89" s="61">
        <v>4640</v>
      </c>
      <c r="V89" s="61">
        <v>914</v>
      </c>
      <c r="W89" s="61">
        <v>5240</v>
      </c>
      <c r="X89" s="61">
        <v>4460</v>
      </c>
      <c r="Y89" s="61"/>
      <c r="Z89" s="61">
        <v>1235</v>
      </c>
      <c r="AA89" s="61">
        <v>2906</v>
      </c>
      <c r="AB89" s="61">
        <v>3110</v>
      </c>
    </row>
    <row r="90" spans="1:28" x14ac:dyDescent="0.3">
      <c r="A90" s="3">
        <v>88</v>
      </c>
      <c r="B90" s="12" t="s">
        <v>103</v>
      </c>
      <c r="C90" s="61">
        <v>460</v>
      </c>
      <c r="D90" s="61">
        <v>960</v>
      </c>
      <c r="E90" s="61">
        <v>1320</v>
      </c>
      <c r="F90" s="61">
        <v>3020</v>
      </c>
      <c r="G90" s="61">
        <v>2380</v>
      </c>
      <c r="I90" s="61">
        <v>360</v>
      </c>
      <c r="J90" s="61">
        <v>780</v>
      </c>
      <c r="K90" s="61">
        <v>2180</v>
      </c>
      <c r="L90" s="61">
        <v>503</v>
      </c>
      <c r="M90" s="61">
        <v>11885</v>
      </c>
      <c r="N90" s="61">
        <v>9364</v>
      </c>
      <c r="O90" s="61">
        <v>395</v>
      </c>
      <c r="P90" s="61">
        <v>3588</v>
      </c>
      <c r="Q90" s="61">
        <v>0</v>
      </c>
      <c r="R90" s="61">
        <v>6</v>
      </c>
      <c r="T90" s="61">
        <v>1100</v>
      </c>
      <c r="U90" s="61">
        <v>3320</v>
      </c>
      <c r="V90" s="61">
        <v>0</v>
      </c>
      <c r="W90" s="61">
        <v>1800</v>
      </c>
      <c r="X90" s="61">
        <v>1740</v>
      </c>
      <c r="Y90" s="61"/>
      <c r="Z90" s="61">
        <v>780</v>
      </c>
      <c r="AA90" s="61">
        <v>2450</v>
      </c>
      <c r="AB90" s="61">
        <v>1230</v>
      </c>
    </row>
    <row r="91" spans="1:28" x14ac:dyDescent="0.3">
      <c r="A91" s="4">
        <v>89</v>
      </c>
      <c r="B91" s="12" t="s">
        <v>104</v>
      </c>
      <c r="C91" s="61">
        <v>2220</v>
      </c>
      <c r="D91" s="61">
        <v>3000</v>
      </c>
      <c r="E91" s="61">
        <v>0</v>
      </c>
      <c r="F91" s="61">
        <v>4000</v>
      </c>
      <c r="G91" s="61">
        <v>1360</v>
      </c>
      <c r="I91" s="61">
        <v>1000</v>
      </c>
      <c r="J91" s="61">
        <v>2600</v>
      </c>
      <c r="K91" s="61">
        <v>3870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61">
        <v>0</v>
      </c>
      <c r="T91" s="61">
        <v>0</v>
      </c>
      <c r="U91" s="61">
        <v>2120</v>
      </c>
      <c r="V91" s="61">
        <v>1390</v>
      </c>
      <c r="W91" s="61">
        <v>1760</v>
      </c>
      <c r="X91" s="61">
        <v>3560</v>
      </c>
      <c r="Y91" s="61"/>
      <c r="Z91" s="61">
        <v>360</v>
      </c>
      <c r="AA91" s="61">
        <v>1262</v>
      </c>
      <c r="AB91" s="61">
        <v>210</v>
      </c>
    </row>
    <row r="92" spans="1:28" x14ac:dyDescent="0.3">
      <c r="A92" s="4">
        <v>90</v>
      </c>
      <c r="B92" s="12" t="s">
        <v>105</v>
      </c>
      <c r="C92" s="61">
        <v>500</v>
      </c>
      <c r="D92" s="61">
        <v>100</v>
      </c>
      <c r="E92" s="61">
        <v>2000</v>
      </c>
      <c r="F92" s="61">
        <v>200</v>
      </c>
      <c r="G92" s="61">
        <v>800</v>
      </c>
      <c r="I92" s="61">
        <v>400</v>
      </c>
      <c r="J92" s="61">
        <v>1000</v>
      </c>
      <c r="K92" s="61">
        <v>2000</v>
      </c>
      <c r="L92" s="61">
        <v>0</v>
      </c>
      <c r="M92" s="61">
        <v>10800</v>
      </c>
      <c r="N92" s="61">
        <v>16500</v>
      </c>
      <c r="O92" s="61">
        <v>0</v>
      </c>
      <c r="P92" s="61">
        <v>0</v>
      </c>
      <c r="Q92" s="61">
        <v>0</v>
      </c>
      <c r="R92" s="61">
        <v>4</v>
      </c>
      <c r="T92" s="61">
        <v>1690</v>
      </c>
      <c r="U92" s="61">
        <v>5920</v>
      </c>
      <c r="V92" s="61">
        <v>0</v>
      </c>
      <c r="W92" s="61">
        <v>6580</v>
      </c>
      <c r="X92" s="61">
        <v>4980</v>
      </c>
      <c r="Y92" s="61"/>
      <c r="Z92" s="61">
        <v>1200</v>
      </c>
      <c r="AA92" s="61">
        <v>3540</v>
      </c>
      <c r="AB92" s="61">
        <v>2800</v>
      </c>
    </row>
    <row r="93" spans="1:28" x14ac:dyDescent="0.3">
      <c r="A93" s="3">
        <v>91</v>
      </c>
      <c r="B93" s="12" t="s">
        <v>106</v>
      </c>
      <c r="C93" s="61">
        <v>870</v>
      </c>
      <c r="D93" s="61">
        <v>800</v>
      </c>
      <c r="E93" s="61">
        <v>0</v>
      </c>
      <c r="F93" s="61">
        <v>1000</v>
      </c>
      <c r="G93" s="61">
        <v>1400</v>
      </c>
      <c r="I93" s="61">
        <v>200</v>
      </c>
      <c r="J93" s="61">
        <v>1400</v>
      </c>
      <c r="K93" s="61">
        <v>0</v>
      </c>
      <c r="L93" s="61">
        <v>0</v>
      </c>
      <c r="M93" s="61">
        <v>0</v>
      </c>
      <c r="N93" s="61">
        <v>5910</v>
      </c>
      <c r="O93" s="61">
        <v>40</v>
      </c>
      <c r="P93" s="61">
        <v>87</v>
      </c>
      <c r="Q93" s="61">
        <v>0</v>
      </c>
      <c r="R93" s="61">
        <v>0</v>
      </c>
      <c r="T93" s="61">
        <v>310</v>
      </c>
      <c r="U93" s="61">
        <v>2440</v>
      </c>
      <c r="V93" s="61">
        <v>881</v>
      </c>
      <c r="W93" s="61">
        <v>2660</v>
      </c>
      <c r="X93" s="61">
        <v>1720</v>
      </c>
      <c r="Y93" s="61"/>
      <c r="Z93" s="61">
        <v>665</v>
      </c>
      <c r="AA93" s="61">
        <v>1048</v>
      </c>
      <c r="AB93" s="61">
        <v>2590</v>
      </c>
    </row>
    <row r="94" spans="1:28" x14ac:dyDescent="0.3">
      <c r="A94" s="9">
        <v>92</v>
      </c>
      <c r="B94" s="12" t="s">
        <v>107</v>
      </c>
      <c r="C94" s="61">
        <v>1000</v>
      </c>
      <c r="D94" s="61">
        <v>800</v>
      </c>
      <c r="E94" s="61">
        <v>3000</v>
      </c>
      <c r="F94" s="61">
        <v>4500</v>
      </c>
      <c r="G94" s="61">
        <v>500</v>
      </c>
      <c r="I94" s="61">
        <v>30</v>
      </c>
      <c r="J94" s="61">
        <v>2400</v>
      </c>
      <c r="K94" s="61">
        <v>3000</v>
      </c>
      <c r="L94" s="61">
        <v>0</v>
      </c>
      <c r="M94" s="61">
        <v>3000</v>
      </c>
      <c r="N94" s="61">
        <v>20900</v>
      </c>
      <c r="O94" s="61">
        <v>100</v>
      </c>
      <c r="P94" s="61">
        <v>100</v>
      </c>
      <c r="Q94" s="61">
        <v>0</v>
      </c>
      <c r="R94" s="61">
        <v>9</v>
      </c>
      <c r="T94" s="61">
        <v>2420</v>
      </c>
      <c r="U94" s="61">
        <v>8620</v>
      </c>
      <c r="V94" s="61">
        <v>0</v>
      </c>
      <c r="W94" s="61">
        <v>6100</v>
      </c>
      <c r="X94" s="61">
        <v>8540</v>
      </c>
      <c r="Y94" s="61"/>
      <c r="Z94" s="61">
        <v>2475</v>
      </c>
      <c r="AA94" s="61">
        <v>4712</v>
      </c>
      <c r="AB94" s="61">
        <v>4510</v>
      </c>
    </row>
    <row r="95" spans="1:28" x14ac:dyDescent="0.3">
      <c r="A95" s="3">
        <v>93</v>
      </c>
      <c r="B95" s="12" t="s">
        <v>108</v>
      </c>
      <c r="C95" s="61">
        <v>1000</v>
      </c>
      <c r="D95" s="61">
        <v>2000</v>
      </c>
      <c r="E95" s="61">
        <v>0</v>
      </c>
      <c r="F95" s="61">
        <v>800</v>
      </c>
      <c r="G95" s="61">
        <v>1200</v>
      </c>
      <c r="I95" s="61">
        <v>800</v>
      </c>
      <c r="J95" s="61">
        <v>500</v>
      </c>
      <c r="K95" s="61">
        <v>1000</v>
      </c>
      <c r="L95" s="61">
        <v>200</v>
      </c>
      <c r="M95" s="61">
        <v>2000</v>
      </c>
      <c r="N95" s="61">
        <v>9000</v>
      </c>
      <c r="O95" s="61">
        <v>200</v>
      </c>
      <c r="P95" s="61">
        <v>133</v>
      </c>
      <c r="Q95" s="61">
        <v>0</v>
      </c>
      <c r="R95" s="61">
        <v>0</v>
      </c>
      <c r="T95" s="61">
        <v>210</v>
      </c>
      <c r="U95" s="61">
        <v>1320</v>
      </c>
      <c r="V95" s="61">
        <v>903</v>
      </c>
      <c r="W95" s="61">
        <v>2940</v>
      </c>
      <c r="X95" s="61">
        <v>2000</v>
      </c>
      <c r="Y95" s="61"/>
      <c r="Z95" s="61">
        <v>85</v>
      </c>
      <c r="AA95" s="61">
        <v>2008</v>
      </c>
      <c r="AB95" s="61">
        <v>1650</v>
      </c>
    </row>
    <row r="96" spans="1:28" x14ac:dyDescent="0.3">
      <c r="A96" s="4">
        <v>94</v>
      </c>
      <c r="B96" s="12" t="s">
        <v>109</v>
      </c>
      <c r="C96" s="61">
        <v>1050</v>
      </c>
      <c r="D96" s="61">
        <v>3060</v>
      </c>
      <c r="E96" s="61">
        <v>1370</v>
      </c>
      <c r="F96" s="61">
        <v>1560</v>
      </c>
      <c r="G96" s="61">
        <v>400</v>
      </c>
      <c r="I96" s="61">
        <v>50</v>
      </c>
      <c r="J96" s="61">
        <v>1300</v>
      </c>
      <c r="K96" s="61">
        <v>1440</v>
      </c>
      <c r="L96" s="61">
        <v>200</v>
      </c>
      <c r="M96" s="61">
        <v>4300</v>
      </c>
      <c r="N96" s="61">
        <v>19800</v>
      </c>
      <c r="O96" s="61">
        <v>180</v>
      </c>
      <c r="P96" s="61">
        <v>275</v>
      </c>
      <c r="Q96" s="61">
        <v>0</v>
      </c>
      <c r="R96" s="61">
        <v>1</v>
      </c>
      <c r="T96" s="61">
        <v>0</v>
      </c>
      <c r="U96" s="61">
        <v>0</v>
      </c>
      <c r="V96" s="61">
        <v>0</v>
      </c>
      <c r="W96" s="61">
        <v>180</v>
      </c>
      <c r="X96" s="61">
        <v>1100</v>
      </c>
      <c r="Y96" s="61"/>
      <c r="Z96" s="61">
        <v>365</v>
      </c>
      <c r="AA96" s="61">
        <v>0</v>
      </c>
      <c r="AB96" s="61">
        <v>0</v>
      </c>
    </row>
    <row r="97" spans="1:28" x14ac:dyDescent="0.3">
      <c r="A97" s="3">
        <v>95</v>
      </c>
      <c r="B97" s="12" t="s">
        <v>110</v>
      </c>
      <c r="C97" s="61">
        <v>950</v>
      </c>
      <c r="D97" s="61">
        <v>0</v>
      </c>
      <c r="E97" s="61">
        <v>4040</v>
      </c>
      <c r="F97" s="61">
        <v>0</v>
      </c>
      <c r="G97" s="61">
        <v>600</v>
      </c>
      <c r="I97" s="61">
        <v>0</v>
      </c>
      <c r="J97" s="61">
        <v>1092</v>
      </c>
      <c r="K97" s="61">
        <v>1260</v>
      </c>
      <c r="L97" s="61">
        <v>0</v>
      </c>
      <c r="M97" s="61">
        <v>20600</v>
      </c>
      <c r="N97" s="61">
        <v>15400</v>
      </c>
      <c r="O97" s="61">
        <v>540</v>
      </c>
      <c r="P97" s="61">
        <v>190</v>
      </c>
      <c r="Q97" s="61">
        <v>0</v>
      </c>
      <c r="R97" s="61">
        <v>0</v>
      </c>
      <c r="T97" s="61">
        <v>3070</v>
      </c>
      <c r="U97" s="61">
        <v>11060</v>
      </c>
      <c r="V97" s="61">
        <v>0</v>
      </c>
      <c r="W97" s="61">
        <v>12440</v>
      </c>
      <c r="X97" s="61">
        <v>10020</v>
      </c>
      <c r="Y97" s="61"/>
      <c r="Z97" s="61">
        <v>2940</v>
      </c>
      <c r="AA97" s="61">
        <v>7256</v>
      </c>
      <c r="AB97" s="61">
        <v>7560</v>
      </c>
    </row>
    <row r="98" spans="1:28" x14ac:dyDescent="0.3">
      <c r="A98" s="4">
        <v>96</v>
      </c>
      <c r="B98" s="12" t="s">
        <v>111</v>
      </c>
      <c r="C98" s="61">
        <v>900</v>
      </c>
      <c r="D98" s="61">
        <v>1000</v>
      </c>
      <c r="E98" s="61">
        <v>1440</v>
      </c>
      <c r="F98" s="61">
        <v>1600</v>
      </c>
      <c r="G98" s="61">
        <v>0</v>
      </c>
      <c r="I98" s="61">
        <v>500</v>
      </c>
      <c r="J98" s="61">
        <v>1800</v>
      </c>
      <c r="K98" s="61">
        <v>2000</v>
      </c>
      <c r="L98" s="61">
        <v>0</v>
      </c>
      <c r="M98" s="61">
        <v>3400</v>
      </c>
      <c r="N98" s="61">
        <v>1000</v>
      </c>
      <c r="O98" s="61">
        <v>200</v>
      </c>
      <c r="P98" s="61">
        <v>200</v>
      </c>
      <c r="Q98" s="61">
        <v>0</v>
      </c>
      <c r="R98" s="61">
        <v>0</v>
      </c>
      <c r="T98" s="61">
        <v>490</v>
      </c>
      <c r="U98" s="61">
        <v>2820</v>
      </c>
      <c r="V98" s="61">
        <v>0</v>
      </c>
      <c r="W98" s="61">
        <v>2700</v>
      </c>
      <c r="X98" s="61">
        <v>3680</v>
      </c>
      <c r="Y98" s="61"/>
      <c r="Z98" s="61">
        <v>515</v>
      </c>
      <c r="AA98" s="61">
        <v>1082</v>
      </c>
      <c r="AB98" s="61">
        <v>1050</v>
      </c>
    </row>
    <row r="99" spans="1:28" x14ac:dyDescent="0.3">
      <c r="A99" s="3">
        <v>97</v>
      </c>
      <c r="B99" s="12" t="s">
        <v>112</v>
      </c>
      <c r="C99" s="61">
        <v>500</v>
      </c>
      <c r="D99" s="61">
        <v>840</v>
      </c>
      <c r="E99" s="61">
        <v>1071</v>
      </c>
      <c r="F99" s="61">
        <v>30200</v>
      </c>
      <c r="G99" s="61">
        <v>300</v>
      </c>
      <c r="I99" s="61">
        <v>1330</v>
      </c>
      <c r="J99" s="61">
        <v>1904</v>
      </c>
      <c r="K99" s="61">
        <v>2080</v>
      </c>
      <c r="L99" s="61">
        <v>150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2</v>
      </c>
      <c r="T99" s="61">
        <v>430</v>
      </c>
      <c r="U99" s="61">
        <v>1720</v>
      </c>
      <c r="V99" s="61">
        <v>0</v>
      </c>
      <c r="W99" s="61">
        <v>0</v>
      </c>
      <c r="X99" s="61">
        <v>2160</v>
      </c>
      <c r="Y99" s="61"/>
      <c r="Z99" s="61">
        <v>0</v>
      </c>
      <c r="AA99" s="61">
        <v>20</v>
      </c>
      <c r="AB99" s="61">
        <v>0</v>
      </c>
    </row>
    <row r="100" spans="1:28" x14ac:dyDescent="0.3">
      <c r="A100" s="3">
        <v>98</v>
      </c>
      <c r="B100" s="12" t="s">
        <v>113</v>
      </c>
      <c r="C100" s="61">
        <v>1500</v>
      </c>
      <c r="D100" s="61">
        <v>3100</v>
      </c>
      <c r="E100" s="61">
        <v>2280</v>
      </c>
      <c r="F100" s="61">
        <v>7300</v>
      </c>
      <c r="G100" s="61">
        <v>1000</v>
      </c>
      <c r="I100" s="61">
        <v>910</v>
      </c>
      <c r="J100" s="61">
        <v>4200</v>
      </c>
      <c r="K100" s="61">
        <v>5100</v>
      </c>
      <c r="L100" s="61">
        <v>50</v>
      </c>
      <c r="M100" s="61">
        <v>3600</v>
      </c>
      <c r="N100" s="61">
        <v>12600</v>
      </c>
      <c r="O100" s="61">
        <v>200</v>
      </c>
      <c r="P100" s="61">
        <v>100</v>
      </c>
      <c r="Q100" s="61">
        <v>0</v>
      </c>
      <c r="R100" s="61">
        <v>5</v>
      </c>
      <c r="T100" s="61">
        <v>1780</v>
      </c>
      <c r="U100" s="61">
        <v>5920</v>
      </c>
      <c r="V100" s="61">
        <v>174</v>
      </c>
      <c r="W100" s="61">
        <v>2860</v>
      </c>
      <c r="X100" s="61">
        <v>7660</v>
      </c>
      <c r="Y100" s="61"/>
      <c r="Z100" s="61">
        <v>1490</v>
      </c>
      <c r="AA100" s="61">
        <v>2616</v>
      </c>
      <c r="AB100" s="61">
        <v>2100</v>
      </c>
    </row>
    <row r="101" spans="1:28" x14ac:dyDescent="0.3">
      <c r="A101" s="3">
        <v>99</v>
      </c>
      <c r="B101" s="12" t="s">
        <v>114</v>
      </c>
      <c r="C101" s="61">
        <v>400</v>
      </c>
      <c r="D101" s="61">
        <v>0</v>
      </c>
      <c r="E101" s="61">
        <v>1300</v>
      </c>
      <c r="F101" s="61">
        <v>600</v>
      </c>
      <c r="G101" s="61">
        <v>420</v>
      </c>
      <c r="I101" s="61">
        <v>100</v>
      </c>
      <c r="J101" s="61">
        <v>3400</v>
      </c>
      <c r="K101" s="61">
        <v>1500</v>
      </c>
      <c r="L101" s="61">
        <v>25</v>
      </c>
      <c r="M101" s="61">
        <v>1000</v>
      </c>
      <c r="N101" s="61">
        <v>100000</v>
      </c>
      <c r="O101" s="61">
        <v>0</v>
      </c>
      <c r="P101" s="61">
        <v>0</v>
      </c>
      <c r="Q101" s="61">
        <v>0</v>
      </c>
      <c r="R101" s="61">
        <v>1</v>
      </c>
      <c r="T101" s="61">
        <v>1080</v>
      </c>
      <c r="U101" s="61">
        <v>4060</v>
      </c>
      <c r="V101" s="61">
        <v>0</v>
      </c>
      <c r="W101" s="61">
        <v>3980</v>
      </c>
      <c r="X101" s="61">
        <v>3480</v>
      </c>
      <c r="Y101" s="61"/>
      <c r="Z101" s="61">
        <v>980</v>
      </c>
      <c r="AA101" s="61">
        <v>0</v>
      </c>
      <c r="AB101" s="61">
        <v>1740</v>
      </c>
    </row>
    <row r="102" spans="1:28" x14ac:dyDescent="0.3">
      <c r="A102" s="4">
        <v>100</v>
      </c>
      <c r="B102" s="12" t="s">
        <v>115</v>
      </c>
      <c r="C102" s="61">
        <v>700</v>
      </c>
      <c r="D102" s="61">
        <v>0</v>
      </c>
      <c r="E102" s="61">
        <v>2600</v>
      </c>
      <c r="F102" s="61">
        <v>2000</v>
      </c>
      <c r="G102" s="61">
        <v>2400</v>
      </c>
      <c r="I102" s="61">
        <v>500</v>
      </c>
      <c r="J102" s="61">
        <v>1400</v>
      </c>
      <c r="K102" s="61">
        <v>4000</v>
      </c>
      <c r="L102" s="61">
        <v>100</v>
      </c>
      <c r="M102" s="61">
        <v>10000</v>
      </c>
      <c r="N102" s="61">
        <v>9000</v>
      </c>
      <c r="O102" s="61">
        <v>0</v>
      </c>
      <c r="P102" s="61">
        <v>170</v>
      </c>
      <c r="Q102" s="61">
        <v>0</v>
      </c>
      <c r="R102" s="61">
        <v>0</v>
      </c>
      <c r="T102" s="61">
        <v>2660</v>
      </c>
      <c r="U102" s="61">
        <v>9240</v>
      </c>
      <c r="V102" s="61">
        <v>0</v>
      </c>
      <c r="W102" s="61">
        <v>8400</v>
      </c>
      <c r="X102" s="61">
        <v>6480</v>
      </c>
      <c r="Y102" s="61"/>
      <c r="Z102" s="61">
        <v>1955</v>
      </c>
      <c r="AA102" s="61">
        <v>5574</v>
      </c>
      <c r="AB102" s="61">
        <v>3370</v>
      </c>
    </row>
    <row r="103" spans="1:28" x14ac:dyDescent="0.3">
      <c r="A103" s="4">
        <v>101</v>
      </c>
      <c r="B103" s="12" t="s">
        <v>116</v>
      </c>
      <c r="C103" s="61">
        <v>0</v>
      </c>
      <c r="D103" s="61">
        <v>0</v>
      </c>
      <c r="E103" s="61">
        <v>3494</v>
      </c>
      <c r="F103" s="61">
        <v>1800</v>
      </c>
      <c r="G103" s="61">
        <v>0</v>
      </c>
      <c r="I103" s="61">
        <v>0</v>
      </c>
      <c r="J103" s="61">
        <v>1500</v>
      </c>
      <c r="K103" s="61">
        <v>2000</v>
      </c>
      <c r="L103" s="61">
        <v>0</v>
      </c>
      <c r="M103" s="61">
        <v>20000</v>
      </c>
      <c r="N103" s="61">
        <v>33000</v>
      </c>
      <c r="O103" s="61">
        <v>0</v>
      </c>
      <c r="P103" s="61">
        <v>0</v>
      </c>
      <c r="Q103" s="61">
        <v>0</v>
      </c>
      <c r="R103" s="61">
        <v>30</v>
      </c>
      <c r="T103" s="61">
        <v>4290</v>
      </c>
      <c r="U103" s="61">
        <v>11800</v>
      </c>
      <c r="V103" s="61">
        <v>0</v>
      </c>
      <c r="W103" s="61">
        <v>11480</v>
      </c>
      <c r="X103" s="61">
        <v>11320</v>
      </c>
      <c r="Y103" s="61"/>
      <c r="Z103" s="61">
        <v>3135</v>
      </c>
      <c r="AA103" s="61">
        <v>7408</v>
      </c>
      <c r="AB103" s="61">
        <v>7410</v>
      </c>
    </row>
    <row r="104" spans="1:28" x14ac:dyDescent="0.3">
      <c r="A104" s="4">
        <v>102</v>
      </c>
      <c r="B104" s="12" t="s">
        <v>117</v>
      </c>
      <c r="C104" s="61">
        <v>150</v>
      </c>
      <c r="D104" s="61">
        <v>1000</v>
      </c>
      <c r="E104" s="61">
        <v>300</v>
      </c>
      <c r="F104" s="61">
        <v>1810</v>
      </c>
      <c r="G104" s="61">
        <v>1800</v>
      </c>
      <c r="I104" s="61">
        <v>120</v>
      </c>
      <c r="J104" s="61">
        <v>980</v>
      </c>
      <c r="K104" s="61">
        <v>1020</v>
      </c>
      <c r="L104" s="61">
        <v>0</v>
      </c>
      <c r="M104" s="61">
        <v>50</v>
      </c>
      <c r="N104" s="61">
        <v>80</v>
      </c>
      <c r="O104" s="61">
        <v>48</v>
      </c>
      <c r="P104" s="61">
        <v>55</v>
      </c>
      <c r="Q104" s="61">
        <v>0</v>
      </c>
      <c r="R104" s="61">
        <v>0</v>
      </c>
      <c r="T104" s="61">
        <v>930</v>
      </c>
      <c r="U104" s="61">
        <v>1960</v>
      </c>
      <c r="V104" s="61">
        <v>503</v>
      </c>
      <c r="W104" s="61">
        <v>1510</v>
      </c>
      <c r="X104" s="61">
        <v>1040</v>
      </c>
      <c r="Y104" s="61"/>
      <c r="Z104" s="61">
        <v>665</v>
      </c>
      <c r="AA104" s="61">
        <v>1248</v>
      </c>
      <c r="AB104" s="61">
        <v>1340</v>
      </c>
    </row>
    <row r="105" spans="1:28" x14ac:dyDescent="0.3">
      <c r="A105" s="3">
        <v>103</v>
      </c>
      <c r="B105" s="12" t="s">
        <v>118</v>
      </c>
      <c r="C105" s="61">
        <v>1400</v>
      </c>
      <c r="D105" s="61">
        <v>1500</v>
      </c>
      <c r="E105" s="61">
        <v>6050</v>
      </c>
      <c r="F105" s="61">
        <v>1200</v>
      </c>
      <c r="G105" s="61">
        <v>1000</v>
      </c>
      <c r="I105" s="61">
        <v>500</v>
      </c>
      <c r="J105" s="61">
        <v>1000</v>
      </c>
      <c r="K105" s="61">
        <v>5000</v>
      </c>
      <c r="L105" s="61">
        <v>250</v>
      </c>
      <c r="M105" s="61">
        <v>5400</v>
      </c>
      <c r="N105" s="61">
        <v>37600</v>
      </c>
      <c r="O105" s="61">
        <v>1000</v>
      </c>
      <c r="P105" s="61">
        <v>200</v>
      </c>
      <c r="Q105" s="61">
        <v>0</v>
      </c>
      <c r="R105" s="61">
        <v>75</v>
      </c>
      <c r="T105" s="61">
        <v>1150</v>
      </c>
      <c r="U105" s="61">
        <v>5500</v>
      </c>
      <c r="V105" s="61">
        <v>0</v>
      </c>
      <c r="W105" s="61">
        <v>6680</v>
      </c>
      <c r="X105" s="61">
        <v>5720</v>
      </c>
      <c r="Y105" s="61"/>
      <c r="Z105" s="61">
        <v>1365</v>
      </c>
      <c r="AA105" s="61">
        <v>4288</v>
      </c>
      <c r="AB105" s="61">
        <v>580</v>
      </c>
    </row>
    <row r="106" spans="1:28" x14ac:dyDescent="0.3">
      <c r="A106" s="3">
        <v>104</v>
      </c>
      <c r="B106" s="12" t="s">
        <v>119</v>
      </c>
      <c r="C106" s="61">
        <v>500</v>
      </c>
      <c r="D106" s="61">
        <v>1800</v>
      </c>
      <c r="E106" s="61">
        <v>1700</v>
      </c>
      <c r="F106" s="61">
        <v>4000</v>
      </c>
      <c r="G106" s="61">
        <v>1500</v>
      </c>
      <c r="I106" s="61">
        <v>0</v>
      </c>
      <c r="J106" s="61">
        <v>1000</v>
      </c>
      <c r="K106" s="61">
        <v>2000</v>
      </c>
      <c r="L106" s="61">
        <v>300</v>
      </c>
      <c r="M106" s="61">
        <v>13000</v>
      </c>
      <c r="N106" s="61">
        <v>8000</v>
      </c>
      <c r="O106" s="61">
        <v>200</v>
      </c>
      <c r="P106" s="61">
        <v>0</v>
      </c>
      <c r="Q106" s="61">
        <v>0</v>
      </c>
      <c r="R106" s="61">
        <v>8</v>
      </c>
      <c r="T106" s="61">
        <v>1650</v>
      </c>
      <c r="U106" s="61">
        <v>4120</v>
      </c>
      <c r="V106" s="61">
        <v>0</v>
      </c>
      <c r="W106" s="61">
        <v>2660</v>
      </c>
      <c r="X106" s="61">
        <v>4180</v>
      </c>
      <c r="Y106" s="61"/>
      <c r="Z106" s="61">
        <v>1570</v>
      </c>
      <c r="AA106" s="61">
        <v>3462</v>
      </c>
      <c r="AB106" s="61">
        <v>2710</v>
      </c>
    </row>
    <row r="107" spans="1:28" x14ac:dyDescent="0.3">
      <c r="A107" s="3">
        <v>105</v>
      </c>
      <c r="B107" s="12" t="s">
        <v>120</v>
      </c>
      <c r="C107" s="61">
        <v>1500</v>
      </c>
      <c r="D107" s="61">
        <v>3000</v>
      </c>
      <c r="E107" s="61">
        <v>1020</v>
      </c>
      <c r="F107" s="61">
        <v>5000</v>
      </c>
      <c r="G107" s="61">
        <v>1000</v>
      </c>
      <c r="I107" s="61">
        <v>1000</v>
      </c>
      <c r="J107" s="61">
        <v>2400</v>
      </c>
      <c r="K107" s="61">
        <v>3700</v>
      </c>
      <c r="L107" s="61">
        <v>50</v>
      </c>
      <c r="M107" s="61">
        <v>2200</v>
      </c>
      <c r="N107" s="61">
        <v>11500</v>
      </c>
      <c r="O107" s="61">
        <v>380</v>
      </c>
      <c r="P107" s="61">
        <v>0</v>
      </c>
      <c r="Q107" s="61">
        <v>0</v>
      </c>
      <c r="R107" s="61">
        <v>6</v>
      </c>
      <c r="T107" s="61">
        <v>1020</v>
      </c>
      <c r="U107" s="61">
        <v>3920</v>
      </c>
      <c r="V107" s="61">
        <v>863</v>
      </c>
      <c r="W107" s="61">
        <v>2800</v>
      </c>
      <c r="X107" s="61">
        <v>5660</v>
      </c>
      <c r="Y107" s="61"/>
      <c r="Z107" s="61">
        <v>840</v>
      </c>
      <c r="AA107" s="61">
        <v>2828</v>
      </c>
      <c r="AB107" s="61">
        <v>1820</v>
      </c>
    </row>
    <row r="108" spans="1:28" x14ac:dyDescent="0.3">
      <c r="A108" s="9">
        <v>106</v>
      </c>
      <c r="B108" s="12" t="s">
        <v>121</v>
      </c>
      <c r="C108" s="61">
        <v>500</v>
      </c>
      <c r="D108" s="61">
        <v>500</v>
      </c>
      <c r="E108" s="61">
        <v>1200</v>
      </c>
      <c r="F108" s="61">
        <v>1000</v>
      </c>
      <c r="G108" s="61">
        <v>1000</v>
      </c>
      <c r="I108" s="61">
        <v>100</v>
      </c>
      <c r="J108" s="61">
        <v>400</v>
      </c>
      <c r="K108" s="61">
        <v>3600</v>
      </c>
      <c r="L108" s="61">
        <v>125</v>
      </c>
      <c r="M108" s="61">
        <v>1500</v>
      </c>
      <c r="N108" s="61">
        <v>1500</v>
      </c>
      <c r="O108" s="61">
        <v>300</v>
      </c>
      <c r="P108" s="61">
        <v>100</v>
      </c>
      <c r="Q108" s="61">
        <v>0</v>
      </c>
      <c r="R108" s="61">
        <v>3</v>
      </c>
      <c r="T108" s="61">
        <v>1180</v>
      </c>
      <c r="U108" s="61">
        <v>4140</v>
      </c>
      <c r="V108" s="61">
        <v>58</v>
      </c>
      <c r="W108" s="61">
        <v>4220</v>
      </c>
      <c r="X108" s="61">
        <v>3440</v>
      </c>
      <c r="Y108" s="61"/>
      <c r="Z108" s="61">
        <v>1130</v>
      </c>
      <c r="AA108" s="61">
        <v>3094</v>
      </c>
      <c r="AB108" s="61">
        <v>90</v>
      </c>
    </row>
    <row r="109" spans="1:28" x14ac:dyDescent="0.3">
      <c r="A109" s="4">
        <v>107</v>
      </c>
      <c r="B109" s="12" t="s">
        <v>122</v>
      </c>
      <c r="C109" s="61">
        <v>0</v>
      </c>
      <c r="D109" s="61">
        <v>0</v>
      </c>
      <c r="E109" s="61">
        <v>600</v>
      </c>
      <c r="F109" s="61">
        <v>2000</v>
      </c>
      <c r="G109" s="61">
        <v>500</v>
      </c>
      <c r="I109" s="61">
        <v>0</v>
      </c>
      <c r="J109" s="61">
        <v>1800</v>
      </c>
      <c r="K109" s="61">
        <v>1260</v>
      </c>
      <c r="L109" s="61">
        <v>0</v>
      </c>
      <c r="M109" s="61">
        <v>22500</v>
      </c>
      <c r="N109" s="61">
        <v>0</v>
      </c>
      <c r="O109" s="61">
        <v>0</v>
      </c>
      <c r="P109" s="61">
        <v>0</v>
      </c>
      <c r="Q109" s="61">
        <v>0</v>
      </c>
      <c r="R109" s="61">
        <v>0</v>
      </c>
      <c r="T109" s="61">
        <v>2030</v>
      </c>
      <c r="U109" s="61">
        <v>5580</v>
      </c>
      <c r="V109" s="61">
        <v>915</v>
      </c>
      <c r="W109" s="61">
        <v>4280</v>
      </c>
      <c r="X109" s="61">
        <v>4860</v>
      </c>
      <c r="Y109" s="61"/>
      <c r="Z109" s="61">
        <v>1485</v>
      </c>
      <c r="AA109" s="61">
        <v>2408</v>
      </c>
      <c r="AB109" s="61">
        <v>3190</v>
      </c>
    </row>
    <row r="110" spans="1:28" x14ac:dyDescent="0.3">
      <c r="A110" s="4">
        <v>108</v>
      </c>
      <c r="B110" s="12" t="s">
        <v>123</v>
      </c>
      <c r="C110" s="61">
        <v>500</v>
      </c>
      <c r="D110" s="61">
        <v>800</v>
      </c>
      <c r="E110" s="61">
        <v>2010</v>
      </c>
      <c r="F110" s="61">
        <v>4000</v>
      </c>
      <c r="G110" s="61">
        <v>3800</v>
      </c>
      <c r="I110" s="61">
        <v>400</v>
      </c>
      <c r="J110" s="61">
        <v>800</v>
      </c>
      <c r="K110" s="61">
        <v>1500</v>
      </c>
      <c r="L110" s="61">
        <v>0</v>
      </c>
      <c r="M110" s="61">
        <v>18000</v>
      </c>
      <c r="N110" s="61">
        <v>9900</v>
      </c>
      <c r="O110" s="61">
        <v>0</v>
      </c>
      <c r="P110" s="61">
        <v>0</v>
      </c>
      <c r="Q110" s="61">
        <v>0</v>
      </c>
      <c r="R110" s="61">
        <v>9</v>
      </c>
      <c r="T110" s="61">
        <v>2090</v>
      </c>
      <c r="U110" s="61">
        <v>6300</v>
      </c>
      <c r="V110" s="61">
        <v>0</v>
      </c>
      <c r="W110" s="61">
        <v>4000</v>
      </c>
      <c r="X110" s="61">
        <v>3020</v>
      </c>
      <c r="Y110" s="61"/>
      <c r="Z110" s="61">
        <v>1490</v>
      </c>
      <c r="AA110" s="61">
        <v>4566</v>
      </c>
      <c r="AB110" s="61">
        <v>4170</v>
      </c>
    </row>
    <row r="111" spans="1:28" x14ac:dyDescent="0.3">
      <c r="A111" s="3">
        <v>109</v>
      </c>
      <c r="B111" s="12" t="s">
        <v>124</v>
      </c>
      <c r="C111" s="61">
        <v>900</v>
      </c>
      <c r="D111" s="61">
        <v>500</v>
      </c>
      <c r="E111" s="61">
        <v>4300</v>
      </c>
      <c r="F111" s="61">
        <v>4200</v>
      </c>
      <c r="G111" s="61">
        <v>1300</v>
      </c>
      <c r="I111" s="61">
        <v>700</v>
      </c>
      <c r="J111" s="61">
        <v>9200</v>
      </c>
      <c r="K111" s="61">
        <v>5400</v>
      </c>
      <c r="L111" s="61">
        <v>0</v>
      </c>
      <c r="M111" s="61">
        <v>6200</v>
      </c>
      <c r="N111" s="61">
        <v>21500</v>
      </c>
      <c r="O111" s="61">
        <v>0</v>
      </c>
      <c r="P111" s="61">
        <v>0</v>
      </c>
      <c r="Q111" s="61">
        <v>0</v>
      </c>
      <c r="R111" s="61">
        <v>33</v>
      </c>
      <c r="T111" s="61">
        <v>3470</v>
      </c>
      <c r="U111" s="61">
        <v>11520</v>
      </c>
      <c r="V111" s="61">
        <v>0</v>
      </c>
      <c r="W111" s="61">
        <v>9340</v>
      </c>
      <c r="X111" s="61">
        <v>10240</v>
      </c>
      <c r="Y111" s="61"/>
      <c r="Z111" s="61">
        <v>2495</v>
      </c>
      <c r="AA111" s="61">
        <v>0</v>
      </c>
      <c r="AB111" s="61">
        <v>4190</v>
      </c>
    </row>
    <row r="112" spans="1:28" x14ac:dyDescent="0.3">
      <c r="A112" s="4">
        <v>110</v>
      </c>
      <c r="B112" s="12" t="s">
        <v>125</v>
      </c>
      <c r="C112" s="61">
        <v>0</v>
      </c>
      <c r="D112" s="61">
        <v>25000</v>
      </c>
      <c r="E112" s="61">
        <v>19700</v>
      </c>
      <c r="F112" s="61">
        <v>29500</v>
      </c>
      <c r="G112" s="61">
        <v>22000</v>
      </c>
      <c r="I112" s="61">
        <v>3800</v>
      </c>
      <c r="J112" s="61">
        <v>19400</v>
      </c>
      <c r="K112" s="61">
        <v>26500</v>
      </c>
      <c r="L112" s="61">
        <v>0</v>
      </c>
      <c r="M112" s="61">
        <v>40000</v>
      </c>
      <c r="N112" s="61">
        <v>190000</v>
      </c>
      <c r="O112" s="61">
        <v>0</v>
      </c>
      <c r="P112" s="61">
        <v>0</v>
      </c>
      <c r="Q112" s="61">
        <v>0</v>
      </c>
      <c r="R112" s="61">
        <v>0</v>
      </c>
      <c r="T112" s="61">
        <v>18920</v>
      </c>
      <c r="U112" s="61">
        <v>27040</v>
      </c>
      <c r="V112" s="61">
        <v>0</v>
      </c>
      <c r="W112" s="61">
        <v>29120</v>
      </c>
      <c r="X112" s="61">
        <v>27980</v>
      </c>
      <c r="Y112" s="61"/>
      <c r="Z112" s="61">
        <v>10040</v>
      </c>
      <c r="AA112" s="61">
        <v>19932</v>
      </c>
      <c r="AB112" s="61">
        <v>15020</v>
      </c>
    </row>
    <row r="113" spans="1:28" x14ac:dyDescent="0.3">
      <c r="A113" s="3">
        <v>111</v>
      </c>
      <c r="B113" s="12" t="s">
        <v>126</v>
      </c>
      <c r="C113" s="61">
        <v>0</v>
      </c>
      <c r="D113" s="61">
        <v>0</v>
      </c>
      <c r="E113" s="61">
        <v>4656</v>
      </c>
      <c r="F113" s="61">
        <v>1940</v>
      </c>
      <c r="G113" s="61">
        <v>0</v>
      </c>
      <c r="I113" s="61">
        <v>1000</v>
      </c>
      <c r="J113" s="61">
        <v>866</v>
      </c>
      <c r="K113" s="61">
        <v>1520</v>
      </c>
      <c r="L113" s="61">
        <v>0</v>
      </c>
      <c r="M113" s="61">
        <v>23200</v>
      </c>
      <c r="N113" s="61">
        <v>49500</v>
      </c>
      <c r="O113" s="61">
        <v>0</v>
      </c>
      <c r="P113" s="61">
        <v>0</v>
      </c>
      <c r="Q113" s="61">
        <v>10000</v>
      </c>
      <c r="R113" s="61">
        <v>0</v>
      </c>
      <c r="T113" s="61">
        <v>4460</v>
      </c>
      <c r="U113" s="61">
        <v>12260</v>
      </c>
      <c r="V113" s="61">
        <v>0</v>
      </c>
      <c r="W113" s="61">
        <v>11860</v>
      </c>
      <c r="X113" s="61">
        <v>11760</v>
      </c>
      <c r="Y113" s="61"/>
      <c r="Z113" s="61">
        <v>2260</v>
      </c>
      <c r="AA113" s="61">
        <v>8390</v>
      </c>
      <c r="AB113" s="61">
        <v>8250</v>
      </c>
    </row>
    <row r="114" spans="1:28" x14ac:dyDescent="0.3">
      <c r="A114" s="4">
        <v>112</v>
      </c>
      <c r="B114" s="70" t="s">
        <v>127</v>
      </c>
      <c r="C114" s="71">
        <v>1000</v>
      </c>
      <c r="D114" s="71">
        <v>2200</v>
      </c>
      <c r="E114" s="71">
        <v>2800</v>
      </c>
      <c r="F114" s="71">
        <v>2920</v>
      </c>
      <c r="G114" s="71">
        <v>1400</v>
      </c>
      <c r="I114" s="71">
        <v>800</v>
      </c>
      <c r="J114" s="71">
        <v>1800</v>
      </c>
      <c r="K114" s="71">
        <v>1270</v>
      </c>
      <c r="L114" s="71">
        <v>15886</v>
      </c>
      <c r="M114" s="71">
        <v>5200</v>
      </c>
      <c r="N114" s="71">
        <v>11900</v>
      </c>
      <c r="O114" s="71">
        <v>0</v>
      </c>
      <c r="P114" s="71">
        <v>0</v>
      </c>
      <c r="Q114" s="71">
        <v>0</v>
      </c>
      <c r="R114" s="71">
        <v>8</v>
      </c>
      <c r="T114" s="71">
        <v>1050</v>
      </c>
      <c r="U114" s="71">
        <v>3440</v>
      </c>
      <c r="V114" s="71">
        <v>0</v>
      </c>
      <c r="W114" s="71">
        <v>3420</v>
      </c>
      <c r="X114" s="71">
        <v>4020</v>
      </c>
      <c r="Y114" s="71"/>
      <c r="Z114" s="71">
        <v>700</v>
      </c>
      <c r="AA114" s="71">
        <v>2454</v>
      </c>
      <c r="AB114" s="71">
        <v>3220</v>
      </c>
    </row>
  </sheetData>
  <mergeCells count="2">
    <mergeCell ref="C1:S1"/>
    <mergeCell ref="T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selection activeCell="L8" sqref="L8"/>
    </sheetView>
  </sheetViews>
  <sheetFormatPr defaultRowHeight="14.4" x14ac:dyDescent="0.3"/>
  <cols>
    <col min="1" max="1" width="4.109375" style="55" customWidth="1"/>
    <col min="2" max="2" width="14.88671875" style="43" customWidth="1"/>
    <col min="3" max="3" width="11.33203125" bestFit="1" customWidth="1"/>
    <col min="4" max="4" width="11.88671875" bestFit="1" customWidth="1"/>
    <col min="5" max="6" width="10.33203125" bestFit="1" customWidth="1"/>
    <col min="7" max="7" width="12.109375" bestFit="1" customWidth="1"/>
    <col min="8" max="8" width="12.5546875" customWidth="1"/>
    <col min="9" max="9" width="12.44140625" customWidth="1"/>
    <col min="10" max="10" width="11.88671875" customWidth="1"/>
    <col min="11" max="14" width="12.5546875" customWidth="1"/>
    <col min="15" max="15" width="8.33203125" bestFit="1" customWidth="1"/>
    <col min="16" max="16" width="0" hidden="1" customWidth="1"/>
    <col min="17" max="18" width="8.33203125" bestFit="1" customWidth="1"/>
    <col min="19" max="28" width="9.33203125" bestFit="1" customWidth="1"/>
    <col min="56" max="56" width="4.109375" customWidth="1"/>
    <col min="57" max="57" width="21.44140625" bestFit="1" customWidth="1"/>
    <col min="58" max="58" width="11" bestFit="1" customWidth="1"/>
    <col min="59" max="59" width="10" bestFit="1" customWidth="1"/>
    <col min="60" max="60" width="12.88671875" customWidth="1"/>
    <col min="61" max="61" width="11.5546875" bestFit="1" customWidth="1"/>
    <col min="62" max="67" width="9.33203125" bestFit="1" customWidth="1"/>
    <col min="68" max="68" width="10" bestFit="1" customWidth="1"/>
    <col min="69" max="69" width="11" bestFit="1" customWidth="1"/>
    <col min="70" max="73" width="9.33203125" bestFit="1" customWidth="1"/>
    <col min="74" max="75" width="13.33203125" customWidth="1"/>
    <col min="76" max="79" width="10.88671875" bestFit="1" customWidth="1"/>
    <col min="312" max="312" width="4.109375" customWidth="1"/>
    <col min="313" max="313" width="21.44140625" bestFit="1" customWidth="1"/>
    <col min="314" max="314" width="11" bestFit="1" customWidth="1"/>
    <col min="315" max="315" width="10" bestFit="1" customWidth="1"/>
    <col min="316" max="316" width="12.88671875" customWidth="1"/>
    <col min="317" max="317" width="11.5546875" bestFit="1" customWidth="1"/>
    <col min="318" max="323" width="9.33203125" bestFit="1" customWidth="1"/>
    <col min="324" max="324" width="10" bestFit="1" customWidth="1"/>
    <col min="325" max="325" width="11" bestFit="1" customWidth="1"/>
    <col min="326" max="329" width="9.33203125" bestFit="1" customWidth="1"/>
    <col min="330" max="331" width="13.33203125" customWidth="1"/>
    <col min="332" max="335" width="10.88671875" bestFit="1" customWidth="1"/>
    <col min="568" max="568" width="4.109375" customWidth="1"/>
    <col min="569" max="569" width="21.44140625" bestFit="1" customWidth="1"/>
    <col min="570" max="570" width="11" bestFit="1" customWidth="1"/>
    <col min="571" max="571" width="10" bestFit="1" customWidth="1"/>
    <col min="572" max="572" width="12.88671875" customWidth="1"/>
    <col min="573" max="573" width="11.5546875" bestFit="1" customWidth="1"/>
    <col min="574" max="579" width="9.33203125" bestFit="1" customWidth="1"/>
    <col min="580" max="580" width="10" bestFit="1" customWidth="1"/>
    <col min="581" max="581" width="11" bestFit="1" customWidth="1"/>
    <col min="582" max="585" width="9.33203125" bestFit="1" customWidth="1"/>
    <col min="586" max="587" width="13.33203125" customWidth="1"/>
    <col min="588" max="591" width="10.88671875" bestFit="1" customWidth="1"/>
    <col min="824" max="824" width="4.109375" customWidth="1"/>
    <col min="825" max="825" width="21.44140625" bestFit="1" customWidth="1"/>
    <col min="826" max="826" width="11" bestFit="1" customWidth="1"/>
    <col min="827" max="827" width="10" bestFit="1" customWidth="1"/>
    <col min="828" max="828" width="12.88671875" customWidth="1"/>
    <col min="829" max="829" width="11.5546875" bestFit="1" customWidth="1"/>
    <col min="830" max="835" width="9.33203125" bestFit="1" customWidth="1"/>
    <col min="836" max="836" width="10" bestFit="1" customWidth="1"/>
    <col min="837" max="837" width="11" bestFit="1" customWidth="1"/>
    <col min="838" max="841" width="9.33203125" bestFit="1" customWidth="1"/>
    <col min="842" max="843" width="13.33203125" customWidth="1"/>
    <col min="844" max="847" width="10.88671875" bestFit="1" customWidth="1"/>
    <col min="1080" max="1080" width="4.109375" customWidth="1"/>
    <col min="1081" max="1081" width="21.44140625" bestFit="1" customWidth="1"/>
    <col min="1082" max="1082" width="11" bestFit="1" customWidth="1"/>
    <col min="1083" max="1083" width="10" bestFit="1" customWidth="1"/>
    <col min="1084" max="1084" width="12.88671875" customWidth="1"/>
    <col min="1085" max="1085" width="11.5546875" bestFit="1" customWidth="1"/>
    <col min="1086" max="1091" width="9.33203125" bestFit="1" customWidth="1"/>
    <col min="1092" max="1092" width="10" bestFit="1" customWidth="1"/>
    <col min="1093" max="1093" width="11" bestFit="1" customWidth="1"/>
    <col min="1094" max="1097" width="9.33203125" bestFit="1" customWidth="1"/>
    <col min="1098" max="1099" width="13.33203125" customWidth="1"/>
    <col min="1100" max="1103" width="10.88671875" bestFit="1" customWidth="1"/>
    <col min="1336" max="1336" width="4.109375" customWidth="1"/>
    <col min="1337" max="1337" width="21.44140625" bestFit="1" customWidth="1"/>
    <col min="1338" max="1338" width="11" bestFit="1" customWidth="1"/>
    <col min="1339" max="1339" width="10" bestFit="1" customWidth="1"/>
    <col min="1340" max="1340" width="12.88671875" customWidth="1"/>
    <col min="1341" max="1341" width="11.5546875" bestFit="1" customWidth="1"/>
    <col min="1342" max="1347" width="9.33203125" bestFit="1" customWidth="1"/>
    <col min="1348" max="1348" width="10" bestFit="1" customWidth="1"/>
    <col min="1349" max="1349" width="11" bestFit="1" customWidth="1"/>
    <col min="1350" max="1353" width="9.33203125" bestFit="1" customWidth="1"/>
    <col min="1354" max="1355" width="13.33203125" customWidth="1"/>
    <col min="1356" max="1359" width="10.88671875" bestFit="1" customWidth="1"/>
    <col min="1592" max="1592" width="4.109375" customWidth="1"/>
    <col min="1593" max="1593" width="21.44140625" bestFit="1" customWidth="1"/>
    <col min="1594" max="1594" width="11" bestFit="1" customWidth="1"/>
    <col min="1595" max="1595" width="10" bestFit="1" customWidth="1"/>
    <col min="1596" max="1596" width="12.88671875" customWidth="1"/>
    <col min="1597" max="1597" width="11.5546875" bestFit="1" customWidth="1"/>
    <col min="1598" max="1603" width="9.33203125" bestFit="1" customWidth="1"/>
    <col min="1604" max="1604" width="10" bestFit="1" customWidth="1"/>
    <col min="1605" max="1605" width="11" bestFit="1" customWidth="1"/>
    <col min="1606" max="1609" width="9.33203125" bestFit="1" customWidth="1"/>
    <col min="1610" max="1611" width="13.33203125" customWidth="1"/>
    <col min="1612" max="1615" width="10.88671875" bestFit="1" customWidth="1"/>
    <col min="1848" max="1848" width="4.109375" customWidth="1"/>
    <col min="1849" max="1849" width="21.44140625" bestFit="1" customWidth="1"/>
    <col min="1850" max="1850" width="11" bestFit="1" customWidth="1"/>
    <col min="1851" max="1851" width="10" bestFit="1" customWidth="1"/>
    <col min="1852" max="1852" width="12.88671875" customWidth="1"/>
    <col min="1853" max="1853" width="11.5546875" bestFit="1" customWidth="1"/>
    <col min="1854" max="1859" width="9.33203125" bestFit="1" customWidth="1"/>
    <col min="1860" max="1860" width="10" bestFit="1" customWidth="1"/>
    <col min="1861" max="1861" width="11" bestFit="1" customWidth="1"/>
    <col min="1862" max="1865" width="9.33203125" bestFit="1" customWidth="1"/>
    <col min="1866" max="1867" width="13.33203125" customWidth="1"/>
    <col min="1868" max="1871" width="10.88671875" bestFit="1" customWidth="1"/>
    <col min="2104" max="2104" width="4.109375" customWidth="1"/>
    <col min="2105" max="2105" width="21.44140625" bestFit="1" customWidth="1"/>
    <col min="2106" max="2106" width="11" bestFit="1" customWidth="1"/>
    <col min="2107" max="2107" width="10" bestFit="1" customWidth="1"/>
    <col min="2108" max="2108" width="12.88671875" customWidth="1"/>
    <col min="2109" max="2109" width="11.5546875" bestFit="1" customWidth="1"/>
    <col min="2110" max="2115" width="9.33203125" bestFit="1" customWidth="1"/>
    <col min="2116" max="2116" width="10" bestFit="1" customWidth="1"/>
    <col min="2117" max="2117" width="11" bestFit="1" customWidth="1"/>
    <col min="2118" max="2121" width="9.33203125" bestFit="1" customWidth="1"/>
    <col min="2122" max="2123" width="13.33203125" customWidth="1"/>
    <col min="2124" max="2127" width="10.88671875" bestFit="1" customWidth="1"/>
    <col min="2360" max="2360" width="4.109375" customWidth="1"/>
    <col min="2361" max="2361" width="21.44140625" bestFit="1" customWidth="1"/>
    <col min="2362" max="2362" width="11" bestFit="1" customWidth="1"/>
    <col min="2363" max="2363" width="10" bestFit="1" customWidth="1"/>
    <col min="2364" max="2364" width="12.88671875" customWidth="1"/>
    <col min="2365" max="2365" width="11.5546875" bestFit="1" customWidth="1"/>
    <col min="2366" max="2371" width="9.33203125" bestFit="1" customWidth="1"/>
    <col min="2372" max="2372" width="10" bestFit="1" customWidth="1"/>
    <col min="2373" max="2373" width="11" bestFit="1" customWidth="1"/>
    <col min="2374" max="2377" width="9.33203125" bestFit="1" customWidth="1"/>
    <col min="2378" max="2379" width="13.33203125" customWidth="1"/>
    <col min="2380" max="2383" width="10.88671875" bestFit="1" customWidth="1"/>
    <col min="2616" max="2616" width="4.109375" customWidth="1"/>
    <col min="2617" max="2617" width="21.44140625" bestFit="1" customWidth="1"/>
    <col min="2618" max="2618" width="11" bestFit="1" customWidth="1"/>
    <col min="2619" max="2619" width="10" bestFit="1" customWidth="1"/>
    <col min="2620" max="2620" width="12.88671875" customWidth="1"/>
    <col min="2621" max="2621" width="11.5546875" bestFit="1" customWidth="1"/>
    <col min="2622" max="2627" width="9.33203125" bestFit="1" customWidth="1"/>
    <col min="2628" max="2628" width="10" bestFit="1" customWidth="1"/>
    <col min="2629" max="2629" width="11" bestFit="1" customWidth="1"/>
    <col min="2630" max="2633" width="9.33203125" bestFit="1" customWidth="1"/>
    <col min="2634" max="2635" width="13.33203125" customWidth="1"/>
    <col min="2636" max="2639" width="10.88671875" bestFit="1" customWidth="1"/>
    <col min="2872" max="2872" width="4.109375" customWidth="1"/>
    <col min="2873" max="2873" width="21.44140625" bestFit="1" customWidth="1"/>
    <col min="2874" max="2874" width="11" bestFit="1" customWidth="1"/>
    <col min="2875" max="2875" width="10" bestFit="1" customWidth="1"/>
    <col min="2876" max="2876" width="12.88671875" customWidth="1"/>
    <col min="2877" max="2877" width="11.5546875" bestFit="1" customWidth="1"/>
    <col min="2878" max="2883" width="9.33203125" bestFit="1" customWidth="1"/>
    <col min="2884" max="2884" width="10" bestFit="1" customWidth="1"/>
    <col min="2885" max="2885" width="11" bestFit="1" customWidth="1"/>
    <col min="2886" max="2889" width="9.33203125" bestFit="1" customWidth="1"/>
    <col min="2890" max="2891" width="13.33203125" customWidth="1"/>
    <col min="2892" max="2895" width="10.88671875" bestFit="1" customWidth="1"/>
    <col min="3128" max="3128" width="4.109375" customWidth="1"/>
    <col min="3129" max="3129" width="21.44140625" bestFit="1" customWidth="1"/>
    <col min="3130" max="3130" width="11" bestFit="1" customWidth="1"/>
    <col min="3131" max="3131" width="10" bestFit="1" customWidth="1"/>
    <col min="3132" max="3132" width="12.88671875" customWidth="1"/>
    <col min="3133" max="3133" width="11.5546875" bestFit="1" customWidth="1"/>
    <col min="3134" max="3139" width="9.33203125" bestFit="1" customWidth="1"/>
    <col min="3140" max="3140" width="10" bestFit="1" customWidth="1"/>
    <col min="3141" max="3141" width="11" bestFit="1" customWidth="1"/>
    <col min="3142" max="3145" width="9.33203125" bestFit="1" customWidth="1"/>
    <col min="3146" max="3147" width="13.33203125" customWidth="1"/>
    <col min="3148" max="3151" width="10.88671875" bestFit="1" customWidth="1"/>
    <col min="3384" max="3384" width="4.109375" customWidth="1"/>
    <col min="3385" max="3385" width="21.44140625" bestFit="1" customWidth="1"/>
    <col min="3386" max="3386" width="11" bestFit="1" customWidth="1"/>
    <col min="3387" max="3387" width="10" bestFit="1" customWidth="1"/>
    <col min="3388" max="3388" width="12.88671875" customWidth="1"/>
    <col min="3389" max="3389" width="11.5546875" bestFit="1" customWidth="1"/>
    <col min="3390" max="3395" width="9.33203125" bestFit="1" customWidth="1"/>
    <col min="3396" max="3396" width="10" bestFit="1" customWidth="1"/>
    <col min="3397" max="3397" width="11" bestFit="1" customWidth="1"/>
    <col min="3398" max="3401" width="9.33203125" bestFit="1" customWidth="1"/>
    <col min="3402" max="3403" width="13.33203125" customWidth="1"/>
    <col min="3404" max="3407" width="10.88671875" bestFit="1" customWidth="1"/>
    <col min="3640" max="3640" width="4.109375" customWidth="1"/>
    <col min="3641" max="3641" width="21.44140625" bestFit="1" customWidth="1"/>
    <col min="3642" max="3642" width="11" bestFit="1" customWidth="1"/>
    <col min="3643" max="3643" width="10" bestFit="1" customWidth="1"/>
    <col min="3644" max="3644" width="12.88671875" customWidth="1"/>
    <col min="3645" max="3645" width="11.5546875" bestFit="1" customWidth="1"/>
    <col min="3646" max="3651" width="9.33203125" bestFit="1" customWidth="1"/>
    <col min="3652" max="3652" width="10" bestFit="1" customWidth="1"/>
    <col min="3653" max="3653" width="11" bestFit="1" customWidth="1"/>
    <col min="3654" max="3657" width="9.33203125" bestFit="1" customWidth="1"/>
    <col min="3658" max="3659" width="13.33203125" customWidth="1"/>
    <col min="3660" max="3663" width="10.88671875" bestFit="1" customWidth="1"/>
    <col min="3896" max="3896" width="4.109375" customWidth="1"/>
    <col min="3897" max="3897" width="21.44140625" bestFit="1" customWidth="1"/>
    <col min="3898" max="3898" width="11" bestFit="1" customWidth="1"/>
    <col min="3899" max="3899" width="10" bestFit="1" customWidth="1"/>
    <col min="3900" max="3900" width="12.88671875" customWidth="1"/>
    <col min="3901" max="3901" width="11.5546875" bestFit="1" customWidth="1"/>
    <col min="3902" max="3907" width="9.33203125" bestFit="1" customWidth="1"/>
    <col min="3908" max="3908" width="10" bestFit="1" customWidth="1"/>
    <col min="3909" max="3909" width="11" bestFit="1" customWidth="1"/>
    <col min="3910" max="3913" width="9.33203125" bestFit="1" customWidth="1"/>
    <col min="3914" max="3915" width="13.33203125" customWidth="1"/>
    <col min="3916" max="3919" width="10.88671875" bestFit="1" customWidth="1"/>
    <col min="4152" max="4152" width="4.109375" customWidth="1"/>
    <col min="4153" max="4153" width="21.44140625" bestFit="1" customWidth="1"/>
    <col min="4154" max="4154" width="11" bestFit="1" customWidth="1"/>
    <col min="4155" max="4155" width="10" bestFit="1" customWidth="1"/>
    <col min="4156" max="4156" width="12.88671875" customWidth="1"/>
    <col min="4157" max="4157" width="11.5546875" bestFit="1" customWidth="1"/>
    <col min="4158" max="4163" width="9.33203125" bestFit="1" customWidth="1"/>
    <col min="4164" max="4164" width="10" bestFit="1" customWidth="1"/>
    <col min="4165" max="4165" width="11" bestFit="1" customWidth="1"/>
    <col min="4166" max="4169" width="9.33203125" bestFit="1" customWidth="1"/>
    <col min="4170" max="4171" width="13.33203125" customWidth="1"/>
    <col min="4172" max="4175" width="10.88671875" bestFit="1" customWidth="1"/>
    <col min="4408" max="4408" width="4.109375" customWidth="1"/>
    <col min="4409" max="4409" width="21.44140625" bestFit="1" customWidth="1"/>
    <col min="4410" max="4410" width="11" bestFit="1" customWidth="1"/>
    <col min="4411" max="4411" width="10" bestFit="1" customWidth="1"/>
    <col min="4412" max="4412" width="12.88671875" customWidth="1"/>
    <col min="4413" max="4413" width="11.5546875" bestFit="1" customWidth="1"/>
    <col min="4414" max="4419" width="9.33203125" bestFit="1" customWidth="1"/>
    <col min="4420" max="4420" width="10" bestFit="1" customWidth="1"/>
    <col min="4421" max="4421" width="11" bestFit="1" customWidth="1"/>
    <col min="4422" max="4425" width="9.33203125" bestFit="1" customWidth="1"/>
    <col min="4426" max="4427" width="13.33203125" customWidth="1"/>
    <col min="4428" max="4431" width="10.88671875" bestFit="1" customWidth="1"/>
    <col min="4664" max="4664" width="4.109375" customWidth="1"/>
    <col min="4665" max="4665" width="21.44140625" bestFit="1" customWidth="1"/>
    <col min="4666" max="4666" width="11" bestFit="1" customWidth="1"/>
    <col min="4667" max="4667" width="10" bestFit="1" customWidth="1"/>
    <col min="4668" max="4668" width="12.88671875" customWidth="1"/>
    <col min="4669" max="4669" width="11.5546875" bestFit="1" customWidth="1"/>
    <col min="4670" max="4675" width="9.33203125" bestFit="1" customWidth="1"/>
    <col min="4676" max="4676" width="10" bestFit="1" customWidth="1"/>
    <col min="4677" max="4677" width="11" bestFit="1" customWidth="1"/>
    <col min="4678" max="4681" width="9.33203125" bestFit="1" customWidth="1"/>
    <col min="4682" max="4683" width="13.33203125" customWidth="1"/>
    <col min="4684" max="4687" width="10.88671875" bestFit="1" customWidth="1"/>
    <col min="4920" max="4920" width="4.109375" customWidth="1"/>
    <col min="4921" max="4921" width="21.44140625" bestFit="1" customWidth="1"/>
    <col min="4922" max="4922" width="11" bestFit="1" customWidth="1"/>
    <col min="4923" max="4923" width="10" bestFit="1" customWidth="1"/>
    <col min="4924" max="4924" width="12.88671875" customWidth="1"/>
    <col min="4925" max="4925" width="11.5546875" bestFit="1" customWidth="1"/>
    <col min="4926" max="4931" width="9.33203125" bestFit="1" customWidth="1"/>
    <col min="4932" max="4932" width="10" bestFit="1" customWidth="1"/>
    <col min="4933" max="4933" width="11" bestFit="1" customWidth="1"/>
    <col min="4934" max="4937" width="9.33203125" bestFit="1" customWidth="1"/>
    <col min="4938" max="4939" width="13.33203125" customWidth="1"/>
    <col min="4940" max="4943" width="10.88671875" bestFit="1" customWidth="1"/>
    <col min="5176" max="5176" width="4.109375" customWidth="1"/>
    <col min="5177" max="5177" width="21.44140625" bestFit="1" customWidth="1"/>
    <col min="5178" max="5178" width="11" bestFit="1" customWidth="1"/>
    <col min="5179" max="5179" width="10" bestFit="1" customWidth="1"/>
    <col min="5180" max="5180" width="12.88671875" customWidth="1"/>
    <col min="5181" max="5181" width="11.5546875" bestFit="1" customWidth="1"/>
    <col min="5182" max="5187" width="9.33203125" bestFit="1" customWidth="1"/>
    <col min="5188" max="5188" width="10" bestFit="1" customWidth="1"/>
    <col min="5189" max="5189" width="11" bestFit="1" customWidth="1"/>
    <col min="5190" max="5193" width="9.33203125" bestFit="1" customWidth="1"/>
    <col min="5194" max="5195" width="13.33203125" customWidth="1"/>
    <col min="5196" max="5199" width="10.88671875" bestFit="1" customWidth="1"/>
    <col min="5432" max="5432" width="4.109375" customWidth="1"/>
    <col min="5433" max="5433" width="21.44140625" bestFit="1" customWidth="1"/>
    <col min="5434" max="5434" width="11" bestFit="1" customWidth="1"/>
    <col min="5435" max="5435" width="10" bestFit="1" customWidth="1"/>
    <col min="5436" max="5436" width="12.88671875" customWidth="1"/>
    <col min="5437" max="5437" width="11.5546875" bestFit="1" customWidth="1"/>
    <col min="5438" max="5443" width="9.33203125" bestFit="1" customWidth="1"/>
    <col min="5444" max="5444" width="10" bestFit="1" customWidth="1"/>
    <col min="5445" max="5445" width="11" bestFit="1" customWidth="1"/>
    <col min="5446" max="5449" width="9.33203125" bestFit="1" customWidth="1"/>
    <col min="5450" max="5451" width="13.33203125" customWidth="1"/>
    <col min="5452" max="5455" width="10.88671875" bestFit="1" customWidth="1"/>
    <col min="5688" max="5688" width="4.109375" customWidth="1"/>
    <col min="5689" max="5689" width="21.44140625" bestFit="1" customWidth="1"/>
    <col min="5690" max="5690" width="11" bestFit="1" customWidth="1"/>
    <col min="5691" max="5691" width="10" bestFit="1" customWidth="1"/>
    <col min="5692" max="5692" width="12.88671875" customWidth="1"/>
    <col min="5693" max="5693" width="11.5546875" bestFit="1" customWidth="1"/>
    <col min="5694" max="5699" width="9.33203125" bestFit="1" customWidth="1"/>
    <col min="5700" max="5700" width="10" bestFit="1" customWidth="1"/>
    <col min="5701" max="5701" width="11" bestFit="1" customWidth="1"/>
    <col min="5702" max="5705" width="9.33203125" bestFit="1" customWidth="1"/>
    <col min="5706" max="5707" width="13.33203125" customWidth="1"/>
    <col min="5708" max="5711" width="10.88671875" bestFit="1" customWidth="1"/>
    <col min="5944" max="5944" width="4.109375" customWidth="1"/>
    <col min="5945" max="5945" width="21.44140625" bestFit="1" customWidth="1"/>
    <col min="5946" max="5946" width="11" bestFit="1" customWidth="1"/>
    <col min="5947" max="5947" width="10" bestFit="1" customWidth="1"/>
    <col min="5948" max="5948" width="12.88671875" customWidth="1"/>
    <col min="5949" max="5949" width="11.5546875" bestFit="1" customWidth="1"/>
    <col min="5950" max="5955" width="9.33203125" bestFit="1" customWidth="1"/>
    <col min="5956" max="5956" width="10" bestFit="1" customWidth="1"/>
    <col min="5957" max="5957" width="11" bestFit="1" customWidth="1"/>
    <col min="5958" max="5961" width="9.33203125" bestFit="1" customWidth="1"/>
    <col min="5962" max="5963" width="13.33203125" customWidth="1"/>
    <col min="5964" max="5967" width="10.88671875" bestFit="1" customWidth="1"/>
    <col min="6200" max="6200" width="4.109375" customWidth="1"/>
    <col min="6201" max="6201" width="21.44140625" bestFit="1" customWidth="1"/>
    <col min="6202" max="6202" width="11" bestFit="1" customWidth="1"/>
    <col min="6203" max="6203" width="10" bestFit="1" customWidth="1"/>
    <col min="6204" max="6204" width="12.88671875" customWidth="1"/>
    <col min="6205" max="6205" width="11.5546875" bestFit="1" customWidth="1"/>
    <col min="6206" max="6211" width="9.33203125" bestFit="1" customWidth="1"/>
    <col min="6212" max="6212" width="10" bestFit="1" customWidth="1"/>
    <col min="6213" max="6213" width="11" bestFit="1" customWidth="1"/>
    <col min="6214" max="6217" width="9.33203125" bestFit="1" customWidth="1"/>
    <col min="6218" max="6219" width="13.33203125" customWidth="1"/>
    <col min="6220" max="6223" width="10.88671875" bestFit="1" customWidth="1"/>
    <col min="6456" max="6456" width="4.109375" customWidth="1"/>
    <col min="6457" max="6457" width="21.44140625" bestFit="1" customWidth="1"/>
    <col min="6458" max="6458" width="11" bestFit="1" customWidth="1"/>
    <col min="6459" max="6459" width="10" bestFit="1" customWidth="1"/>
    <col min="6460" max="6460" width="12.88671875" customWidth="1"/>
    <col min="6461" max="6461" width="11.5546875" bestFit="1" customWidth="1"/>
    <col min="6462" max="6467" width="9.33203125" bestFit="1" customWidth="1"/>
    <col min="6468" max="6468" width="10" bestFit="1" customWidth="1"/>
    <col min="6469" max="6469" width="11" bestFit="1" customWidth="1"/>
    <col min="6470" max="6473" width="9.33203125" bestFit="1" customWidth="1"/>
    <col min="6474" max="6475" width="13.33203125" customWidth="1"/>
    <col min="6476" max="6479" width="10.88671875" bestFit="1" customWidth="1"/>
    <col min="6712" max="6712" width="4.109375" customWidth="1"/>
    <col min="6713" max="6713" width="21.44140625" bestFit="1" customWidth="1"/>
    <col min="6714" max="6714" width="11" bestFit="1" customWidth="1"/>
    <col min="6715" max="6715" width="10" bestFit="1" customWidth="1"/>
    <col min="6716" max="6716" width="12.88671875" customWidth="1"/>
    <col min="6717" max="6717" width="11.5546875" bestFit="1" customWidth="1"/>
    <col min="6718" max="6723" width="9.33203125" bestFit="1" customWidth="1"/>
    <col min="6724" max="6724" width="10" bestFit="1" customWidth="1"/>
    <col min="6725" max="6725" width="11" bestFit="1" customWidth="1"/>
    <col min="6726" max="6729" width="9.33203125" bestFit="1" customWidth="1"/>
    <col min="6730" max="6731" width="13.33203125" customWidth="1"/>
    <col min="6732" max="6735" width="10.88671875" bestFit="1" customWidth="1"/>
    <col min="6968" max="6968" width="4.109375" customWidth="1"/>
    <col min="6969" max="6969" width="21.44140625" bestFit="1" customWidth="1"/>
    <col min="6970" max="6970" width="11" bestFit="1" customWidth="1"/>
    <col min="6971" max="6971" width="10" bestFit="1" customWidth="1"/>
    <col min="6972" max="6972" width="12.88671875" customWidth="1"/>
    <col min="6973" max="6973" width="11.5546875" bestFit="1" customWidth="1"/>
    <col min="6974" max="6979" width="9.33203125" bestFit="1" customWidth="1"/>
    <col min="6980" max="6980" width="10" bestFit="1" customWidth="1"/>
    <col min="6981" max="6981" width="11" bestFit="1" customWidth="1"/>
    <col min="6982" max="6985" width="9.33203125" bestFit="1" customWidth="1"/>
    <col min="6986" max="6987" width="13.33203125" customWidth="1"/>
    <col min="6988" max="6991" width="10.88671875" bestFit="1" customWidth="1"/>
    <col min="7224" max="7224" width="4.109375" customWidth="1"/>
    <col min="7225" max="7225" width="21.44140625" bestFit="1" customWidth="1"/>
    <col min="7226" max="7226" width="11" bestFit="1" customWidth="1"/>
    <col min="7227" max="7227" width="10" bestFit="1" customWidth="1"/>
    <col min="7228" max="7228" width="12.88671875" customWidth="1"/>
    <col min="7229" max="7229" width="11.5546875" bestFit="1" customWidth="1"/>
    <col min="7230" max="7235" width="9.33203125" bestFit="1" customWidth="1"/>
    <col min="7236" max="7236" width="10" bestFit="1" customWidth="1"/>
    <col min="7237" max="7237" width="11" bestFit="1" customWidth="1"/>
    <col min="7238" max="7241" width="9.33203125" bestFit="1" customWidth="1"/>
    <col min="7242" max="7243" width="13.33203125" customWidth="1"/>
    <col min="7244" max="7247" width="10.88671875" bestFit="1" customWidth="1"/>
    <col min="7480" max="7480" width="4.109375" customWidth="1"/>
    <col min="7481" max="7481" width="21.44140625" bestFit="1" customWidth="1"/>
    <col min="7482" max="7482" width="11" bestFit="1" customWidth="1"/>
    <col min="7483" max="7483" width="10" bestFit="1" customWidth="1"/>
    <col min="7484" max="7484" width="12.88671875" customWidth="1"/>
    <col min="7485" max="7485" width="11.5546875" bestFit="1" customWidth="1"/>
    <col min="7486" max="7491" width="9.33203125" bestFit="1" customWidth="1"/>
    <col min="7492" max="7492" width="10" bestFit="1" customWidth="1"/>
    <col min="7493" max="7493" width="11" bestFit="1" customWidth="1"/>
    <col min="7494" max="7497" width="9.33203125" bestFit="1" customWidth="1"/>
    <col min="7498" max="7499" width="13.33203125" customWidth="1"/>
    <col min="7500" max="7503" width="10.88671875" bestFit="1" customWidth="1"/>
    <col min="7736" max="7736" width="4.109375" customWidth="1"/>
    <col min="7737" max="7737" width="21.44140625" bestFit="1" customWidth="1"/>
    <col min="7738" max="7738" width="11" bestFit="1" customWidth="1"/>
    <col min="7739" max="7739" width="10" bestFit="1" customWidth="1"/>
    <col min="7740" max="7740" width="12.88671875" customWidth="1"/>
    <col min="7741" max="7741" width="11.5546875" bestFit="1" customWidth="1"/>
    <col min="7742" max="7747" width="9.33203125" bestFit="1" customWidth="1"/>
    <col min="7748" max="7748" width="10" bestFit="1" customWidth="1"/>
    <col min="7749" max="7749" width="11" bestFit="1" customWidth="1"/>
    <col min="7750" max="7753" width="9.33203125" bestFit="1" customWidth="1"/>
    <col min="7754" max="7755" width="13.33203125" customWidth="1"/>
    <col min="7756" max="7759" width="10.88671875" bestFit="1" customWidth="1"/>
    <col min="7992" max="7992" width="4.109375" customWidth="1"/>
    <col min="7993" max="7993" width="21.44140625" bestFit="1" customWidth="1"/>
    <col min="7994" max="7994" width="11" bestFit="1" customWidth="1"/>
    <col min="7995" max="7995" width="10" bestFit="1" customWidth="1"/>
    <col min="7996" max="7996" width="12.88671875" customWidth="1"/>
    <col min="7997" max="7997" width="11.5546875" bestFit="1" customWidth="1"/>
    <col min="7998" max="8003" width="9.33203125" bestFit="1" customWidth="1"/>
    <col min="8004" max="8004" width="10" bestFit="1" customWidth="1"/>
    <col min="8005" max="8005" width="11" bestFit="1" customWidth="1"/>
    <col min="8006" max="8009" width="9.33203125" bestFit="1" customWidth="1"/>
    <col min="8010" max="8011" width="13.33203125" customWidth="1"/>
    <col min="8012" max="8015" width="10.88671875" bestFit="1" customWidth="1"/>
    <col min="8248" max="8248" width="4.109375" customWidth="1"/>
    <col min="8249" max="8249" width="21.44140625" bestFit="1" customWidth="1"/>
    <col min="8250" max="8250" width="11" bestFit="1" customWidth="1"/>
    <col min="8251" max="8251" width="10" bestFit="1" customWidth="1"/>
    <col min="8252" max="8252" width="12.88671875" customWidth="1"/>
    <col min="8253" max="8253" width="11.5546875" bestFit="1" customWidth="1"/>
    <col min="8254" max="8259" width="9.33203125" bestFit="1" customWidth="1"/>
    <col min="8260" max="8260" width="10" bestFit="1" customWidth="1"/>
    <col min="8261" max="8261" width="11" bestFit="1" customWidth="1"/>
    <col min="8262" max="8265" width="9.33203125" bestFit="1" customWidth="1"/>
    <col min="8266" max="8267" width="13.33203125" customWidth="1"/>
    <col min="8268" max="8271" width="10.88671875" bestFit="1" customWidth="1"/>
    <col min="8504" max="8504" width="4.109375" customWidth="1"/>
    <col min="8505" max="8505" width="21.44140625" bestFit="1" customWidth="1"/>
    <col min="8506" max="8506" width="11" bestFit="1" customWidth="1"/>
    <col min="8507" max="8507" width="10" bestFit="1" customWidth="1"/>
    <col min="8508" max="8508" width="12.88671875" customWidth="1"/>
    <col min="8509" max="8509" width="11.5546875" bestFit="1" customWidth="1"/>
    <col min="8510" max="8515" width="9.33203125" bestFit="1" customWidth="1"/>
    <col min="8516" max="8516" width="10" bestFit="1" customWidth="1"/>
    <col min="8517" max="8517" width="11" bestFit="1" customWidth="1"/>
    <col min="8518" max="8521" width="9.33203125" bestFit="1" customWidth="1"/>
    <col min="8522" max="8523" width="13.33203125" customWidth="1"/>
    <col min="8524" max="8527" width="10.88671875" bestFit="1" customWidth="1"/>
    <col min="8760" max="8760" width="4.109375" customWidth="1"/>
    <col min="8761" max="8761" width="21.44140625" bestFit="1" customWidth="1"/>
    <col min="8762" max="8762" width="11" bestFit="1" customWidth="1"/>
    <col min="8763" max="8763" width="10" bestFit="1" customWidth="1"/>
    <col min="8764" max="8764" width="12.88671875" customWidth="1"/>
    <col min="8765" max="8765" width="11.5546875" bestFit="1" customWidth="1"/>
    <col min="8766" max="8771" width="9.33203125" bestFit="1" customWidth="1"/>
    <col min="8772" max="8772" width="10" bestFit="1" customWidth="1"/>
    <col min="8773" max="8773" width="11" bestFit="1" customWidth="1"/>
    <col min="8774" max="8777" width="9.33203125" bestFit="1" customWidth="1"/>
    <col min="8778" max="8779" width="13.33203125" customWidth="1"/>
    <col min="8780" max="8783" width="10.88671875" bestFit="1" customWidth="1"/>
    <col min="9016" max="9016" width="4.109375" customWidth="1"/>
    <col min="9017" max="9017" width="21.44140625" bestFit="1" customWidth="1"/>
    <col min="9018" max="9018" width="11" bestFit="1" customWidth="1"/>
    <col min="9019" max="9019" width="10" bestFit="1" customWidth="1"/>
    <col min="9020" max="9020" width="12.88671875" customWidth="1"/>
    <col min="9021" max="9021" width="11.5546875" bestFit="1" customWidth="1"/>
    <col min="9022" max="9027" width="9.33203125" bestFit="1" customWidth="1"/>
    <col min="9028" max="9028" width="10" bestFit="1" customWidth="1"/>
    <col min="9029" max="9029" width="11" bestFit="1" customWidth="1"/>
    <col min="9030" max="9033" width="9.33203125" bestFit="1" customWidth="1"/>
    <col min="9034" max="9035" width="13.33203125" customWidth="1"/>
    <col min="9036" max="9039" width="10.88671875" bestFit="1" customWidth="1"/>
    <col min="9272" max="9272" width="4.109375" customWidth="1"/>
    <col min="9273" max="9273" width="21.44140625" bestFit="1" customWidth="1"/>
    <col min="9274" max="9274" width="11" bestFit="1" customWidth="1"/>
    <col min="9275" max="9275" width="10" bestFit="1" customWidth="1"/>
    <col min="9276" max="9276" width="12.88671875" customWidth="1"/>
    <col min="9277" max="9277" width="11.5546875" bestFit="1" customWidth="1"/>
    <col min="9278" max="9283" width="9.33203125" bestFit="1" customWidth="1"/>
    <col min="9284" max="9284" width="10" bestFit="1" customWidth="1"/>
    <col min="9285" max="9285" width="11" bestFit="1" customWidth="1"/>
    <col min="9286" max="9289" width="9.33203125" bestFit="1" customWidth="1"/>
    <col min="9290" max="9291" width="13.33203125" customWidth="1"/>
    <col min="9292" max="9295" width="10.88671875" bestFit="1" customWidth="1"/>
    <col min="9528" max="9528" width="4.109375" customWidth="1"/>
    <col min="9529" max="9529" width="21.44140625" bestFit="1" customWidth="1"/>
    <col min="9530" max="9530" width="11" bestFit="1" customWidth="1"/>
    <col min="9531" max="9531" width="10" bestFit="1" customWidth="1"/>
    <col min="9532" max="9532" width="12.88671875" customWidth="1"/>
    <col min="9533" max="9533" width="11.5546875" bestFit="1" customWidth="1"/>
    <col min="9534" max="9539" width="9.33203125" bestFit="1" customWidth="1"/>
    <col min="9540" max="9540" width="10" bestFit="1" customWidth="1"/>
    <col min="9541" max="9541" width="11" bestFit="1" customWidth="1"/>
    <col min="9542" max="9545" width="9.33203125" bestFit="1" customWidth="1"/>
    <col min="9546" max="9547" width="13.33203125" customWidth="1"/>
    <col min="9548" max="9551" width="10.88671875" bestFit="1" customWidth="1"/>
    <col min="9784" max="9784" width="4.109375" customWidth="1"/>
    <col min="9785" max="9785" width="21.44140625" bestFit="1" customWidth="1"/>
    <col min="9786" max="9786" width="11" bestFit="1" customWidth="1"/>
    <col min="9787" max="9787" width="10" bestFit="1" customWidth="1"/>
    <col min="9788" max="9788" width="12.88671875" customWidth="1"/>
    <col min="9789" max="9789" width="11.5546875" bestFit="1" customWidth="1"/>
    <col min="9790" max="9795" width="9.33203125" bestFit="1" customWidth="1"/>
    <col min="9796" max="9796" width="10" bestFit="1" customWidth="1"/>
    <col min="9797" max="9797" width="11" bestFit="1" customWidth="1"/>
    <col min="9798" max="9801" width="9.33203125" bestFit="1" customWidth="1"/>
    <col min="9802" max="9803" width="13.33203125" customWidth="1"/>
    <col min="9804" max="9807" width="10.88671875" bestFit="1" customWidth="1"/>
    <col min="10040" max="10040" width="4.109375" customWidth="1"/>
    <col min="10041" max="10041" width="21.44140625" bestFit="1" customWidth="1"/>
    <col min="10042" max="10042" width="11" bestFit="1" customWidth="1"/>
    <col min="10043" max="10043" width="10" bestFit="1" customWidth="1"/>
    <col min="10044" max="10044" width="12.88671875" customWidth="1"/>
    <col min="10045" max="10045" width="11.5546875" bestFit="1" customWidth="1"/>
    <col min="10046" max="10051" width="9.33203125" bestFit="1" customWidth="1"/>
    <col min="10052" max="10052" width="10" bestFit="1" customWidth="1"/>
    <col min="10053" max="10053" width="11" bestFit="1" customWidth="1"/>
    <col min="10054" max="10057" width="9.33203125" bestFit="1" customWidth="1"/>
    <col min="10058" max="10059" width="13.33203125" customWidth="1"/>
    <col min="10060" max="10063" width="10.88671875" bestFit="1" customWidth="1"/>
    <col min="10296" max="10296" width="4.109375" customWidth="1"/>
    <col min="10297" max="10297" width="21.44140625" bestFit="1" customWidth="1"/>
    <col min="10298" max="10298" width="11" bestFit="1" customWidth="1"/>
    <col min="10299" max="10299" width="10" bestFit="1" customWidth="1"/>
    <col min="10300" max="10300" width="12.88671875" customWidth="1"/>
    <col min="10301" max="10301" width="11.5546875" bestFit="1" customWidth="1"/>
    <col min="10302" max="10307" width="9.33203125" bestFit="1" customWidth="1"/>
    <col min="10308" max="10308" width="10" bestFit="1" customWidth="1"/>
    <col min="10309" max="10309" width="11" bestFit="1" customWidth="1"/>
    <col min="10310" max="10313" width="9.33203125" bestFit="1" customWidth="1"/>
    <col min="10314" max="10315" width="13.33203125" customWidth="1"/>
    <col min="10316" max="10319" width="10.88671875" bestFit="1" customWidth="1"/>
    <col min="10552" max="10552" width="4.109375" customWidth="1"/>
    <col min="10553" max="10553" width="21.44140625" bestFit="1" customWidth="1"/>
    <col min="10554" max="10554" width="11" bestFit="1" customWidth="1"/>
    <col min="10555" max="10555" width="10" bestFit="1" customWidth="1"/>
    <col min="10556" max="10556" width="12.88671875" customWidth="1"/>
    <col min="10557" max="10557" width="11.5546875" bestFit="1" customWidth="1"/>
    <col min="10558" max="10563" width="9.33203125" bestFit="1" customWidth="1"/>
    <col min="10564" max="10564" width="10" bestFit="1" customWidth="1"/>
    <col min="10565" max="10565" width="11" bestFit="1" customWidth="1"/>
    <col min="10566" max="10569" width="9.33203125" bestFit="1" customWidth="1"/>
    <col min="10570" max="10571" width="13.33203125" customWidth="1"/>
    <col min="10572" max="10575" width="10.88671875" bestFit="1" customWidth="1"/>
    <col min="10808" max="10808" width="4.109375" customWidth="1"/>
    <col min="10809" max="10809" width="21.44140625" bestFit="1" customWidth="1"/>
    <col min="10810" max="10810" width="11" bestFit="1" customWidth="1"/>
    <col min="10811" max="10811" width="10" bestFit="1" customWidth="1"/>
    <col min="10812" max="10812" width="12.88671875" customWidth="1"/>
    <col min="10813" max="10813" width="11.5546875" bestFit="1" customWidth="1"/>
    <col min="10814" max="10819" width="9.33203125" bestFit="1" customWidth="1"/>
    <col min="10820" max="10820" width="10" bestFit="1" customWidth="1"/>
    <col min="10821" max="10821" width="11" bestFit="1" customWidth="1"/>
    <col min="10822" max="10825" width="9.33203125" bestFit="1" customWidth="1"/>
    <col min="10826" max="10827" width="13.33203125" customWidth="1"/>
    <col min="10828" max="10831" width="10.88671875" bestFit="1" customWidth="1"/>
    <col min="11064" max="11064" width="4.109375" customWidth="1"/>
    <col min="11065" max="11065" width="21.44140625" bestFit="1" customWidth="1"/>
    <col min="11066" max="11066" width="11" bestFit="1" customWidth="1"/>
    <col min="11067" max="11067" width="10" bestFit="1" customWidth="1"/>
    <col min="11068" max="11068" width="12.88671875" customWidth="1"/>
    <col min="11069" max="11069" width="11.5546875" bestFit="1" customWidth="1"/>
    <col min="11070" max="11075" width="9.33203125" bestFit="1" customWidth="1"/>
    <col min="11076" max="11076" width="10" bestFit="1" customWidth="1"/>
    <col min="11077" max="11077" width="11" bestFit="1" customWidth="1"/>
    <col min="11078" max="11081" width="9.33203125" bestFit="1" customWidth="1"/>
    <col min="11082" max="11083" width="13.33203125" customWidth="1"/>
    <col min="11084" max="11087" width="10.88671875" bestFit="1" customWidth="1"/>
    <col min="11320" max="11320" width="4.109375" customWidth="1"/>
    <col min="11321" max="11321" width="21.44140625" bestFit="1" customWidth="1"/>
    <col min="11322" max="11322" width="11" bestFit="1" customWidth="1"/>
    <col min="11323" max="11323" width="10" bestFit="1" customWidth="1"/>
    <col min="11324" max="11324" width="12.88671875" customWidth="1"/>
    <col min="11325" max="11325" width="11.5546875" bestFit="1" customWidth="1"/>
    <col min="11326" max="11331" width="9.33203125" bestFit="1" customWidth="1"/>
    <col min="11332" max="11332" width="10" bestFit="1" customWidth="1"/>
    <col min="11333" max="11333" width="11" bestFit="1" customWidth="1"/>
    <col min="11334" max="11337" width="9.33203125" bestFit="1" customWidth="1"/>
    <col min="11338" max="11339" width="13.33203125" customWidth="1"/>
    <col min="11340" max="11343" width="10.88671875" bestFit="1" customWidth="1"/>
    <col min="11576" max="11576" width="4.109375" customWidth="1"/>
    <col min="11577" max="11577" width="21.44140625" bestFit="1" customWidth="1"/>
    <col min="11578" max="11578" width="11" bestFit="1" customWidth="1"/>
    <col min="11579" max="11579" width="10" bestFit="1" customWidth="1"/>
    <col min="11580" max="11580" width="12.88671875" customWidth="1"/>
    <col min="11581" max="11581" width="11.5546875" bestFit="1" customWidth="1"/>
    <col min="11582" max="11587" width="9.33203125" bestFit="1" customWidth="1"/>
    <col min="11588" max="11588" width="10" bestFit="1" customWidth="1"/>
    <col min="11589" max="11589" width="11" bestFit="1" customWidth="1"/>
    <col min="11590" max="11593" width="9.33203125" bestFit="1" customWidth="1"/>
    <col min="11594" max="11595" width="13.33203125" customWidth="1"/>
    <col min="11596" max="11599" width="10.88671875" bestFit="1" customWidth="1"/>
    <col min="11832" max="11832" width="4.109375" customWidth="1"/>
    <col min="11833" max="11833" width="21.44140625" bestFit="1" customWidth="1"/>
    <col min="11834" max="11834" width="11" bestFit="1" customWidth="1"/>
    <col min="11835" max="11835" width="10" bestFit="1" customWidth="1"/>
    <col min="11836" max="11836" width="12.88671875" customWidth="1"/>
    <col min="11837" max="11837" width="11.5546875" bestFit="1" customWidth="1"/>
    <col min="11838" max="11843" width="9.33203125" bestFit="1" customWidth="1"/>
    <col min="11844" max="11844" width="10" bestFit="1" customWidth="1"/>
    <col min="11845" max="11845" width="11" bestFit="1" customWidth="1"/>
    <col min="11846" max="11849" width="9.33203125" bestFit="1" customWidth="1"/>
    <col min="11850" max="11851" width="13.33203125" customWidth="1"/>
    <col min="11852" max="11855" width="10.88671875" bestFit="1" customWidth="1"/>
    <col min="12088" max="12088" width="4.109375" customWidth="1"/>
    <col min="12089" max="12089" width="21.44140625" bestFit="1" customWidth="1"/>
    <col min="12090" max="12090" width="11" bestFit="1" customWidth="1"/>
    <col min="12091" max="12091" width="10" bestFit="1" customWidth="1"/>
    <col min="12092" max="12092" width="12.88671875" customWidth="1"/>
    <col min="12093" max="12093" width="11.5546875" bestFit="1" customWidth="1"/>
    <col min="12094" max="12099" width="9.33203125" bestFit="1" customWidth="1"/>
    <col min="12100" max="12100" width="10" bestFit="1" customWidth="1"/>
    <col min="12101" max="12101" width="11" bestFit="1" customWidth="1"/>
    <col min="12102" max="12105" width="9.33203125" bestFit="1" customWidth="1"/>
    <col min="12106" max="12107" width="13.33203125" customWidth="1"/>
    <col min="12108" max="12111" width="10.88671875" bestFit="1" customWidth="1"/>
    <col min="12344" max="12344" width="4.109375" customWidth="1"/>
    <col min="12345" max="12345" width="21.44140625" bestFit="1" customWidth="1"/>
    <col min="12346" max="12346" width="11" bestFit="1" customWidth="1"/>
    <col min="12347" max="12347" width="10" bestFit="1" customWidth="1"/>
    <col min="12348" max="12348" width="12.88671875" customWidth="1"/>
    <col min="12349" max="12349" width="11.5546875" bestFit="1" customWidth="1"/>
    <col min="12350" max="12355" width="9.33203125" bestFit="1" customWidth="1"/>
    <col min="12356" max="12356" width="10" bestFit="1" customWidth="1"/>
    <col min="12357" max="12357" width="11" bestFit="1" customWidth="1"/>
    <col min="12358" max="12361" width="9.33203125" bestFit="1" customWidth="1"/>
    <col min="12362" max="12363" width="13.33203125" customWidth="1"/>
    <col min="12364" max="12367" width="10.88671875" bestFit="1" customWidth="1"/>
    <col min="12600" max="12600" width="4.109375" customWidth="1"/>
    <col min="12601" max="12601" width="21.44140625" bestFit="1" customWidth="1"/>
    <col min="12602" max="12602" width="11" bestFit="1" customWidth="1"/>
    <col min="12603" max="12603" width="10" bestFit="1" customWidth="1"/>
    <col min="12604" max="12604" width="12.88671875" customWidth="1"/>
    <col min="12605" max="12605" width="11.5546875" bestFit="1" customWidth="1"/>
    <col min="12606" max="12611" width="9.33203125" bestFit="1" customWidth="1"/>
    <col min="12612" max="12612" width="10" bestFit="1" customWidth="1"/>
    <col min="12613" max="12613" width="11" bestFit="1" customWidth="1"/>
    <col min="12614" max="12617" width="9.33203125" bestFit="1" customWidth="1"/>
    <col min="12618" max="12619" width="13.33203125" customWidth="1"/>
    <col min="12620" max="12623" width="10.88671875" bestFit="1" customWidth="1"/>
    <col min="12856" max="12856" width="4.109375" customWidth="1"/>
    <col min="12857" max="12857" width="21.44140625" bestFit="1" customWidth="1"/>
    <col min="12858" max="12858" width="11" bestFit="1" customWidth="1"/>
    <col min="12859" max="12859" width="10" bestFit="1" customWidth="1"/>
    <col min="12860" max="12860" width="12.88671875" customWidth="1"/>
    <col min="12861" max="12861" width="11.5546875" bestFit="1" customWidth="1"/>
    <col min="12862" max="12867" width="9.33203125" bestFit="1" customWidth="1"/>
    <col min="12868" max="12868" width="10" bestFit="1" customWidth="1"/>
    <col min="12869" max="12869" width="11" bestFit="1" customWidth="1"/>
    <col min="12870" max="12873" width="9.33203125" bestFit="1" customWidth="1"/>
    <col min="12874" max="12875" width="13.33203125" customWidth="1"/>
    <col min="12876" max="12879" width="10.88671875" bestFit="1" customWidth="1"/>
    <col min="13112" max="13112" width="4.109375" customWidth="1"/>
    <col min="13113" max="13113" width="21.44140625" bestFit="1" customWidth="1"/>
    <col min="13114" max="13114" width="11" bestFit="1" customWidth="1"/>
    <col min="13115" max="13115" width="10" bestFit="1" customWidth="1"/>
    <col min="13116" max="13116" width="12.88671875" customWidth="1"/>
    <col min="13117" max="13117" width="11.5546875" bestFit="1" customWidth="1"/>
    <col min="13118" max="13123" width="9.33203125" bestFit="1" customWidth="1"/>
    <col min="13124" max="13124" width="10" bestFit="1" customWidth="1"/>
    <col min="13125" max="13125" width="11" bestFit="1" customWidth="1"/>
    <col min="13126" max="13129" width="9.33203125" bestFit="1" customWidth="1"/>
    <col min="13130" max="13131" width="13.33203125" customWidth="1"/>
    <col min="13132" max="13135" width="10.88671875" bestFit="1" customWidth="1"/>
    <col min="13368" max="13368" width="4.109375" customWidth="1"/>
    <col min="13369" max="13369" width="21.44140625" bestFit="1" customWidth="1"/>
    <col min="13370" max="13370" width="11" bestFit="1" customWidth="1"/>
    <col min="13371" max="13371" width="10" bestFit="1" customWidth="1"/>
    <col min="13372" max="13372" width="12.88671875" customWidth="1"/>
    <col min="13373" max="13373" width="11.5546875" bestFit="1" customWidth="1"/>
    <col min="13374" max="13379" width="9.33203125" bestFit="1" customWidth="1"/>
    <col min="13380" max="13380" width="10" bestFit="1" customWidth="1"/>
    <col min="13381" max="13381" width="11" bestFit="1" customWidth="1"/>
    <col min="13382" max="13385" width="9.33203125" bestFit="1" customWidth="1"/>
    <col min="13386" max="13387" width="13.33203125" customWidth="1"/>
    <col min="13388" max="13391" width="10.88671875" bestFit="1" customWidth="1"/>
    <col min="13624" max="13624" width="4.109375" customWidth="1"/>
    <col min="13625" max="13625" width="21.44140625" bestFit="1" customWidth="1"/>
    <col min="13626" max="13626" width="11" bestFit="1" customWidth="1"/>
    <col min="13627" max="13627" width="10" bestFit="1" customWidth="1"/>
    <col min="13628" max="13628" width="12.88671875" customWidth="1"/>
    <col min="13629" max="13629" width="11.5546875" bestFit="1" customWidth="1"/>
    <col min="13630" max="13635" width="9.33203125" bestFit="1" customWidth="1"/>
    <col min="13636" max="13636" width="10" bestFit="1" customWidth="1"/>
    <col min="13637" max="13637" width="11" bestFit="1" customWidth="1"/>
    <col min="13638" max="13641" width="9.33203125" bestFit="1" customWidth="1"/>
    <col min="13642" max="13643" width="13.33203125" customWidth="1"/>
    <col min="13644" max="13647" width="10.88671875" bestFit="1" customWidth="1"/>
    <col min="13880" max="13880" width="4.109375" customWidth="1"/>
    <col min="13881" max="13881" width="21.44140625" bestFit="1" customWidth="1"/>
    <col min="13882" max="13882" width="11" bestFit="1" customWidth="1"/>
    <col min="13883" max="13883" width="10" bestFit="1" customWidth="1"/>
    <col min="13884" max="13884" width="12.88671875" customWidth="1"/>
    <col min="13885" max="13885" width="11.5546875" bestFit="1" customWidth="1"/>
    <col min="13886" max="13891" width="9.33203125" bestFit="1" customWidth="1"/>
    <col min="13892" max="13892" width="10" bestFit="1" customWidth="1"/>
    <col min="13893" max="13893" width="11" bestFit="1" customWidth="1"/>
    <col min="13894" max="13897" width="9.33203125" bestFit="1" customWidth="1"/>
    <col min="13898" max="13899" width="13.33203125" customWidth="1"/>
    <col min="13900" max="13903" width="10.88671875" bestFit="1" customWidth="1"/>
    <col min="14136" max="14136" width="4.109375" customWidth="1"/>
    <col min="14137" max="14137" width="21.44140625" bestFit="1" customWidth="1"/>
    <col min="14138" max="14138" width="11" bestFit="1" customWidth="1"/>
    <col min="14139" max="14139" width="10" bestFit="1" customWidth="1"/>
    <col min="14140" max="14140" width="12.88671875" customWidth="1"/>
    <col min="14141" max="14141" width="11.5546875" bestFit="1" customWidth="1"/>
    <col min="14142" max="14147" width="9.33203125" bestFit="1" customWidth="1"/>
    <col min="14148" max="14148" width="10" bestFit="1" customWidth="1"/>
    <col min="14149" max="14149" width="11" bestFit="1" customWidth="1"/>
    <col min="14150" max="14153" width="9.33203125" bestFit="1" customWidth="1"/>
    <col min="14154" max="14155" width="13.33203125" customWidth="1"/>
    <col min="14156" max="14159" width="10.88671875" bestFit="1" customWidth="1"/>
    <col min="14392" max="14392" width="4.109375" customWidth="1"/>
    <col min="14393" max="14393" width="21.44140625" bestFit="1" customWidth="1"/>
    <col min="14394" max="14394" width="11" bestFit="1" customWidth="1"/>
    <col min="14395" max="14395" width="10" bestFit="1" customWidth="1"/>
    <col min="14396" max="14396" width="12.88671875" customWidth="1"/>
    <col min="14397" max="14397" width="11.5546875" bestFit="1" customWidth="1"/>
    <col min="14398" max="14403" width="9.33203125" bestFit="1" customWidth="1"/>
    <col min="14404" max="14404" width="10" bestFit="1" customWidth="1"/>
    <col min="14405" max="14405" width="11" bestFit="1" customWidth="1"/>
    <col min="14406" max="14409" width="9.33203125" bestFit="1" customWidth="1"/>
    <col min="14410" max="14411" width="13.33203125" customWidth="1"/>
    <col min="14412" max="14415" width="10.88671875" bestFit="1" customWidth="1"/>
    <col min="14648" max="14648" width="4.109375" customWidth="1"/>
    <col min="14649" max="14649" width="21.44140625" bestFit="1" customWidth="1"/>
    <col min="14650" max="14650" width="11" bestFit="1" customWidth="1"/>
    <col min="14651" max="14651" width="10" bestFit="1" customWidth="1"/>
    <col min="14652" max="14652" width="12.88671875" customWidth="1"/>
    <col min="14653" max="14653" width="11.5546875" bestFit="1" customWidth="1"/>
    <col min="14654" max="14659" width="9.33203125" bestFit="1" customWidth="1"/>
    <col min="14660" max="14660" width="10" bestFit="1" customWidth="1"/>
    <col min="14661" max="14661" width="11" bestFit="1" customWidth="1"/>
    <col min="14662" max="14665" width="9.33203125" bestFit="1" customWidth="1"/>
    <col min="14666" max="14667" width="13.33203125" customWidth="1"/>
    <col min="14668" max="14671" width="10.88671875" bestFit="1" customWidth="1"/>
    <col min="14904" max="14904" width="4.109375" customWidth="1"/>
    <col min="14905" max="14905" width="21.44140625" bestFit="1" customWidth="1"/>
    <col min="14906" max="14906" width="11" bestFit="1" customWidth="1"/>
    <col min="14907" max="14907" width="10" bestFit="1" customWidth="1"/>
    <col min="14908" max="14908" width="12.88671875" customWidth="1"/>
    <col min="14909" max="14909" width="11.5546875" bestFit="1" customWidth="1"/>
    <col min="14910" max="14915" width="9.33203125" bestFit="1" customWidth="1"/>
    <col min="14916" max="14916" width="10" bestFit="1" customWidth="1"/>
    <col min="14917" max="14917" width="11" bestFit="1" customWidth="1"/>
    <col min="14918" max="14921" width="9.33203125" bestFit="1" customWidth="1"/>
    <col min="14922" max="14923" width="13.33203125" customWidth="1"/>
    <col min="14924" max="14927" width="10.88671875" bestFit="1" customWidth="1"/>
    <col min="15160" max="15160" width="4.109375" customWidth="1"/>
    <col min="15161" max="15161" width="21.44140625" bestFit="1" customWidth="1"/>
    <col min="15162" max="15162" width="11" bestFit="1" customWidth="1"/>
    <col min="15163" max="15163" width="10" bestFit="1" customWidth="1"/>
    <col min="15164" max="15164" width="12.88671875" customWidth="1"/>
    <col min="15165" max="15165" width="11.5546875" bestFit="1" customWidth="1"/>
    <col min="15166" max="15171" width="9.33203125" bestFit="1" customWidth="1"/>
    <col min="15172" max="15172" width="10" bestFit="1" customWidth="1"/>
    <col min="15173" max="15173" width="11" bestFit="1" customWidth="1"/>
    <col min="15174" max="15177" width="9.33203125" bestFit="1" customWidth="1"/>
    <col min="15178" max="15179" width="13.33203125" customWidth="1"/>
    <col min="15180" max="15183" width="10.88671875" bestFit="1" customWidth="1"/>
    <col min="15416" max="15416" width="4.109375" customWidth="1"/>
    <col min="15417" max="15417" width="21.44140625" bestFit="1" customWidth="1"/>
    <col min="15418" max="15418" width="11" bestFit="1" customWidth="1"/>
    <col min="15419" max="15419" width="10" bestFit="1" customWidth="1"/>
    <col min="15420" max="15420" width="12.88671875" customWidth="1"/>
    <col min="15421" max="15421" width="11.5546875" bestFit="1" customWidth="1"/>
    <col min="15422" max="15427" width="9.33203125" bestFit="1" customWidth="1"/>
    <col min="15428" max="15428" width="10" bestFit="1" customWidth="1"/>
    <col min="15429" max="15429" width="11" bestFit="1" customWidth="1"/>
    <col min="15430" max="15433" width="9.33203125" bestFit="1" customWidth="1"/>
    <col min="15434" max="15435" width="13.33203125" customWidth="1"/>
    <col min="15436" max="15439" width="10.88671875" bestFit="1" customWidth="1"/>
    <col min="15672" max="15672" width="4.109375" customWidth="1"/>
    <col min="15673" max="15673" width="21.44140625" bestFit="1" customWidth="1"/>
    <col min="15674" max="15674" width="11" bestFit="1" customWidth="1"/>
    <col min="15675" max="15675" width="10" bestFit="1" customWidth="1"/>
    <col min="15676" max="15676" width="12.88671875" customWidth="1"/>
    <col min="15677" max="15677" width="11.5546875" bestFit="1" customWidth="1"/>
    <col min="15678" max="15683" width="9.33203125" bestFit="1" customWidth="1"/>
    <col min="15684" max="15684" width="10" bestFit="1" customWidth="1"/>
    <col min="15685" max="15685" width="11" bestFit="1" customWidth="1"/>
    <col min="15686" max="15689" width="9.33203125" bestFit="1" customWidth="1"/>
    <col min="15690" max="15691" width="13.33203125" customWidth="1"/>
    <col min="15692" max="15695" width="10.88671875" bestFit="1" customWidth="1"/>
  </cols>
  <sheetData>
    <row r="1" spans="1:28" s="44" customFormat="1" ht="93" customHeight="1" thickBot="1" x14ac:dyDescent="0.3">
      <c r="A1" s="3"/>
      <c r="B1" s="56" t="s">
        <v>128</v>
      </c>
      <c r="C1" s="57" t="s">
        <v>1</v>
      </c>
      <c r="D1" s="57" t="s">
        <v>2</v>
      </c>
      <c r="E1" s="58" t="s">
        <v>3</v>
      </c>
      <c r="F1" s="58" t="s">
        <v>4</v>
      </c>
      <c r="G1" s="57" t="s">
        <v>5</v>
      </c>
      <c r="H1" s="58" t="s">
        <v>13</v>
      </c>
      <c r="I1" s="57" t="s">
        <v>6</v>
      </c>
      <c r="J1" s="57" t="s">
        <v>7</v>
      </c>
      <c r="K1" s="57" t="s">
        <v>8</v>
      </c>
      <c r="L1" s="57" t="s">
        <v>9</v>
      </c>
      <c r="M1" s="57" t="s">
        <v>14</v>
      </c>
      <c r="N1" s="57" t="s">
        <v>15</v>
      </c>
      <c r="O1" s="57" t="s">
        <v>12</v>
      </c>
      <c r="P1" s="57" t="s">
        <v>155</v>
      </c>
      <c r="Q1" s="57" t="s">
        <v>264</v>
      </c>
      <c r="R1" s="59" t="s">
        <v>269</v>
      </c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x14ac:dyDescent="0.3">
      <c r="A2" s="3">
        <v>1</v>
      </c>
      <c r="B2" s="12" t="s">
        <v>156</v>
      </c>
      <c r="C2" s="61">
        <v>500</v>
      </c>
      <c r="D2" s="61">
        <v>1000</v>
      </c>
      <c r="E2" s="61">
        <v>480</v>
      </c>
      <c r="F2" s="61">
        <v>2000</v>
      </c>
      <c r="G2" s="61">
        <v>400</v>
      </c>
      <c r="H2" s="61">
        <v>400</v>
      </c>
      <c r="I2" s="61"/>
      <c r="J2" s="61"/>
    </row>
    <row r="3" spans="1:28" x14ac:dyDescent="0.3">
      <c r="A3" s="3">
        <v>2</v>
      </c>
      <c r="B3" s="12" t="s">
        <v>157</v>
      </c>
      <c r="C3" s="61">
        <v>3000</v>
      </c>
      <c r="D3" s="61">
        <v>3000</v>
      </c>
      <c r="E3" s="61">
        <v>480</v>
      </c>
      <c r="F3" s="61"/>
      <c r="G3" s="61">
        <v>1200</v>
      </c>
      <c r="H3" s="61">
        <v>1000</v>
      </c>
      <c r="I3" s="61">
        <v>2600</v>
      </c>
      <c r="J3" s="61">
        <v>3000</v>
      </c>
    </row>
    <row r="4" spans="1:28" x14ac:dyDescent="0.3">
      <c r="A4" s="3">
        <v>3</v>
      </c>
      <c r="B4" s="12" t="s">
        <v>158</v>
      </c>
      <c r="C4" s="61">
        <v>3000</v>
      </c>
      <c r="D4" s="61">
        <v>3000</v>
      </c>
      <c r="E4" s="61"/>
      <c r="F4" s="61">
        <v>4000</v>
      </c>
      <c r="G4" s="61">
        <v>1200</v>
      </c>
      <c r="H4" s="61">
        <v>1000</v>
      </c>
      <c r="I4" s="61"/>
      <c r="J4" s="61"/>
    </row>
    <row r="5" spans="1:28" x14ac:dyDescent="0.3">
      <c r="A5" s="4">
        <v>4</v>
      </c>
      <c r="B5" s="12" t="s">
        <v>159</v>
      </c>
      <c r="C5" s="61">
        <v>1000</v>
      </c>
      <c r="D5" s="61">
        <v>1000</v>
      </c>
      <c r="E5" s="61"/>
      <c r="F5" s="61">
        <v>4000</v>
      </c>
      <c r="G5" s="61">
        <v>1200</v>
      </c>
      <c r="H5" s="61">
        <v>600</v>
      </c>
      <c r="I5" s="61">
        <v>2200</v>
      </c>
      <c r="J5" s="61">
        <v>1000</v>
      </c>
    </row>
    <row r="6" spans="1:28" x14ac:dyDescent="0.3">
      <c r="A6" s="3">
        <v>5</v>
      </c>
      <c r="B6" s="12" t="s">
        <v>160</v>
      </c>
      <c r="C6" s="61">
        <v>500</v>
      </c>
      <c r="D6" s="61">
        <v>1000</v>
      </c>
      <c r="E6" s="61">
        <v>480</v>
      </c>
      <c r="F6" s="61">
        <v>2000</v>
      </c>
      <c r="G6" s="61">
        <v>800</v>
      </c>
      <c r="H6" s="61">
        <v>600</v>
      </c>
      <c r="I6" s="61">
        <v>400</v>
      </c>
      <c r="J6" s="61">
        <v>1000</v>
      </c>
    </row>
    <row r="7" spans="1:28" x14ac:dyDescent="0.3">
      <c r="A7" s="3">
        <v>6</v>
      </c>
      <c r="B7" s="12" t="s">
        <v>161</v>
      </c>
      <c r="C7" s="61">
        <v>1000</v>
      </c>
      <c r="D7" s="61">
        <v>1000</v>
      </c>
      <c r="E7" s="61"/>
      <c r="F7" s="61">
        <v>2000</v>
      </c>
      <c r="G7" s="61">
        <v>600</v>
      </c>
      <c r="H7" s="61">
        <v>400</v>
      </c>
      <c r="I7" s="61"/>
      <c r="J7" s="61">
        <v>1500</v>
      </c>
    </row>
    <row r="8" spans="1:28" x14ac:dyDescent="0.3">
      <c r="A8" s="3">
        <v>7</v>
      </c>
      <c r="B8" s="12" t="s">
        <v>162</v>
      </c>
      <c r="C8" s="61">
        <v>2000</v>
      </c>
      <c r="D8" s="61">
        <v>3000</v>
      </c>
      <c r="E8" s="61"/>
      <c r="F8" s="61">
        <v>6000</v>
      </c>
      <c r="G8" s="61">
        <v>800</v>
      </c>
      <c r="H8" s="61">
        <v>1100</v>
      </c>
      <c r="I8" s="61">
        <v>3000</v>
      </c>
      <c r="J8" s="61">
        <v>3500</v>
      </c>
    </row>
    <row r="9" spans="1:28" x14ac:dyDescent="0.3">
      <c r="A9" s="3">
        <v>8</v>
      </c>
      <c r="B9" s="12" t="s">
        <v>163</v>
      </c>
      <c r="C9" s="61">
        <v>2000</v>
      </c>
      <c r="D9" s="61">
        <v>2000</v>
      </c>
      <c r="E9" s="61"/>
      <c r="F9" s="61">
        <v>4000</v>
      </c>
      <c r="G9" s="61">
        <v>1000</v>
      </c>
      <c r="H9" s="61">
        <v>1300</v>
      </c>
      <c r="I9" s="61">
        <v>2000</v>
      </c>
      <c r="J9" s="61">
        <v>2500</v>
      </c>
    </row>
    <row r="10" spans="1:28" x14ac:dyDescent="0.3">
      <c r="A10" s="3">
        <v>9</v>
      </c>
      <c r="B10" s="12" t="s">
        <v>164</v>
      </c>
      <c r="C10" s="61">
        <v>3500</v>
      </c>
      <c r="D10" s="61">
        <v>3000</v>
      </c>
      <c r="E10" s="61">
        <v>960</v>
      </c>
      <c r="F10" s="61">
        <v>6000</v>
      </c>
      <c r="G10" s="61">
        <v>2000</v>
      </c>
      <c r="H10" s="61">
        <v>1600</v>
      </c>
      <c r="I10" s="61">
        <v>2800</v>
      </c>
      <c r="J10" s="61">
        <v>4500</v>
      </c>
    </row>
    <row r="11" spans="1:28" x14ac:dyDescent="0.3">
      <c r="A11" s="3">
        <v>10</v>
      </c>
      <c r="B11" s="12" t="s">
        <v>165</v>
      </c>
      <c r="C11" s="61">
        <v>3000</v>
      </c>
      <c r="D11" s="61">
        <v>6000</v>
      </c>
      <c r="E11" s="61"/>
      <c r="F11" s="61">
        <v>8000</v>
      </c>
      <c r="G11" s="61">
        <v>4000</v>
      </c>
      <c r="H11" s="61">
        <v>1400</v>
      </c>
      <c r="I11" s="61">
        <v>4000</v>
      </c>
      <c r="J11" s="61">
        <v>6000</v>
      </c>
    </row>
    <row r="12" spans="1:28" x14ac:dyDescent="0.3">
      <c r="A12" s="4">
        <v>11</v>
      </c>
      <c r="B12" s="12" t="s">
        <v>166</v>
      </c>
      <c r="C12" s="61">
        <v>1500</v>
      </c>
      <c r="D12" s="61">
        <v>3000</v>
      </c>
      <c r="E12" s="61">
        <v>960</v>
      </c>
      <c r="F12" s="61">
        <v>4000</v>
      </c>
      <c r="G12" s="61">
        <v>1200</v>
      </c>
      <c r="H12" s="61">
        <v>800</v>
      </c>
      <c r="I12" s="61">
        <v>600</v>
      </c>
      <c r="J12" s="61">
        <v>1500</v>
      </c>
    </row>
    <row r="13" spans="1:28" x14ac:dyDescent="0.3">
      <c r="A13" s="4">
        <v>12</v>
      </c>
      <c r="B13" s="12" t="s">
        <v>167</v>
      </c>
      <c r="C13" s="61">
        <v>2000</v>
      </c>
      <c r="D13" s="61">
        <v>3000</v>
      </c>
      <c r="E13" s="61"/>
      <c r="F13" s="61">
        <v>4000</v>
      </c>
      <c r="G13" s="61">
        <v>1200</v>
      </c>
      <c r="H13" s="61">
        <v>700</v>
      </c>
      <c r="I13" s="61">
        <v>2000</v>
      </c>
      <c r="J13" s="61">
        <v>2500</v>
      </c>
    </row>
    <row r="14" spans="1:28" x14ac:dyDescent="0.3">
      <c r="A14" s="3">
        <v>13</v>
      </c>
      <c r="B14" s="12" t="s">
        <v>168</v>
      </c>
      <c r="C14" s="61">
        <v>3500</v>
      </c>
      <c r="D14" s="61">
        <v>5000</v>
      </c>
      <c r="E14" s="61">
        <v>480</v>
      </c>
      <c r="F14" s="61">
        <v>8000</v>
      </c>
      <c r="G14" s="61">
        <v>2000</v>
      </c>
      <c r="H14" s="61">
        <v>1400</v>
      </c>
      <c r="I14" s="61">
        <v>4000</v>
      </c>
      <c r="J14" s="61">
        <v>4500</v>
      </c>
    </row>
    <row r="15" spans="1:28" x14ac:dyDescent="0.3">
      <c r="A15" s="3">
        <v>14</v>
      </c>
      <c r="B15" s="12" t="s">
        <v>169</v>
      </c>
      <c r="C15" s="61">
        <v>1000</v>
      </c>
      <c r="D15" s="61">
        <v>2000</v>
      </c>
      <c r="E15" s="61">
        <v>480</v>
      </c>
      <c r="F15" s="61">
        <v>2000</v>
      </c>
      <c r="G15" s="61">
        <v>400</v>
      </c>
      <c r="H15" s="61">
        <v>400</v>
      </c>
      <c r="I15" s="61">
        <v>2000</v>
      </c>
      <c r="J15" s="61">
        <v>1500</v>
      </c>
    </row>
    <row r="16" spans="1:28" x14ac:dyDescent="0.3">
      <c r="A16" s="4">
        <v>15</v>
      </c>
      <c r="B16" s="12" t="s">
        <v>170</v>
      </c>
      <c r="C16" s="61">
        <v>2000</v>
      </c>
      <c r="D16" s="61">
        <v>5000</v>
      </c>
      <c r="E16" s="61"/>
      <c r="F16" s="61">
        <v>10000</v>
      </c>
      <c r="G16" s="61">
        <v>2200</v>
      </c>
      <c r="H16" s="61">
        <v>1800</v>
      </c>
      <c r="I16" s="61">
        <v>7400</v>
      </c>
      <c r="J16" s="61">
        <v>6000</v>
      </c>
    </row>
    <row r="17" spans="1:10" x14ac:dyDescent="0.3">
      <c r="A17" s="3">
        <v>16</v>
      </c>
      <c r="B17" s="12" t="s">
        <v>31</v>
      </c>
      <c r="C17" s="61">
        <v>1500</v>
      </c>
      <c r="D17" s="61">
        <v>3000</v>
      </c>
      <c r="E17" s="61">
        <v>480</v>
      </c>
      <c r="F17" s="61">
        <v>4000</v>
      </c>
      <c r="G17" s="61">
        <v>600</v>
      </c>
      <c r="H17" s="61">
        <v>900</v>
      </c>
      <c r="I17" s="61">
        <v>3000</v>
      </c>
      <c r="J17" s="61">
        <v>4000</v>
      </c>
    </row>
    <row r="18" spans="1:10" x14ac:dyDescent="0.3">
      <c r="A18" s="4">
        <v>17</v>
      </c>
      <c r="B18" s="12" t="s">
        <v>32</v>
      </c>
      <c r="C18" s="61">
        <v>1500</v>
      </c>
      <c r="D18" s="61">
        <v>2000</v>
      </c>
      <c r="E18" s="61"/>
      <c r="F18" s="61">
        <v>4000</v>
      </c>
      <c r="G18" s="61">
        <v>800</v>
      </c>
      <c r="H18" s="61">
        <v>400</v>
      </c>
      <c r="I18" s="61">
        <v>2000</v>
      </c>
      <c r="J18" s="61">
        <v>1500</v>
      </c>
    </row>
    <row r="19" spans="1:10" x14ac:dyDescent="0.3">
      <c r="A19" s="3">
        <v>18</v>
      </c>
      <c r="B19" s="12" t="s">
        <v>171</v>
      </c>
      <c r="C19" s="61">
        <v>1000</v>
      </c>
      <c r="D19" s="61">
        <v>1000</v>
      </c>
      <c r="E19" s="61"/>
      <c r="F19" s="61">
        <v>2000</v>
      </c>
      <c r="G19" s="61">
        <v>600</v>
      </c>
      <c r="H19" s="61">
        <v>400</v>
      </c>
      <c r="I19" s="61">
        <v>1200</v>
      </c>
      <c r="J19" s="61">
        <v>1000</v>
      </c>
    </row>
    <row r="20" spans="1:10" x14ac:dyDescent="0.3">
      <c r="A20" s="4">
        <v>19</v>
      </c>
      <c r="B20" s="12" t="s">
        <v>172</v>
      </c>
      <c r="C20" s="61">
        <v>1000</v>
      </c>
      <c r="D20" s="61">
        <v>3000</v>
      </c>
      <c r="E20" s="61">
        <v>480</v>
      </c>
      <c r="F20" s="61">
        <v>4000</v>
      </c>
      <c r="G20" s="61">
        <v>1400</v>
      </c>
      <c r="H20" s="61">
        <v>600</v>
      </c>
      <c r="I20" s="61">
        <v>2200</v>
      </c>
      <c r="J20" s="61">
        <v>2500</v>
      </c>
    </row>
    <row r="21" spans="1:10" x14ac:dyDescent="0.3">
      <c r="A21" s="3">
        <v>20</v>
      </c>
      <c r="B21" s="12" t="s">
        <v>173</v>
      </c>
      <c r="C21" s="61">
        <v>1000</v>
      </c>
      <c r="D21" s="61">
        <v>2000</v>
      </c>
      <c r="E21" s="61">
        <v>960</v>
      </c>
      <c r="F21" s="61">
        <v>2000</v>
      </c>
      <c r="G21" s="61">
        <v>400</v>
      </c>
      <c r="H21" s="61"/>
      <c r="I21" s="61">
        <v>2200</v>
      </c>
      <c r="J21" s="61">
        <v>2500</v>
      </c>
    </row>
    <row r="22" spans="1:10" x14ac:dyDescent="0.3">
      <c r="A22" s="3">
        <v>21</v>
      </c>
      <c r="B22" s="12" t="s">
        <v>174</v>
      </c>
      <c r="C22" s="61">
        <v>2000</v>
      </c>
      <c r="D22" s="61">
        <v>3000</v>
      </c>
      <c r="E22" s="61"/>
      <c r="F22" s="61">
        <v>6000</v>
      </c>
      <c r="G22" s="61">
        <v>600</v>
      </c>
      <c r="H22" s="61">
        <v>1400</v>
      </c>
      <c r="I22" s="61">
        <v>3400</v>
      </c>
      <c r="J22" s="61">
        <v>3000</v>
      </c>
    </row>
    <row r="23" spans="1:10" x14ac:dyDescent="0.3">
      <c r="A23" s="4">
        <v>22</v>
      </c>
      <c r="B23" s="12" t="s">
        <v>175</v>
      </c>
      <c r="C23" s="61">
        <v>2000</v>
      </c>
      <c r="D23" s="61">
        <v>3000</v>
      </c>
      <c r="E23" s="61">
        <v>1440</v>
      </c>
      <c r="F23" s="61">
        <v>6000</v>
      </c>
      <c r="G23" s="61">
        <v>1200</v>
      </c>
      <c r="H23" s="61">
        <v>1000</v>
      </c>
      <c r="I23" s="61">
        <v>3200</v>
      </c>
      <c r="J23" s="61">
        <v>3500</v>
      </c>
    </row>
    <row r="24" spans="1:10" x14ac:dyDescent="0.3">
      <c r="A24" s="4">
        <v>23</v>
      </c>
      <c r="B24" s="12" t="s">
        <v>176</v>
      </c>
      <c r="C24" s="61">
        <v>2500</v>
      </c>
      <c r="D24" s="61">
        <v>4000</v>
      </c>
      <c r="E24" s="61">
        <v>960</v>
      </c>
      <c r="F24" s="61">
        <v>8000</v>
      </c>
      <c r="G24" s="61">
        <v>1800</v>
      </c>
      <c r="H24" s="61">
        <v>1300</v>
      </c>
      <c r="I24" s="61">
        <v>4000</v>
      </c>
      <c r="J24" s="61">
        <v>4500</v>
      </c>
    </row>
    <row r="25" spans="1:10" x14ac:dyDescent="0.3">
      <c r="A25" s="3">
        <v>24</v>
      </c>
      <c r="B25" s="12" t="s">
        <v>39</v>
      </c>
      <c r="C25" s="61">
        <v>2000</v>
      </c>
      <c r="D25" s="61">
        <v>3000</v>
      </c>
      <c r="E25" s="61"/>
      <c r="F25" s="61">
        <v>6000</v>
      </c>
      <c r="G25" s="61">
        <v>1400</v>
      </c>
      <c r="H25" s="61">
        <v>1400</v>
      </c>
      <c r="I25" s="61">
        <v>3000</v>
      </c>
      <c r="J25" s="61">
        <v>1000</v>
      </c>
    </row>
    <row r="26" spans="1:10" x14ac:dyDescent="0.3">
      <c r="A26" s="4">
        <v>25</v>
      </c>
      <c r="B26" s="12" t="s">
        <v>40</v>
      </c>
      <c r="C26" s="61"/>
      <c r="D26" s="61">
        <v>1000</v>
      </c>
      <c r="E26" s="61">
        <v>480</v>
      </c>
      <c r="F26" s="61">
        <v>2000</v>
      </c>
      <c r="G26" s="61">
        <v>600</v>
      </c>
      <c r="H26" s="61">
        <v>600</v>
      </c>
      <c r="I26" s="61">
        <v>1400</v>
      </c>
      <c r="J26" s="61">
        <v>1500</v>
      </c>
    </row>
    <row r="27" spans="1:10" x14ac:dyDescent="0.3">
      <c r="A27" s="3">
        <v>26</v>
      </c>
      <c r="B27" s="12" t="s">
        <v>177</v>
      </c>
      <c r="C27" s="61">
        <v>500</v>
      </c>
      <c r="D27" s="61">
        <v>2000</v>
      </c>
      <c r="E27" s="61"/>
      <c r="F27" s="61">
        <v>2000</v>
      </c>
      <c r="G27" s="61">
        <v>600</v>
      </c>
      <c r="H27" s="61">
        <v>100</v>
      </c>
      <c r="I27" s="61">
        <v>1000</v>
      </c>
      <c r="J27" s="61">
        <v>1000</v>
      </c>
    </row>
    <row r="28" spans="1:10" x14ac:dyDescent="0.3">
      <c r="A28" s="4">
        <v>27</v>
      </c>
      <c r="B28" s="12" t="s">
        <v>178</v>
      </c>
      <c r="C28" s="61">
        <v>2000</v>
      </c>
      <c r="D28" s="61">
        <v>4000</v>
      </c>
      <c r="E28" s="61">
        <v>1440</v>
      </c>
      <c r="F28" s="61">
        <v>8000</v>
      </c>
      <c r="G28" s="61">
        <v>1800</v>
      </c>
      <c r="H28" s="61">
        <v>1400</v>
      </c>
      <c r="I28" s="61">
        <v>3600</v>
      </c>
      <c r="J28" s="61">
        <v>6500</v>
      </c>
    </row>
    <row r="29" spans="1:10" x14ac:dyDescent="0.3">
      <c r="A29" s="3">
        <v>28</v>
      </c>
      <c r="B29" s="12" t="s">
        <v>179</v>
      </c>
      <c r="C29" s="61">
        <v>1000</v>
      </c>
      <c r="D29" s="61">
        <v>2000</v>
      </c>
      <c r="E29" s="61"/>
      <c r="F29" s="61">
        <v>2000</v>
      </c>
      <c r="G29" s="61">
        <v>600</v>
      </c>
      <c r="H29" s="61">
        <v>800</v>
      </c>
      <c r="I29" s="61"/>
      <c r="J29" s="61"/>
    </row>
    <row r="30" spans="1:10" x14ac:dyDescent="0.3">
      <c r="A30" s="4">
        <v>29</v>
      </c>
      <c r="B30" s="12" t="s">
        <v>180</v>
      </c>
      <c r="C30" s="61">
        <v>1500</v>
      </c>
      <c r="D30" s="61">
        <v>1000</v>
      </c>
      <c r="E30" s="61">
        <v>1440</v>
      </c>
      <c r="F30" s="61">
        <v>2000</v>
      </c>
      <c r="G30" s="61">
        <v>1000</v>
      </c>
      <c r="H30" s="61">
        <v>600</v>
      </c>
      <c r="I30" s="61">
        <v>1800</v>
      </c>
      <c r="J30" s="61">
        <v>2000</v>
      </c>
    </row>
    <row r="31" spans="1:10" x14ac:dyDescent="0.3">
      <c r="A31" s="3">
        <v>30</v>
      </c>
      <c r="B31" s="12" t="s">
        <v>181</v>
      </c>
      <c r="C31" s="61">
        <v>2000</v>
      </c>
      <c r="D31" s="61">
        <v>4000</v>
      </c>
      <c r="E31" s="61">
        <v>1920</v>
      </c>
      <c r="F31" s="61">
        <v>6000</v>
      </c>
      <c r="G31" s="61">
        <v>2400</v>
      </c>
      <c r="H31" s="61">
        <v>1300</v>
      </c>
      <c r="I31" s="61">
        <v>1800</v>
      </c>
      <c r="J31" s="61">
        <v>500</v>
      </c>
    </row>
    <row r="32" spans="1:10" x14ac:dyDescent="0.3">
      <c r="A32" s="3">
        <v>31</v>
      </c>
      <c r="B32" s="12" t="s">
        <v>182</v>
      </c>
      <c r="C32" s="61">
        <v>5000</v>
      </c>
      <c r="D32" s="61">
        <v>7000</v>
      </c>
      <c r="E32" s="61">
        <v>1920</v>
      </c>
      <c r="F32" s="61">
        <v>12000</v>
      </c>
      <c r="G32" s="61">
        <v>3000</v>
      </c>
      <c r="H32" s="61">
        <v>2400</v>
      </c>
      <c r="I32" s="61">
        <v>10000</v>
      </c>
      <c r="J32" s="61">
        <v>10500</v>
      </c>
    </row>
    <row r="33" spans="1:10" x14ac:dyDescent="0.3">
      <c r="A33" s="4">
        <v>32</v>
      </c>
      <c r="B33" s="12" t="s">
        <v>183</v>
      </c>
      <c r="C33" s="61">
        <v>2000</v>
      </c>
      <c r="D33" s="61">
        <v>3000</v>
      </c>
      <c r="E33" s="61"/>
      <c r="F33" s="61">
        <v>6000</v>
      </c>
      <c r="G33" s="61">
        <v>1400</v>
      </c>
      <c r="H33" s="61">
        <v>1400</v>
      </c>
      <c r="I33" s="61">
        <v>3000</v>
      </c>
      <c r="J33" s="61">
        <v>2000</v>
      </c>
    </row>
    <row r="34" spans="1:10" x14ac:dyDescent="0.3">
      <c r="A34" s="4">
        <v>33</v>
      </c>
      <c r="B34" s="12" t="s">
        <v>184</v>
      </c>
      <c r="C34" s="61">
        <v>2500</v>
      </c>
      <c r="D34" s="61">
        <v>5000</v>
      </c>
      <c r="E34" s="61">
        <v>960</v>
      </c>
      <c r="F34" s="61">
        <v>8000</v>
      </c>
      <c r="G34" s="61">
        <v>2600</v>
      </c>
      <c r="H34" s="61">
        <v>800</v>
      </c>
      <c r="I34" s="61">
        <v>5000</v>
      </c>
      <c r="J34" s="61">
        <v>4500</v>
      </c>
    </row>
    <row r="35" spans="1:10" x14ac:dyDescent="0.3">
      <c r="A35" s="3">
        <v>34</v>
      </c>
      <c r="B35" s="12" t="s">
        <v>185</v>
      </c>
      <c r="C35" s="61">
        <v>3500</v>
      </c>
      <c r="D35" s="61">
        <v>5000</v>
      </c>
      <c r="E35" s="61"/>
      <c r="F35" s="61">
        <v>12000</v>
      </c>
      <c r="G35" s="61">
        <v>2600</v>
      </c>
      <c r="H35" s="61">
        <v>1800</v>
      </c>
      <c r="I35" s="61">
        <v>6800</v>
      </c>
      <c r="J35" s="61">
        <v>7500</v>
      </c>
    </row>
    <row r="36" spans="1:10" x14ac:dyDescent="0.3">
      <c r="A36" s="3">
        <v>35</v>
      </c>
      <c r="B36" s="12" t="s">
        <v>186</v>
      </c>
      <c r="C36" s="61">
        <v>4000</v>
      </c>
      <c r="D36" s="61">
        <v>6000</v>
      </c>
      <c r="E36" s="61"/>
      <c r="F36" s="61">
        <v>10000</v>
      </c>
      <c r="G36" s="61">
        <v>2400</v>
      </c>
      <c r="H36" s="61">
        <v>2100</v>
      </c>
      <c r="I36" s="61">
        <v>8000</v>
      </c>
      <c r="J36" s="61">
        <v>7500</v>
      </c>
    </row>
    <row r="37" spans="1:10" x14ac:dyDescent="0.3">
      <c r="A37" s="3">
        <v>36</v>
      </c>
      <c r="B37" s="12" t="s">
        <v>187</v>
      </c>
      <c r="C37" s="61"/>
      <c r="D37" s="61">
        <v>2000</v>
      </c>
      <c r="E37" s="61">
        <v>480</v>
      </c>
      <c r="F37" s="61">
        <v>2000</v>
      </c>
      <c r="G37" s="61">
        <v>400</v>
      </c>
      <c r="H37" s="61">
        <v>400</v>
      </c>
      <c r="I37" s="61"/>
      <c r="J37" s="61">
        <v>2000</v>
      </c>
    </row>
    <row r="38" spans="1:10" x14ac:dyDescent="0.3">
      <c r="A38" s="3">
        <v>37</v>
      </c>
      <c r="B38" s="12" t="s">
        <v>188</v>
      </c>
      <c r="C38" s="61">
        <v>6000</v>
      </c>
      <c r="D38" s="61">
        <v>9000</v>
      </c>
      <c r="E38" s="61"/>
      <c r="F38" s="61">
        <v>14000</v>
      </c>
      <c r="G38" s="61">
        <v>2800</v>
      </c>
      <c r="H38" s="61">
        <v>1500</v>
      </c>
      <c r="I38" s="61">
        <v>8000</v>
      </c>
      <c r="J38" s="61">
        <v>8000</v>
      </c>
    </row>
    <row r="39" spans="1:10" x14ac:dyDescent="0.3">
      <c r="A39" s="3">
        <v>38</v>
      </c>
      <c r="B39" s="12" t="s">
        <v>189</v>
      </c>
      <c r="C39" s="61">
        <v>4000</v>
      </c>
      <c r="D39" s="61">
        <v>6000</v>
      </c>
      <c r="E39" s="61">
        <v>480</v>
      </c>
      <c r="F39" s="61">
        <v>10000</v>
      </c>
      <c r="G39" s="61">
        <v>2400</v>
      </c>
      <c r="H39" s="61">
        <v>2000</v>
      </c>
      <c r="I39" s="61">
        <v>4800</v>
      </c>
      <c r="J39" s="61">
        <v>500</v>
      </c>
    </row>
    <row r="40" spans="1:10" x14ac:dyDescent="0.3">
      <c r="A40" s="3">
        <v>39</v>
      </c>
      <c r="B40" s="12" t="s">
        <v>190</v>
      </c>
      <c r="C40" s="61">
        <v>1500</v>
      </c>
      <c r="D40" s="61">
        <v>3000</v>
      </c>
      <c r="E40" s="61"/>
      <c r="F40" s="61">
        <v>6000</v>
      </c>
      <c r="G40" s="61">
        <v>200</v>
      </c>
      <c r="H40" s="61">
        <v>1000</v>
      </c>
      <c r="I40" s="61">
        <v>2000</v>
      </c>
      <c r="J40" s="61">
        <v>2500</v>
      </c>
    </row>
    <row r="41" spans="1:10" x14ac:dyDescent="0.3">
      <c r="A41" s="4">
        <v>40</v>
      </c>
      <c r="B41" s="12" t="s">
        <v>191</v>
      </c>
      <c r="C41" s="61">
        <v>1000</v>
      </c>
      <c r="D41" s="61">
        <v>1000</v>
      </c>
      <c r="E41" s="61"/>
      <c r="F41" s="61"/>
      <c r="G41" s="61">
        <v>600</v>
      </c>
      <c r="H41" s="61">
        <v>300</v>
      </c>
      <c r="I41" s="61">
        <v>600</v>
      </c>
      <c r="J41" s="61"/>
    </row>
    <row r="42" spans="1:10" x14ac:dyDescent="0.3">
      <c r="A42" s="4">
        <v>41</v>
      </c>
      <c r="B42" s="12" t="s">
        <v>192</v>
      </c>
      <c r="C42" s="61">
        <v>2500</v>
      </c>
      <c r="D42" s="61">
        <v>2000</v>
      </c>
      <c r="E42" s="61">
        <v>480</v>
      </c>
      <c r="F42" s="61">
        <v>4000</v>
      </c>
      <c r="G42" s="61">
        <v>1200</v>
      </c>
      <c r="H42" s="61">
        <v>500</v>
      </c>
      <c r="I42" s="61">
        <v>1400</v>
      </c>
      <c r="J42" s="61">
        <v>4000</v>
      </c>
    </row>
    <row r="43" spans="1:10" x14ac:dyDescent="0.3">
      <c r="A43" s="3">
        <v>42</v>
      </c>
      <c r="B43" s="12" t="s">
        <v>193</v>
      </c>
      <c r="C43" s="61">
        <v>2500</v>
      </c>
      <c r="D43" s="61">
        <v>2000</v>
      </c>
      <c r="E43" s="61"/>
      <c r="F43" s="61">
        <v>4000</v>
      </c>
      <c r="G43" s="61">
        <v>1000</v>
      </c>
      <c r="H43" s="61">
        <v>900</v>
      </c>
      <c r="I43" s="61">
        <v>200</v>
      </c>
      <c r="J43" s="61">
        <v>2000</v>
      </c>
    </row>
    <row r="44" spans="1:10" x14ac:dyDescent="0.3">
      <c r="A44" s="4">
        <v>43</v>
      </c>
      <c r="B44" s="12" t="s">
        <v>194</v>
      </c>
      <c r="C44" s="61">
        <v>60000</v>
      </c>
      <c r="D44" s="61">
        <v>24000</v>
      </c>
      <c r="E44" s="61"/>
      <c r="F44" s="61">
        <v>28000</v>
      </c>
      <c r="G44" s="61">
        <v>7800</v>
      </c>
      <c r="H44" s="61">
        <v>6300</v>
      </c>
      <c r="I44" s="61">
        <v>25000</v>
      </c>
      <c r="J44" s="61">
        <v>21000</v>
      </c>
    </row>
    <row r="45" spans="1:10" x14ac:dyDescent="0.3">
      <c r="A45" s="4">
        <v>44</v>
      </c>
      <c r="B45" s="12" t="s">
        <v>195</v>
      </c>
      <c r="C45" s="61">
        <v>3500</v>
      </c>
      <c r="D45" s="61">
        <v>6000</v>
      </c>
      <c r="E45" s="61">
        <v>3360</v>
      </c>
      <c r="F45" s="61"/>
      <c r="G45" s="61">
        <v>2600</v>
      </c>
      <c r="H45" s="61">
        <v>1700</v>
      </c>
      <c r="I45" s="61">
        <v>6200</v>
      </c>
      <c r="J45" s="61">
        <v>5500</v>
      </c>
    </row>
    <row r="46" spans="1:10" x14ac:dyDescent="0.3">
      <c r="A46" s="3">
        <v>45</v>
      </c>
      <c r="B46" s="12" t="s">
        <v>196</v>
      </c>
      <c r="C46" s="61">
        <v>3000</v>
      </c>
      <c r="D46" s="61">
        <v>5000</v>
      </c>
      <c r="E46" s="61">
        <v>1920</v>
      </c>
      <c r="F46" s="61">
        <v>8000</v>
      </c>
      <c r="G46" s="61">
        <v>2200</v>
      </c>
      <c r="H46" s="61">
        <v>1300</v>
      </c>
      <c r="I46" s="61">
        <v>5600</v>
      </c>
      <c r="J46" s="61">
        <v>7000</v>
      </c>
    </row>
    <row r="47" spans="1:10" x14ac:dyDescent="0.3">
      <c r="A47" s="5">
        <v>46</v>
      </c>
      <c r="B47" s="12" t="s">
        <v>197</v>
      </c>
      <c r="C47" s="61">
        <v>2000</v>
      </c>
      <c r="D47" s="61">
        <v>3000</v>
      </c>
      <c r="E47" s="61">
        <v>3360</v>
      </c>
      <c r="F47" s="61">
        <v>6000</v>
      </c>
      <c r="G47" s="61">
        <v>1400</v>
      </c>
      <c r="H47" s="61">
        <v>1100</v>
      </c>
      <c r="I47" s="61">
        <v>3400</v>
      </c>
      <c r="J47" s="61">
        <v>3000</v>
      </c>
    </row>
    <row r="48" spans="1:10" x14ac:dyDescent="0.3">
      <c r="A48" s="3">
        <v>47</v>
      </c>
      <c r="B48" s="12" t="s">
        <v>198</v>
      </c>
      <c r="C48" s="61">
        <v>1000</v>
      </c>
      <c r="D48" s="61">
        <v>2000</v>
      </c>
      <c r="E48" s="61"/>
      <c r="F48" s="61">
        <v>2000</v>
      </c>
      <c r="G48" s="61">
        <v>600</v>
      </c>
      <c r="H48" s="61">
        <v>500</v>
      </c>
      <c r="I48" s="61">
        <v>1600</v>
      </c>
      <c r="J48" s="61">
        <v>2000</v>
      </c>
    </row>
    <row r="49" spans="1:10" x14ac:dyDescent="0.3">
      <c r="A49" s="3">
        <v>48</v>
      </c>
      <c r="B49" s="12" t="s">
        <v>199</v>
      </c>
      <c r="C49" s="61">
        <v>6000</v>
      </c>
      <c r="D49" s="61">
        <v>8000</v>
      </c>
      <c r="E49" s="61">
        <v>960</v>
      </c>
      <c r="F49" s="61">
        <v>14000</v>
      </c>
      <c r="G49" s="61">
        <v>3600</v>
      </c>
      <c r="H49" s="61">
        <v>3000</v>
      </c>
      <c r="I49" s="61">
        <v>8800</v>
      </c>
      <c r="J49" s="61">
        <v>13000</v>
      </c>
    </row>
    <row r="50" spans="1:10" x14ac:dyDescent="0.3">
      <c r="A50" s="4">
        <v>49</v>
      </c>
      <c r="B50" s="12" t="s">
        <v>200</v>
      </c>
      <c r="C50" s="61">
        <v>1000</v>
      </c>
      <c r="D50" s="61">
        <v>2000</v>
      </c>
      <c r="E50" s="61">
        <v>480</v>
      </c>
      <c r="F50" s="61">
        <v>2000</v>
      </c>
      <c r="G50" s="61">
        <v>600</v>
      </c>
      <c r="H50" s="61">
        <v>500</v>
      </c>
      <c r="I50" s="61">
        <v>1400</v>
      </c>
      <c r="J50" s="61">
        <v>1000</v>
      </c>
    </row>
    <row r="51" spans="1:10" x14ac:dyDescent="0.3">
      <c r="A51" s="4">
        <v>50</v>
      </c>
      <c r="B51" s="12" t="s">
        <v>201</v>
      </c>
      <c r="C51" s="61">
        <v>3000</v>
      </c>
      <c r="D51" s="61">
        <v>4000</v>
      </c>
      <c r="E51" s="61"/>
      <c r="F51" s="61">
        <v>8000</v>
      </c>
      <c r="G51" s="61">
        <v>2000</v>
      </c>
      <c r="H51" s="61">
        <v>2000</v>
      </c>
      <c r="I51" s="61">
        <v>6200</v>
      </c>
      <c r="J51" s="61">
        <v>6000</v>
      </c>
    </row>
    <row r="52" spans="1:10" x14ac:dyDescent="0.3">
      <c r="A52" s="3">
        <v>51</v>
      </c>
      <c r="B52" s="12" t="s">
        <v>202</v>
      </c>
      <c r="C52" s="61">
        <v>4000</v>
      </c>
      <c r="D52" s="61">
        <v>9000</v>
      </c>
      <c r="E52" s="61">
        <v>1920</v>
      </c>
      <c r="F52" s="61">
        <v>14000</v>
      </c>
      <c r="G52" s="61">
        <v>2000</v>
      </c>
      <c r="H52" s="61">
        <v>2600</v>
      </c>
      <c r="I52" s="61">
        <v>12400</v>
      </c>
      <c r="J52" s="61">
        <v>12500</v>
      </c>
    </row>
    <row r="53" spans="1:10" x14ac:dyDescent="0.3">
      <c r="A53" s="3">
        <v>52</v>
      </c>
      <c r="B53" s="12" t="s">
        <v>203</v>
      </c>
      <c r="C53" s="61">
        <v>1000</v>
      </c>
      <c r="D53" s="61">
        <v>2000</v>
      </c>
      <c r="E53" s="61"/>
      <c r="F53" s="61">
        <v>4000</v>
      </c>
      <c r="G53" s="61">
        <v>800</v>
      </c>
      <c r="H53" s="61">
        <v>1000</v>
      </c>
      <c r="I53" s="61">
        <v>2600</v>
      </c>
      <c r="J53" s="61"/>
    </row>
    <row r="54" spans="1:10" x14ac:dyDescent="0.3">
      <c r="A54" s="3">
        <v>53</v>
      </c>
      <c r="B54" s="12" t="s">
        <v>204</v>
      </c>
      <c r="C54" s="61">
        <v>3000</v>
      </c>
      <c r="D54" s="61">
        <v>2000</v>
      </c>
      <c r="E54" s="61"/>
      <c r="F54" s="61">
        <v>2000</v>
      </c>
      <c r="G54" s="61">
        <v>600</v>
      </c>
      <c r="H54" s="61">
        <v>700</v>
      </c>
      <c r="I54" s="61">
        <v>1600</v>
      </c>
      <c r="J54" s="61">
        <v>2000</v>
      </c>
    </row>
    <row r="55" spans="1:10" x14ac:dyDescent="0.3">
      <c r="A55" s="3">
        <v>54</v>
      </c>
      <c r="B55" s="12" t="s">
        <v>205</v>
      </c>
      <c r="C55" s="61">
        <v>1500</v>
      </c>
      <c r="D55" s="61">
        <v>12000</v>
      </c>
      <c r="E55" s="61"/>
      <c r="F55" s="61">
        <v>6000</v>
      </c>
      <c r="G55" s="61">
        <v>2400</v>
      </c>
      <c r="H55" s="61">
        <v>1100</v>
      </c>
      <c r="I55" s="61">
        <v>3200</v>
      </c>
      <c r="J55" s="61">
        <v>3000</v>
      </c>
    </row>
    <row r="56" spans="1:10" x14ac:dyDescent="0.3">
      <c r="A56" s="4">
        <v>55</v>
      </c>
      <c r="B56" s="12" t="s">
        <v>206</v>
      </c>
      <c r="C56" s="61">
        <v>2500</v>
      </c>
      <c r="D56" s="61">
        <v>4000</v>
      </c>
      <c r="E56" s="61">
        <v>960</v>
      </c>
      <c r="F56" s="61">
        <v>6000</v>
      </c>
      <c r="G56" s="61">
        <v>1400</v>
      </c>
      <c r="H56" s="61">
        <v>1200</v>
      </c>
      <c r="I56" s="61">
        <v>4800</v>
      </c>
      <c r="J56" s="61">
        <v>5000</v>
      </c>
    </row>
    <row r="57" spans="1:10" x14ac:dyDescent="0.3">
      <c r="A57" s="3">
        <v>56</v>
      </c>
      <c r="B57" s="12" t="s">
        <v>207</v>
      </c>
      <c r="C57" s="61">
        <v>2500</v>
      </c>
      <c r="D57" s="61">
        <v>5000</v>
      </c>
      <c r="E57" s="61"/>
      <c r="F57" s="61">
        <v>6000</v>
      </c>
      <c r="G57" s="61">
        <v>1000</v>
      </c>
      <c r="H57" s="61">
        <v>1600</v>
      </c>
      <c r="I57" s="61">
        <v>4000</v>
      </c>
      <c r="J57" s="61">
        <v>4500</v>
      </c>
    </row>
    <row r="58" spans="1:10" x14ac:dyDescent="0.3">
      <c r="A58" s="3">
        <v>57</v>
      </c>
      <c r="B58" s="12" t="s">
        <v>208</v>
      </c>
      <c r="C58" s="61">
        <v>1500</v>
      </c>
      <c r="D58" s="61">
        <v>3000</v>
      </c>
      <c r="E58" s="61">
        <v>960</v>
      </c>
      <c r="F58" s="61">
        <v>4000</v>
      </c>
      <c r="G58" s="61">
        <v>1200</v>
      </c>
      <c r="H58" s="61">
        <v>900</v>
      </c>
      <c r="I58" s="61">
        <v>1800</v>
      </c>
      <c r="J58" s="61">
        <v>1500</v>
      </c>
    </row>
    <row r="59" spans="1:10" x14ac:dyDescent="0.3">
      <c r="A59" s="3">
        <v>58</v>
      </c>
      <c r="B59" s="12" t="s">
        <v>209</v>
      </c>
      <c r="C59" s="61">
        <v>2500</v>
      </c>
      <c r="D59" s="61">
        <v>2000</v>
      </c>
      <c r="E59" s="61">
        <v>3360</v>
      </c>
      <c r="F59" s="61">
        <v>6000</v>
      </c>
      <c r="G59" s="61">
        <v>1200</v>
      </c>
      <c r="H59" s="61">
        <v>700</v>
      </c>
      <c r="I59" s="61">
        <v>2800</v>
      </c>
      <c r="J59" s="61">
        <v>2000</v>
      </c>
    </row>
    <row r="60" spans="1:10" x14ac:dyDescent="0.3">
      <c r="A60" s="4">
        <v>59</v>
      </c>
      <c r="B60" s="12" t="s">
        <v>210</v>
      </c>
      <c r="C60" s="61">
        <v>1500</v>
      </c>
      <c r="D60" s="61">
        <v>3000</v>
      </c>
      <c r="E60" s="61">
        <v>960</v>
      </c>
      <c r="F60" s="61">
        <v>6000</v>
      </c>
      <c r="G60" s="61">
        <v>1400</v>
      </c>
      <c r="H60" s="61">
        <v>700</v>
      </c>
      <c r="I60" s="61">
        <v>2400</v>
      </c>
      <c r="J60" s="61">
        <v>2500</v>
      </c>
    </row>
    <row r="61" spans="1:10" x14ac:dyDescent="0.3">
      <c r="A61" s="4">
        <v>60</v>
      </c>
      <c r="B61" s="12" t="s">
        <v>211</v>
      </c>
      <c r="C61" s="61">
        <v>2000</v>
      </c>
      <c r="D61" s="61">
        <v>1000</v>
      </c>
      <c r="E61" s="61"/>
      <c r="F61" s="61">
        <v>2000</v>
      </c>
      <c r="G61" s="61">
        <v>600</v>
      </c>
      <c r="H61" s="61">
        <v>1400</v>
      </c>
      <c r="I61" s="61">
        <v>2000</v>
      </c>
      <c r="J61" s="61">
        <v>1000</v>
      </c>
    </row>
    <row r="62" spans="1:10" x14ac:dyDescent="0.3">
      <c r="A62" s="3">
        <v>61</v>
      </c>
      <c r="B62" s="12" t="s">
        <v>212</v>
      </c>
      <c r="C62" s="61">
        <v>2000</v>
      </c>
      <c r="D62" s="61">
        <v>3000</v>
      </c>
      <c r="E62" s="61">
        <v>480</v>
      </c>
      <c r="F62" s="61">
        <v>6000</v>
      </c>
      <c r="G62" s="61">
        <v>1400</v>
      </c>
      <c r="H62" s="61">
        <v>600</v>
      </c>
      <c r="I62" s="61">
        <v>3800</v>
      </c>
      <c r="J62" s="61">
        <v>2000</v>
      </c>
    </row>
    <row r="63" spans="1:10" x14ac:dyDescent="0.3">
      <c r="A63" s="3">
        <v>62</v>
      </c>
      <c r="B63" s="12" t="s">
        <v>213</v>
      </c>
      <c r="C63" s="61">
        <v>1000</v>
      </c>
      <c r="D63" s="61">
        <v>1000</v>
      </c>
      <c r="E63" s="61">
        <v>1440</v>
      </c>
      <c r="F63" s="61">
        <v>4000</v>
      </c>
      <c r="G63" s="61">
        <v>600</v>
      </c>
      <c r="H63" s="61">
        <v>1400</v>
      </c>
      <c r="I63" s="61">
        <v>400</v>
      </c>
      <c r="J63" s="61"/>
    </row>
    <row r="64" spans="1:10" x14ac:dyDescent="0.3">
      <c r="A64" s="3">
        <v>63</v>
      </c>
      <c r="B64" s="12" t="s">
        <v>214</v>
      </c>
      <c r="C64" s="61">
        <v>1000</v>
      </c>
      <c r="D64" s="61">
        <v>2000</v>
      </c>
      <c r="E64" s="61"/>
      <c r="F64" s="61">
        <v>4000</v>
      </c>
      <c r="G64" s="61">
        <v>400</v>
      </c>
      <c r="H64" s="61">
        <v>300</v>
      </c>
      <c r="I64" s="61">
        <v>3600</v>
      </c>
      <c r="J64" s="61">
        <v>2500</v>
      </c>
    </row>
    <row r="65" spans="1:10" x14ac:dyDescent="0.3">
      <c r="A65" s="4">
        <v>64</v>
      </c>
      <c r="B65" s="12" t="s">
        <v>215</v>
      </c>
      <c r="C65" s="61">
        <v>1500</v>
      </c>
      <c r="D65" s="61">
        <v>3000</v>
      </c>
      <c r="E65" s="61"/>
      <c r="F65" s="61">
        <v>6000</v>
      </c>
      <c r="G65" s="61">
        <v>800</v>
      </c>
      <c r="H65" s="61">
        <v>900</v>
      </c>
      <c r="I65" s="61">
        <v>5800</v>
      </c>
      <c r="J65" s="61">
        <v>4500</v>
      </c>
    </row>
    <row r="66" spans="1:10" x14ac:dyDescent="0.3">
      <c r="A66" s="3">
        <v>65</v>
      </c>
      <c r="B66" s="12" t="s">
        <v>216</v>
      </c>
      <c r="C66" s="61">
        <v>3000</v>
      </c>
      <c r="D66" s="61">
        <v>5000</v>
      </c>
      <c r="E66" s="61"/>
      <c r="F66" s="61">
        <v>10000</v>
      </c>
      <c r="G66" s="61">
        <v>1200</v>
      </c>
      <c r="H66" s="61">
        <v>1400</v>
      </c>
      <c r="I66" s="61">
        <v>5800</v>
      </c>
      <c r="J66" s="61">
        <v>6000</v>
      </c>
    </row>
    <row r="67" spans="1:10" x14ac:dyDescent="0.3">
      <c r="A67" s="3">
        <v>66</v>
      </c>
      <c r="B67" s="12" t="s">
        <v>217</v>
      </c>
      <c r="C67" s="61">
        <v>1500</v>
      </c>
      <c r="D67" s="61">
        <v>2000</v>
      </c>
      <c r="E67" s="61">
        <v>960</v>
      </c>
      <c r="F67" s="61">
        <v>2000</v>
      </c>
      <c r="G67" s="61">
        <v>800</v>
      </c>
      <c r="H67" s="61">
        <v>600</v>
      </c>
      <c r="I67" s="61">
        <v>1600</v>
      </c>
      <c r="J67" s="61"/>
    </row>
    <row r="68" spans="1:10" x14ac:dyDescent="0.3">
      <c r="A68" s="3">
        <v>67</v>
      </c>
      <c r="B68" s="12" t="s">
        <v>218</v>
      </c>
      <c r="C68" s="61">
        <v>2500</v>
      </c>
      <c r="D68" s="61">
        <v>5000</v>
      </c>
      <c r="E68" s="61"/>
      <c r="F68" s="61">
        <v>6000</v>
      </c>
      <c r="G68" s="61">
        <v>2200</v>
      </c>
      <c r="H68" s="61">
        <v>1500</v>
      </c>
      <c r="I68" s="61">
        <v>5400</v>
      </c>
      <c r="J68" s="61">
        <v>6000</v>
      </c>
    </row>
    <row r="69" spans="1:10" x14ac:dyDescent="0.3">
      <c r="A69" s="4">
        <v>68</v>
      </c>
      <c r="B69" s="12" t="s">
        <v>219</v>
      </c>
      <c r="C69" s="61">
        <v>2000</v>
      </c>
      <c r="D69" s="61">
        <v>3000</v>
      </c>
      <c r="E69" s="61">
        <v>960</v>
      </c>
      <c r="F69" s="61">
        <v>4000</v>
      </c>
      <c r="G69" s="61">
        <v>1400</v>
      </c>
      <c r="H69" s="61">
        <v>800</v>
      </c>
      <c r="I69" s="61">
        <v>2200</v>
      </c>
      <c r="J69" s="61">
        <v>2500</v>
      </c>
    </row>
    <row r="70" spans="1:10" x14ac:dyDescent="0.3">
      <c r="A70" s="4">
        <v>69</v>
      </c>
      <c r="B70" s="12" t="s">
        <v>220</v>
      </c>
      <c r="C70" s="61">
        <v>6000</v>
      </c>
      <c r="D70" s="61">
        <v>5000</v>
      </c>
      <c r="E70" s="61">
        <v>2400</v>
      </c>
      <c r="F70" s="61">
        <v>10000</v>
      </c>
      <c r="G70" s="61">
        <v>2400</v>
      </c>
      <c r="H70" s="61">
        <v>1900</v>
      </c>
      <c r="I70" s="61">
        <v>5000</v>
      </c>
      <c r="J70" s="61">
        <v>5000</v>
      </c>
    </row>
    <row r="71" spans="1:10" x14ac:dyDescent="0.3">
      <c r="A71" s="3">
        <v>70</v>
      </c>
      <c r="B71" s="12" t="s">
        <v>221</v>
      </c>
      <c r="C71" s="61">
        <v>10000</v>
      </c>
      <c r="D71" s="61">
        <v>3000</v>
      </c>
      <c r="E71" s="61"/>
      <c r="F71" s="61"/>
      <c r="G71" s="61">
        <v>1400</v>
      </c>
      <c r="H71" s="61">
        <v>4100</v>
      </c>
      <c r="I71" s="61"/>
      <c r="J71" s="61">
        <v>1000</v>
      </c>
    </row>
    <row r="72" spans="1:10" x14ac:dyDescent="0.3">
      <c r="A72" s="3">
        <v>71</v>
      </c>
      <c r="B72" s="12" t="s">
        <v>222</v>
      </c>
      <c r="C72" s="61">
        <v>3000</v>
      </c>
      <c r="D72" s="61">
        <v>2000</v>
      </c>
      <c r="E72" s="61">
        <v>480</v>
      </c>
      <c r="F72" s="61">
        <v>2000</v>
      </c>
      <c r="G72" s="61">
        <v>600</v>
      </c>
      <c r="H72" s="61">
        <v>300</v>
      </c>
      <c r="I72" s="61">
        <v>1400</v>
      </c>
      <c r="J72" s="61">
        <v>1500</v>
      </c>
    </row>
    <row r="73" spans="1:10" x14ac:dyDescent="0.3">
      <c r="A73" s="3">
        <v>72</v>
      </c>
      <c r="B73" s="12" t="s">
        <v>223</v>
      </c>
      <c r="C73" s="61">
        <v>1500</v>
      </c>
      <c r="D73" s="61">
        <v>3000</v>
      </c>
      <c r="E73" s="61"/>
      <c r="F73" s="61">
        <v>6000</v>
      </c>
      <c r="G73" s="61">
        <v>1000</v>
      </c>
      <c r="H73" s="61">
        <v>1200</v>
      </c>
      <c r="I73" s="61">
        <v>5400</v>
      </c>
      <c r="J73" s="61">
        <v>4000</v>
      </c>
    </row>
    <row r="74" spans="1:10" x14ac:dyDescent="0.3">
      <c r="A74" s="4">
        <v>73</v>
      </c>
      <c r="B74" s="12" t="s">
        <v>224</v>
      </c>
      <c r="C74" s="61">
        <v>1500</v>
      </c>
      <c r="D74" s="61">
        <v>3000</v>
      </c>
      <c r="E74" s="61"/>
      <c r="F74" s="61">
        <v>4000</v>
      </c>
      <c r="G74" s="61">
        <v>600</v>
      </c>
      <c r="H74" s="61">
        <v>600</v>
      </c>
      <c r="I74" s="61">
        <v>2000</v>
      </c>
      <c r="J74" s="61">
        <v>2000</v>
      </c>
    </row>
    <row r="75" spans="1:10" x14ac:dyDescent="0.3">
      <c r="A75" s="3">
        <v>74</v>
      </c>
      <c r="B75" s="12" t="s">
        <v>225</v>
      </c>
      <c r="C75" s="61">
        <v>1500</v>
      </c>
      <c r="D75" s="61">
        <v>4000</v>
      </c>
      <c r="E75" s="61"/>
      <c r="F75" s="61">
        <v>6000</v>
      </c>
      <c r="G75" s="61">
        <v>800</v>
      </c>
      <c r="H75" s="61">
        <v>900</v>
      </c>
      <c r="I75" s="61">
        <v>4600</v>
      </c>
      <c r="J75" s="61">
        <v>1500</v>
      </c>
    </row>
    <row r="76" spans="1:10" x14ac:dyDescent="0.3">
      <c r="A76" s="3">
        <v>75</v>
      </c>
      <c r="B76" s="12" t="s">
        <v>226</v>
      </c>
      <c r="C76" s="61">
        <v>2500</v>
      </c>
      <c r="D76" s="61">
        <v>4000</v>
      </c>
      <c r="E76" s="61">
        <v>1440</v>
      </c>
      <c r="F76" s="61">
        <v>6000</v>
      </c>
      <c r="G76" s="61">
        <v>1600</v>
      </c>
      <c r="H76" s="61">
        <v>1200</v>
      </c>
      <c r="I76" s="61">
        <v>3800</v>
      </c>
      <c r="J76" s="61">
        <v>3500</v>
      </c>
    </row>
    <row r="77" spans="1:10" x14ac:dyDescent="0.3">
      <c r="A77" s="3">
        <v>76</v>
      </c>
      <c r="B77" s="12" t="s">
        <v>227</v>
      </c>
      <c r="C77" s="61">
        <v>4000</v>
      </c>
      <c r="D77" s="61">
        <v>6000</v>
      </c>
      <c r="E77" s="61"/>
      <c r="F77" s="61">
        <v>8000</v>
      </c>
      <c r="G77" s="61">
        <v>2600</v>
      </c>
      <c r="H77" s="61">
        <v>1300</v>
      </c>
      <c r="I77" s="61">
        <v>6000</v>
      </c>
      <c r="J77" s="61">
        <v>3000</v>
      </c>
    </row>
    <row r="78" spans="1:10" x14ac:dyDescent="0.3">
      <c r="A78" s="3">
        <v>77</v>
      </c>
      <c r="B78" s="12" t="s">
        <v>228</v>
      </c>
      <c r="C78" s="61">
        <v>6500</v>
      </c>
      <c r="D78" s="61">
        <v>6000</v>
      </c>
      <c r="E78" s="61"/>
      <c r="F78" s="61">
        <v>10000</v>
      </c>
      <c r="G78" s="61">
        <v>2600</v>
      </c>
      <c r="H78" s="61">
        <v>2800</v>
      </c>
      <c r="I78" s="61">
        <v>5000</v>
      </c>
      <c r="J78" s="61">
        <v>8000</v>
      </c>
    </row>
    <row r="79" spans="1:10" x14ac:dyDescent="0.3">
      <c r="A79" s="3">
        <v>78</v>
      </c>
      <c r="B79" s="12" t="s">
        <v>229</v>
      </c>
      <c r="C79" s="61">
        <v>3000</v>
      </c>
      <c r="D79" s="61">
        <v>6000</v>
      </c>
      <c r="E79" s="61">
        <v>2880</v>
      </c>
      <c r="F79" s="61">
        <v>10000</v>
      </c>
      <c r="G79" s="61">
        <v>2400</v>
      </c>
      <c r="H79" s="61">
        <v>2000</v>
      </c>
      <c r="I79" s="61">
        <v>7000</v>
      </c>
      <c r="J79" s="61">
        <v>6000</v>
      </c>
    </row>
    <row r="80" spans="1:10" x14ac:dyDescent="0.3">
      <c r="A80" s="4">
        <v>79</v>
      </c>
      <c r="B80" s="12" t="s">
        <v>230</v>
      </c>
      <c r="C80" s="61">
        <v>2000</v>
      </c>
      <c r="D80" s="61">
        <v>2000</v>
      </c>
      <c r="E80" s="61">
        <v>960</v>
      </c>
      <c r="F80" s="61">
        <v>4000</v>
      </c>
      <c r="G80" s="61">
        <v>1000</v>
      </c>
      <c r="H80" s="61">
        <v>1200</v>
      </c>
      <c r="I80" s="61">
        <v>2200</v>
      </c>
      <c r="J80" s="61">
        <v>2500</v>
      </c>
    </row>
    <row r="81" spans="1:10" x14ac:dyDescent="0.3">
      <c r="A81" s="3">
        <v>80</v>
      </c>
      <c r="B81" s="12" t="s">
        <v>231</v>
      </c>
      <c r="C81" s="61">
        <v>3000</v>
      </c>
      <c r="D81" s="61">
        <v>4000</v>
      </c>
      <c r="E81" s="61">
        <v>480</v>
      </c>
      <c r="F81" s="61">
        <v>6000</v>
      </c>
      <c r="G81" s="61">
        <v>1800</v>
      </c>
      <c r="H81" s="61">
        <v>1400</v>
      </c>
      <c r="I81" s="61">
        <v>5200</v>
      </c>
      <c r="J81" s="61">
        <v>5000</v>
      </c>
    </row>
    <row r="82" spans="1:10" x14ac:dyDescent="0.3">
      <c r="A82" s="3">
        <v>81</v>
      </c>
      <c r="B82" s="12" t="s">
        <v>232</v>
      </c>
      <c r="C82" s="61">
        <v>1000</v>
      </c>
      <c r="D82" s="61">
        <v>2000</v>
      </c>
      <c r="E82" s="61"/>
      <c r="F82" s="61">
        <v>2000</v>
      </c>
      <c r="G82" s="61">
        <v>600</v>
      </c>
      <c r="H82" s="61">
        <v>500</v>
      </c>
      <c r="I82" s="61">
        <v>1800</v>
      </c>
      <c r="J82" s="61">
        <v>2000</v>
      </c>
    </row>
    <row r="83" spans="1:10" x14ac:dyDescent="0.3">
      <c r="A83" s="3">
        <v>82</v>
      </c>
      <c r="B83" s="12" t="s">
        <v>233</v>
      </c>
      <c r="C83" s="61">
        <v>3000</v>
      </c>
      <c r="D83" s="61">
        <v>2000</v>
      </c>
      <c r="E83" s="61"/>
      <c r="F83" s="61"/>
      <c r="G83" s="61">
        <v>800</v>
      </c>
      <c r="H83" s="61">
        <v>700</v>
      </c>
      <c r="I83" s="61">
        <v>1200</v>
      </c>
      <c r="J83" s="61">
        <v>1000</v>
      </c>
    </row>
    <row r="84" spans="1:10" x14ac:dyDescent="0.3">
      <c r="A84" s="4">
        <v>83</v>
      </c>
      <c r="B84" s="12" t="s">
        <v>234</v>
      </c>
      <c r="C84" s="61">
        <v>4000</v>
      </c>
      <c r="D84" s="61">
        <v>3000</v>
      </c>
      <c r="E84" s="61"/>
      <c r="F84" s="61">
        <v>6000</v>
      </c>
      <c r="G84" s="61">
        <v>600</v>
      </c>
      <c r="H84" s="61">
        <v>800</v>
      </c>
      <c r="I84" s="61">
        <v>3000</v>
      </c>
      <c r="J84" s="61">
        <v>3000</v>
      </c>
    </row>
    <row r="85" spans="1:10" x14ac:dyDescent="0.3">
      <c r="A85" s="3">
        <v>84</v>
      </c>
      <c r="B85" s="12" t="s">
        <v>235</v>
      </c>
      <c r="C85" s="61">
        <v>3500</v>
      </c>
      <c r="D85" s="61">
        <v>7000</v>
      </c>
      <c r="E85" s="61">
        <v>960</v>
      </c>
      <c r="F85" s="61">
        <v>10000</v>
      </c>
      <c r="G85" s="61">
        <v>3600</v>
      </c>
      <c r="H85" s="61">
        <v>2000</v>
      </c>
      <c r="I85" s="61">
        <v>7800</v>
      </c>
      <c r="J85" s="61">
        <v>8500</v>
      </c>
    </row>
    <row r="86" spans="1:10" x14ac:dyDescent="0.3">
      <c r="A86" s="3">
        <v>85</v>
      </c>
      <c r="B86" s="12" t="s">
        <v>236</v>
      </c>
      <c r="C86" s="61">
        <v>5000</v>
      </c>
      <c r="D86" s="61">
        <v>6000</v>
      </c>
      <c r="E86" s="61"/>
      <c r="F86" s="61">
        <v>10000</v>
      </c>
      <c r="G86" s="61">
        <v>3200</v>
      </c>
      <c r="H86" s="61">
        <v>2600</v>
      </c>
      <c r="I86" s="61">
        <v>7000</v>
      </c>
      <c r="J86" s="61">
        <v>11000</v>
      </c>
    </row>
    <row r="87" spans="1:10" x14ac:dyDescent="0.3">
      <c r="A87" s="3">
        <v>86</v>
      </c>
      <c r="B87" s="12" t="s">
        <v>237</v>
      </c>
      <c r="C87" s="61">
        <v>1000</v>
      </c>
      <c r="D87" s="61">
        <v>2000</v>
      </c>
      <c r="E87" s="61"/>
      <c r="F87" s="61">
        <v>4000</v>
      </c>
      <c r="G87" s="61">
        <v>400</v>
      </c>
      <c r="H87" s="61">
        <v>400</v>
      </c>
      <c r="I87" s="61">
        <v>800</v>
      </c>
      <c r="J87" s="61">
        <v>1000</v>
      </c>
    </row>
    <row r="88" spans="1:10" x14ac:dyDescent="0.3">
      <c r="A88" s="4">
        <v>87</v>
      </c>
      <c r="B88" s="12" t="s">
        <v>238</v>
      </c>
      <c r="C88" s="61">
        <v>2000</v>
      </c>
      <c r="D88" s="61">
        <v>3000</v>
      </c>
      <c r="E88" s="61">
        <v>960</v>
      </c>
      <c r="F88" s="61">
        <v>4000</v>
      </c>
      <c r="G88" s="61">
        <v>1000</v>
      </c>
      <c r="H88" s="61">
        <v>900</v>
      </c>
      <c r="I88" s="61">
        <v>2200</v>
      </c>
      <c r="J88" s="61">
        <v>3500</v>
      </c>
    </row>
    <row r="89" spans="1:10" x14ac:dyDescent="0.3">
      <c r="A89" s="3">
        <v>88</v>
      </c>
      <c r="B89" s="12" t="s">
        <v>239</v>
      </c>
      <c r="C89" s="61">
        <v>1000</v>
      </c>
      <c r="D89" s="61">
        <v>2000</v>
      </c>
      <c r="E89" s="61">
        <v>480</v>
      </c>
      <c r="F89" s="61">
        <v>4000</v>
      </c>
      <c r="G89" s="61">
        <v>600</v>
      </c>
      <c r="H89" s="61">
        <v>600</v>
      </c>
      <c r="I89" s="61">
        <v>2200</v>
      </c>
      <c r="J89" s="61">
        <v>1500</v>
      </c>
    </row>
    <row r="90" spans="1:10" x14ac:dyDescent="0.3">
      <c r="A90" s="4">
        <v>89</v>
      </c>
      <c r="B90" s="12" t="s">
        <v>240</v>
      </c>
      <c r="C90" s="61">
        <v>3000</v>
      </c>
      <c r="D90" s="61">
        <v>3000</v>
      </c>
      <c r="E90" s="61"/>
      <c r="F90" s="61">
        <v>6000</v>
      </c>
      <c r="G90" s="61">
        <v>1200</v>
      </c>
      <c r="H90" s="61">
        <v>2100</v>
      </c>
      <c r="I90" s="61">
        <v>3200</v>
      </c>
      <c r="J90" s="61">
        <v>2000</v>
      </c>
    </row>
    <row r="91" spans="1:10" x14ac:dyDescent="0.3">
      <c r="A91" s="4">
        <v>90</v>
      </c>
      <c r="B91" s="12" t="s">
        <v>241</v>
      </c>
      <c r="C91" s="61">
        <v>1500</v>
      </c>
      <c r="D91" s="61">
        <v>3000</v>
      </c>
      <c r="E91" s="61"/>
      <c r="F91" s="61">
        <v>6000</v>
      </c>
      <c r="G91" s="61">
        <v>1400</v>
      </c>
      <c r="H91" s="61">
        <v>1000</v>
      </c>
      <c r="I91" s="61">
        <v>3600</v>
      </c>
      <c r="J91" s="61">
        <v>4000</v>
      </c>
    </row>
    <row r="92" spans="1:10" x14ac:dyDescent="0.3">
      <c r="A92" s="3">
        <v>91</v>
      </c>
      <c r="B92" s="12" t="s">
        <v>242</v>
      </c>
      <c r="C92" s="61">
        <v>3000</v>
      </c>
      <c r="D92" s="61">
        <v>2000</v>
      </c>
      <c r="E92" s="61">
        <v>960</v>
      </c>
      <c r="F92" s="61">
        <v>4000</v>
      </c>
      <c r="G92" s="61">
        <v>800</v>
      </c>
      <c r="H92" s="61">
        <v>700</v>
      </c>
      <c r="I92" s="61">
        <v>2200</v>
      </c>
      <c r="J92" s="61">
        <v>1000</v>
      </c>
    </row>
    <row r="93" spans="1:10" x14ac:dyDescent="0.3">
      <c r="A93" s="3">
        <v>92</v>
      </c>
      <c r="B93" s="12" t="s">
        <v>243</v>
      </c>
      <c r="C93" s="61">
        <v>2500</v>
      </c>
      <c r="D93" s="61">
        <v>4000</v>
      </c>
      <c r="E93" s="61">
        <v>2400</v>
      </c>
      <c r="F93" s="61">
        <v>10000</v>
      </c>
      <c r="G93" s="61">
        <v>2000</v>
      </c>
      <c r="H93" s="61">
        <v>900</v>
      </c>
      <c r="I93" s="61">
        <v>5200</v>
      </c>
      <c r="J93" s="61">
        <v>5000</v>
      </c>
    </row>
    <row r="94" spans="1:10" x14ac:dyDescent="0.3">
      <c r="A94" s="3">
        <v>93</v>
      </c>
      <c r="B94" s="12" t="s">
        <v>244</v>
      </c>
      <c r="C94" s="61">
        <v>1500</v>
      </c>
      <c r="D94" s="61">
        <v>2000</v>
      </c>
      <c r="E94" s="61">
        <v>960</v>
      </c>
      <c r="F94" s="61">
        <v>4000</v>
      </c>
      <c r="G94" s="61">
        <v>800</v>
      </c>
      <c r="H94" s="61">
        <v>700</v>
      </c>
      <c r="I94" s="61">
        <v>2200</v>
      </c>
      <c r="J94" s="61">
        <v>2500</v>
      </c>
    </row>
    <row r="95" spans="1:10" x14ac:dyDescent="0.3">
      <c r="A95" s="4">
        <v>94</v>
      </c>
      <c r="B95" s="12" t="s">
        <v>245</v>
      </c>
      <c r="C95" s="61">
        <v>500</v>
      </c>
      <c r="D95" s="61">
        <v>1000</v>
      </c>
      <c r="E95" s="61"/>
      <c r="F95" s="61">
        <v>2000</v>
      </c>
      <c r="G95" s="61">
        <v>400</v>
      </c>
      <c r="H95" s="61">
        <v>200</v>
      </c>
      <c r="I95" s="61">
        <v>1000</v>
      </c>
      <c r="J95" s="61">
        <v>1500</v>
      </c>
    </row>
    <row r="96" spans="1:10" x14ac:dyDescent="0.3">
      <c r="A96" s="3">
        <v>95</v>
      </c>
      <c r="B96" s="12" t="s">
        <v>246</v>
      </c>
      <c r="C96" s="61">
        <v>3000</v>
      </c>
      <c r="D96" s="61">
        <v>5000</v>
      </c>
      <c r="E96" s="61"/>
      <c r="F96" s="61">
        <v>12000</v>
      </c>
      <c r="G96" s="61">
        <v>2600</v>
      </c>
      <c r="H96" s="61">
        <v>1500</v>
      </c>
      <c r="I96" s="61"/>
      <c r="J96" s="61"/>
    </row>
    <row r="97" spans="1:10" x14ac:dyDescent="0.3">
      <c r="A97" s="4">
        <v>96</v>
      </c>
      <c r="B97" s="12" t="s">
        <v>247</v>
      </c>
      <c r="C97" s="61">
        <v>1000</v>
      </c>
      <c r="D97" s="61">
        <v>1000</v>
      </c>
      <c r="E97" s="61">
        <v>480</v>
      </c>
      <c r="F97" s="61">
        <v>2000</v>
      </c>
      <c r="G97" s="61">
        <v>800</v>
      </c>
      <c r="H97" s="61">
        <v>300</v>
      </c>
      <c r="I97" s="61">
        <v>1000</v>
      </c>
      <c r="J97" s="61">
        <v>2000</v>
      </c>
    </row>
    <row r="98" spans="1:10" x14ac:dyDescent="0.3">
      <c r="A98" s="3">
        <v>97</v>
      </c>
      <c r="B98" s="12" t="s">
        <v>248</v>
      </c>
      <c r="C98" s="61">
        <v>500</v>
      </c>
      <c r="D98" s="61">
        <v>1000</v>
      </c>
      <c r="E98" s="61">
        <v>480</v>
      </c>
      <c r="F98" s="61">
        <v>4000</v>
      </c>
      <c r="G98" s="61">
        <v>600</v>
      </c>
      <c r="H98" s="61">
        <v>600</v>
      </c>
      <c r="I98" s="61">
        <v>1200</v>
      </c>
      <c r="J98" s="61">
        <v>2000</v>
      </c>
    </row>
    <row r="99" spans="1:10" x14ac:dyDescent="0.3">
      <c r="A99" s="3">
        <v>98</v>
      </c>
      <c r="B99" s="12" t="s">
        <v>249</v>
      </c>
      <c r="C99" s="61">
        <v>2000</v>
      </c>
      <c r="D99" s="61">
        <v>4000</v>
      </c>
      <c r="E99" s="61">
        <v>960</v>
      </c>
      <c r="F99" s="61">
        <v>8000</v>
      </c>
      <c r="G99" s="61">
        <v>2000</v>
      </c>
      <c r="H99" s="61">
        <v>1300</v>
      </c>
      <c r="I99" s="61">
        <v>4000</v>
      </c>
      <c r="J99" s="61">
        <v>5500</v>
      </c>
    </row>
    <row r="100" spans="1:10" x14ac:dyDescent="0.3">
      <c r="A100" s="3">
        <v>99</v>
      </c>
      <c r="B100" s="12" t="s">
        <v>250</v>
      </c>
      <c r="C100" s="61">
        <v>1500</v>
      </c>
      <c r="D100" s="61">
        <v>2000</v>
      </c>
      <c r="E100" s="61">
        <v>960</v>
      </c>
      <c r="F100" s="61">
        <v>2000</v>
      </c>
      <c r="G100" s="61">
        <v>1000</v>
      </c>
      <c r="H100" s="61">
        <v>700</v>
      </c>
      <c r="I100" s="61">
        <v>2200</v>
      </c>
      <c r="J100" s="61">
        <v>500</v>
      </c>
    </row>
    <row r="101" spans="1:10" x14ac:dyDescent="0.3">
      <c r="A101" s="4">
        <v>100</v>
      </c>
      <c r="B101" s="12" t="s">
        <v>251</v>
      </c>
      <c r="C101" s="61">
        <v>4000</v>
      </c>
      <c r="D101" s="61">
        <v>5000</v>
      </c>
      <c r="E101" s="61">
        <v>480</v>
      </c>
      <c r="F101" s="61">
        <v>8000</v>
      </c>
      <c r="G101" s="61">
        <v>2000</v>
      </c>
      <c r="H101" s="61">
        <v>2000</v>
      </c>
      <c r="I101" s="61">
        <v>1600</v>
      </c>
      <c r="J101" s="61">
        <v>1000</v>
      </c>
    </row>
    <row r="102" spans="1:10" x14ac:dyDescent="0.3">
      <c r="A102" s="4">
        <v>101</v>
      </c>
      <c r="B102" s="12" t="s">
        <v>252</v>
      </c>
      <c r="C102" s="61">
        <v>4500</v>
      </c>
      <c r="D102" s="61">
        <v>6000</v>
      </c>
      <c r="E102" s="61">
        <v>480</v>
      </c>
      <c r="F102" s="61">
        <v>10000</v>
      </c>
      <c r="G102" s="61">
        <v>2800</v>
      </c>
      <c r="H102" s="61">
        <v>2200</v>
      </c>
      <c r="I102" s="61">
        <v>8600</v>
      </c>
      <c r="J102" s="61">
        <v>6500</v>
      </c>
    </row>
    <row r="103" spans="1:10" x14ac:dyDescent="0.3">
      <c r="A103" s="4">
        <v>102</v>
      </c>
      <c r="B103" s="12" t="s">
        <v>253</v>
      </c>
      <c r="C103" s="61">
        <v>1000</v>
      </c>
      <c r="D103" s="61">
        <v>1000</v>
      </c>
      <c r="E103" s="61">
        <v>480</v>
      </c>
      <c r="F103" s="61">
        <v>2000</v>
      </c>
      <c r="G103" s="61">
        <v>400</v>
      </c>
      <c r="H103" s="61">
        <v>300</v>
      </c>
      <c r="I103" s="61">
        <v>600</v>
      </c>
      <c r="J103" s="61">
        <v>500</v>
      </c>
    </row>
    <row r="104" spans="1:10" x14ac:dyDescent="0.3">
      <c r="A104" s="3">
        <v>103</v>
      </c>
      <c r="B104" s="12" t="s">
        <v>118</v>
      </c>
      <c r="C104" s="61">
        <v>3000</v>
      </c>
      <c r="D104" s="61">
        <v>4000</v>
      </c>
      <c r="E104" s="61">
        <v>1440</v>
      </c>
      <c r="F104" s="61">
        <v>6000</v>
      </c>
      <c r="G104" s="61">
        <v>1800</v>
      </c>
      <c r="H104" s="61">
        <v>1200</v>
      </c>
      <c r="I104" s="61">
        <v>400</v>
      </c>
      <c r="J104" s="61">
        <v>5500</v>
      </c>
    </row>
    <row r="105" spans="1:10" x14ac:dyDescent="0.3">
      <c r="A105" s="3">
        <v>104</v>
      </c>
      <c r="B105" s="12" t="s">
        <v>254</v>
      </c>
      <c r="C105" s="61">
        <v>1500</v>
      </c>
      <c r="D105" s="61">
        <v>3000</v>
      </c>
      <c r="E105" s="61">
        <v>480</v>
      </c>
      <c r="F105" s="61">
        <v>6000</v>
      </c>
      <c r="G105" s="61">
        <v>1400</v>
      </c>
      <c r="H105" s="61">
        <v>800</v>
      </c>
      <c r="I105" s="61">
        <v>3600</v>
      </c>
      <c r="J105" s="61">
        <v>3000</v>
      </c>
    </row>
    <row r="106" spans="1:10" x14ac:dyDescent="0.3">
      <c r="A106" s="3">
        <v>105</v>
      </c>
      <c r="B106" s="12" t="s">
        <v>120</v>
      </c>
      <c r="C106" s="61">
        <v>2500</v>
      </c>
      <c r="D106" s="61">
        <v>3000</v>
      </c>
      <c r="E106" s="61">
        <v>1920</v>
      </c>
      <c r="F106" s="61">
        <v>6000</v>
      </c>
      <c r="G106" s="61">
        <v>1600</v>
      </c>
      <c r="H106" s="61">
        <v>1200</v>
      </c>
      <c r="I106" s="61">
        <v>3400</v>
      </c>
      <c r="J106" s="61">
        <v>3500</v>
      </c>
    </row>
    <row r="107" spans="1:10" x14ac:dyDescent="0.3">
      <c r="A107" s="3">
        <v>106</v>
      </c>
      <c r="B107" s="12" t="s">
        <v>255</v>
      </c>
      <c r="C107" s="61">
        <v>1500</v>
      </c>
      <c r="D107" s="61">
        <v>2000</v>
      </c>
      <c r="E107" s="61">
        <v>480</v>
      </c>
      <c r="F107" s="61">
        <v>6000</v>
      </c>
      <c r="G107" s="61">
        <v>1200</v>
      </c>
      <c r="H107" s="61">
        <v>800</v>
      </c>
      <c r="I107" s="61">
        <v>400</v>
      </c>
      <c r="J107" s="61">
        <v>1500</v>
      </c>
    </row>
    <row r="108" spans="1:10" x14ac:dyDescent="0.3">
      <c r="A108" s="4">
        <v>107</v>
      </c>
      <c r="B108" s="12" t="s">
        <v>122</v>
      </c>
      <c r="C108" s="61">
        <v>2000</v>
      </c>
      <c r="D108" s="61">
        <v>3000</v>
      </c>
      <c r="E108" s="61">
        <v>960</v>
      </c>
      <c r="F108" s="61">
        <v>6000</v>
      </c>
      <c r="G108" s="61">
        <v>1400</v>
      </c>
      <c r="H108" s="61">
        <v>700</v>
      </c>
      <c r="I108" s="61">
        <v>2400</v>
      </c>
      <c r="J108" s="61">
        <v>2500</v>
      </c>
    </row>
    <row r="109" spans="1:10" x14ac:dyDescent="0.3">
      <c r="A109" s="4">
        <v>108</v>
      </c>
      <c r="B109" s="12" t="s">
        <v>256</v>
      </c>
      <c r="C109" s="61">
        <v>2000</v>
      </c>
      <c r="D109" s="61">
        <v>3000</v>
      </c>
      <c r="E109" s="61">
        <v>1440</v>
      </c>
      <c r="F109" s="61">
        <v>4000</v>
      </c>
      <c r="G109" s="61">
        <v>800</v>
      </c>
      <c r="H109" s="61">
        <v>1000</v>
      </c>
      <c r="I109" s="61">
        <v>1400</v>
      </c>
      <c r="J109" s="61">
        <v>2500</v>
      </c>
    </row>
    <row r="110" spans="1:10" x14ac:dyDescent="0.3">
      <c r="A110" s="3">
        <v>109</v>
      </c>
      <c r="B110" s="12" t="s">
        <v>257</v>
      </c>
      <c r="C110" s="61">
        <v>6000</v>
      </c>
      <c r="D110" s="61">
        <v>6000</v>
      </c>
      <c r="E110" s="61">
        <v>1440</v>
      </c>
      <c r="F110" s="61">
        <v>10000</v>
      </c>
      <c r="G110" s="61">
        <v>2800</v>
      </c>
      <c r="H110" s="61">
        <v>3500</v>
      </c>
      <c r="I110" s="61">
        <v>8000</v>
      </c>
      <c r="J110" s="61">
        <v>9000</v>
      </c>
    </row>
    <row r="111" spans="1:10" x14ac:dyDescent="0.3">
      <c r="A111" s="4">
        <v>110</v>
      </c>
      <c r="B111" s="12" t="s">
        <v>258</v>
      </c>
      <c r="C111" s="61">
        <v>6500</v>
      </c>
      <c r="D111" s="61">
        <v>12000</v>
      </c>
      <c r="E111" s="61"/>
      <c r="F111" s="61">
        <v>42000</v>
      </c>
      <c r="G111" s="61">
        <v>7200</v>
      </c>
      <c r="H111" s="61">
        <v>7100</v>
      </c>
      <c r="I111" s="61">
        <v>27000</v>
      </c>
      <c r="J111" s="61">
        <v>28000</v>
      </c>
    </row>
    <row r="112" spans="1:10" x14ac:dyDescent="0.3">
      <c r="A112" s="3">
        <v>111</v>
      </c>
      <c r="B112" s="12" t="s">
        <v>259</v>
      </c>
      <c r="C112" s="61">
        <v>3500</v>
      </c>
      <c r="D112" s="61">
        <v>7000</v>
      </c>
      <c r="E112" s="61">
        <v>1920</v>
      </c>
      <c r="F112" s="61">
        <v>14000</v>
      </c>
      <c r="G112" s="61">
        <v>2600</v>
      </c>
      <c r="H112" s="61">
        <v>2400</v>
      </c>
      <c r="I112" s="61">
        <v>10600</v>
      </c>
      <c r="J112" s="61">
        <v>10500</v>
      </c>
    </row>
    <row r="113" spans="1:10" x14ac:dyDescent="0.3">
      <c r="A113" s="4">
        <v>112</v>
      </c>
      <c r="B113" s="12" t="s">
        <v>260</v>
      </c>
      <c r="C113" s="61">
        <v>1000</v>
      </c>
      <c r="D113" s="61">
        <v>2000</v>
      </c>
      <c r="E113" s="61">
        <v>1440</v>
      </c>
      <c r="F113" s="61">
        <v>4000</v>
      </c>
      <c r="G113" s="61">
        <v>600</v>
      </c>
      <c r="H113" s="61">
        <v>800</v>
      </c>
      <c r="I113" s="61">
        <v>600</v>
      </c>
      <c r="J113" s="61">
        <v>1000</v>
      </c>
    </row>
    <row r="114" spans="1:10" x14ac:dyDescent="0.3">
      <c r="A114" s="54"/>
      <c r="B114" s="10"/>
    </row>
    <row r="116" spans="1:10" ht="15.6" x14ac:dyDescent="0.3">
      <c r="B116" s="11"/>
    </row>
    <row r="128" spans="1:10" x14ac:dyDescent="0.3">
      <c r="A128" s="44"/>
    </row>
    <row r="129" spans="1:1" x14ac:dyDescent="0.3">
      <c r="A129" s="44"/>
    </row>
    <row r="130" spans="1:1" x14ac:dyDescent="0.3">
      <c r="A130" s="44"/>
    </row>
    <row r="131" spans="1:1" x14ac:dyDescent="0.3">
      <c r="A13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AUG 2017</vt:lpstr>
      <vt:lpstr>ISSUED 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Lukunyanga</dc:creator>
  <cp:lastModifiedBy>Imuhirwe</cp:lastModifiedBy>
  <dcterms:created xsi:type="dcterms:W3CDTF">2017-07-11T06:02:25Z</dcterms:created>
  <dcterms:modified xsi:type="dcterms:W3CDTF">2017-12-04T05:31:22Z</dcterms:modified>
</cp:coreProperties>
</file>