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55" tabRatio="956" activeTab="15"/>
  </bookViews>
  <sheets>
    <sheet name="BCG" sheetId="3" r:id="rId1"/>
    <sheet name="DPT" sheetId="4" r:id="rId2"/>
    <sheet name="tOPV" sheetId="5" r:id="rId3"/>
    <sheet name="PCV" sheetId="10" r:id="rId4"/>
    <sheet name="Measles" sheetId="6" r:id="rId5"/>
    <sheet name="Tetanus" sheetId="7" r:id="rId6"/>
    <sheet name="Syringe 2ml" sheetId="8" r:id="rId7"/>
    <sheet name="Syringe 0.05ml" sheetId="9" r:id="rId8"/>
    <sheet name="Syringe 5ml" sheetId="11" r:id="rId9"/>
    <sheet name="Syringe 0.5ml" sheetId="12" r:id="rId10"/>
    <sheet name="HPV" sheetId="16" r:id="rId11"/>
    <sheet name="Sheet1" sheetId="17" state="hidden" r:id="rId12"/>
    <sheet name="LPG Feb-June 2015" sheetId="18" state="hidden" r:id="rId13"/>
    <sheet name="SIA VACCINES" sheetId="19" r:id="rId14"/>
    <sheet name="SIA STATIONARY" sheetId="20" state="hidden" r:id="rId15"/>
    <sheet name="Summary" sheetId="21" r:id="rId16"/>
  </sheets>
  <definedNames>
    <definedName name="_xlnm._FilterDatabase" localSheetId="0" hidden="1">BCG!$B$5:$F$118</definedName>
    <definedName name="_xlnm._FilterDatabase" localSheetId="11" hidden="1">Sheet1!#REF!</definedName>
    <definedName name="_xlnm._FilterDatabase" localSheetId="13" hidden="1">'SIA VACCINES'!$A$2:$C$116</definedName>
    <definedName name="_xlnm._FilterDatabase" localSheetId="7" hidden="1">'Syringe 0.05ml'!$A$5:$X$118</definedName>
    <definedName name="_xlnm._FilterDatabase" localSheetId="6" hidden="1">'Syringe 2ml'!$B$5:$F$5</definedName>
    <definedName name="_xlnm.Print_Titles" localSheetId="13">'SIA VACCINES'!$1:$2</definedName>
  </definedNames>
  <calcPr calcId="145621"/>
</workbook>
</file>

<file path=xl/calcChain.xml><?xml version="1.0" encoding="utf-8"?>
<calcChain xmlns="http://schemas.openxmlformats.org/spreadsheetml/2006/main">
  <c r="E8" i="21" l="1"/>
  <c r="F8" i="21"/>
  <c r="G8" i="21"/>
  <c r="H8" i="21"/>
  <c r="I8" i="21"/>
  <c r="J8" i="21"/>
  <c r="K8" i="21"/>
  <c r="L8" i="21"/>
  <c r="M8" i="21"/>
  <c r="N8" i="21"/>
  <c r="O8" i="21"/>
  <c r="D8" i="21"/>
  <c r="P11" i="21"/>
  <c r="F10" i="21"/>
  <c r="E3" i="21"/>
  <c r="F3" i="21"/>
  <c r="G3" i="21"/>
  <c r="H3" i="21"/>
  <c r="I3" i="21"/>
  <c r="J3" i="21"/>
  <c r="K3" i="21"/>
  <c r="L3" i="21"/>
  <c r="M3" i="21"/>
  <c r="N3" i="21"/>
  <c r="O3" i="21"/>
  <c r="E4" i="21"/>
  <c r="F4" i="21"/>
  <c r="G4" i="21"/>
  <c r="H4" i="21"/>
  <c r="I4" i="21"/>
  <c r="J4" i="21"/>
  <c r="K4" i="21"/>
  <c r="L4" i="21"/>
  <c r="M4" i="21"/>
  <c r="N4" i="21"/>
  <c r="O4" i="21"/>
  <c r="E5" i="21"/>
  <c r="F5" i="21"/>
  <c r="G5" i="21"/>
  <c r="H5" i="21"/>
  <c r="I5" i="21"/>
  <c r="J5" i="21"/>
  <c r="K5" i="21"/>
  <c r="L5" i="21"/>
  <c r="M5" i="21"/>
  <c r="N5" i="21"/>
  <c r="O5" i="21"/>
  <c r="E6" i="21"/>
  <c r="F6" i="21"/>
  <c r="G6" i="21"/>
  <c r="H6" i="21"/>
  <c r="I6" i="21"/>
  <c r="J6" i="21"/>
  <c r="K6" i="21"/>
  <c r="L6" i="21"/>
  <c r="M6" i="21"/>
  <c r="N6" i="21"/>
  <c r="O6" i="21"/>
  <c r="E7" i="21"/>
  <c r="F7" i="21"/>
  <c r="G7" i="21"/>
  <c r="H7" i="21"/>
  <c r="I7" i="21"/>
  <c r="J7" i="21"/>
  <c r="K7" i="21"/>
  <c r="L7" i="21"/>
  <c r="M7" i="21"/>
  <c r="N7" i="21"/>
  <c r="O7" i="21"/>
  <c r="E10" i="21"/>
  <c r="G10" i="21"/>
  <c r="H10" i="21"/>
  <c r="I10" i="21"/>
  <c r="J10" i="21"/>
  <c r="K10" i="21"/>
  <c r="L10" i="21"/>
  <c r="M10" i="21"/>
  <c r="N10" i="21"/>
  <c r="O10" i="21"/>
  <c r="D10" i="21"/>
  <c r="D7" i="21"/>
  <c r="D6" i="21"/>
  <c r="D5" i="21"/>
  <c r="D4" i="21"/>
  <c r="D3" i="21"/>
  <c r="E2" i="21"/>
  <c r="F2" i="21"/>
  <c r="G2" i="21"/>
  <c r="H2" i="21"/>
  <c r="I2" i="21"/>
  <c r="J2" i="21"/>
  <c r="K2" i="21"/>
  <c r="L2" i="21"/>
  <c r="M2" i="21"/>
  <c r="N2" i="21"/>
  <c r="O2" i="21"/>
  <c r="D2" i="21"/>
  <c r="P7" i="21" l="1"/>
  <c r="P4" i="21"/>
  <c r="P10" i="21"/>
  <c r="P5" i="21"/>
  <c r="P8" i="21"/>
  <c r="P6" i="21"/>
  <c r="P3" i="21"/>
  <c r="C116" i="19"/>
  <c r="B116" i="19"/>
  <c r="V7" i="8" l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6" i="8"/>
  <c r="U7" i="8" l="1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6" i="8"/>
  <c r="S118" i="8" l="1"/>
  <c r="T6" i="8"/>
  <c r="C117" i="16" l="1"/>
  <c r="C115" i="16"/>
  <c r="C113" i="16"/>
  <c r="C111" i="16"/>
  <c r="C107" i="16"/>
  <c r="C103" i="16"/>
  <c r="C101" i="16"/>
  <c r="C99" i="16"/>
  <c r="C97" i="16"/>
  <c r="C95" i="16"/>
  <c r="C91" i="16"/>
  <c r="C87" i="16"/>
  <c r="C85" i="16"/>
  <c r="C83" i="16"/>
  <c r="C81" i="16"/>
  <c r="C79" i="16"/>
  <c r="C75" i="16"/>
  <c r="C74" i="16"/>
  <c r="C71" i="16"/>
  <c r="C69" i="16"/>
  <c r="C67" i="16"/>
  <c r="C65" i="16"/>
  <c r="C63" i="16"/>
  <c r="C59" i="16"/>
  <c r="C55" i="16"/>
  <c r="C53" i="16"/>
  <c r="C51" i="16"/>
  <c r="C49" i="16"/>
  <c r="C47" i="16"/>
  <c r="C43" i="16"/>
  <c r="C39" i="16"/>
  <c r="C37" i="16"/>
  <c r="C35" i="16"/>
  <c r="C33" i="16"/>
  <c r="C31" i="16"/>
  <c r="C27" i="16"/>
  <c r="C23" i="16"/>
  <c r="C21" i="16"/>
  <c r="C19" i="16"/>
  <c r="C17" i="16"/>
  <c r="C15" i="16"/>
  <c r="C11" i="16"/>
  <c r="C10" i="16"/>
  <c r="C7" i="16"/>
  <c r="E108" i="7"/>
  <c r="E44" i="7"/>
  <c r="C65" i="6"/>
  <c r="C66" i="7" s="1"/>
  <c r="E66" i="7" s="1"/>
  <c r="C17" i="10"/>
  <c r="C17" i="6" s="1"/>
  <c r="C18" i="7" s="1"/>
  <c r="E18" i="7" s="1"/>
  <c r="C33" i="10"/>
  <c r="C33" i="6" s="1"/>
  <c r="C34" i="7" s="1"/>
  <c r="E34" i="7" s="1"/>
  <c r="C65" i="10"/>
  <c r="C81" i="10"/>
  <c r="C81" i="6" s="1"/>
  <c r="C82" i="7" s="1"/>
  <c r="E82" i="7" s="1"/>
  <c r="C97" i="10"/>
  <c r="C97" i="6" s="1"/>
  <c r="C98" i="7" s="1"/>
  <c r="E98" i="7" s="1"/>
  <c r="C10" i="5"/>
  <c r="C10" i="10" s="1"/>
  <c r="C10" i="6" s="1"/>
  <c r="C11" i="7" s="1"/>
  <c r="E11" i="7" s="1"/>
  <c r="C15" i="5"/>
  <c r="C15" i="10" s="1"/>
  <c r="C15" i="6" s="1"/>
  <c r="C16" i="7" s="1"/>
  <c r="E16" i="7" s="1"/>
  <c r="C26" i="5"/>
  <c r="C26" i="10" s="1"/>
  <c r="C26" i="6" s="1"/>
  <c r="C27" i="7" s="1"/>
  <c r="E27" i="7" s="1"/>
  <c r="C31" i="5"/>
  <c r="C31" i="10" s="1"/>
  <c r="C31" i="6" s="1"/>
  <c r="C32" i="7" s="1"/>
  <c r="E32" i="7" s="1"/>
  <c r="C47" i="5"/>
  <c r="C47" i="10" s="1"/>
  <c r="C47" i="6" s="1"/>
  <c r="C48" i="7" s="1"/>
  <c r="E48" i="7" s="1"/>
  <c r="C63" i="5"/>
  <c r="C63" i="10" s="1"/>
  <c r="C63" i="6" s="1"/>
  <c r="C64" i="7" s="1"/>
  <c r="E64" i="7" s="1"/>
  <c r="C79" i="5"/>
  <c r="C79" i="10" s="1"/>
  <c r="C79" i="6" s="1"/>
  <c r="C80" i="7" s="1"/>
  <c r="E80" i="7" s="1"/>
  <c r="C90" i="5"/>
  <c r="C90" i="10" s="1"/>
  <c r="C90" i="6" s="1"/>
  <c r="C91" i="7" s="1"/>
  <c r="E91" i="7" s="1"/>
  <c r="C95" i="5"/>
  <c r="C95" i="10" s="1"/>
  <c r="C95" i="6" s="1"/>
  <c r="C96" i="7" s="1"/>
  <c r="E96" i="7" s="1"/>
  <c r="C111" i="5"/>
  <c r="C111" i="10" s="1"/>
  <c r="C111" i="6" s="1"/>
  <c r="C112" i="7" s="1"/>
  <c r="E112" i="7" s="1"/>
  <c r="C7" i="4"/>
  <c r="C7" i="5" s="1"/>
  <c r="C7" i="10" s="1"/>
  <c r="C7" i="6" s="1"/>
  <c r="C8" i="7" s="1"/>
  <c r="E8" i="7" s="1"/>
  <c r="C9" i="4"/>
  <c r="C9" i="5" s="1"/>
  <c r="C9" i="10" s="1"/>
  <c r="C9" i="6" s="1"/>
  <c r="C10" i="7" s="1"/>
  <c r="E10" i="7" s="1"/>
  <c r="C11" i="4"/>
  <c r="C11" i="5" s="1"/>
  <c r="C11" i="10" s="1"/>
  <c r="C11" i="6" s="1"/>
  <c r="C12" i="7" s="1"/>
  <c r="E12" i="7" s="1"/>
  <c r="C13" i="4"/>
  <c r="C13" i="5" s="1"/>
  <c r="C13" i="10" s="1"/>
  <c r="C13" i="6" s="1"/>
  <c r="C14" i="7" s="1"/>
  <c r="E14" i="7" s="1"/>
  <c r="C15" i="4"/>
  <c r="C19" i="4"/>
  <c r="C19" i="5" s="1"/>
  <c r="C19" i="10" s="1"/>
  <c r="C19" i="6" s="1"/>
  <c r="C20" i="7" s="1"/>
  <c r="E20" i="7" s="1"/>
  <c r="C23" i="4"/>
  <c r="C23" i="5" s="1"/>
  <c r="C23" i="10" s="1"/>
  <c r="C23" i="6" s="1"/>
  <c r="C24" i="7" s="1"/>
  <c r="E24" i="7" s="1"/>
  <c r="C25" i="4"/>
  <c r="C25" i="5" s="1"/>
  <c r="C25" i="10" s="1"/>
  <c r="C25" i="6" s="1"/>
  <c r="C26" i="7" s="1"/>
  <c r="E26" i="7" s="1"/>
  <c r="C27" i="4"/>
  <c r="C27" i="5" s="1"/>
  <c r="C27" i="10" s="1"/>
  <c r="C27" i="6" s="1"/>
  <c r="C28" i="7" s="1"/>
  <c r="E28" i="7" s="1"/>
  <c r="C29" i="4"/>
  <c r="C29" i="5" s="1"/>
  <c r="C29" i="10" s="1"/>
  <c r="C29" i="6" s="1"/>
  <c r="C30" i="7" s="1"/>
  <c r="E30" i="7" s="1"/>
  <c r="C31" i="4"/>
  <c r="C35" i="4"/>
  <c r="C35" i="5" s="1"/>
  <c r="C35" i="10" s="1"/>
  <c r="C35" i="6" s="1"/>
  <c r="C36" i="7" s="1"/>
  <c r="E36" i="7" s="1"/>
  <c r="C39" i="4"/>
  <c r="C39" i="5" s="1"/>
  <c r="C39" i="10" s="1"/>
  <c r="C39" i="6" s="1"/>
  <c r="C40" i="7" s="1"/>
  <c r="E40" i="7" s="1"/>
  <c r="C41" i="4"/>
  <c r="C41" i="5" s="1"/>
  <c r="C41" i="10" s="1"/>
  <c r="C41" i="6" s="1"/>
  <c r="C42" i="7" s="1"/>
  <c r="E42" i="7" s="1"/>
  <c r="C43" i="4"/>
  <c r="C43" i="5" s="1"/>
  <c r="C43" i="10" s="1"/>
  <c r="C43" i="6" s="1"/>
  <c r="C44" i="7" s="1"/>
  <c r="C45" i="4"/>
  <c r="C45" i="5" s="1"/>
  <c r="C45" i="10" s="1"/>
  <c r="C45" i="6" s="1"/>
  <c r="C46" i="7" s="1"/>
  <c r="E46" i="7" s="1"/>
  <c r="C46" i="4"/>
  <c r="C46" i="5" s="1"/>
  <c r="C46" i="10" s="1"/>
  <c r="C46" i="6" s="1"/>
  <c r="C47" i="7" s="1"/>
  <c r="E47" i="7" s="1"/>
  <c r="C47" i="4"/>
  <c r="C51" i="4"/>
  <c r="C51" i="5" s="1"/>
  <c r="C51" i="10" s="1"/>
  <c r="C51" i="6" s="1"/>
  <c r="C52" i="7" s="1"/>
  <c r="E52" i="7" s="1"/>
  <c r="C55" i="4"/>
  <c r="C55" i="5" s="1"/>
  <c r="C55" i="10" s="1"/>
  <c r="C55" i="6" s="1"/>
  <c r="C56" i="7" s="1"/>
  <c r="E56" i="7" s="1"/>
  <c r="C57" i="4"/>
  <c r="C57" i="5" s="1"/>
  <c r="C57" i="10" s="1"/>
  <c r="C57" i="6" s="1"/>
  <c r="C58" i="7" s="1"/>
  <c r="E58" i="7" s="1"/>
  <c r="C59" i="4"/>
  <c r="C59" i="5" s="1"/>
  <c r="C59" i="10" s="1"/>
  <c r="C59" i="6" s="1"/>
  <c r="C60" i="7" s="1"/>
  <c r="E60" i="7" s="1"/>
  <c r="C61" i="4"/>
  <c r="C61" i="5" s="1"/>
  <c r="C61" i="10" s="1"/>
  <c r="C61" i="6" s="1"/>
  <c r="C62" i="7" s="1"/>
  <c r="E62" i="7" s="1"/>
  <c r="C63" i="4"/>
  <c r="C67" i="4"/>
  <c r="C67" i="5" s="1"/>
  <c r="C67" i="10" s="1"/>
  <c r="C67" i="6" s="1"/>
  <c r="C68" i="7" s="1"/>
  <c r="E68" i="7" s="1"/>
  <c r="C71" i="4"/>
  <c r="C71" i="5" s="1"/>
  <c r="C71" i="10" s="1"/>
  <c r="C71" i="6" s="1"/>
  <c r="C72" i="7" s="1"/>
  <c r="E72" i="7" s="1"/>
  <c r="C73" i="4"/>
  <c r="C73" i="5" s="1"/>
  <c r="C73" i="10" s="1"/>
  <c r="C73" i="6" s="1"/>
  <c r="C74" i="7" s="1"/>
  <c r="E74" i="7" s="1"/>
  <c r="C75" i="4"/>
  <c r="C75" i="5" s="1"/>
  <c r="C75" i="10" s="1"/>
  <c r="C75" i="6" s="1"/>
  <c r="C76" i="7" s="1"/>
  <c r="E76" i="7" s="1"/>
  <c r="C77" i="4"/>
  <c r="C77" i="5" s="1"/>
  <c r="C77" i="10" s="1"/>
  <c r="C77" i="6" s="1"/>
  <c r="C78" i="7" s="1"/>
  <c r="E78" i="7" s="1"/>
  <c r="C79" i="4"/>
  <c r="C83" i="4"/>
  <c r="C83" i="5" s="1"/>
  <c r="C83" i="10" s="1"/>
  <c r="C83" i="6" s="1"/>
  <c r="C84" i="7" s="1"/>
  <c r="E84" i="7" s="1"/>
  <c r="C87" i="4"/>
  <c r="C87" i="5" s="1"/>
  <c r="C87" i="10" s="1"/>
  <c r="C87" i="6" s="1"/>
  <c r="C88" i="7" s="1"/>
  <c r="E88" i="7" s="1"/>
  <c r="C89" i="4"/>
  <c r="C89" i="5" s="1"/>
  <c r="C89" i="10" s="1"/>
  <c r="C89" i="6" s="1"/>
  <c r="C90" i="7" s="1"/>
  <c r="E90" i="7" s="1"/>
  <c r="C91" i="4"/>
  <c r="C91" i="5" s="1"/>
  <c r="C91" i="10" s="1"/>
  <c r="C91" i="6" s="1"/>
  <c r="C92" i="7" s="1"/>
  <c r="E92" i="7" s="1"/>
  <c r="C93" i="4"/>
  <c r="C93" i="5" s="1"/>
  <c r="C93" i="10" s="1"/>
  <c r="C93" i="6" s="1"/>
  <c r="C94" i="7" s="1"/>
  <c r="E94" i="7" s="1"/>
  <c r="C95" i="4"/>
  <c r="C99" i="4"/>
  <c r="C99" i="5" s="1"/>
  <c r="C99" i="10" s="1"/>
  <c r="C99" i="6" s="1"/>
  <c r="C100" i="7" s="1"/>
  <c r="E100" i="7" s="1"/>
  <c r="C103" i="4"/>
  <c r="C103" i="5" s="1"/>
  <c r="C103" i="10" s="1"/>
  <c r="C103" i="6" s="1"/>
  <c r="C104" i="7" s="1"/>
  <c r="E104" i="7" s="1"/>
  <c r="C105" i="4"/>
  <c r="C105" i="5" s="1"/>
  <c r="C105" i="10" s="1"/>
  <c r="C105" i="6" s="1"/>
  <c r="C106" i="7" s="1"/>
  <c r="E106" i="7" s="1"/>
  <c r="C107" i="4"/>
  <c r="C107" i="5" s="1"/>
  <c r="C107" i="10" s="1"/>
  <c r="C107" i="6" s="1"/>
  <c r="C108" i="7" s="1"/>
  <c r="C109" i="4"/>
  <c r="C109" i="5" s="1"/>
  <c r="C109" i="10" s="1"/>
  <c r="C109" i="6" s="1"/>
  <c r="C110" i="7" s="1"/>
  <c r="E110" i="7" s="1"/>
  <c r="C111" i="4"/>
  <c r="C115" i="4"/>
  <c r="C115" i="5" s="1"/>
  <c r="C115" i="10" s="1"/>
  <c r="C115" i="6" s="1"/>
  <c r="C116" i="7" s="1"/>
  <c r="E116" i="7" s="1"/>
  <c r="C7" i="3"/>
  <c r="C8" i="3"/>
  <c r="C9" i="3"/>
  <c r="C9" i="16" s="1"/>
  <c r="C10" i="3"/>
  <c r="C10" i="4" s="1"/>
  <c r="C11" i="3"/>
  <c r="C12" i="3"/>
  <c r="C13" i="3"/>
  <c r="C13" i="16" s="1"/>
  <c r="C14" i="3"/>
  <c r="C14" i="16" s="1"/>
  <c r="C15" i="3"/>
  <c r="C16" i="3"/>
  <c r="C17" i="3"/>
  <c r="C17" i="4" s="1"/>
  <c r="C17" i="5" s="1"/>
  <c r="C18" i="3"/>
  <c r="C19" i="3"/>
  <c r="C20" i="3"/>
  <c r="C21" i="3"/>
  <c r="C21" i="4" s="1"/>
  <c r="C21" i="5" s="1"/>
  <c r="C21" i="10" s="1"/>
  <c r="C21" i="6" s="1"/>
  <c r="C22" i="7" s="1"/>
  <c r="E22" i="7" s="1"/>
  <c r="C22" i="3"/>
  <c r="C23" i="3"/>
  <c r="C24" i="3"/>
  <c r="C25" i="3"/>
  <c r="C25" i="16" s="1"/>
  <c r="C26" i="3"/>
  <c r="C26" i="4" s="1"/>
  <c r="C27" i="3"/>
  <c r="C28" i="3"/>
  <c r="C29" i="3"/>
  <c r="C29" i="16" s="1"/>
  <c r="C30" i="3"/>
  <c r="C30" i="16" s="1"/>
  <c r="C31" i="3"/>
  <c r="C32" i="3"/>
  <c r="C33" i="3"/>
  <c r="C33" i="4" s="1"/>
  <c r="C33" i="5" s="1"/>
  <c r="C34" i="3"/>
  <c r="C35" i="3"/>
  <c r="C36" i="3"/>
  <c r="C37" i="3"/>
  <c r="C37" i="4" s="1"/>
  <c r="C37" i="5" s="1"/>
  <c r="C37" i="10" s="1"/>
  <c r="C37" i="6" s="1"/>
  <c r="C38" i="7" s="1"/>
  <c r="E38" i="7" s="1"/>
  <c r="C38" i="3"/>
  <c r="C39" i="3"/>
  <c r="C40" i="3"/>
  <c r="C41" i="3"/>
  <c r="C41" i="16" s="1"/>
  <c r="C42" i="3"/>
  <c r="C42" i="4" s="1"/>
  <c r="C42" i="5" s="1"/>
  <c r="C42" i="10" s="1"/>
  <c r="C42" i="6" s="1"/>
  <c r="C43" i="7" s="1"/>
  <c r="E43" i="7" s="1"/>
  <c r="C43" i="3"/>
  <c r="C44" i="3"/>
  <c r="C45" i="3"/>
  <c r="C45" i="16" s="1"/>
  <c r="C46" i="3"/>
  <c r="C46" i="16" s="1"/>
  <c r="C47" i="3"/>
  <c r="C48" i="3"/>
  <c r="C49" i="3"/>
  <c r="C49" i="4" s="1"/>
  <c r="C49" i="5" s="1"/>
  <c r="C49" i="10" s="1"/>
  <c r="C49" i="6" s="1"/>
  <c r="C50" i="7" s="1"/>
  <c r="E50" i="7" s="1"/>
  <c r="C50" i="3"/>
  <c r="C50" i="16" s="1"/>
  <c r="C51" i="3"/>
  <c r="C52" i="3"/>
  <c r="C53" i="3"/>
  <c r="C53" i="4" s="1"/>
  <c r="C53" i="5" s="1"/>
  <c r="C53" i="10" s="1"/>
  <c r="C53" i="6" s="1"/>
  <c r="C54" i="7" s="1"/>
  <c r="E54" i="7" s="1"/>
  <c r="C54" i="3"/>
  <c r="C55" i="3"/>
  <c r="C56" i="3"/>
  <c r="C57" i="3"/>
  <c r="C57" i="16" s="1"/>
  <c r="C58" i="3"/>
  <c r="C58" i="4" s="1"/>
  <c r="C58" i="5" s="1"/>
  <c r="C58" i="10" s="1"/>
  <c r="C58" i="6" s="1"/>
  <c r="C59" i="7" s="1"/>
  <c r="E59" i="7" s="1"/>
  <c r="C59" i="3"/>
  <c r="C60" i="3"/>
  <c r="C61" i="3"/>
  <c r="C61" i="16" s="1"/>
  <c r="C62" i="3"/>
  <c r="C62" i="16" s="1"/>
  <c r="C63" i="3"/>
  <c r="C64" i="3"/>
  <c r="C65" i="3"/>
  <c r="C65" i="4" s="1"/>
  <c r="C65" i="5" s="1"/>
  <c r="C66" i="3"/>
  <c r="C66" i="16" s="1"/>
  <c r="C67" i="3"/>
  <c r="C68" i="3"/>
  <c r="C69" i="3"/>
  <c r="C69" i="4" s="1"/>
  <c r="C69" i="5" s="1"/>
  <c r="C69" i="10" s="1"/>
  <c r="C69" i="6" s="1"/>
  <c r="C70" i="7" s="1"/>
  <c r="E70" i="7" s="1"/>
  <c r="C70" i="3"/>
  <c r="C71" i="3"/>
  <c r="C72" i="3"/>
  <c r="C73" i="3"/>
  <c r="C73" i="16" s="1"/>
  <c r="C74" i="3"/>
  <c r="C74" i="4" s="1"/>
  <c r="C74" i="5" s="1"/>
  <c r="C74" i="10" s="1"/>
  <c r="C74" i="6" s="1"/>
  <c r="C75" i="7" s="1"/>
  <c r="E75" i="7" s="1"/>
  <c r="C75" i="3"/>
  <c r="C76" i="3"/>
  <c r="C77" i="3"/>
  <c r="C77" i="16" s="1"/>
  <c r="C78" i="3"/>
  <c r="C78" i="16" s="1"/>
  <c r="C79" i="3"/>
  <c r="C80" i="3"/>
  <c r="C81" i="3"/>
  <c r="C81" i="4" s="1"/>
  <c r="C81" i="5" s="1"/>
  <c r="C82" i="3"/>
  <c r="C82" i="16" s="1"/>
  <c r="C83" i="3"/>
  <c r="C84" i="3"/>
  <c r="C85" i="3"/>
  <c r="C85" i="4" s="1"/>
  <c r="C85" i="5" s="1"/>
  <c r="C85" i="10" s="1"/>
  <c r="C85" i="6" s="1"/>
  <c r="C86" i="7" s="1"/>
  <c r="E86" i="7" s="1"/>
  <c r="C86" i="3"/>
  <c r="C87" i="3"/>
  <c r="C88" i="3"/>
  <c r="C89" i="3"/>
  <c r="C89" i="16" s="1"/>
  <c r="C90" i="3"/>
  <c r="C90" i="4" s="1"/>
  <c r="C91" i="3"/>
  <c r="C92" i="3"/>
  <c r="C93" i="3"/>
  <c r="C93" i="16" s="1"/>
  <c r="C94" i="3"/>
  <c r="C94" i="16" s="1"/>
  <c r="C95" i="3"/>
  <c r="C96" i="3"/>
  <c r="C97" i="3"/>
  <c r="C97" i="4" s="1"/>
  <c r="C97" i="5" s="1"/>
  <c r="C98" i="3"/>
  <c r="C98" i="16" s="1"/>
  <c r="C99" i="3"/>
  <c r="C100" i="3"/>
  <c r="C101" i="3"/>
  <c r="C101" i="4" s="1"/>
  <c r="C101" i="5" s="1"/>
  <c r="C101" i="10" s="1"/>
  <c r="C101" i="6" s="1"/>
  <c r="C102" i="7" s="1"/>
  <c r="E102" i="7" s="1"/>
  <c r="C102" i="3"/>
  <c r="C103" i="3"/>
  <c r="C104" i="3"/>
  <c r="C105" i="3"/>
  <c r="C105" i="16" s="1"/>
  <c r="C106" i="3"/>
  <c r="C106" i="4" s="1"/>
  <c r="C106" i="5" s="1"/>
  <c r="C106" i="10" s="1"/>
  <c r="C106" i="6" s="1"/>
  <c r="C107" i="7" s="1"/>
  <c r="E107" i="7" s="1"/>
  <c r="C107" i="3"/>
  <c r="C108" i="3"/>
  <c r="C109" i="3"/>
  <c r="C109" i="16" s="1"/>
  <c r="C110" i="3"/>
  <c r="C110" i="16" s="1"/>
  <c r="C111" i="3"/>
  <c r="C112" i="3"/>
  <c r="C113" i="3"/>
  <c r="C113" i="4" s="1"/>
  <c r="C113" i="5" s="1"/>
  <c r="C113" i="10" s="1"/>
  <c r="C113" i="6" s="1"/>
  <c r="C114" i="7" s="1"/>
  <c r="E114" i="7" s="1"/>
  <c r="C114" i="3"/>
  <c r="C114" i="16" s="1"/>
  <c r="C115" i="3"/>
  <c r="C116" i="3"/>
  <c r="C117" i="3"/>
  <c r="C117" i="4" s="1"/>
  <c r="C117" i="5" s="1"/>
  <c r="C117" i="10" s="1"/>
  <c r="C117" i="6" s="1"/>
  <c r="C118" i="7" s="1"/>
  <c r="E118" i="7" s="1"/>
  <c r="C6" i="3"/>
  <c r="C118" i="3" s="1"/>
  <c r="H114" i="17"/>
  <c r="C86" i="4" l="1"/>
  <c r="C86" i="5" s="1"/>
  <c r="C86" i="10" s="1"/>
  <c r="C86" i="6" s="1"/>
  <c r="C87" i="7" s="1"/>
  <c r="E87" i="7" s="1"/>
  <c r="C86" i="16"/>
  <c r="C70" i="4"/>
  <c r="C70" i="16"/>
  <c r="C54" i="4"/>
  <c r="C54" i="5" s="1"/>
  <c r="C54" i="10" s="1"/>
  <c r="C54" i="6" s="1"/>
  <c r="C55" i="7" s="1"/>
  <c r="E55" i="7" s="1"/>
  <c r="C54" i="16"/>
  <c r="C38" i="4"/>
  <c r="C38" i="16"/>
  <c r="C34" i="16"/>
  <c r="C34" i="4"/>
  <c r="C34" i="5" s="1"/>
  <c r="C22" i="4"/>
  <c r="C22" i="16"/>
  <c r="C18" i="16"/>
  <c r="C18" i="4"/>
  <c r="C18" i="5" s="1"/>
  <c r="C114" i="4"/>
  <c r="C98" i="4"/>
  <c r="C98" i="5" s="1"/>
  <c r="C98" i="10" s="1"/>
  <c r="C98" i="6" s="1"/>
  <c r="C99" i="7" s="1"/>
  <c r="E99" i="7" s="1"/>
  <c r="C82" i="4"/>
  <c r="C82" i="5" s="1"/>
  <c r="C82" i="10" s="1"/>
  <c r="C82" i="6" s="1"/>
  <c r="C83" i="7" s="1"/>
  <c r="E83" i="7" s="1"/>
  <c r="C66" i="4"/>
  <c r="C66" i="5" s="1"/>
  <c r="C50" i="4"/>
  <c r="C14" i="4"/>
  <c r="C14" i="5" s="1"/>
  <c r="C14" i="10" s="1"/>
  <c r="C14" i="6" s="1"/>
  <c r="C15" i="7" s="1"/>
  <c r="E15" i="7" s="1"/>
  <c r="C58" i="16"/>
  <c r="C30" i="4"/>
  <c r="C30" i="5" s="1"/>
  <c r="D14" i="7"/>
  <c r="C42" i="16"/>
  <c r="C106" i="16"/>
  <c r="C6" i="4"/>
  <c r="C6" i="16"/>
  <c r="C102" i="4"/>
  <c r="C102" i="5" s="1"/>
  <c r="C102" i="10" s="1"/>
  <c r="C102" i="6" s="1"/>
  <c r="C103" i="7" s="1"/>
  <c r="E103" i="7" s="1"/>
  <c r="C102" i="16"/>
  <c r="C110" i="4"/>
  <c r="C110" i="5" s="1"/>
  <c r="C94" i="4"/>
  <c r="C78" i="4"/>
  <c r="C78" i="5" s="1"/>
  <c r="C78" i="10" s="1"/>
  <c r="C78" i="6" s="1"/>
  <c r="C79" i="7" s="1"/>
  <c r="E79" i="7" s="1"/>
  <c r="C62" i="4"/>
  <c r="C62" i="5" s="1"/>
  <c r="C62" i="10" s="1"/>
  <c r="C62" i="6" s="1"/>
  <c r="C63" i="7" s="1"/>
  <c r="E63" i="7" s="1"/>
  <c r="C26" i="16"/>
  <c r="C90" i="16"/>
  <c r="C116" i="16"/>
  <c r="C116" i="4"/>
  <c r="C116" i="5" s="1"/>
  <c r="C116" i="10" s="1"/>
  <c r="C116" i="6" s="1"/>
  <c r="C117" i="7" s="1"/>
  <c r="E117" i="7" s="1"/>
  <c r="C112" i="16"/>
  <c r="C112" i="4"/>
  <c r="C108" i="16"/>
  <c r="C108" i="4"/>
  <c r="C108" i="5" s="1"/>
  <c r="C108" i="10" s="1"/>
  <c r="C108" i="6" s="1"/>
  <c r="C109" i="7" s="1"/>
  <c r="E109" i="7" s="1"/>
  <c r="C104" i="16"/>
  <c r="C104" i="4"/>
  <c r="C100" i="16"/>
  <c r="C100" i="4"/>
  <c r="C100" i="5" s="1"/>
  <c r="C100" i="10" s="1"/>
  <c r="C100" i="6" s="1"/>
  <c r="C101" i="7" s="1"/>
  <c r="E101" i="7" s="1"/>
  <c r="C96" i="16"/>
  <c r="C96" i="4"/>
  <c r="C92" i="16"/>
  <c r="C92" i="4"/>
  <c r="C92" i="5" s="1"/>
  <c r="C92" i="10" s="1"/>
  <c r="C92" i="6" s="1"/>
  <c r="C93" i="7" s="1"/>
  <c r="E93" i="7" s="1"/>
  <c r="C88" i="16"/>
  <c r="C88" i="4"/>
  <c r="C84" i="16"/>
  <c r="C84" i="4"/>
  <c r="C84" i="5" s="1"/>
  <c r="C84" i="10" s="1"/>
  <c r="C84" i="6" s="1"/>
  <c r="C85" i="7" s="1"/>
  <c r="E85" i="7" s="1"/>
  <c r="C80" i="16"/>
  <c r="C80" i="4"/>
  <c r="C76" i="16"/>
  <c r="C76" i="4"/>
  <c r="C76" i="5" s="1"/>
  <c r="C76" i="10" s="1"/>
  <c r="C76" i="6" s="1"/>
  <c r="C77" i="7" s="1"/>
  <c r="E77" i="7" s="1"/>
  <c r="C72" i="16"/>
  <c r="C72" i="4"/>
  <c r="C68" i="16"/>
  <c r="C68" i="4"/>
  <c r="C68" i="5" s="1"/>
  <c r="C68" i="10" s="1"/>
  <c r="C68" i="6" s="1"/>
  <c r="C69" i="7" s="1"/>
  <c r="E69" i="7" s="1"/>
  <c r="C64" i="16"/>
  <c r="C64" i="4"/>
  <c r="C60" i="16"/>
  <c r="C60" i="4"/>
  <c r="C60" i="5" s="1"/>
  <c r="C60" i="10" s="1"/>
  <c r="C60" i="6" s="1"/>
  <c r="C61" i="7" s="1"/>
  <c r="E61" i="7" s="1"/>
  <c r="C56" i="16"/>
  <c r="C56" i="4"/>
  <c r="C52" i="16"/>
  <c r="C52" i="4"/>
  <c r="C52" i="5" s="1"/>
  <c r="C52" i="10" s="1"/>
  <c r="C52" i="6" s="1"/>
  <c r="C53" i="7" s="1"/>
  <c r="E53" i="7" s="1"/>
  <c r="C48" i="16"/>
  <c r="C48" i="4"/>
  <c r="C44" i="16"/>
  <c r="C44" i="4"/>
  <c r="C44" i="5" s="1"/>
  <c r="C44" i="10" s="1"/>
  <c r="C44" i="6" s="1"/>
  <c r="C45" i="7" s="1"/>
  <c r="E45" i="7" s="1"/>
  <c r="C40" i="16"/>
  <c r="C40" i="4"/>
  <c r="C36" i="16"/>
  <c r="C36" i="4"/>
  <c r="C36" i="5" s="1"/>
  <c r="C36" i="10" s="1"/>
  <c r="C36" i="6" s="1"/>
  <c r="C37" i="7" s="1"/>
  <c r="E37" i="7" s="1"/>
  <c r="C32" i="16"/>
  <c r="C32" i="4"/>
  <c r="C28" i="16"/>
  <c r="C28" i="4"/>
  <c r="C28" i="5" s="1"/>
  <c r="C28" i="10" s="1"/>
  <c r="C28" i="6" s="1"/>
  <c r="C29" i="7" s="1"/>
  <c r="E29" i="7" s="1"/>
  <c r="C24" i="16"/>
  <c r="C24" i="4"/>
  <c r="C20" i="16"/>
  <c r="C20" i="4"/>
  <c r="C20" i="5" s="1"/>
  <c r="C20" i="10" s="1"/>
  <c r="C20" i="6" s="1"/>
  <c r="C21" i="7" s="1"/>
  <c r="E21" i="7" s="1"/>
  <c r="C16" i="16"/>
  <c r="C16" i="4"/>
  <c r="C16" i="5" s="1"/>
  <c r="C12" i="16"/>
  <c r="C12" i="4"/>
  <c r="C12" i="5" s="1"/>
  <c r="C12" i="10" s="1"/>
  <c r="C12" i="6" s="1"/>
  <c r="C13" i="7" s="1"/>
  <c r="E13" i="7" s="1"/>
  <c r="C8" i="16"/>
  <c r="C8" i="4"/>
  <c r="V87" i="12"/>
  <c r="V85" i="12"/>
  <c r="V83" i="12"/>
  <c r="V81" i="12"/>
  <c r="V79" i="12"/>
  <c r="V77" i="12"/>
  <c r="V75" i="12"/>
  <c r="X73" i="12"/>
  <c r="V71" i="12"/>
  <c r="V69" i="12"/>
  <c r="V67" i="12"/>
  <c r="V65" i="12"/>
  <c r="U63" i="12"/>
  <c r="V61" i="12"/>
  <c r="U59" i="12"/>
  <c r="V57" i="12"/>
  <c r="U55" i="12"/>
  <c r="V53" i="12"/>
  <c r="V51" i="12"/>
  <c r="V49" i="12"/>
  <c r="U47" i="12"/>
  <c r="V45" i="12"/>
  <c r="V43" i="12"/>
  <c r="V41" i="12"/>
  <c r="V39" i="12"/>
  <c r="U37" i="12"/>
  <c r="V35" i="12"/>
  <c r="U33" i="12"/>
  <c r="V31" i="12"/>
  <c r="V29" i="12"/>
  <c r="V27" i="12"/>
  <c r="U25" i="12"/>
  <c r="V23" i="12"/>
  <c r="U21" i="12"/>
  <c r="V19" i="12"/>
  <c r="X17" i="12"/>
  <c r="V15" i="12"/>
  <c r="V13" i="12"/>
  <c r="V11" i="12"/>
  <c r="M119" i="12"/>
  <c r="U76" i="12"/>
  <c r="U72" i="12"/>
  <c r="U68" i="12"/>
  <c r="V66" i="12"/>
  <c r="X64" i="12"/>
  <c r="V60" i="12"/>
  <c r="V58" i="12"/>
  <c r="X56" i="12"/>
  <c r="X54" i="12"/>
  <c r="V52" i="12"/>
  <c r="V50" i="12"/>
  <c r="X48" i="12"/>
  <c r="X46" i="12"/>
  <c r="V44" i="12"/>
  <c r="U40" i="12"/>
  <c r="X36" i="12"/>
  <c r="X34" i="12"/>
  <c r="U32" i="12"/>
  <c r="V28" i="12"/>
  <c r="X26" i="12"/>
  <c r="U24" i="12"/>
  <c r="X22" i="12"/>
  <c r="X20" i="12"/>
  <c r="U16" i="12"/>
  <c r="X14" i="12"/>
  <c r="V12" i="12"/>
  <c r="L119" i="12"/>
  <c r="V117" i="11"/>
  <c r="V115" i="11"/>
  <c r="S113" i="11"/>
  <c r="V111" i="11"/>
  <c r="S109" i="11"/>
  <c r="S107" i="11"/>
  <c r="V105" i="11"/>
  <c r="S103" i="11"/>
  <c r="V101" i="11"/>
  <c r="V99" i="11"/>
  <c r="S97" i="11"/>
  <c r="V95" i="11"/>
  <c r="S93" i="11"/>
  <c r="S91" i="11"/>
  <c r="V89" i="11"/>
  <c r="S87" i="11"/>
  <c r="S85" i="11"/>
  <c r="S83" i="11"/>
  <c r="S81" i="11"/>
  <c r="V79" i="11"/>
  <c r="V77" i="11"/>
  <c r="S75" i="11"/>
  <c r="S73" i="11"/>
  <c r="V71" i="11"/>
  <c r="V69" i="11"/>
  <c r="V67" i="11"/>
  <c r="V65" i="11"/>
  <c r="S63" i="11"/>
  <c r="S61" i="11"/>
  <c r="V59" i="11"/>
  <c r="T55" i="11"/>
  <c r="T51" i="11"/>
  <c r="V49" i="11"/>
  <c r="T47" i="11"/>
  <c r="V45" i="11"/>
  <c r="V43" i="11"/>
  <c r="V41" i="11"/>
  <c r="V39" i="11"/>
  <c r="V37" i="11"/>
  <c r="T35" i="11"/>
  <c r="T33" i="11"/>
  <c r="T31" i="11"/>
  <c r="T29" i="11"/>
  <c r="T27" i="11"/>
  <c r="T23" i="11"/>
  <c r="T19" i="11"/>
  <c r="V17" i="11"/>
  <c r="T15" i="11"/>
  <c r="V13" i="11"/>
  <c r="V11" i="11"/>
  <c r="V9" i="11"/>
  <c r="V7" i="11"/>
  <c r="U90" i="11"/>
  <c r="T88" i="11"/>
  <c r="S86" i="11"/>
  <c r="U84" i="11"/>
  <c r="T82" i="11"/>
  <c r="T80" i="11"/>
  <c r="S78" i="11"/>
  <c r="T76" i="11"/>
  <c r="U74" i="11"/>
  <c r="T72" i="11"/>
  <c r="S70" i="11"/>
  <c r="U68" i="11"/>
  <c r="T66" i="11"/>
  <c r="T64" i="11"/>
  <c r="S62" i="11"/>
  <c r="T60" i="11"/>
  <c r="T58" i="11"/>
  <c r="T56" i="11"/>
  <c r="S54" i="11"/>
  <c r="T52" i="11"/>
  <c r="T50" i="11"/>
  <c r="T48" i="11"/>
  <c r="S46" i="11"/>
  <c r="T42" i="11"/>
  <c r="S40" i="11"/>
  <c r="S38" i="11"/>
  <c r="T36" i="11"/>
  <c r="S34" i="11"/>
  <c r="S32" i="11"/>
  <c r="U30" i="11"/>
  <c r="S28" i="11"/>
  <c r="T26" i="11"/>
  <c r="S24" i="11"/>
  <c r="S22" i="11"/>
  <c r="T20" i="11"/>
  <c r="S18" i="11"/>
  <c r="U16" i="11"/>
  <c r="U14" i="11"/>
  <c r="S12" i="11"/>
  <c r="T10" i="11"/>
  <c r="T8" i="11"/>
  <c r="U59" i="11"/>
  <c r="T57" i="11"/>
  <c r="U55" i="11"/>
  <c r="T53" i="11"/>
  <c r="U49" i="11"/>
  <c r="U45" i="11"/>
  <c r="U43" i="11"/>
  <c r="T41" i="11"/>
  <c r="U39" i="11"/>
  <c r="T37" i="11"/>
  <c r="U33" i="11"/>
  <c r="U29" i="11"/>
  <c r="U27" i="11"/>
  <c r="T25" i="11"/>
  <c r="U23" i="11"/>
  <c r="T21" i="11"/>
  <c r="U17" i="11"/>
  <c r="U13" i="11"/>
  <c r="U11" i="11"/>
  <c r="T9" i="11"/>
  <c r="U7" i="11"/>
  <c r="T6" i="11"/>
  <c r="T117" i="8"/>
  <c r="T113" i="8"/>
  <c r="T109" i="8"/>
  <c r="T105" i="8"/>
  <c r="T101" i="8"/>
  <c r="T97" i="8"/>
  <c r="T93" i="8"/>
  <c r="T89" i="8"/>
  <c r="T85" i="8"/>
  <c r="K118" i="8"/>
  <c r="T83" i="8"/>
  <c r="T79" i="8"/>
  <c r="T75" i="8"/>
  <c r="T71" i="8"/>
  <c r="T67" i="8"/>
  <c r="T63" i="8"/>
  <c r="T59" i="8"/>
  <c r="T55" i="8"/>
  <c r="T51" i="8"/>
  <c r="T47" i="8"/>
  <c r="T43" i="8"/>
  <c r="T39" i="8"/>
  <c r="T35" i="8"/>
  <c r="T31" i="8"/>
  <c r="T27" i="8"/>
  <c r="T23" i="8"/>
  <c r="T19" i="8"/>
  <c r="T15" i="8"/>
  <c r="T11" i="8"/>
  <c r="T7" i="8"/>
  <c r="T115" i="8"/>
  <c r="T111" i="8"/>
  <c r="T107" i="8"/>
  <c r="T103" i="8"/>
  <c r="T99" i="8"/>
  <c r="T95" i="8"/>
  <c r="T91" i="8"/>
  <c r="T87" i="8"/>
  <c r="T81" i="8"/>
  <c r="T73" i="8"/>
  <c r="T65" i="8"/>
  <c r="T57" i="8"/>
  <c r="T49" i="8"/>
  <c r="T41" i="8"/>
  <c r="T33" i="8"/>
  <c r="T25" i="8"/>
  <c r="T17" i="8"/>
  <c r="T9" i="8"/>
  <c r="V10" i="7"/>
  <c r="V14" i="7"/>
  <c r="V18" i="7"/>
  <c r="V22" i="7"/>
  <c r="V26" i="7"/>
  <c r="V30" i="7"/>
  <c r="V34" i="7"/>
  <c r="V38" i="7"/>
  <c r="V42" i="7"/>
  <c r="V46" i="7"/>
  <c r="V50" i="7"/>
  <c r="V54" i="7"/>
  <c r="V58" i="7"/>
  <c r="V62" i="7"/>
  <c r="V66" i="7"/>
  <c r="V70" i="7"/>
  <c r="V74" i="7"/>
  <c r="V78" i="7"/>
  <c r="V82" i="7"/>
  <c r="V86" i="7"/>
  <c r="V90" i="7"/>
  <c r="V94" i="7"/>
  <c r="V98" i="7"/>
  <c r="V102" i="7"/>
  <c r="V106" i="7"/>
  <c r="V110" i="7"/>
  <c r="V114" i="7"/>
  <c r="V118" i="7"/>
  <c r="V116" i="7"/>
  <c r="V112" i="7"/>
  <c r="V108" i="7"/>
  <c r="V104" i="7"/>
  <c r="V100" i="7"/>
  <c r="V96" i="7"/>
  <c r="V92" i="7"/>
  <c r="V88" i="7"/>
  <c r="V84" i="7"/>
  <c r="V80" i="7"/>
  <c r="V76" i="7"/>
  <c r="V72" i="7"/>
  <c r="V68" i="7"/>
  <c r="V64" i="7"/>
  <c r="V60" i="7"/>
  <c r="V56" i="7"/>
  <c r="V52" i="7"/>
  <c r="V48" i="7"/>
  <c r="V44" i="7"/>
  <c r="V40" i="7"/>
  <c r="V36" i="7"/>
  <c r="V32" i="7"/>
  <c r="V28" i="7"/>
  <c r="V24" i="7"/>
  <c r="V20" i="7"/>
  <c r="V16" i="7"/>
  <c r="V12" i="7"/>
  <c r="J119" i="7"/>
  <c r="S117" i="6"/>
  <c r="V115" i="6"/>
  <c r="V111" i="6"/>
  <c r="S109" i="6"/>
  <c r="V107" i="6"/>
  <c r="T103" i="6"/>
  <c r="S101" i="6"/>
  <c r="V99" i="6"/>
  <c r="V97" i="6"/>
  <c r="S95" i="6"/>
  <c r="S93" i="6"/>
  <c r="T91" i="6"/>
  <c r="S87" i="6"/>
  <c r="T85" i="6"/>
  <c r="V83" i="6"/>
  <c r="S81" i="6"/>
  <c r="S79" i="6"/>
  <c r="T77" i="6"/>
  <c r="V75" i="6"/>
  <c r="S73" i="6"/>
  <c r="T71" i="6"/>
  <c r="V69" i="6"/>
  <c r="T67" i="6"/>
  <c r="T63" i="6"/>
  <c r="T61" i="6"/>
  <c r="V59" i="6"/>
  <c r="T57" i="6"/>
  <c r="V55" i="6"/>
  <c r="S53" i="6"/>
  <c r="V51" i="6"/>
  <c r="T49" i="6"/>
  <c r="S47" i="6"/>
  <c r="S45" i="6"/>
  <c r="S43" i="6"/>
  <c r="V41" i="6"/>
  <c r="V39" i="6"/>
  <c r="S37" i="6"/>
  <c r="T35" i="6"/>
  <c r="S33" i="6"/>
  <c r="T31" i="6"/>
  <c r="T29" i="6"/>
  <c r="T27" i="6"/>
  <c r="T25" i="6"/>
  <c r="S23" i="6"/>
  <c r="T19" i="6"/>
  <c r="V17" i="6"/>
  <c r="T15" i="6"/>
  <c r="T13" i="6"/>
  <c r="T11" i="6"/>
  <c r="T9" i="6"/>
  <c r="J118" i="6"/>
  <c r="S6" i="6"/>
  <c r="V117" i="10"/>
  <c r="V115" i="10"/>
  <c r="V113" i="10"/>
  <c r="V111" i="10"/>
  <c r="V109" i="10"/>
  <c r="V107" i="10"/>
  <c r="V105" i="10"/>
  <c r="V103" i="10"/>
  <c r="V101" i="10"/>
  <c r="V99" i="10"/>
  <c r="V97" i="10"/>
  <c r="V95" i="10"/>
  <c r="V93" i="10"/>
  <c r="V91" i="10"/>
  <c r="V89" i="10"/>
  <c r="V87" i="10"/>
  <c r="V85" i="10"/>
  <c r="V83" i="10"/>
  <c r="V81" i="10"/>
  <c r="V79" i="10"/>
  <c r="V77" i="10"/>
  <c r="V75" i="10"/>
  <c r="V73" i="10"/>
  <c r="V71" i="10"/>
  <c r="V69" i="10"/>
  <c r="V67" i="10"/>
  <c r="V65" i="10"/>
  <c r="V63" i="10"/>
  <c r="V61" i="10"/>
  <c r="V59" i="10"/>
  <c r="V57" i="10"/>
  <c r="V55" i="10"/>
  <c r="V53" i="10"/>
  <c r="V51" i="10"/>
  <c r="V49" i="10"/>
  <c r="V47" i="10"/>
  <c r="V45" i="10"/>
  <c r="V43" i="10"/>
  <c r="V41" i="10"/>
  <c r="V39" i="10"/>
  <c r="V37" i="10"/>
  <c r="V35" i="10"/>
  <c r="V33" i="10"/>
  <c r="S31" i="10"/>
  <c r="S29" i="10"/>
  <c r="S27" i="10"/>
  <c r="S25" i="10"/>
  <c r="S23" i="10"/>
  <c r="S21" i="10"/>
  <c r="S19" i="10"/>
  <c r="S17" i="10"/>
  <c r="S15" i="10"/>
  <c r="S13" i="10"/>
  <c r="S11" i="10"/>
  <c r="S9" i="10"/>
  <c r="K118" i="10"/>
  <c r="T55" i="5"/>
  <c r="T53" i="5"/>
  <c r="U51" i="5"/>
  <c r="U49" i="5"/>
  <c r="T47" i="5"/>
  <c r="T45" i="5"/>
  <c r="U43" i="5"/>
  <c r="U41" i="5"/>
  <c r="T39" i="5"/>
  <c r="T37" i="5"/>
  <c r="U35" i="5"/>
  <c r="U33" i="5"/>
  <c r="T31" i="5"/>
  <c r="T29" i="5"/>
  <c r="U27" i="5"/>
  <c r="U25" i="5"/>
  <c r="T23" i="5"/>
  <c r="T21" i="5"/>
  <c r="U19" i="5"/>
  <c r="U17" i="5"/>
  <c r="T15" i="5"/>
  <c r="T13" i="5"/>
  <c r="U11" i="5"/>
  <c r="U9" i="5"/>
  <c r="T7" i="5"/>
  <c r="T40" i="4"/>
  <c r="T36" i="4"/>
  <c r="T32" i="4"/>
  <c r="T28" i="4"/>
  <c r="T24" i="4"/>
  <c r="U117" i="4"/>
  <c r="U115" i="4"/>
  <c r="U113" i="4"/>
  <c r="U111" i="4"/>
  <c r="U109" i="4"/>
  <c r="U107" i="4"/>
  <c r="U105" i="4"/>
  <c r="U103" i="4"/>
  <c r="U101" i="4"/>
  <c r="U99" i="4"/>
  <c r="U97" i="4"/>
  <c r="U95" i="4"/>
  <c r="U93" i="4"/>
  <c r="U91" i="4"/>
  <c r="U89" i="4"/>
  <c r="U87" i="4"/>
  <c r="U85" i="4"/>
  <c r="U83" i="4"/>
  <c r="U81" i="4"/>
  <c r="U79" i="4"/>
  <c r="U77" i="4"/>
  <c r="U75" i="4"/>
  <c r="U73" i="4"/>
  <c r="U71" i="4"/>
  <c r="U69" i="4"/>
  <c r="U67" i="4"/>
  <c r="U65" i="4"/>
  <c r="U63" i="4"/>
  <c r="U61" i="4"/>
  <c r="U59" i="4"/>
  <c r="U57" i="4"/>
  <c r="U55" i="4"/>
  <c r="U53" i="4"/>
  <c r="U51" i="4"/>
  <c r="U49" i="4"/>
  <c r="U47" i="4"/>
  <c r="U45" i="4"/>
  <c r="T43" i="4"/>
  <c r="T41" i="4"/>
  <c r="S39" i="4"/>
  <c r="T37" i="4"/>
  <c r="U35" i="4"/>
  <c r="T33" i="4"/>
  <c r="S31" i="4"/>
  <c r="T29" i="4"/>
  <c r="U27" i="4"/>
  <c r="T25" i="4"/>
  <c r="S23" i="4"/>
  <c r="T21" i="4"/>
  <c r="U19" i="4"/>
  <c r="T17" i="4"/>
  <c r="S15" i="4"/>
  <c r="T13" i="4"/>
  <c r="U11" i="4"/>
  <c r="T9" i="4"/>
  <c r="I118" i="4"/>
  <c r="Q118" i="16"/>
  <c r="P118" i="16"/>
  <c r="O118" i="16"/>
  <c r="N118" i="16"/>
  <c r="M118" i="16"/>
  <c r="L118" i="16"/>
  <c r="K118" i="16"/>
  <c r="J118" i="16"/>
  <c r="I118" i="16"/>
  <c r="H118" i="16"/>
  <c r="G118" i="16"/>
  <c r="F118" i="16"/>
  <c r="D118" i="16"/>
  <c r="W117" i="16"/>
  <c r="V117" i="16"/>
  <c r="U117" i="16"/>
  <c r="T117" i="16"/>
  <c r="S117" i="16"/>
  <c r="R117" i="16"/>
  <c r="E117" i="16"/>
  <c r="W116" i="16"/>
  <c r="V116" i="16"/>
  <c r="U116" i="16"/>
  <c r="T116" i="16"/>
  <c r="S116" i="16"/>
  <c r="R116" i="16"/>
  <c r="E116" i="16"/>
  <c r="W115" i="16"/>
  <c r="V115" i="16"/>
  <c r="U115" i="16"/>
  <c r="T115" i="16"/>
  <c r="S115" i="16"/>
  <c r="R115" i="16"/>
  <c r="E115" i="16"/>
  <c r="W114" i="16"/>
  <c r="V114" i="16"/>
  <c r="U114" i="16"/>
  <c r="T114" i="16"/>
  <c r="S114" i="16"/>
  <c r="R114" i="16"/>
  <c r="E114" i="16"/>
  <c r="W113" i="16"/>
  <c r="V113" i="16"/>
  <c r="U113" i="16"/>
  <c r="T113" i="16"/>
  <c r="S113" i="16"/>
  <c r="R113" i="16"/>
  <c r="E113" i="16"/>
  <c r="W112" i="16"/>
  <c r="V112" i="16"/>
  <c r="U112" i="16"/>
  <c r="T112" i="16"/>
  <c r="S112" i="16"/>
  <c r="R112" i="16"/>
  <c r="E112" i="16"/>
  <c r="W111" i="16"/>
  <c r="V111" i="16"/>
  <c r="U111" i="16"/>
  <c r="T111" i="16"/>
  <c r="S111" i="16"/>
  <c r="R111" i="16"/>
  <c r="E111" i="16"/>
  <c r="W110" i="16"/>
  <c r="V110" i="16"/>
  <c r="U110" i="16"/>
  <c r="T110" i="16"/>
  <c r="S110" i="16"/>
  <c r="R110" i="16"/>
  <c r="E110" i="16"/>
  <c r="W109" i="16"/>
  <c r="V109" i="16"/>
  <c r="U109" i="16"/>
  <c r="T109" i="16"/>
  <c r="S109" i="16"/>
  <c r="R109" i="16"/>
  <c r="E109" i="16"/>
  <c r="W108" i="16"/>
  <c r="V108" i="16"/>
  <c r="U108" i="16"/>
  <c r="T108" i="16"/>
  <c r="S108" i="16"/>
  <c r="R108" i="16"/>
  <c r="E108" i="16"/>
  <c r="W107" i="16"/>
  <c r="V107" i="16"/>
  <c r="U107" i="16"/>
  <c r="T107" i="16"/>
  <c r="S107" i="16"/>
  <c r="R107" i="16"/>
  <c r="E107" i="16"/>
  <c r="W106" i="16"/>
  <c r="V106" i="16"/>
  <c r="U106" i="16"/>
  <c r="T106" i="16"/>
  <c r="S106" i="16"/>
  <c r="R106" i="16"/>
  <c r="E106" i="16"/>
  <c r="W105" i="16"/>
  <c r="V105" i="16"/>
  <c r="U105" i="16"/>
  <c r="T105" i="16"/>
  <c r="S105" i="16"/>
  <c r="R105" i="16"/>
  <c r="E105" i="16"/>
  <c r="W104" i="16"/>
  <c r="V104" i="16"/>
  <c r="U104" i="16"/>
  <c r="T104" i="16"/>
  <c r="S104" i="16"/>
  <c r="R104" i="16"/>
  <c r="E104" i="16"/>
  <c r="W103" i="16"/>
  <c r="V103" i="16"/>
  <c r="U103" i="16"/>
  <c r="T103" i="16"/>
  <c r="S103" i="16"/>
  <c r="R103" i="16"/>
  <c r="E103" i="16"/>
  <c r="W102" i="16"/>
  <c r="V102" i="16"/>
  <c r="U102" i="16"/>
  <c r="T102" i="16"/>
  <c r="S102" i="16"/>
  <c r="R102" i="16"/>
  <c r="E102" i="16"/>
  <c r="W101" i="16"/>
  <c r="V101" i="16"/>
  <c r="U101" i="16"/>
  <c r="T101" i="16"/>
  <c r="S101" i="16"/>
  <c r="R101" i="16"/>
  <c r="E101" i="16"/>
  <c r="W100" i="16"/>
  <c r="V100" i="16"/>
  <c r="U100" i="16"/>
  <c r="T100" i="16"/>
  <c r="S100" i="16"/>
  <c r="R100" i="16"/>
  <c r="E100" i="16"/>
  <c r="W99" i="16"/>
  <c r="V99" i="16"/>
  <c r="U99" i="16"/>
  <c r="T99" i="16"/>
  <c r="S99" i="16"/>
  <c r="R99" i="16"/>
  <c r="E99" i="16"/>
  <c r="W98" i="16"/>
  <c r="V98" i="16"/>
  <c r="U98" i="16"/>
  <c r="T98" i="16"/>
  <c r="S98" i="16"/>
  <c r="R98" i="16"/>
  <c r="E98" i="16"/>
  <c r="W97" i="16"/>
  <c r="V97" i="16"/>
  <c r="U97" i="16"/>
  <c r="T97" i="16"/>
  <c r="S97" i="16"/>
  <c r="R97" i="16"/>
  <c r="E97" i="16"/>
  <c r="W96" i="16"/>
  <c r="V96" i="16"/>
  <c r="U96" i="16"/>
  <c r="T96" i="16"/>
  <c r="S96" i="16"/>
  <c r="R96" i="16"/>
  <c r="E96" i="16"/>
  <c r="W95" i="16"/>
  <c r="V95" i="16"/>
  <c r="U95" i="16"/>
  <c r="T95" i="16"/>
  <c r="S95" i="16"/>
  <c r="R95" i="16"/>
  <c r="E95" i="16"/>
  <c r="W94" i="16"/>
  <c r="V94" i="16"/>
  <c r="U94" i="16"/>
  <c r="T94" i="16"/>
  <c r="S94" i="16"/>
  <c r="R94" i="16"/>
  <c r="E94" i="16"/>
  <c r="W93" i="16"/>
  <c r="V93" i="16"/>
  <c r="U93" i="16"/>
  <c r="T93" i="16"/>
  <c r="S93" i="16"/>
  <c r="R93" i="16"/>
  <c r="E93" i="16"/>
  <c r="W92" i="16"/>
  <c r="V92" i="16"/>
  <c r="U92" i="16"/>
  <c r="T92" i="16"/>
  <c r="S92" i="16"/>
  <c r="R92" i="16"/>
  <c r="E92" i="16"/>
  <c r="W91" i="16"/>
  <c r="V91" i="16"/>
  <c r="U91" i="16"/>
  <c r="T91" i="16"/>
  <c r="S91" i="16"/>
  <c r="R91" i="16"/>
  <c r="E91" i="16"/>
  <c r="W90" i="16"/>
  <c r="V90" i="16"/>
  <c r="U90" i="16"/>
  <c r="T90" i="16"/>
  <c r="S90" i="16"/>
  <c r="R90" i="16"/>
  <c r="E90" i="16"/>
  <c r="W89" i="16"/>
  <c r="V89" i="16"/>
  <c r="U89" i="16"/>
  <c r="T89" i="16"/>
  <c r="S89" i="16"/>
  <c r="R89" i="16"/>
  <c r="E89" i="16"/>
  <c r="W88" i="16"/>
  <c r="V88" i="16"/>
  <c r="U88" i="16"/>
  <c r="T88" i="16"/>
  <c r="S88" i="16"/>
  <c r="R88" i="16"/>
  <c r="E88" i="16"/>
  <c r="W87" i="16"/>
  <c r="V87" i="16"/>
  <c r="U87" i="16"/>
  <c r="T87" i="16"/>
  <c r="S87" i="16"/>
  <c r="R87" i="16"/>
  <c r="E87" i="16"/>
  <c r="W86" i="16"/>
  <c r="V86" i="16"/>
  <c r="U86" i="16"/>
  <c r="T86" i="16"/>
  <c r="S86" i="16"/>
  <c r="R86" i="16"/>
  <c r="E86" i="16"/>
  <c r="W85" i="16"/>
  <c r="V85" i="16"/>
  <c r="U85" i="16"/>
  <c r="T85" i="16"/>
  <c r="S85" i="16"/>
  <c r="R85" i="16"/>
  <c r="E85" i="16"/>
  <c r="W84" i="16"/>
  <c r="V84" i="16"/>
  <c r="U84" i="16"/>
  <c r="T84" i="16"/>
  <c r="S84" i="16"/>
  <c r="R84" i="16"/>
  <c r="E84" i="16"/>
  <c r="W83" i="16"/>
  <c r="V83" i="16"/>
  <c r="U83" i="16"/>
  <c r="T83" i="16"/>
  <c r="S83" i="16"/>
  <c r="R83" i="16"/>
  <c r="E83" i="16"/>
  <c r="W82" i="16"/>
  <c r="V82" i="16"/>
  <c r="U82" i="16"/>
  <c r="T82" i="16"/>
  <c r="S82" i="16"/>
  <c r="R82" i="16"/>
  <c r="E82" i="16"/>
  <c r="W81" i="16"/>
  <c r="V81" i="16"/>
  <c r="U81" i="16"/>
  <c r="T81" i="16"/>
  <c r="S81" i="16"/>
  <c r="R81" i="16"/>
  <c r="E81" i="16"/>
  <c r="W80" i="16"/>
  <c r="V80" i="16"/>
  <c r="U80" i="16"/>
  <c r="T80" i="16"/>
  <c r="S80" i="16"/>
  <c r="R80" i="16"/>
  <c r="E80" i="16"/>
  <c r="W79" i="16"/>
  <c r="V79" i="16"/>
  <c r="U79" i="16"/>
  <c r="T79" i="16"/>
  <c r="S79" i="16"/>
  <c r="R79" i="16"/>
  <c r="E79" i="16"/>
  <c r="W78" i="16"/>
  <c r="V78" i="16"/>
  <c r="U78" i="16"/>
  <c r="T78" i="16"/>
  <c r="S78" i="16"/>
  <c r="R78" i="16"/>
  <c r="E78" i="16"/>
  <c r="W77" i="16"/>
  <c r="V77" i="16"/>
  <c r="U77" i="16"/>
  <c r="T77" i="16"/>
  <c r="S77" i="16"/>
  <c r="R77" i="16"/>
  <c r="E77" i="16"/>
  <c r="W76" i="16"/>
  <c r="V76" i="16"/>
  <c r="U76" i="16"/>
  <c r="T76" i="16"/>
  <c r="S76" i="16"/>
  <c r="R76" i="16"/>
  <c r="E76" i="16"/>
  <c r="W75" i="16"/>
  <c r="V75" i="16"/>
  <c r="U75" i="16"/>
  <c r="T75" i="16"/>
  <c r="S75" i="16"/>
  <c r="R75" i="16"/>
  <c r="E75" i="16"/>
  <c r="W74" i="16"/>
  <c r="V74" i="16"/>
  <c r="U74" i="16"/>
  <c r="T74" i="16"/>
  <c r="S74" i="16"/>
  <c r="R74" i="16"/>
  <c r="E74" i="16"/>
  <c r="W73" i="16"/>
  <c r="V73" i="16"/>
  <c r="U73" i="16"/>
  <c r="T73" i="16"/>
  <c r="S73" i="16"/>
  <c r="R73" i="16"/>
  <c r="E73" i="16"/>
  <c r="W72" i="16"/>
  <c r="V72" i="16"/>
  <c r="U72" i="16"/>
  <c r="T72" i="16"/>
  <c r="S72" i="16"/>
  <c r="R72" i="16"/>
  <c r="E72" i="16"/>
  <c r="W71" i="16"/>
  <c r="V71" i="16"/>
  <c r="U71" i="16"/>
  <c r="T71" i="16"/>
  <c r="S71" i="16"/>
  <c r="R71" i="16"/>
  <c r="E71" i="16"/>
  <c r="W70" i="16"/>
  <c r="V70" i="16"/>
  <c r="U70" i="16"/>
  <c r="T70" i="16"/>
  <c r="S70" i="16"/>
  <c r="R70" i="16"/>
  <c r="E70" i="16"/>
  <c r="W69" i="16"/>
  <c r="V69" i="16"/>
  <c r="U69" i="16"/>
  <c r="T69" i="16"/>
  <c r="S69" i="16"/>
  <c r="R69" i="16"/>
  <c r="E69" i="16"/>
  <c r="W68" i="16"/>
  <c r="V68" i="16"/>
  <c r="U68" i="16"/>
  <c r="T68" i="16"/>
  <c r="S68" i="16"/>
  <c r="R68" i="16"/>
  <c r="E68" i="16"/>
  <c r="W67" i="16"/>
  <c r="V67" i="16"/>
  <c r="U67" i="16"/>
  <c r="T67" i="16"/>
  <c r="S67" i="16"/>
  <c r="R67" i="16"/>
  <c r="E67" i="16"/>
  <c r="W66" i="16"/>
  <c r="V66" i="16"/>
  <c r="U66" i="16"/>
  <c r="T66" i="16"/>
  <c r="S66" i="16"/>
  <c r="R66" i="16"/>
  <c r="E66" i="16"/>
  <c r="W65" i="16"/>
  <c r="V65" i="16"/>
  <c r="U65" i="16"/>
  <c r="T65" i="16"/>
  <c r="S65" i="16"/>
  <c r="R65" i="16"/>
  <c r="E65" i="16"/>
  <c r="W64" i="16"/>
  <c r="V64" i="16"/>
  <c r="U64" i="16"/>
  <c r="T64" i="16"/>
  <c r="S64" i="16"/>
  <c r="R64" i="16"/>
  <c r="E64" i="16"/>
  <c r="W63" i="16"/>
  <c r="V63" i="16"/>
  <c r="U63" i="16"/>
  <c r="T63" i="16"/>
  <c r="S63" i="16"/>
  <c r="R63" i="16"/>
  <c r="E63" i="16"/>
  <c r="W62" i="16"/>
  <c r="V62" i="16"/>
  <c r="U62" i="16"/>
  <c r="T62" i="16"/>
  <c r="S62" i="16"/>
  <c r="R62" i="16"/>
  <c r="E62" i="16"/>
  <c r="W61" i="16"/>
  <c r="V61" i="16"/>
  <c r="U61" i="16"/>
  <c r="T61" i="16"/>
  <c r="S61" i="16"/>
  <c r="R61" i="16"/>
  <c r="E61" i="16"/>
  <c r="W60" i="16"/>
  <c r="V60" i="16"/>
  <c r="U60" i="16"/>
  <c r="T60" i="16"/>
  <c r="S60" i="16"/>
  <c r="R60" i="16"/>
  <c r="E60" i="16"/>
  <c r="W59" i="16"/>
  <c r="V59" i="16"/>
  <c r="U59" i="16"/>
  <c r="T59" i="16"/>
  <c r="S59" i="16"/>
  <c r="R59" i="16"/>
  <c r="E59" i="16"/>
  <c r="W58" i="16"/>
  <c r="V58" i="16"/>
  <c r="U58" i="16"/>
  <c r="T58" i="16"/>
  <c r="S58" i="16"/>
  <c r="R58" i="16"/>
  <c r="E58" i="16"/>
  <c r="W57" i="16"/>
  <c r="V57" i="16"/>
  <c r="U57" i="16"/>
  <c r="T57" i="16"/>
  <c r="S57" i="16"/>
  <c r="R57" i="16"/>
  <c r="E57" i="16"/>
  <c r="W56" i="16"/>
  <c r="V56" i="16"/>
  <c r="U56" i="16"/>
  <c r="T56" i="16"/>
  <c r="S56" i="16"/>
  <c r="R56" i="16"/>
  <c r="E56" i="16"/>
  <c r="W55" i="16"/>
  <c r="V55" i="16"/>
  <c r="U55" i="16"/>
  <c r="T55" i="16"/>
  <c r="S55" i="16"/>
  <c r="R55" i="16"/>
  <c r="E55" i="16"/>
  <c r="W54" i="16"/>
  <c r="V54" i="16"/>
  <c r="U54" i="16"/>
  <c r="T54" i="16"/>
  <c r="S54" i="16"/>
  <c r="R54" i="16"/>
  <c r="E54" i="16"/>
  <c r="W53" i="16"/>
  <c r="V53" i="16"/>
  <c r="U53" i="16"/>
  <c r="T53" i="16"/>
  <c r="S53" i="16"/>
  <c r="R53" i="16"/>
  <c r="E53" i="16"/>
  <c r="W52" i="16"/>
  <c r="V52" i="16"/>
  <c r="U52" i="16"/>
  <c r="T52" i="16"/>
  <c r="S52" i="16"/>
  <c r="R52" i="16"/>
  <c r="E52" i="16"/>
  <c r="W51" i="16"/>
  <c r="V51" i="16"/>
  <c r="U51" i="16"/>
  <c r="T51" i="16"/>
  <c r="S51" i="16"/>
  <c r="R51" i="16"/>
  <c r="E51" i="16"/>
  <c r="W50" i="16"/>
  <c r="V50" i="16"/>
  <c r="U50" i="16"/>
  <c r="T50" i="16"/>
  <c r="S50" i="16"/>
  <c r="R50" i="16"/>
  <c r="E50" i="16"/>
  <c r="W49" i="16"/>
  <c r="V49" i="16"/>
  <c r="U49" i="16"/>
  <c r="T49" i="16"/>
  <c r="S49" i="16"/>
  <c r="R49" i="16"/>
  <c r="E49" i="16"/>
  <c r="W48" i="16"/>
  <c r="V48" i="16"/>
  <c r="U48" i="16"/>
  <c r="T48" i="16"/>
  <c r="S48" i="16"/>
  <c r="R48" i="16"/>
  <c r="E48" i="16"/>
  <c r="W47" i="16"/>
  <c r="V47" i="16"/>
  <c r="U47" i="16"/>
  <c r="T47" i="16"/>
  <c r="S47" i="16"/>
  <c r="R47" i="16"/>
  <c r="E47" i="16"/>
  <c r="W46" i="16"/>
  <c r="V46" i="16"/>
  <c r="U46" i="16"/>
  <c r="T46" i="16"/>
  <c r="S46" i="16"/>
  <c r="R46" i="16"/>
  <c r="E46" i="16"/>
  <c r="W45" i="16"/>
  <c r="V45" i="16"/>
  <c r="U45" i="16"/>
  <c r="T45" i="16"/>
  <c r="S45" i="16"/>
  <c r="R45" i="16"/>
  <c r="E45" i="16"/>
  <c r="W44" i="16"/>
  <c r="V44" i="16"/>
  <c r="U44" i="16"/>
  <c r="T44" i="16"/>
  <c r="S44" i="16"/>
  <c r="R44" i="16"/>
  <c r="E44" i="16"/>
  <c r="W43" i="16"/>
  <c r="V43" i="16"/>
  <c r="U43" i="16"/>
  <c r="T43" i="16"/>
  <c r="S43" i="16"/>
  <c r="R43" i="16"/>
  <c r="E43" i="16"/>
  <c r="W42" i="16"/>
  <c r="V42" i="16"/>
  <c r="U42" i="16"/>
  <c r="T42" i="16"/>
  <c r="S42" i="16"/>
  <c r="R42" i="16"/>
  <c r="E42" i="16"/>
  <c r="W41" i="16"/>
  <c r="V41" i="16"/>
  <c r="U41" i="16"/>
  <c r="T41" i="16"/>
  <c r="S41" i="16"/>
  <c r="R41" i="16"/>
  <c r="E41" i="16"/>
  <c r="W40" i="16"/>
  <c r="V40" i="16"/>
  <c r="U40" i="16"/>
  <c r="T40" i="16"/>
  <c r="S40" i="16"/>
  <c r="R40" i="16"/>
  <c r="E40" i="16"/>
  <c r="W39" i="16"/>
  <c r="V39" i="16"/>
  <c r="U39" i="16"/>
  <c r="T39" i="16"/>
  <c r="S39" i="16"/>
  <c r="R39" i="16"/>
  <c r="E39" i="16"/>
  <c r="W38" i="16"/>
  <c r="V38" i="16"/>
  <c r="U38" i="16"/>
  <c r="T38" i="16"/>
  <c r="S38" i="16"/>
  <c r="R38" i="16"/>
  <c r="E38" i="16"/>
  <c r="W37" i="16"/>
  <c r="V37" i="16"/>
  <c r="U37" i="16"/>
  <c r="T37" i="16"/>
  <c r="S37" i="16"/>
  <c r="R37" i="16"/>
  <c r="E37" i="16"/>
  <c r="W36" i="16"/>
  <c r="V36" i="16"/>
  <c r="U36" i="16"/>
  <c r="T36" i="16"/>
  <c r="S36" i="16"/>
  <c r="R36" i="16"/>
  <c r="E36" i="16"/>
  <c r="W35" i="16"/>
  <c r="V35" i="16"/>
  <c r="U35" i="16"/>
  <c r="T35" i="16"/>
  <c r="S35" i="16"/>
  <c r="R35" i="16"/>
  <c r="E35" i="16"/>
  <c r="W34" i="16"/>
  <c r="V34" i="16"/>
  <c r="U34" i="16"/>
  <c r="T34" i="16"/>
  <c r="S34" i="16"/>
  <c r="R34" i="16"/>
  <c r="E34" i="16"/>
  <c r="W33" i="16"/>
  <c r="V33" i="16"/>
  <c r="U33" i="16"/>
  <c r="T33" i="16"/>
  <c r="S33" i="16"/>
  <c r="R33" i="16"/>
  <c r="E33" i="16"/>
  <c r="W32" i="16"/>
  <c r="V32" i="16"/>
  <c r="U32" i="16"/>
  <c r="T32" i="16"/>
  <c r="S32" i="16"/>
  <c r="R32" i="16"/>
  <c r="E32" i="16"/>
  <c r="W31" i="16"/>
  <c r="V31" i="16"/>
  <c r="U31" i="16"/>
  <c r="T31" i="16"/>
  <c r="S31" i="16"/>
  <c r="R31" i="16"/>
  <c r="E31" i="16"/>
  <c r="W30" i="16"/>
  <c r="V30" i="16"/>
  <c r="U30" i="16"/>
  <c r="T30" i="16"/>
  <c r="S30" i="16"/>
  <c r="R30" i="16"/>
  <c r="E30" i="16"/>
  <c r="W29" i="16"/>
  <c r="V29" i="16"/>
  <c r="U29" i="16"/>
  <c r="T29" i="16"/>
  <c r="S29" i="16"/>
  <c r="R29" i="16"/>
  <c r="E29" i="16"/>
  <c r="W28" i="16"/>
  <c r="V28" i="16"/>
  <c r="U28" i="16"/>
  <c r="T28" i="16"/>
  <c r="S28" i="16"/>
  <c r="R28" i="16"/>
  <c r="E28" i="16"/>
  <c r="W27" i="16"/>
  <c r="V27" i="16"/>
  <c r="U27" i="16"/>
  <c r="T27" i="16"/>
  <c r="S27" i="16"/>
  <c r="R27" i="16"/>
  <c r="E27" i="16"/>
  <c r="W26" i="16"/>
  <c r="V26" i="16"/>
  <c r="U26" i="16"/>
  <c r="T26" i="16"/>
  <c r="S26" i="16"/>
  <c r="R26" i="16"/>
  <c r="E26" i="16"/>
  <c r="W25" i="16"/>
  <c r="V25" i="16"/>
  <c r="U25" i="16"/>
  <c r="T25" i="16"/>
  <c r="S25" i="16"/>
  <c r="R25" i="16"/>
  <c r="E25" i="16"/>
  <c r="W24" i="16"/>
  <c r="V24" i="16"/>
  <c r="U24" i="16"/>
  <c r="T24" i="16"/>
  <c r="S24" i="16"/>
  <c r="R24" i="16"/>
  <c r="E24" i="16"/>
  <c r="W23" i="16"/>
  <c r="V23" i="16"/>
  <c r="U23" i="16"/>
  <c r="T23" i="16"/>
  <c r="S23" i="16"/>
  <c r="R23" i="16"/>
  <c r="E23" i="16"/>
  <c r="W22" i="16"/>
  <c r="V22" i="16"/>
  <c r="U22" i="16"/>
  <c r="T22" i="16"/>
  <c r="S22" i="16"/>
  <c r="R22" i="16"/>
  <c r="E22" i="16"/>
  <c r="W21" i="16"/>
  <c r="V21" i="16"/>
  <c r="U21" i="16"/>
  <c r="T21" i="16"/>
  <c r="S21" i="16"/>
  <c r="R21" i="16"/>
  <c r="E21" i="16"/>
  <c r="W20" i="16"/>
  <c r="V20" i="16"/>
  <c r="U20" i="16"/>
  <c r="T20" i="16"/>
  <c r="S20" i="16"/>
  <c r="R20" i="16"/>
  <c r="E20" i="16"/>
  <c r="W19" i="16"/>
  <c r="V19" i="16"/>
  <c r="U19" i="16"/>
  <c r="T19" i="16"/>
  <c r="S19" i="16"/>
  <c r="R19" i="16"/>
  <c r="E19" i="16"/>
  <c r="W18" i="16"/>
  <c r="V18" i="16"/>
  <c r="U18" i="16"/>
  <c r="T18" i="16"/>
  <c r="S18" i="16"/>
  <c r="R18" i="16"/>
  <c r="E18" i="16"/>
  <c r="W17" i="16"/>
  <c r="V17" i="16"/>
  <c r="U17" i="16"/>
  <c r="T17" i="16"/>
  <c r="S17" i="16"/>
  <c r="R17" i="16"/>
  <c r="E17" i="16"/>
  <c r="W16" i="16"/>
  <c r="V16" i="16"/>
  <c r="U16" i="16"/>
  <c r="T16" i="16"/>
  <c r="S16" i="16"/>
  <c r="R16" i="16"/>
  <c r="E16" i="16"/>
  <c r="W15" i="16"/>
  <c r="V15" i="16"/>
  <c r="U15" i="16"/>
  <c r="T15" i="16"/>
  <c r="S15" i="16"/>
  <c r="R15" i="16"/>
  <c r="E15" i="16"/>
  <c r="W14" i="16"/>
  <c r="V14" i="16"/>
  <c r="U14" i="16"/>
  <c r="T14" i="16"/>
  <c r="S14" i="16"/>
  <c r="R14" i="16"/>
  <c r="E14" i="16"/>
  <c r="W13" i="16"/>
  <c r="V13" i="16"/>
  <c r="U13" i="16"/>
  <c r="T13" i="16"/>
  <c r="S13" i="16"/>
  <c r="R13" i="16"/>
  <c r="E13" i="16"/>
  <c r="W12" i="16"/>
  <c r="V12" i="16"/>
  <c r="U12" i="16"/>
  <c r="T12" i="16"/>
  <c r="S12" i="16"/>
  <c r="R12" i="16"/>
  <c r="E12" i="16"/>
  <c r="W11" i="16"/>
  <c r="V11" i="16"/>
  <c r="U11" i="16"/>
  <c r="T11" i="16"/>
  <c r="S11" i="16"/>
  <c r="R11" i="16"/>
  <c r="E11" i="16"/>
  <c r="W10" i="16"/>
  <c r="V10" i="16"/>
  <c r="U10" i="16"/>
  <c r="T10" i="16"/>
  <c r="S10" i="16"/>
  <c r="R10" i="16"/>
  <c r="E10" i="16"/>
  <c r="W9" i="16"/>
  <c r="V9" i="16"/>
  <c r="U9" i="16"/>
  <c r="T9" i="16"/>
  <c r="S9" i="16"/>
  <c r="R9" i="16"/>
  <c r="E9" i="16"/>
  <c r="W8" i="16"/>
  <c r="V8" i="16"/>
  <c r="U8" i="16"/>
  <c r="T8" i="16"/>
  <c r="S8" i="16"/>
  <c r="R8" i="16"/>
  <c r="E8" i="16"/>
  <c r="W7" i="16"/>
  <c r="V7" i="16"/>
  <c r="U7" i="16"/>
  <c r="T7" i="16"/>
  <c r="S7" i="16"/>
  <c r="R7" i="16"/>
  <c r="E7" i="16"/>
  <c r="W6" i="16"/>
  <c r="V6" i="16"/>
  <c r="U6" i="16"/>
  <c r="T6" i="16"/>
  <c r="S6" i="16"/>
  <c r="R6" i="16"/>
  <c r="E6" i="16"/>
  <c r="G118" i="10"/>
  <c r="H118" i="10"/>
  <c r="U55" i="6"/>
  <c r="S39" i="6"/>
  <c r="U35" i="6"/>
  <c r="U31" i="6"/>
  <c r="U29" i="6"/>
  <c r="S21" i="6"/>
  <c r="U13" i="6"/>
  <c r="T42" i="4"/>
  <c r="T38" i="4"/>
  <c r="T34" i="4"/>
  <c r="T30" i="4"/>
  <c r="T26" i="4"/>
  <c r="U22" i="4"/>
  <c r="U20" i="4"/>
  <c r="U18" i="4"/>
  <c r="U16" i="4"/>
  <c r="U14" i="4"/>
  <c r="U12" i="4"/>
  <c r="U10" i="4"/>
  <c r="U8" i="4"/>
  <c r="S6" i="4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6" i="8"/>
  <c r="J6" i="12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H5" i="1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H5" i="9"/>
  <c r="I5" i="9" s="1"/>
  <c r="J5" i="9" s="1"/>
  <c r="K5" i="9" s="1"/>
  <c r="L5" i="9" s="1"/>
  <c r="M5" i="9" s="1"/>
  <c r="N5" i="9" s="1"/>
  <c r="O5" i="9" s="1"/>
  <c r="P5" i="9" s="1"/>
  <c r="Q5" i="9" s="1"/>
  <c r="R5" i="9" s="1"/>
  <c r="H5" i="8"/>
  <c r="I5" i="8" s="1"/>
  <c r="J5" i="8" s="1"/>
  <c r="K5" i="8" s="1"/>
  <c r="L5" i="8" s="1"/>
  <c r="M5" i="8" s="1"/>
  <c r="N5" i="8" s="1"/>
  <c r="O5" i="8" s="1"/>
  <c r="P5" i="8" s="1"/>
  <c r="Q5" i="8" s="1"/>
  <c r="R5" i="8" s="1"/>
  <c r="H5" i="10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I6" i="7"/>
  <c r="J6" i="7" s="1"/>
  <c r="K6" i="7" s="1"/>
  <c r="L6" i="7" s="1"/>
  <c r="M6" i="7" s="1"/>
  <c r="N6" i="7" s="1"/>
  <c r="O6" i="7" s="1"/>
  <c r="P6" i="7" s="1"/>
  <c r="Q6" i="7" s="1"/>
  <c r="R6" i="7" s="1"/>
  <c r="S6" i="7" s="1"/>
  <c r="H5" i="6"/>
  <c r="I5" i="6" s="1"/>
  <c r="J5" i="6" s="1"/>
  <c r="K5" i="6" s="1"/>
  <c r="L5" i="6" s="1"/>
  <c r="M5" i="6" s="1"/>
  <c r="N5" i="6" s="1"/>
  <c r="O5" i="6" s="1"/>
  <c r="P5" i="6" s="1"/>
  <c r="Q5" i="6" s="1"/>
  <c r="R5" i="6" s="1"/>
  <c r="H5" i="5"/>
  <c r="I5" i="5" s="1"/>
  <c r="J5" i="5" s="1"/>
  <c r="K5" i="5" s="1"/>
  <c r="L5" i="5" s="1"/>
  <c r="M5" i="5" s="1"/>
  <c r="N5" i="5" s="1"/>
  <c r="O5" i="5" s="1"/>
  <c r="P5" i="5" s="1"/>
  <c r="Q5" i="5" s="1"/>
  <c r="R5" i="5" s="1"/>
  <c r="H5" i="4"/>
  <c r="I5" i="4" s="1"/>
  <c r="J5" i="4" s="1"/>
  <c r="K5" i="4" s="1"/>
  <c r="L5" i="4" s="1"/>
  <c r="M5" i="4" s="1"/>
  <c r="N5" i="4" s="1"/>
  <c r="O5" i="4" s="1"/>
  <c r="P5" i="4" s="1"/>
  <c r="Q5" i="4" s="1"/>
  <c r="R5" i="4" s="1"/>
  <c r="H5" i="3"/>
  <c r="I5" i="3" s="1"/>
  <c r="J5" i="3" s="1"/>
  <c r="K5" i="3" s="1"/>
  <c r="L5" i="3" s="1"/>
  <c r="M5" i="3" s="1"/>
  <c r="N5" i="3" s="1"/>
  <c r="O5" i="3" s="1"/>
  <c r="P5" i="3" s="1"/>
  <c r="Q5" i="3" s="1"/>
  <c r="R5" i="3" s="1"/>
  <c r="D117" i="10"/>
  <c r="D116" i="10"/>
  <c r="D115" i="10"/>
  <c r="D113" i="10"/>
  <c r="D111" i="10"/>
  <c r="D109" i="10"/>
  <c r="D108" i="10"/>
  <c r="D107" i="10"/>
  <c r="D106" i="10"/>
  <c r="D105" i="10"/>
  <c r="D103" i="10"/>
  <c r="D102" i="10"/>
  <c r="D101" i="10"/>
  <c r="D100" i="10"/>
  <c r="D99" i="10"/>
  <c r="D98" i="10"/>
  <c r="D97" i="10"/>
  <c r="D95" i="10"/>
  <c r="D93" i="10"/>
  <c r="D92" i="10"/>
  <c r="D91" i="10"/>
  <c r="D90" i="10"/>
  <c r="D89" i="10"/>
  <c r="D87" i="10"/>
  <c r="D86" i="10"/>
  <c r="D85" i="10"/>
  <c r="D84" i="10"/>
  <c r="D83" i="10"/>
  <c r="D82" i="10"/>
  <c r="D81" i="10"/>
  <c r="D79" i="10"/>
  <c r="D78" i="10"/>
  <c r="D77" i="10"/>
  <c r="D76" i="10"/>
  <c r="D75" i="10"/>
  <c r="D74" i="10"/>
  <c r="D73" i="10"/>
  <c r="D71" i="10"/>
  <c r="D69" i="10"/>
  <c r="D68" i="10"/>
  <c r="D67" i="10"/>
  <c r="D65" i="10"/>
  <c r="D63" i="10"/>
  <c r="D62" i="10"/>
  <c r="D61" i="10"/>
  <c r="D60" i="10"/>
  <c r="D59" i="10"/>
  <c r="D58" i="10"/>
  <c r="D57" i="10"/>
  <c r="D55" i="10"/>
  <c r="D54" i="10"/>
  <c r="D53" i="10"/>
  <c r="D52" i="10"/>
  <c r="D51" i="10"/>
  <c r="D49" i="10"/>
  <c r="D47" i="10"/>
  <c r="D46" i="10"/>
  <c r="D45" i="10"/>
  <c r="D44" i="10"/>
  <c r="D43" i="10"/>
  <c r="D42" i="10"/>
  <c r="D41" i="10"/>
  <c r="D39" i="10"/>
  <c r="D37" i="10"/>
  <c r="D36" i="10"/>
  <c r="D35" i="10"/>
  <c r="D33" i="10"/>
  <c r="D31" i="10"/>
  <c r="D29" i="10"/>
  <c r="D28" i="10"/>
  <c r="D27" i="10"/>
  <c r="D26" i="10"/>
  <c r="D25" i="10"/>
  <c r="D23" i="10"/>
  <c r="D21" i="10"/>
  <c r="D20" i="10"/>
  <c r="D19" i="10"/>
  <c r="D17" i="10"/>
  <c r="D15" i="10"/>
  <c r="D14" i="10"/>
  <c r="D13" i="10"/>
  <c r="D12" i="10"/>
  <c r="D11" i="10"/>
  <c r="D10" i="10"/>
  <c r="D9" i="10"/>
  <c r="D7" i="10"/>
  <c r="D117" i="6"/>
  <c r="D116" i="6"/>
  <c r="D115" i="6"/>
  <c r="D113" i="6"/>
  <c r="D111" i="6"/>
  <c r="D109" i="6"/>
  <c r="D108" i="6"/>
  <c r="D107" i="6"/>
  <c r="D106" i="6"/>
  <c r="D105" i="6"/>
  <c r="D103" i="6"/>
  <c r="D102" i="6"/>
  <c r="D101" i="6"/>
  <c r="D100" i="6"/>
  <c r="D99" i="6"/>
  <c r="D98" i="6"/>
  <c r="D97" i="6"/>
  <c r="D95" i="6"/>
  <c r="D93" i="6"/>
  <c r="D92" i="6"/>
  <c r="D91" i="6"/>
  <c r="D90" i="6"/>
  <c r="D89" i="6"/>
  <c r="D87" i="6"/>
  <c r="D86" i="6"/>
  <c r="D85" i="6"/>
  <c r="D84" i="6"/>
  <c r="D83" i="6"/>
  <c r="D82" i="6"/>
  <c r="D81" i="6"/>
  <c r="D79" i="6"/>
  <c r="D78" i="6"/>
  <c r="D77" i="6"/>
  <c r="D76" i="6"/>
  <c r="D75" i="6"/>
  <c r="D74" i="6"/>
  <c r="D73" i="6"/>
  <c r="D71" i="6"/>
  <c r="D69" i="6"/>
  <c r="D68" i="6"/>
  <c r="D67" i="6"/>
  <c r="D65" i="6"/>
  <c r="D63" i="6"/>
  <c r="D62" i="6"/>
  <c r="D61" i="6"/>
  <c r="D60" i="6"/>
  <c r="D59" i="6"/>
  <c r="D58" i="6"/>
  <c r="D57" i="6"/>
  <c r="D55" i="6"/>
  <c r="D54" i="6"/>
  <c r="D53" i="6"/>
  <c r="D52" i="6"/>
  <c r="D51" i="6"/>
  <c r="D49" i="6"/>
  <c r="D47" i="6"/>
  <c r="D46" i="6"/>
  <c r="D45" i="6"/>
  <c r="D44" i="6"/>
  <c r="D43" i="6"/>
  <c r="D42" i="6"/>
  <c r="D41" i="6"/>
  <c r="D39" i="6"/>
  <c r="D37" i="6"/>
  <c r="D36" i="6"/>
  <c r="D35" i="6"/>
  <c r="D33" i="6"/>
  <c r="D31" i="6"/>
  <c r="D29" i="6"/>
  <c r="D28" i="6"/>
  <c r="D27" i="6"/>
  <c r="D26" i="6"/>
  <c r="D25" i="6"/>
  <c r="D23" i="6"/>
  <c r="D21" i="6"/>
  <c r="D20" i="6"/>
  <c r="D19" i="6"/>
  <c r="D17" i="6"/>
  <c r="D15" i="6"/>
  <c r="D14" i="6"/>
  <c r="D13" i="6"/>
  <c r="D12" i="6"/>
  <c r="D11" i="6"/>
  <c r="D10" i="6"/>
  <c r="D9" i="6"/>
  <c r="D7" i="6"/>
  <c r="D117" i="5"/>
  <c r="D116" i="5"/>
  <c r="D115" i="5"/>
  <c r="D113" i="5"/>
  <c r="D111" i="5"/>
  <c r="D109" i="5"/>
  <c r="D108" i="5"/>
  <c r="D107" i="5"/>
  <c r="D106" i="5"/>
  <c r="D105" i="5"/>
  <c r="D103" i="5"/>
  <c r="D102" i="5"/>
  <c r="D101" i="5"/>
  <c r="D100" i="5"/>
  <c r="D99" i="5"/>
  <c r="D98" i="5"/>
  <c r="D97" i="5"/>
  <c r="D95" i="5"/>
  <c r="D93" i="5"/>
  <c r="D92" i="5"/>
  <c r="D91" i="5"/>
  <c r="D90" i="5"/>
  <c r="D89" i="5"/>
  <c r="D87" i="5"/>
  <c r="D86" i="5"/>
  <c r="D85" i="5"/>
  <c r="D84" i="5"/>
  <c r="D83" i="5"/>
  <c r="D82" i="5"/>
  <c r="D81" i="5"/>
  <c r="D79" i="5"/>
  <c r="D78" i="5"/>
  <c r="D77" i="5"/>
  <c r="D76" i="5"/>
  <c r="D75" i="5"/>
  <c r="D74" i="5"/>
  <c r="D73" i="5"/>
  <c r="D71" i="5"/>
  <c r="D69" i="5"/>
  <c r="D68" i="5"/>
  <c r="D67" i="5"/>
  <c r="D65" i="5"/>
  <c r="D63" i="5"/>
  <c r="D62" i="5"/>
  <c r="D61" i="5"/>
  <c r="D60" i="5"/>
  <c r="D59" i="5"/>
  <c r="D58" i="5"/>
  <c r="D57" i="5"/>
  <c r="D55" i="5"/>
  <c r="D54" i="5"/>
  <c r="D53" i="5"/>
  <c r="D52" i="5"/>
  <c r="D51" i="5"/>
  <c r="D49" i="5"/>
  <c r="D47" i="5"/>
  <c r="D46" i="5"/>
  <c r="D45" i="5"/>
  <c r="D44" i="5"/>
  <c r="D43" i="5"/>
  <c r="D42" i="5"/>
  <c r="D41" i="5"/>
  <c r="D39" i="5"/>
  <c r="D37" i="5"/>
  <c r="D36" i="5"/>
  <c r="D35" i="5"/>
  <c r="D33" i="5"/>
  <c r="D31" i="5"/>
  <c r="D29" i="5"/>
  <c r="D28" i="5"/>
  <c r="D27" i="5"/>
  <c r="D26" i="5"/>
  <c r="D25" i="5"/>
  <c r="D23" i="5"/>
  <c r="D21" i="5"/>
  <c r="D20" i="5"/>
  <c r="D19" i="5"/>
  <c r="D17" i="5"/>
  <c r="D15" i="5"/>
  <c r="D14" i="5"/>
  <c r="D13" i="5"/>
  <c r="D12" i="5"/>
  <c r="D11" i="5"/>
  <c r="D10" i="5"/>
  <c r="D9" i="5"/>
  <c r="D7" i="5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6" i="3"/>
  <c r="D117" i="4"/>
  <c r="D116" i="4"/>
  <c r="D115" i="4"/>
  <c r="D113" i="4"/>
  <c r="D111" i="4"/>
  <c r="D110" i="4"/>
  <c r="D109" i="4"/>
  <c r="D108" i="4"/>
  <c r="D107" i="4"/>
  <c r="D106" i="4"/>
  <c r="D105" i="4"/>
  <c r="D103" i="4"/>
  <c r="D102" i="4"/>
  <c r="D101" i="4"/>
  <c r="D100" i="4"/>
  <c r="D99" i="4"/>
  <c r="D98" i="4"/>
  <c r="D97" i="4"/>
  <c r="D95" i="4"/>
  <c r="D93" i="4"/>
  <c r="D92" i="4"/>
  <c r="D91" i="4"/>
  <c r="D90" i="4"/>
  <c r="D89" i="4"/>
  <c r="D87" i="4"/>
  <c r="D86" i="4"/>
  <c r="D85" i="4"/>
  <c r="D84" i="4"/>
  <c r="D83" i="4"/>
  <c r="D82" i="4"/>
  <c r="D81" i="4"/>
  <c r="D79" i="4"/>
  <c r="D78" i="4"/>
  <c r="D77" i="4"/>
  <c r="D76" i="4"/>
  <c r="D75" i="4"/>
  <c r="D74" i="4"/>
  <c r="D73" i="4"/>
  <c r="D71" i="4"/>
  <c r="D69" i="4"/>
  <c r="D68" i="4"/>
  <c r="D67" i="4"/>
  <c r="D66" i="4"/>
  <c r="D65" i="4"/>
  <c r="D63" i="4"/>
  <c r="D62" i="4"/>
  <c r="D61" i="4"/>
  <c r="D60" i="4"/>
  <c r="D59" i="4"/>
  <c r="D58" i="4"/>
  <c r="D57" i="4"/>
  <c r="D55" i="4"/>
  <c r="D54" i="4"/>
  <c r="D53" i="4"/>
  <c r="D52" i="4"/>
  <c r="D51" i="4"/>
  <c r="D49" i="4"/>
  <c r="D47" i="4"/>
  <c r="D46" i="4"/>
  <c r="D45" i="4"/>
  <c r="D44" i="4"/>
  <c r="D43" i="4"/>
  <c r="D42" i="4"/>
  <c r="D41" i="4"/>
  <c r="D39" i="4"/>
  <c r="D37" i="4"/>
  <c r="D36" i="4"/>
  <c r="D35" i="4"/>
  <c r="D34" i="4"/>
  <c r="D33" i="4"/>
  <c r="D31" i="4"/>
  <c r="D30" i="4"/>
  <c r="D29" i="4"/>
  <c r="D28" i="4"/>
  <c r="D27" i="4"/>
  <c r="D26" i="4"/>
  <c r="D25" i="4"/>
  <c r="D23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T117" i="3"/>
  <c r="T113" i="3"/>
  <c r="T109" i="3"/>
  <c r="T105" i="3"/>
  <c r="T101" i="3"/>
  <c r="T97" i="3"/>
  <c r="T93" i="3"/>
  <c r="T89" i="3"/>
  <c r="T85" i="3"/>
  <c r="T81" i="3"/>
  <c r="T77" i="3"/>
  <c r="T73" i="3"/>
  <c r="T69" i="3"/>
  <c r="T65" i="3"/>
  <c r="T61" i="3"/>
  <c r="T57" i="3"/>
  <c r="T53" i="3"/>
  <c r="T49" i="3"/>
  <c r="T45" i="3"/>
  <c r="T41" i="3"/>
  <c r="U37" i="3"/>
  <c r="U33" i="3"/>
  <c r="U29" i="3"/>
  <c r="U25" i="3"/>
  <c r="U21" i="3"/>
  <c r="U17" i="3"/>
  <c r="U13" i="3"/>
  <c r="U9" i="3"/>
  <c r="S116" i="11"/>
  <c r="T112" i="11"/>
  <c r="S108" i="11"/>
  <c r="T104" i="11"/>
  <c r="S100" i="11"/>
  <c r="T96" i="11"/>
  <c r="S92" i="11"/>
  <c r="S84" i="11"/>
  <c r="S76" i="11"/>
  <c r="S68" i="11"/>
  <c r="S60" i="11"/>
  <c r="S52" i="11"/>
  <c r="S44" i="11"/>
  <c r="S36" i="11"/>
  <c r="T32" i="11"/>
  <c r="S26" i="11"/>
  <c r="S20" i="11"/>
  <c r="T16" i="11"/>
  <c r="S10" i="11"/>
  <c r="S31" i="6"/>
  <c r="S43" i="4"/>
  <c r="S35" i="4"/>
  <c r="S27" i="4"/>
  <c r="S19" i="4"/>
  <c r="S11" i="4"/>
  <c r="H118" i="4"/>
  <c r="T116" i="5"/>
  <c r="T112" i="5"/>
  <c r="T108" i="5"/>
  <c r="T104" i="5"/>
  <c r="T100" i="5"/>
  <c r="T96" i="5"/>
  <c r="T92" i="5"/>
  <c r="T88" i="5"/>
  <c r="T84" i="5"/>
  <c r="T80" i="5"/>
  <c r="T76" i="5"/>
  <c r="T72" i="5"/>
  <c r="T68" i="5"/>
  <c r="T64" i="5"/>
  <c r="T60" i="5"/>
  <c r="T56" i="5"/>
  <c r="T52" i="5"/>
  <c r="T48" i="5"/>
  <c r="T44" i="5"/>
  <c r="T40" i="5"/>
  <c r="T36" i="5"/>
  <c r="T32" i="5"/>
  <c r="T28" i="5"/>
  <c r="T24" i="5"/>
  <c r="T20" i="5"/>
  <c r="T16" i="5"/>
  <c r="T12" i="5"/>
  <c r="H118" i="5"/>
  <c r="H118" i="6"/>
  <c r="T43" i="6"/>
  <c r="U51" i="6"/>
  <c r="T59" i="6"/>
  <c r="S67" i="6"/>
  <c r="S75" i="6"/>
  <c r="S83" i="6"/>
  <c r="U91" i="6"/>
  <c r="S99" i="6"/>
  <c r="S107" i="6"/>
  <c r="U111" i="6"/>
  <c r="S115" i="6"/>
  <c r="S113" i="6"/>
  <c r="S105" i="6"/>
  <c r="S97" i="6"/>
  <c r="S89" i="6"/>
  <c r="U85" i="6"/>
  <c r="T81" i="6"/>
  <c r="T73" i="6"/>
  <c r="U69" i="6"/>
  <c r="S65" i="6"/>
  <c r="U61" i="6"/>
  <c r="S57" i="6"/>
  <c r="S49" i="6"/>
  <c r="U41" i="6"/>
  <c r="S25" i="6"/>
  <c r="U17" i="6"/>
  <c r="W7" i="12"/>
  <c r="U7" i="7"/>
  <c r="U6" i="3"/>
  <c r="G118" i="9"/>
  <c r="S10" i="9"/>
  <c r="S14" i="9"/>
  <c r="S18" i="9"/>
  <c r="S22" i="9"/>
  <c r="S26" i="9"/>
  <c r="S30" i="9"/>
  <c r="S34" i="9"/>
  <c r="S38" i="9"/>
  <c r="S42" i="9"/>
  <c r="S46" i="9"/>
  <c r="S50" i="9"/>
  <c r="S54" i="9"/>
  <c r="S58" i="9"/>
  <c r="S62" i="9"/>
  <c r="S66" i="9"/>
  <c r="S70" i="9"/>
  <c r="S74" i="9"/>
  <c r="S78" i="9"/>
  <c r="S82" i="9"/>
  <c r="S86" i="9"/>
  <c r="S90" i="9"/>
  <c r="S94" i="9"/>
  <c r="S98" i="9"/>
  <c r="S102" i="9"/>
  <c r="S106" i="9"/>
  <c r="S110" i="9"/>
  <c r="S114" i="9"/>
  <c r="T117" i="7"/>
  <c r="T113" i="7"/>
  <c r="T109" i="7"/>
  <c r="T105" i="7"/>
  <c r="T101" i="7"/>
  <c r="T97" i="7"/>
  <c r="T93" i="7"/>
  <c r="T89" i="7"/>
  <c r="T85" i="7"/>
  <c r="T81" i="7"/>
  <c r="T77" i="7"/>
  <c r="T73" i="7"/>
  <c r="T69" i="7"/>
  <c r="T65" i="7"/>
  <c r="T61" i="7"/>
  <c r="T57" i="7"/>
  <c r="T53" i="7"/>
  <c r="T49" i="7"/>
  <c r="T45" i="7"/>
  <c r="T41" i="7"/>
  <c r="T37" i="7"/>
  <c r="T33" i="7"/>
  <c r="T29" i="7"/>
  <c r="T25" i="7"/>
  <c r="T21" i="7"/>
  <c r="T17" i="7"/>
  <c r="T13" i="7"/>
  <c r="T9" i="7"/>
  <c r="U63" i="6"/>
  <c r="T47" i="6"/>
  <c r="S48" i="11"/>
  <c r="S16" i="11"/>
  <c r="N119" i="12"/>
  <c r="S114" i="11"/>
  <c r="S110" i="11"/>
  <c r="S106" i="11"/>
  <c r="S102" i="11"/>
  <c r="S98" i="11"/>
  <c r="S94" i="11"/>
  <c r="S82" i="11"/>
  <c r="S74" i="11"/>
  <c r="S66" i="11"/>
  <c r="S58" i="11"/>
  <c r="S50" i="11"/>
  <c r="S42" i="11"/>
  <c r="S30" i="11"/>
  <c r="S14" i="11"/>
  <c r="L118" i="3"/>
  <c r="V9" i="12"/>
  <c r="V17" i="12"/>
  <c r="X25" i="12"/>
  <c r="V33" i="12"/>
  <c r="X41" i="12"/>
  <c r="U49" i="12"/>
  <c r="U57" i="12"/>
  <c r="U65" i="12"/>
  <c r="V73" i="12"/>
  <c r="U80" i="12"/>
  <c r="U84" i="12"/>
  <c r="U88" i="12"/>
  <c r="V89" i="12"/>
  <c r="U92" i="12"/>
  <c r="V93" i="12"/>
  <c r="U96" i="12"/>
  <c r="V97" i="12"/>
  <c r="U100" i="12"/>
  <c r="V101" i="12"/>
  <c r="U104" i="12"/>
  <c r="V105" i="12"/>
  <c r="U108" i="12"/>
  <c r="V109" i="12"/>
  <c r="U112" i="12"/>
  <c r="V113" i="12"/>
  <c r="U116" i="12"/>
  <c r="V117" i="12"/>
  <c r="V62" i="12"/>
  <c r="V54" i="12"/>
  <c r="V46" i="12"/>
  <c r="V42" i="12"/>
  <c r="V38" i="12"/>
  <c r="V34" i="12"/>
  <c r="V30" i="12"/>
  <c r="V26" i="12"/>
  <c r="V22" i="12"/>
  <c r="V18" i="12"/>
  <c r="V14" i="12"/>
  <c r="V10" i="12"/>
  <c r="U10" i="12"/>
  <c r="K118" i="5"/>
  <c r="L119" i="7"/>
  <c r="D104" i="7"/>
  <c r="C7" i="12"/>
  <c r="Z7" i="12"/>
  <c r="C8" i="12"/>
  <c r="W8" i="12"/>
  <c r="Y8" i="12"/>
  <c r="Z8" i="12"/>
  <c r="C9" i="12"/>
  <c r="U9" i="12"/>
  <c r="W9" i="12"/>
  <c r="Y9" i="12"/>
  <c r="Z9" i="12"/>
  <c r="C10" i="12"/>
  <c r="W10" i="12"/>
  <c r="X10" i="12"/>
  <c r="Y10" i="12"/>
  <c r="Z10" i="12"/>
  <c r="C11" i="12"/>
  <c r="U11" i="12"/>
  <c r="W11" i="12"/>
  <c r="X11" i="12"/>
  <c r="Y11" i="12"/>
  <c r="Z11" i="12"/>
  <c r="C12" i="12"/>
  <c r="W12" i="12"/>
  <c r="Y12" i="12"/>
  <c r="Z12" i="12"/>
  <c r="C13" i="12"/>
  <c r="U13" i="12"/>
  <c r="W13" i="12"/>
  <c r="X13" i="12"/>
  <c r="Y13" i="12"/>
  <c r="Z13" i="12"/>
  <c r="C14" i="12"/>
  <c r="W14" i="12"/>
  <c r="Y14" i="12"/>
  <c r="Z14" i="12"/>
  <c r="C15" i="12"/>
  <c r="U15" i="12"/>
  <c r="W15" i="12"/>
  <c r="X15" i="12"/>
  <c r="Y15" i="12"/>
  <c r="Z15" i="12"/>
  <c r="C16" i="12"/>
  <c r="W16" i="12"/>
  <c r="Y16" i="12"/>
  <c r="Z16" i="12"/>
  <c r="C17" i="12"/>
  <c r="W17" i="12"/>
  <c r="Y17" i="12"/>
  <c r="Z17" i="12"/>
  <c r="C18" i="12"/>
  <c r="W18" i="12"/>
  <c r="X18" i="12"/>
  <c r="Y18" i="12"/>
  <c r="Z18" i="12"/>
  <c r="C19" i="12"/>
  <c r="U19" i="12"/>
  <c r="W19" i="12"/>
  <c r="X19" i="12"/>
  <c r="Y19" i="12"/>
  <c r="Z19" i="12"/>
  <c r="C20" i="12"/>
  <c r="U20" i="12"/>
  <c r="W20" i="12"/>
  <c r="Y20" i="12"/>
  <c r="Z20" i="12"/>
  <c r="C21" i="12"/>
  <c r="W21" i="12"/>
  <c r="Y21" i="12"/>
  <c r="Z21" i="12"/>
  <c r="C22" i="12"/>
  <c r="W22" i="12"/>
  <c r="Y22" i="12"/>
  <c r="Z22" i="12"/>
  <c r="C23" i="12"/>
  <c r="U23" i="12"/>
  <c r="W23" i="12"/>
  <c r="X23" i="12"/>
  <c r="Y23" i="12"/>
  <c r="Z23" i="12"/>
  <c r="C24" i="12"/>
  <c r="W24" i="12"/>
  <c r="X24" i="12"/>
  <c r="Y24" i="12"/>
  <c r="Z24" i="12"/>
  <c r="C25" i="12"/>
  <c r="V25" i="12"/>
  <c r="W25" i="12"/>
  <c r="Y25" i="12"/>
  <c r="Z25" i="12"/>
  <c r="C26" i="12"/>
  <c r="W26" i="12"/>
  <c r="Y26" i="12"/>
  <c r="Z26" i="12"/>
  <c r="C27" i="12"/>
  <c r="W27" i="12"/>
  <c r="Y27" i="12"/>
  <c r="Z27" i="12"/>
  <c r="C28" i="12"/>
  <c r="W28" i="12"/>
  <c r="Y28" i="12"/>
  <c r="Z28" i="12"/>
  <c r="C29" i="12"/>
  <c r="W29" i="12"/>
  <c r="Y29" i="12"/>
  <c r="Z29" i="12"/>
  <c r="C30" i="12"/>
  <c r="W30" i="12"/>
  <c r="X30" i="12"/>
  <c r="Y30" i="12"/>
  <c r="Z30" i="12"/>
  <c r="C31" i="12"/>
  <c r="U31" i="12"/>
  <c r="W31" i="12"/>
  <c r="X31" i="12"/>
  <c r="Y31" i="12"/>
  <c r="Z31" i="12"/>
  <c r="C32" i="12"/>
  <c r="V32" i="12"/>
  <c r="W32" i="12"/>
  <c r="Y32" i="12"/>
  <c r="Z32" i="12"/>
  <c r="C33" i="12"/>
  <c r="W33" i="12"/>
  <c r="X33" i="12"/>
  <c r="Y33" i="12"/>
  <c r="Z33" i="12"/>
  <c r="C34" i="12"/>
  <c r="W34" i="12"/>
  <c r="Y34" i="12"/>
  <c r="Z34" i="12"/>
  <c r="C35" i="12"/>
  <c r="U35" i="12"/>
  <c r="W35" i="12"/>
  <c r="X35" i="12"/>
  <c r="Y35" i="12"/>
  <c r="Z35" i="12"/>
  <c r="C36" i="12"/>
  <c r="W36" i="12"/>
  <c r="Y36" i="12"/>
  <c r="Z36" i="12"/>
  <c r="C37" i="12"/>
  <c r="V37" i="12"/>
  <c r="W37" i="12"/>
  <c r="Y37" i="12"/>
  <c r="Z37" i="12"/>
  <c r="C38" i="12"/>
  <c r="W38" i="12"/>
  <c r="X38" i="12"/>
  <c r="Y38" i="12"/>
  <c r="Z38" i="12"/>
  <c r="C39" i="12"/>
  <c r="U39" i="12"/>
  <c r="W39" i="12"/>
  <c r="X39" i="12"/>
  <c r="Y39" i="12"/>
  <c r="Z39" i="12"/>
  <c r="C40" i="12"/>
  <c r="W40" i="12"/>
  <c r="Y40" i="12"/>
  <c r="Z40" i="12"/>
  <c r="C41" i="12"/>
  <c r="U41" i="12"/>
  <c r="W41" i="12"/>
  <c r="Y41" i="12"/>
  <c r="Z41" i="12"/>
  <c r="C42" i="12"/>
  <c r="W42" i="12"/>
  <c r="X42" i="12"/>
  <c r="Y42" i="12"/>
  <c r="Z42" i="12"/>
  <c r="C43" i="12"/>
  <c r="W43" i="12"/>
  <c r="Y43" i="12"/>
  <c r="Z43" i="12"/>
  <c r="C44" i="12"/>
  <c r="W44" i="12"/>
  <c r="Y44" i="12"/>
  <c r="Z44" i="12"/>
  <c r="C45" i="12"/>
  <c r="W45" i="12"/>
  <c r="Y45" i="12"/>
  <c r="Z45" i="12"/>
  <c r="C46" i="12"/>
  <c r="W46" i="12"/>
  <c r="Y46" i="12"/>
  <c r="Z46" i="12"/>
  <c r="C47" i="12"/>
  <c r="V47" i="12"/>
  <c r="W47" i="12"/>
  <c r="X47" i="12"/>
  <c r="Y47" i="12"/>
  <c r="Z47" i="12"/>
  <c r="C48" i="12"/>
  <c r="U48" i="12"/>
  <c r="W48" i="12"/>
  <c r="Y48" i="12"/>
  <c r="Z48" i="12"/>
  <c r="C49" i="12"/>
  <c r="W49" i="12"/>
  <c r="Y49" i="12"/>
  <c r="Z49" i="12"/>
  <c r="C50" i="12"/>
  <c r="W50" i="12"/>
  <c r="Y50" i="12"/>
  <c r="Z50" i="12"/>
  <c r="C51" i="12"/>
  <c r="U51" i="12"/>
  <c r="W51" i="12"/>
  <c r="Y51" i="12"/>
  <c r="Z51" i="12"/>
  <c r="C52" i="12"/>
  <c r="W52" i="12"/>
  <c r="Y52" i="12"/>
  <c r="Z52" i="12"/>
  <c r="C53" i="12"/>
  <c r="W53" i="12"/>
  <c r="Y53" i="12"/>
  <c r="Z53" i="12"/>
  <c r="C54" i="12"/>
  <c r="W54" i="12"/>
  <c r="Y54" i="12"/>
  <c r="Z54" i="12"/>
  <c r="C55" i="12"/>
  <c r="V55" i="12"/>
  <c r="W55" i="12"/>
  <c r="X55" i="12"/>
  <c r="Y55" i="12"/>
  <c r="Z55" i="12"/>
  <c r="C56" i="12"/>
  <c r="U56" i="12"/>
  <c r="W56" i="12"/>
  <c r="Y56" i="12"/>
  <c r="Z56" i="12"/>
  <c r="C57" i="12"/>
  <c r="W57" i="12"/>
  <c r="Y57" i="12"/>
  <c r="Z57" i="12"/>
  <c r="C58" i="12"/>
  <c r="W58" i="12"/>
  <c r="X58" i="12"/>
  <c r="Y58" i="12"/>
  <c r="Z58" i="12"/>
  <c r="C59" i="12"/>
  <c r="V59" i="12"/>
  <c r="W59" i="12"/>
  <c r="X59" i="12"/>
  <c r="Y59" i="12"/>
  <c r="Z59" i="12"/>
  <c r="C60" i="12"/>
  <c r="W60" i="12"/>
  <c r="Y60" i="12"/>
  <c r="Z60" i="12"/>
  <c r="C61" i="12"/>
  <c r="U61" i="12"/>
  <c r="W61" i="12"/>
  <c r="X61" i="12"/>
  <c r="Y61" i="12"/>
  <c r="Z61" i="12"/>
  <c r="C62" i="12"/>
  <c r="W62" i="12"/>
  <c r="X62" i="12"/>
  <c r="Y62" i="12"/>
  <c r="Z62" i="12"/>
  <c r="C63" i="12"/>
  <c r="V63" i="12"/>
  <c r="W63" i="12"/>
  <c r="X63" i="12"/>
  <c r="Y63" i="12"/>
  <c r="Z63" i="12"/>
  <c r="C64" i="12"/>
  <c r="U64" i="12"/>
  <c r="W64" i="12"/>
  <c r="Y64" i="12"/>
  <c r="Z64" i="12"/>
  <c r="C65" i="12"/>
  <c r="W65" i="12"/>
  <c r="Y65" i="12"/>
  <c r="Z65" i="12"/>
  <c r="C66" i="12"/>
  <c r="U66" i="12"/>
  <c r="W66" i="12"/>
  <c r="X66" i="12"/>
  <c r="Y66" i="12"/>
  <c r="Z66" i="12"/>
  <c r="C67" i="12"/>
  <c r="U67" i="12"/>
  <c r="W67" i="12"/>
  <c r="Y67" i="12"/>
  <c r="Z67" i="12"/>
  <c r="C68" i="12"/>
  <c r="V68" i="12"/>
  <c r="W68" i="12"/>
  <c r="Y68" i="12"/>
  <c r="Z68" i="12"/>
  <c r="C69" i="12"/>
  <c r="W69" i="12"/>
  <c r="Y69" i="12"/>
  <c r="Z69" i="12"/>
  <c r="C70" i="12"/>
  <c r="U70" i="12"/>
  <c r="V70" i="12"/>
  <c r="W70" i="12"/>
  <c r="X70" i="12"/>
  <c r="Y70" i="12"/>
  <c r="Z70" i="12"/>
  <c r="C71" i="12"/>
  <c r="U71" i="12"/>
  <c r="W71" i="12"/>
  <c r="Y71" i="12"/>
  <c r="Z71" i="12"/>
  <c r="C72" i="12"/>
  <c r="V72" i="12"/>
  <c r="W72" i="12"/>
  <c r="Y72" i="12"/>
  <c r="Z72" i="12"/>
  <c r="C73" i="12"/>
  <c r="W73" i="12"/>
  <c r="Y73" i="12"/>
  <c r="Z73" i="12"/>
  <c r="C74" i="12"/>
  <c r="U74" i="12"/>
  <c r="V74" i="12"/>
  <c r="W74" i="12"/>
  <c r="X74" i="12"/>
  <c r="Y74" i="12"/>
  <c r="Z74" i="12"/>
  <c r="C75" i="12"/>
  <c r="U75" i="12"/>
  <c r="W75" i="12"/>
  <c r="Y75" i="12"/>
  <c r="Z75" i="12"/>
  <c r="C76" i="12"/>
  <c r="V76" i="12"/>
  <c r="W76" i="12"/>
  <c r="Y76" i="12"/>
  <c r="Z76" i="12"/>
  <c r="C77" i="12"/>
  <c r="W77" i="12"/>
  <c r="Y77" i="12"/>
  <c r="Z77" i="12"/>
  <c r="C78" i="12"/>
  <c r="U78" i="12"/>
  <c r="V78" i="12"/>
  <c r="W78" i="12"/>
  <c r="X78" i="12"/>
  <c r="Y78" i="12"/>
  <c r="Z78" i="12"/>
  <c r="C79" i="12"/>
  <c r="U79" i="12"/>
  <c r="W79" i="12"/>
  <c r="Y79" i="12"/>
  <c r="Z79" i="12"/>
  <c r="C80" i="12"/>
  <c r="V80" i="12"/>
  <c r="W80" i="12"/>
  <c r="Y80" i="12"/>
  <c r="Z80" i="12"/>
  <c r="C81" i="12"/>
  <c r="W81" i="12"/>
  <c r="Y81" i="12"/>
  <c r="Z81" i="12"/>
  <c r="C82" i="12"/>
  <c r="U82" i="12"/>
  <c r="V82" i="12"/>
  <c r="W82" i="12"/>
  <c r="X82" i="12"/>
  <c r="Y82" i="12"/>
  <c r="Z82" i="12"/>
  <c r="C83" i="12"/>
  <c r="U83" i="12"/>
  <c r="W83" i="12"/>
  <c r="Y83" i="12"/>
  <c r="Z83" i="12"/>
  <c r="C84" i="12"/>
  <c r="V84" i="12"/>
  <c r="W84" i="12"/>
  <c r="Y84" i="12"/>
  <c r="Z84" i="12"/>
  <c r="C85" i="12"/>
  <c r="W85" i="12"/>
  <c r="Y85" i="12"/>
  <c r="Z85" i="12"/>
  <c r="C86" i="12"/>
  <c r="U86" i="12"/>
  <c r="V86" i="12"/>
  <c r="W86" i="12"/>
  <c r="X86" i="12"/>
  <c r="Y86" i="12"/>
  <c r="Z86" i="12"/>
  <c r="C87" i="12"/>
  <c r="W87" i="12"/>
  <c r="Y87" i="12"/>
  <c r="Z87" i="12"/>
  <c r="C88" i="12"/>
  <c r="V88" i="12"/>
  <c r="W88" i="12"/>
  <c r="Y88" i="12"/>
  <c r="Z88" i="12"/>
  <c r="C89" i="12"/>
  <c r="W89" i="12"/>
  <c r="X89" i="12"/>
  <c r="Y89" i="12"/>
  <c r="Z89" i="12"/>
  <c r="C90" i="12"/>
  <c r="U90" i="12"/>
  <c r="V90" i="12"/>
  <c r="W90" i="12"/>
  <c r="X90" i="12"/>
  <c r="Y90" i="12"/>
  <c r="Z90" i="12"/>
  <c r="C91" i="12"/>
  <c r="U91" i="12"/>
  <c r="V91" i="12"/>
  <c r="W91" i="12"/>
  <c r="X91" i="12"/>
  <c r="Y91" i="12"/>
  <c r="Z91" i="12"/>
  <c r="C92" i="12"/>
  <c r="V92" i="12"/>
  <c r="W92" i="12"/>
  <c r="Y92" i="12"/>
  <c r="Z92" i="12"/>
  <c r="C93" i="12"/>
  <c r="W93" i="12"/>
  <c r="X93" i="12"/>
  <c r="Y93" i="12"/>
  <c r="Z93" i="12"/>
  <c r="C94" i="12"/>
  <c r="U94" i="12"/>
  <c r="V94" i="12"/>
  <c r="W94" i="12"/>
  <c r="X94" i="12"/>
  <c r="Y94" i="12"/>
  <c r="Z94" i="12"/>
  <c r="C95" i="12"/>
  <c r="U95" i="12"/>
  <c r="V95" i="12"/>
  <c r="W95" i="12"/>
  <c r="X95" i="12"/>
  <c r="Y95" i="12"/>
  <c r="Z95" i="12"/>
  <c r="C96" i="12"/>
  <c r="V96" i="12"/>
  <c r="W96" i="12"/>
  <c r="Y96" i="12"/>
  <c r="Z96" i="12"/>
  <c r="C97" i="12"/>
  <c r="W97" i="12"/>
  <c r="X97" i="12"/>
  <c r="Y97" i="12"/>
  <c r="Z97" i="12"/>
  <c r="C98" i="12"/>
  <c r="U98" i="12"/>
  <c r="V98" i="12"/>
  <c r="W98" i="12"/>
  <c r="X98" i="12"/>
  <c r="Y98" i="12"/>
  <c r="Z98" i="12"/>
  <c r="C99" i="12"/>
  <c r="U99" i="12"/>
  <c r="V99" i="12"/>
  <c r="W99" i="12"/>
  <c r="X99" i="12"/>
  <c r="Y99" i="12"/>
  <c r="Z99" i="12"/>
  <c r="C100" i="12"/>
  <c r="V100" i="12"/>
  <c r="W100" i="12"/>
  <c r="Y100" i="12"/>
  <c r="Z100" i="12"/>
  <c r="C101" i="12"/>
  <c r="W101" i="12"/>
  <c r="X101" i="12"/>
  <c r="Y101" i="12"/>
  <c r="Z101" i="12"/>
  <c r="C102" i="12"/>
  <c r="U102" i="12"/>
  <c r="V102" i="12"/>
  <c r="W102" i="12"/>
  <c r="X102" i="12"/>
  <c r="Y102" i="12"/>
  <c r="Z102" i="12"/>
  <c r="C103" i="12"/>
  <c r="U103" i="12"/>
  <c r="V103" i="12"/>
  <c r="W103" i="12"/>
  <c r="X103" i="12"/>
  <c r="Y103" i="12"/>
  <c r="Z103" i="12"/>
  <c r="C104" i="12"/>
  <c r="V104" i="12"/>
  <c r="W104" i="12"/>
  <c r="Y104" i="12"/>
  <c r="Z104" i="12"/>
  <c r="C105" i="12"/>
  <c r="W105" i="12"/>
  <c r="X105" i="12"/>
  <c r="Y105" i="12"/>
  <c r="Z105" i="12"/>
  <c r="C106" i="12"/>
  <c r="U106" i="12"/>
  <c r="V106" i="12"/>
  <c r="W106" i="12"/>
  <c r="X106" i="12"/>
  <c r="Y106" i="12"/>
  <c r="Z106" i="12"/>
  <c r="C107" i="12"/>
  <c r="U107" i="12"/>
  <c r="V107" i="12"/>
  <c r="W107" i="12"/>
  <c r="X107" i="12"/>
  <c r="Y107" i="12"/>
  <c r="Z107" i="12"/>
  <c r="C108" i="12"/>
  <c r="V108" i="12"/>
  <c r="W108" i="12"/>
  <c r="Y108" i="12"/>
  <c r="Z108" i="12"/>
  <c r="C109" i="12"/>
  <c r="W109" i="12"/>
  <c r="X109" i="12"/>
  <c r="Y109" i="12"/>
  <c r="Z109" i="12"/>
  <c r="C110" i="12"/>
  <c r="U110" i="12"/>
  <c r="V110" i="12"/>
  <c r="W110" i="12"/>
  <c r="X110" i="12"/>
  <c r="Y110" i="12"/>
  <c r="Z110" i="12"/>
  <c r="C111" i="12"/>
  <c r="U111" i="12"/>
  <c r="V111" i="12"/>
  <c r="W111" i="12"/>
  <c r="X111" i="12"/>
  <c r="Y111" i="12"/>
  <c r="Z111" i="12"/>
  <c r="C112" i="12"/>
  <c r="V112" i="12"/>
  <c r="W112" i="12"/>
  <c r="Y112" i="12"/>
  <c r="Z112" i="12"/>
  <c r="C113" i="12"/>
  <c r="W113" i="12"/>
  <c r="X113" i="12"/>
  <c r="Y113" i="12"/>
  <c r="Z113" i="12"/>
  <c r="C114" i="12"/>
  <c r="U114" i="12"/>
  <c r="V114" i="12"/>
  <c r="W114" i="12"/>
  <c r="X114" i="12"/>
  <c r="Y114" i="12"/>
  <c r="Z114" i="12"/>
  <c r="C115" i="12"/>
  <c r="U115" i="12"/>
  <c r="V115" i="12"/>
  <c r="W115" i="12"/>
  <c r="X115" i="12"/>
  <c r="Y115" i="12"/>
  <c r="Z115" i="12"/>
  <c r="C116" i="12"/>
  <c r="V116" i="12"/>
  <c r="W116" i="12"/>
  <c r="Y116" i="12"/>
  <c r="Z116" i="12"/>
  <c r="C117" i="12"/>
  <c r="W117" i="12"/>
  <c r="X117" i="12"/>
  <c r="Y117" i="12"/>
  <c r="Z117" i="12"/>
  <c r="C118" i="12"/>
  <c r="U118" i="12"/>
  <c r="V118" i="12"/>
  <c r="W118" i="12"/>
  <c r="X118" i="12"/>
  <c r="Y118" i="12"/>
  <c r="Z118" i="12"/>
  <c r="I119" i="12"/>
  <c r="K119" i="12"/>
  <c r="P119" i="12"/>
  <c r="Q119" i="12"/>
  <c r="R119" i="12"/>
  <c r="S119" i="12"/>
  <c r="T119" i="12"/>
  <c r="R118" i="9"/>
  <c r="Q118" i="9"/>
  <c r="P118" i="9"/>
  <c r="O118" i="9"/>
  <c r="N118" i="9"/>
  <c r="M118" i="9"/>
  <c r="L118" i="9"/>
  <c r="K118" i="9"/>
  <c r="J118" i="9"/>
  <c r="I118" i="9"/>
  <c r="H118" i="9"/>
  <c r="X117" i="9"/>
  <c r="W117" i="9"/>
  <c r="V117" i="9"/>
  <c r="U117" i="9"/>
  <c r="T117" i="9"/>
  <c r="S117" i="9"/>
  <c r="C117" i="9"/>
  <c r="X116" i="9"/>
  <c r="W116" i="9"/>
  <c r="V116" i="9"/>
  <c r="U116" i="9"/>
  <c r="T116" i="9"/>
  <c r="S116" i="9"/>
  <c r="C116" i="9"/>
  <c r="X115" i="9"/>
  <c r="W115" i="9"/>
  <c r="V115" i="9"/>
  <c r="U115" i="9"/>
  <c r="T115" i="9"/>
  <c r="S115" i="9"/>
  <c r="C115" i="9"/>
  <c r="X114" i="9"/>
  <c r="W114" i="9"/>
  <c r="V114" i="9"/>
  <c r="U114" i="9"/>
  <c r="C114" i="9"/>
  <c r="X113" i="9"/>
  <c r="W113" i="9"/>
  <c r="V113" i="9"/>
  <c r="U113" i="9"/>
  <c r="T113" i="9"/>
  <c r="S113" i="9"/>
  <c r="C113" i="9"/>
  <c r="X112" i="9"/>
  <c r="W112" i="9"/>
  <c r="V112" i="9"/>
  <c r="U112" i="9"/>
  <c r="T112" i="9"/>
  <c r="S112" i="9"/>
  <c r="C112" i="9"/>
  <c r="X111" i="9"/>
  <c r="W111" i="9"/>
  <c r="V111" i="9"/>
  <c r="U111" i="9"/>
  <c r="T111" i="9"/>
  <c r="S111" i="9"/>
  <c r="C111" i="9"/>
  <c r="X110" i="9"/>
  <c r="W110" i="9"/>
  <c r="V110" i="9"/>
  <c r="U110" i="9"/>
  <c r="C110" i="9"/>
  <c r="X109" i="9"/>
  <c r="W109" i="9"/>
  <c r="V109" i="9"/>
  <c r="U109" i="9"/>
  <c r="T109" i="9"/>
  <c r="S109" i="9"/>
  <c r="C109" i="9"/>
  <c r="X108" i="9"/>
  <c r="W108" i="9"/>
  <c r="V108" i="9"/>
  <c r="U108" i="9"/>
  <c r="T108" i="9"/>
  <c r="S108" i="9"/>
  <c r="C108" i="9"/>
  <c r="X107" i="9"/>
  <c r="W107" i="9"/>
  <c r="V107" i="9"/>
  <c r="U107" i="9"/>
  <c r="T107" i="9"/>
  <c r="S107" i="9"/>
  <c r="C107" i="9"/>
  <c r="X106" i="9"/>
  <c r="W106" i="9"/>
  <c r="V106" i="9"/>
  <c r="U106" i="9"/>
  <c r="C106" i="9"/>
  <c r="X105" i="9"/>
  <c r="W105" i="9"/>
  <c r="V105" i="9"/>
  <c r="U105" i="9"/>
  <c r="T105" i="9"/>
  <c r="S105" i="9"/>
  <c r="C105" i="9"/>
  <c r="X104" i="9"/>
  <c r="W104" i="9"/>
  <c r="V104" i="9"/>
  <c r="U104" i="9"/>
  <c r="T104" i="9"/>
  <c r="S104" i="9"/>
  <c r="C104" i="9"/>
  <c r="X103" i="9"/>
  <c r="W103" i="9"/>
  <c r="V103" i="9"/>
  <c r="U103" i="9"/>
  <c r="T103" i="9"/>
  <c r="S103" i="9"/>
  <c r="C103" i="9"/>
  <c r="X102" i="9"/>
  <c r="W102" i="9"/>
  <c r="V102" i="9"/>
  <c r="U102" i="9"/>
  <c r="C102" i="9"/>
  <c r="X101" i="9"/>
  <c r="W101" i="9"/>
  <c r="V101" i="9"/>
  <c r="U101" i="9"/>
  <c r="T101" i="9"/>
  <c r="S101" i="9"/>
  <c r="C101" i="9"/>
  <c r="X100" i="9"/>
  <c r="W100" i="9"/>
  <c r="V100" i="9"/>
  <c r="U100" i="9"/>
  <c r="T100" i="9"/>
  <c r="S100" i="9"/>
  <c r="C100" i="9"/>
  <c r="X99" i="9"/>
  <c r="W99" i="9"/>
  <c r="V99" i="9"/>
  <c r="U99" i="9"/>
  <c r="T99" i="9"/>
  <c r="S99" i="9"/>
  <c r="C99" i="9"/>
  <c r="X98" i="9"/>
  <c r="W98" i="9"/>
  <c r="V98" i="9"/>
  <c r="U98" i="9"/>
  <c r="C98" i="9"/>
  <c r="X97" i="9"/>
  <c r="W97" i="9"/>
  <c r="V97" i="9"/>
  <c r="U97" i="9"/>
  <c r="T97" i="9"/>
  <c r="S97" i="9"/>
  <c r="C97" i="9"/>
  <c r="X96" i="9"/>
  <c r="W96" i="9"/>
  <c r="V96" i="9"/>
  <c r="U96" i="9"/>
  <c r="T96" i="9"/>
  <c r="S96" i="9"/>
  <c r="C96" i="9"/>
  <c r="X95" i="9"/>
  <c r="W95" i="9"/>
  <c r="V95" i="9"/>
  <c r="U95" i="9"/>
  <c r="T95" i="9"/>
  <c r="S95" i="9"/>
  <c r="C95" i="9"/>
  <c r="X94" i="9"/>
  <c r="W94" i="9"/>
  <c r="V94" i="9"/>
  <c r="U94" i="9"/>
  <c r="C94" i="9"/>
  <c r="X93" i="9"/>
  <c r="W93" i="9"/>
  <c r="V93" i="9"/>
  <c r="U93" i="9"/>
  <c r="T93" i="9"/>
  <c r="S93" i="9"/>
  <c r="C93" i="9"/>
  <c r="X92" i="9"/>
  <c r="W92" i="9"/>
  <c r="V92" i="9"/>
  <c r="U92" i="9"/>
  <c r="T92" i="9"/>
  <c r="S92" i="9"/>
  <c r="C92" i="9"/>
  <c r="X91" i="9"/>
  <c r="W91" i="9"/>
  <c r="V91" i="9"/>
  <c r="U91" i="9"/>
  <c r="T91" i="9"/>
  <c r="S91" i="9"/>
  <c r="C91" i="9"/>
  <c r="X90" i="9"/>
  <c r="W90" i="9"/>
  <c r="V90" i="9"/>
  <c r="U90" i="9"/>
  <c r="C90" i="9"/>
  <c r="X89" i="9"/>
  <c r="W89" i="9"/>
  <c r="V89" i="9"/>
  <c r="U89" i="9"/>
  <c r="T89" i="9"/>
  <c r="S89" i="9"/>
  <c r="C89" i="9"/>
  <c r="X88" i="9"/>
  <c r="W88" i="9"/>
  <c r="V88" i="9"/>
  <c r="U88" i="9"/>
  <c r="T88" i="9"/>
  <c r="S88" i="9"/>
  <c r="C88" i="9"/>
  <c r="X87" i="9"/>
  <c r="W87" i="9"/>
  <c r="V87" i="9"/>
  <c r="U87" i="9"/>
  <c r="T87" i="9"/>
  <c r="S87" i="9"/>
  <c r="C87" i="9"/>
  <c r="X86" i="9"/>
  <c r="W86" i="9"/>
  <c r="V86" i="9"/>
  <c r="U86" i="9"/>
  <c r="C86" i="9"/>
  <c r="X85" i="9"/>
  <c r="W85" i="9"/>
  <c r="V85" i="9"/>
  <c r="U85" i="9"/>
  <c r="T85" i="9"/>
  <c r="S85" i="9"/>
  <c r="C85" i="9"/>
  <c r="X84" i="9"/>
  <c r="W84" i="9"/>
  <c r="V84" i="9"/>
  <c r="U84" i="9"/>
  <c r="T84" i="9"/>
  <c r="S84" i="9"/>
  <c r="C84" i="9"/>
  <c r="X83" i="9"/>
  <c r="W83" i="9"/>
  <c r="V83" i="9"/>
  <c r="U83" i="9"/>
  <c r="T83" i="9"/>
  <c r="S83" i="9"/>
  <c r="C83" i="9"/>
  <c r="X82" i="9"/>
  <c r="W82" i="9"/>
  <c r="V82" i="9"/>
  <c r="U82" i="9"/>
  <c r="C82" i="9"/>
  <c r="X81" i="9"/>
  <c r="W81" i="9"/>
  <c r="V81" i="9"/>
  <c r="U81" i="9"/>
  <c r="T81" i="9"/>
  <c r="S81" i="9"/>
  <c r="C81" i="9"/>
  <c r="X80" i="9"/>
  <c r="W80" i="9"/>
  <c r="V80" i="9"/>
  <c r="U80" i="9"/>
  <c r="T80" i="9"/>
  <c r="S80" i="9"/>
  <c r="C80" i="9"/>
  <c r="X79" i="9"/>
  <c r="W79" i="9"/>
  <c r="V79" i="9"/>
  <c r="U79" i="9"/>
  <c r="T79" i="9"/>
  <c r="S79" i="9"/>
  <c r="C79" i="9"/>
  <c r="X78" i="9"/>
  <c r="W78" i="9"/>
  <c r="V78" i="9"/>
  <c r="U78" i="9"/>
  <c r="C78" i="9"/>
  <c r="X77" i="9"/>
  <c r="W77" i="9"/>
  <c r="V77" i="9"/>
  <c r="U77" i="9"/>
  <c r="T77" i="9"/>
  <c r="S77" i="9"/>
  <c r="C77" i="9"/>
  <c r="X76" i="9"/>
  <c r="W76" i="9"/>
  <c r="V76" i="9"/>
  <c r="U76" i="9"/>
  <c r="T76" i="9"/>
  <c r="S76" i="9"/>
  <c r="C76" i="9"/>
  <c r="X75" i="9"/>
  <c r="W75" i="9"/>
  <c r="V75" i="9"/>
  <c r="U75" i="9"/>
  <c r="T75" i="9"/>
  <c r="S75" i="9"/>
  <c r="C75" i="9"/>
  <c r="X74" i="9"/>
  <c r="W74" i="9"/>
  <c r="V74" i="9"/>
  <c r="U74" i="9"/>
  <c r="C74" i="9"/>
  <c r="X73" i="9"/>
  <c r="W73" i="9"/>
  <c r="V73" i="9"/>
  <c r="U73" i="9"/>
  <c r="T73" i="9"/>
  <c r="S73" i="9"/>
  <c r="C73" i="9"/>
  <c r="X72" i="9"/>
  <c r="W72" i="9"/>
  <c r="V72" i="9"/>
  <c r="U72" i="9"/>
  <c r="T72" i="9"/>
  <c r="S72" i="9"/>
  <c r="C72" i="9"/>
  <c r="X71" i="9"/>
  <c r="W71" i="9"/>
  <c r="V71" i="9"/>
  <c r="U71" i="9"/>
  <c r="T71" i="9"/>
  <c r="S71" i="9"/>
  <c r="C71" i="9"/>
  <c r="X70" i="9"/>
  <c r="W70" i="9"/>
  <c r="V70" i="9"/>
  <c r="U70" i="9"/>
  <c r="C70" i="9"/>
  <c r="X69" i="9"/>
  <c r="W69" i="9"/>
  <c r="V69" i="9"/>
  <c r="U69" i="9"/>
  <c r="T69" i="9"/>
  <c r="S69" i="9"/>
  <c r="C69" i="9"/>
  <c r="X68" i="9"/>
  <c r="W68" i="9"/>
  <c r="V68" i="9"/>
  <c r="U68" i="9"/>
  <c r="T68" i="9"/>
  <c r="S68" i="9"/>
  <c r="C68" i="9"/>
  <c r="X67" i="9"/>
  <c r="W67" i="9"/>
  <c r="V67" i="9"/>
  <c r="U67" i="9"/>
  <c r="T67" i="9"/>
  <c r="S67" i="9"/>
  <c r="C67" i="9"/>
  <c r="X66" i="9"/>
  <c r="W66" i="9"/>
  <c r="V66" i="9"/>
  <c r="U66" i="9"/>
  <c r="C66" i="9"/>
  <c r="X65" i="9"/>
  <c r="W65" i="9"/>
  <c r="V65" i="9"/>
  <c r="U65" i="9"/>
  <c r="T65" i="9"/>
  <c r="S65" i="9"/>
  <c r="C65" i="9"/>
  <c r="X64" i="9"/>
  <c r="W64" i="9"/>
  <c r="V64" i="9"/>
  <c r="U64" i="9"/>
  <c r="T64" i="9"/>
  <c r="S64" i="9"/>
  <c r="C64" i="9"/>
  <c r="X63" i="9"/>
  <c r="W63" i="9"/>
  <c r="V63" i="9"/>
  <c r="U63" i="9"/>
  <c r="T63" i="9"/>
  <c r="S63" i="9"/>
  <c r="C63" i="9"/>
  <c r="X62" i="9"/>
  <c r="W62" i="9"/>
  <c r="V62" i="9"/>
  <c r="U62" i="9"/>
  <c r="C62" i="9"/>
  <c r="X61" i="9"/>
  <c r="W61" i="9"/>
  <c r="V61" i="9"/>
  <c r="U61" i="9"/>
  <c r="T61" i="9"/>
  <c r="S61" i="9"/>
  <c r="C61" i="9"/>
  <c r="X60" i="9"/>
  <c r="W60" i="9"/>
  <c r="V60" i="9"/>
  <c r="U60" i="9"/>
  <c r="T60" i="9"/>
  <c r="S60" i="9"/>
  <c r="C60" i="9"/>
  <c r="X59" i="9"/>
  <c r="W59" i="9"/>
  <c r="V59" i="9"/>
  <c r="U59" i="9"/>
  <c r="T59" i="9"/>
  <c r="S59" i="9"/>
  <c r="C59" i="9"/>
  <c r="X58" i="9"/>
  <c r="W58" i="9"/>
  <c r="V58" i="9"/>
  <c r="U58" i="9"/>
  <c r="C58" i="9"/>
  <c r="X57" i="9"/>
  <c r="W57" i="9"/>
  <c r="V57" i="9"/>
  <c r="U57" i="9"/>
  <c r="T57" i="9"/>
  <c r="S57" i="9"/>
  <c r="C57" i="9"/>
  <c r="X56" i="9"/>
  <c r="W56" i="9"/>
  <c r="V56" i="9"/>
  <c r="U56" i="9"/>
  <c r="T56" i="9"/>
  <c r="S56" i="9"/>
  <c r="C56" i="9"/>
  <c r="X55" i="9"/>
  <c r="W55" i="9"/>
  <c r="V55" i="9"/>
  <c r="U55" i="9"/>
  <c r="T55" i="9"/>
  <c r="S55" i="9"/>
  <c r="C55" i="9"/>
  <c r="X54" i="9"/>
  <c r="W54" i="9"/>
  <c r="V54" i="9"/>
  <c r="U54" i="9"/>
  <c r="C54" i="9"/>
  <c r="X53" i="9"/>
  <c r="W53" i="9"/>
  <c r="V53" i="9"/>
  <c r="U53" i="9"/>
  <c r="T53" i="9"/>
  <c r="S53" i="9"/>
  <c r="C53" i="9"/>
  <c r="X52" i="9"/>
  <c r="W52" i="9"/>
  <c r="V52" i="9"/>
  <c r="U52" i="9"/>
  <c r="T52" i="9"/>
  <c r="S52" i="9"/>
  <c r="C52" i="9"/>
  <c r="X51" i="9"/>
  <c r="W51" i="9"/>
  <c r="V51" i="9"/>
  <c r="U51" i="9"/>
  <c r="T51" i="9"/>
  <c r="S51" i="9"/>
  <c r="C51" i="9"/>
  <c r="X50" i="9"/>
  <c r="W50" i="9"/>
  <c r="V50" i="9"/>
  <c r="U50" i="9"/>
  <c r="C50" i="9"/>
  <c r="X49" i="9"/>
  <c r="W49" i="9"/>
  <c r="V49" i="9"/>
  <c r="U49" i="9"/>
  <c r="T49" i="9"/>
  <c r="S49" i="9"/>
  <c r="C49" i="9"/>
  <c r="X48" i="9"/>
  <c r="W48" i="9"/>
  <c r="V48" i="9"/>
  <c r="U48" i="9"/>
  <c r="T48" i="9"/>
  <c r="S48" i="9"/>
  <c r="C48" i="9"/>
  <c r="X47" i="9"/>
  <c r="W47" i="9"/>
  <c r="V47" i="9"/>
  <c r="U47" i="9"/>
  <c r="T47" i="9"/>
  <c r="S47" i="9"/>
  <c r="C47" i="9"/>
  <c r="X46" i="9"/>
  <c r="W46" i="9"/>
  <c r="V46" i="9"/>
  <c r="U46" i="9"/>
  <c r="C46" i="9"/>
  <c r="X45" i="9"/>
  <c r="W45" i="9"/>
  <c r="V45" i="9"/>
  <c r="U45" i="9"/>
  <c r="T45" i="9"/>
  <c r="S45" i="9"/>
  <c r="C45" i="9"/>
  <c r="X44" i="9"/>
  <c r="W44" i="9"/>
  <c r="V44" i="9"/>
  <c r="U44" i="9"/>
  <c r="T44" i="9"/>
  <c r="S44" i="9"/>
  <c r="C44" i="9"/>
  <c r="X43" i="9"/>
  <c r="W43" i="9"/>
  <c r="V43" i="9"/>
  <c r="U43" i="9"/>
  <c r="T43" i="9"/>
  <c r="S43" i="9"/>
  <c r="C43" i="9"/>
  <c r="X42" i="9"/>
  <c r="W42" i="9"/>
  <c r="V42" i="9"/>
  <c r="U42" i="9"/>
  <c r="C42" i="9"/>
  <c r="X41" i="9"/>
  <c r="W41" i="9"/>
  <c r="V41" i="9"/>
  <c r="U41" i="9"/>
  <c r="T41" i="9"/>
  <c r="S41" i="9"/>
  <c r="C41" i="9"/>
  <c r="X40" i="9"/>
  <c r="W40" i="9"/>
  <c r="V40" i="9"/>
  <c r="U40" i="9"/>
  <c r="T40" i="9"/>
  <c r="S40" i="9"/>
  <c r="C40" i="9"/>
  <c r="X39" i="9"/>
  <c r="W39" i="9"/>
  <c r="V39" i="9"/>
  <c r="U39" i="9"/>
  <c r="T39" i="9"/>
  <c r="S39" i="9"/>
  <c r="C39" i="9"/>
  <c r="X38" i="9"/>
  <c r="W38" i="9"/>
  <c r="V38" i="9"/>
  <c r="U38" i="9"/>
  <c r="C38" i="9"/>
  <c r="X37" i="9"/>
  <c r="W37" i="9"/>
  <c r="V37" i="9"/>
  <c r="U37" i="9"/>
  <c r="T37" i="9"/>
  <c r="S37" i="9"/>
  <c r="C37" i="9"/>
  <c r="X36" i="9"/>
  <c r="W36" i="9"/>
  <c r="V36" i="9"/>
  <c r="U36" i="9"/>
  <c r="T36" i="9"/>
  <c r="S36" i="9"/>
  <c r="C36" i="9"/>
  <c r="X35" i="9"/>
  <c r="W35" i="9"/>
  <c r="V35" i="9"/>
  <c r="U35" i="9"/>
  <c r="T35" i="9"/>
  <c r="S35" i="9"/>
  <c r="C35" i="9"/>
  <c r="X34" i="9"/>
  <c r="W34" i="9"/>
  <c r="V34" i="9"/>
  <c r="U34" i="9"/>
  <c r="C34" i="9"/>
  <c r="X33" i="9"/>
  <c r="W33" i="9"/>
  <c r="V33" i="9"/>
  <c r="U33" i="9"/>
  <c r="T33" i="9"/>
  <c r="S33" i="9"/>
  <c r="C33" i="9"/>
  <c r="X32" i="9"/>
  <c r="W32" i="9"/>
  <c r="V32" i="9"/>
  <c r="U32" i="9"/>
  <c r="T32" i="9"/>
  <c r="S32" i="9"/>
  <c r="C32" i="9"/>
  <c r="X31" i="9"/>
  <c r="W31" i="9"/>
  <c r="V31" i="9"/>
  <c r="U31" i="9"/>
  <c r="T31" i="9"/>
  <c r="S31" i="9"/>
  <c r="C31" i="9"/>
  <c r="X30" i="9"/>
  <c r="W30" i="9"/>
  <c r="V30" i="9"/>
  <c r="U30" i="9"/>
  <c r="C30" i="9"/>
  <c r="X29" i="9"/>
  <c r="W29" i="9"/>
  <c r="V29" i="9"/>
  <c r="U29" i="9"/>
  <c r="T29" i="9"/>
  <c r="S29" i="9"/>
  <c r="C29" i="9"/>
  <c r="X28" i="9"/>
  <c r="W28" i="9"/>
  <c r="V28" i="9"/>
  <c r="U28" i="9"/>
  <c r="T28" i="9"/>
  <c r="S28" i="9"/>
  <c r="C28" i="9"/>
  <c r="X27" i="9"/>
  <c r="W27" i="9"/>
  <c r="V27" i="9"/>
  <c r="U27" i="9"/>
  <c r="T27" i="9"/>
  <c r="S27" i="9"/>
  <c r="C27" i="9"/>
  <c r="X26" i="9"/>
  <c r="W26" i="9"/>
  <c r="V26" i="9"/>
  <c r="U26" i="9"/>
  <c r="C26" i="9"/>
  <c r="X25" i="9"/>
  <c r="W25" i="9"/>
  <c r="V25" i="9"/>
  <c r="U25" i="9"/>
  <c r="T25" i="9"/>
  <c r="S25" i="9"/>
  <c r="C25" i="9"/>
  <c r="X24" i="9"/>
  <c r="W24" i="9"/>
  <c r="V24" i="9"/>
  <c r="U24" i="9"/>
  <c r="T24" i="9"/>
  <c r="S24" i="9"/>
  <c r="C24" i="9"/>
  <c r="X23" i="9"/>
  <c r="W23" i="9"/>
  <c r="V23" i="9"/>
  <c r="U23" i="9"/>
  <c r="T23" i="9"/>
  <c r="S23" i="9"/>
  <c r="C23" i="9"/>
  <c r="X22" i="9"/>
  <c r="W22" i="9"/>
  <c r="V22" i="9"/>
  <c r="U22" i="9"/>
  <c r="C22" i="9"/>
  <c r="X21" i="9"/>
  <c r="W21" i="9"/>
  <c r="V21" i="9"/>
  <c r="U21" i="9"/>
  <c r="T21" i="9"/>
  <c r="S21" i="9"/>
  <c r="C21" i="9"/>
  <c r="X20" i="9"/>
  <c r="W20" i="9"/>
  <c r="V20" i="9"/>
  <c r="U20" i="9"/>
  <c r="T20" i="9"/>
  <c r="S20" i="9"/>
  <c r="C20" i="9"/>
  <c r="X19" i="9"/>
  <c r="W19" i="9"/>
  <c r="V19" i="9"/>
  <c r="U19" i="9"/>
  <c r="T19" i="9"/>
  <c r="S19" i="9"/>
  <c r="C19" i="9"/>
  <c r="X18" i="9"/>
  <c r="W18" i="9"/>
  <c r="V18" i="9"/>
  <c r="U18" i="9"/>
  <c r="C18" i="9"/>
  <c r="X17" i="9"/>
  <c r="W17" i="9"/>
  <c r="V17" i="9"/>
  <c r="U17" i="9"/>
  <c r="T17" i="9"/>
  <c r="S17" i="9"/>
  <c r="C17" i="9"/>
  <c r="X16" i="9"/>
  <c r="W16" i="9"/>
  <c r="V16" i="9"/>
  <c r="U16" i="9"/>
  <c r="T16" i="9"/>
  <c r="S16" i="9"/>
  <c r="C16" i="9"/>
  <c r="X15" i="9"/>
  <c r="W15" i="9"/>
  <c r="V15" i="9"/>
  <c r="U15" i="9"/>
  <c r="T15" i="9"/>
  <c r="S15" i="9"/>
  <c r="C15" i="9"/>
  <c r="X14" i="9"/>
  <c r="W14" i="9"/>
  <c r="V14" i="9"/>
  <c r="U14" i="9"/>
  <c r="C14" i="9"/>
  <c r="X13" i="9"/>
  <c r="W13" i="9"/>
  <c r="V13" i="9"/>
  <c r="U13" i="9"/>
  <c r="T13" i="9"/>
  <c r="S13" i="9"/>
  <c r="C13" i="9"/>
  <c r="X12" i="9"/>
  <c r="W12" i="9"/>
  <c r="V12" i="9"/>
  <c r="U12" i="9"/>
  <c r="T12" i="9"/>
  <c r="S12" i="9"/>
  <c r="C12" i="9"/>
  <c r="X11" i="9"/>
  <c r="W11" i="9"/>
  <c r="V11" i="9"/>
  <c r="U11" i="9"/>
  <c r="T11" i="9"/>
  <c r="S11" i="9"/>
  <c r="C11" i="9"/>
  <c r="X10" i="9"/>
  <c r="W10" i="9"/>
  <c r="V10" i="9"/>
  <c r="C10" i="9"/>
  <c r="X9" i="9"/>
  <c r="W9" i="9"/>
  <c r="V9" i="9"/>
  <c r="U9" i="9"/>
  <c r="T9" i="9"/>
  <c r="S9" i="9"/>
  <c r="C9" i="9"/>
  <c r="X8" i="9"/>
  <c r="W8" i="9"/>
  <c r="V8" i="9"/>
  <c r="U8" i="9"/>
  <c r="T8" i="9"/>
  <c r="S8" i="9"/>
  <c r="C8" i="9"/>
  <c r="X7" i="9"/>
  <c r="W7" i="9"/>
  <c r="V7" i="9"/>
  <c r="U7" i="9"/>
  <c r="T7" i="9"/>
  <c r="S7" i="9"/>
  <c r="C7" i="9"/>
  <c r="C118" i="9" s="1"/>
  <c r="X6" i="9"/>
  <c r="W6" i="9"/>
  <c r="V6" i="9"/>
  <c r="U6" i="9"/>
  <c r="C6" i="9"/>
  <c r="D7" i="11"/>
  <c r="C117" i="11"/>
  <c r="C116" i="11"/>
  <c r="C115" i="11"/>
  <c r="C113" i="11"/>
  <c r="C111" i="11"/>
  <c r="C109" i="11"/>
  <c r="C108" i="11"/>
  <c r="C107" i="11"/>
  <c r="C106" i="11"/>
  <c r="C105" i="11"/>
  <c r="C103" i="11"/>
  <c r="C102" i="11"/>
  <c r="C101" i="11"/>
  <c r="C100" i="11"/>
  <c r="C99" i="11"/>
  <c r="C98" i="11"/>
  <c r="C97" i="11"/>
  <c r="C95" i="11"/>
  <c r="C93" i="11"/>
  <c r="C92" i="11"/>
  <c r="C91" i="11"/>
  <c r="C90" i="11"/>
  <c r="C89" i="11"/>
  <c r="C87" i="11"/>
  <c r="C86" i="11"/>
  <c r="C85" i="11"/>
  <c r="C84" i="11"/>
  <c r="C83" i="11"/>
  <c r="C82" i="11"/>
  <c r="C81" i="11"/>
  <c r="C79" i="11"/>
  <c r="C78" i="11"/>
  <c r="C77" i="11"/>
  <c r="C76" i="11"/>
  <c r="C75" i="11"/>
  <c r="C74" i="11"/>
  <c r="C73" i="11"/>
  <c r="C71" i="11"/>
  <c r="C69" i="11"/>
  <c r="C68" i="11"/>
  <c r="C67" i="11"/>
  <c r="C65" i="11"/>
  <c r="C63" i="11"/>
  <c r="C62" i="11"/>
  <c r="C61" i="11"/>
  <c r="C60" i="11"/>
  <c r="C59" i="11"/>
  <c r="C58" i="11"/>
  <c r="C57" i="11"/>
  <c r="C55" i="11"/>
  <c r="C54" i="11"/>
  <c r="C53" i="11"/>
  <c r="C52" i="11"/>
  <c r="C51" i="11"/>
  <c r="C49" i="11"/>
  <c r="C47" i="11"/>
  <c r="C46" i="11"/>
  <c r="C45" i="11"/>
  <c r="C44" i="11"/>
  <c r="C43" i="11"/>
  <c r="C42" i="11"/>
  <c r="C41" i="11"/>
  <c r="C39" i="11"/>
  <c r="C37" i="11"/>
  <c r="C36" i="11"/>
  <c r="C35" i="11"/>
  <c r="C33" i="11"/>
  <c r="C31" i="11"/>
  <c r="C29" i="11"/>
  <c r="C28" i="11"/>
  <c r="C27" i="11"/>
  <c r="C26" i="11"/>
  <c r="C25" i="11"/>
  <c r="C23" i="11"/>
  <c r="C21" i="11"/>
  <c r="C20" i="11"/>
  <c r="C19" i="11"/>
  <c r="C17" i="11"/>
  <c r="C15" i="11"/>
  <c r="C14" i="11"/>
  <c r="C13" i="11"/>
  <c r="C12" i="11"/>
  <c r="C11" i="11"/>
  <c r="C10" i="11"/>
  <c r="C9" i="11"/>
  <c r="C7" i="11"/>
  <c r="R118" i="8"/>
  <c r="Q118" i="8"/>
  <c r="P118" i="8"/>
  <c r="O118" i="8"/>
  <c r="N118" i="8"/>
  <c r="M118" i="8"/>
  <c r="G118" i="8"/>
  <c r="T116" i="8"/>
  <c r="T114" i="8"/>
  <c r="T112" i="8"/>
  <c r="T110" i="8"/>
  <c r="T108" i="8"/>
  <c r="T106" i="8"/>
  <c r="T104" i="8"/>
  <c r="T102" i="8"/>
  <c r="T100" i="8"/>
  <c r="T98" i="8"/>
  <c r="T96" i="8"/>
  <c r="T94" i="8"/>
  <c r="T92" i="8"/>
  <c r="T90" i="8"/>
  <c r="T88" i="8"/>
  <c r="T86" i="8"/>
  <c r="T84" i="8"/>
  <c r="T82" i="8"/>
  <c r="T80" i="8"/>
  <c r="T78" i="8"/>
  <c r="T76" i="8"/>
  <c r="T74" i="8"/>
  <c r="T72" i="8"/>
  <c r="T70" i="8"/>
  <c r="T68" i="8"/>
  <c r="T66" i="8"/>
  <c r="T64" i="8"/>
  <c r="T62" i="8"/>
  <c r="T60" i="8"/>
  <c r="T58" i="8"/>
  <c r="T56" i="8"/>
  <c r="T54" i="8"/>
  <c r="T52" i="8"/>
  <c r="T50" i="8"/>
  <c r="T48" i="8"/>
  <c r="T46" i="8"/>
  <c r="T44" i="8"/>
  <c r="T42" i="8"/>
  <c r="T40" i="8"/>
  <c r="T38" i="8"/>
  <c r="T36" i="8"/>
  <c r="T34" i="8"/>
  <c r="T32" i="8"/>
  <c r="T30" i="8"/>
  <c r="T28" i="8"/>
  <c r="T26" i="8"/>
  <c r="T24" i="8"/>
  <c r="T22" i="8"/>
  <c r="T20" i="8"/>
  <c r="T18" i="8"/>
  <c r="T16" i="8"/>
  <c r="T14" i="8"/>
  <c r="T12" i="8"/>
  <c r="T10" i="8"/>
  <c r="T8" i="8"/>
  <c r="R118" i="11"/>
  <c r="Q118" i="11"/>
  <c r="X118" i="11" s="1"/>
  <c r="P118" i="11"/>
  <c r="O118" i="11"/>
  <c r="N118" i="11"/>
  <c r="M118" i="11"/>
  <c r="K118" i="11"/>
  <c r="J118" i="11"/>
  <c r="H118" i="11"/>
  <c r="G118" i="11"/>
  <c r="X117" i="11"/>
  <c r="W117" i="11"/>
  <c r="U117" i="11"/>
  <c r="S117" i="11"/>
  <c r="X116" i="11"/>
  <c r="W116" i="11"/>
  <c r="V116" i="11"/>
  <c r="T116" i="11"/>
  <c r="X115" i="11"/>
  <c r="W115" i="11"/>
  <c r="U115" i="11"/>
  <c r="S115" i="11"/>
  <c r="X114" i="11"/>
  <c r="W114" i="11"/>
  <c r="V114" i="11"/>
  <c r="U114" i="11"/>
  <c r="T114" i="11"/>
  <c r="X113" i="11"/>
  <c r="W113" i="11"/>
  <c r="V113" i="11"/>
  <c r="U113" i="11"/>
  <c r="T113" i="11"/>
  <c r="X112" i="11"/>
  <c r="W112" i="11"/>
  <c r="V112" i="11"/>
  <c r="X111" i="11"/>
  <c r="W111" i="11"/>
  <c r="U111" i="11"/>
  <c r="S111" i="11"/>
  <c r="X110" i="11"/>
  <c r="W110" i="11"/>
  <c r="V110" i="11"/>
  <c r="U110" i="11"/>
  <c r="T110" i="11"/>
  <c r="X109" i="11"/>
  <c r="W109" i="11"/>
  <c r="V109" i="11"/>
  <c r="U109" i="11"/>
  <c r="T109" i="11"/>
  <c r="X108" i="11"/>
  <c r="W108" i="11"/>
  <c r="V108" i="11"/>
  <c r="T108" i="11"/>
  <c r="X107" i="11"/>
  <c r="W107" i="11"/>
  <c r="V107" i="11"/>
  <c r="U107" i="11"/>
  <c r="T107" i="11"/>
  <c r="X106" i="11"/>
  <c r="W106" i="11"/>
  <c r="V106" i="11"/>
  <c r="U106" i="11"/>
  <c r="T106" i="11"/>
  <c r="X105" i="11"/>
  <c r="W105" i="11"/>
  <c r="U105" i="11"/>
  <c r="S105" i="11"/>
  <c r="X104" i="11"/>
  <c r="W104" i="11"/>
  <c r="V104" i="11"/>
  <c r="X103" i="11"/>
  <c r="W103" i="11"/>
  <c r="V103" i="11"/>
  <c r="U103" i="11"/>
  <c r="T103" i="11"/>
  <c r="X102" i="11"/>
  <c r="W102" i="11"/>
  <c r="V102" i="11"/>
  <c r="U102" i="11"/>
  <c r="T102" i="11"/>
  <c r="X101" i="11"/>
  <c r="W101" i="11"/>
  <c r="U101" i="11"/>
  <c r="S101" i="11"/>
  <c r="X100" i="11"/>
  <c r="W100" i="11"/>
  <c r="V100" i="11"/>
  <c r="T100" i="11"/>
  <c r="X99" i="11"/>
  <c r="W99" i="11"/>
  <c r="U99" i="11"/>
  <c r="S99" i="11"/>
  <c r="X98" i="11"/>
  <c r="W98" i="11"/>
  <c r="V98" i="11"/>
  <c r="U98" i="11"/>
  <c r="T98" i="11"/>
  <c r="X97" i="11"/>
  <c r="W97" i="11"/>
  <c r="V97" i="11"/>
  <c r="U97" i="11"/>
  <c r="T97" i="11"/>
  <c r="X96" i="11"/>
  <c r="W96" i="11"/>
  <c r="V96" i="11"/>
  <c r="X95" i="11"/>
  <c r="W95" i="11"/>
  <c r="U95" i="11"/>
  <c r="S95" i="11"/>
  <c r="X94" i="11"/>
  <c r="W94" i="11"/>
  <c r="V94" i="11"/>
  <c r="U94" i="11"/>
  <c r="T94" i="11"/>
  <c r="X93" i="11"/>
  <c r="W93" i="11"/>
  <c r="V93" i="11"/>
  <c r="U93" i="11"/>
  <c r="T93" i="11"/>
  <c r="X92" i="11"/>
  <c r="W92" i="11"/>
  <c r="V92" i="11"/>
  <c r="T92" i="11"/>
  <c r="X91" i="11"/>
  <c r="W91" i="11"/>
  <c r="V91" i="11"/>
  <c r="U91" i="11"/>
  <c r="T91" i="11"/>
  <c r="X90" i="11"/>
  <c r="W90" i="11"/>
  <c r="V90" i="11"/>
  <c r="X89" i="11"/>
  <c r="W89" i="11"/>
  <c r="U89" i="11"/>
  <c r="S89" i="11"/>
  <c r="X88" i="11"/>
  <c r="W88" i="11"/>
  <c r="V88" i="11"/>
  <c r="X87" i="11"/>
  <c r="W87" i="11"/>
  <c r="V87" i="11"/>
  <c r="U87" i="11"/>
  <c r="T87" i="11"/>
  <c r="X86" i="11"/>
  <c r="W86" i="11"/>
  <c r="V86" i="11"/>
  <c r="T86" i="11"/>
  <c r="X85" i="11"/>
  <c r="W85" i="11"/>
  <c r="V85" i="11"/>
  <c r="U85" i="11"/>
  <c r="T85" i="11"/>
  <c r="X84" i="11"/>
  <c r="W84" i="11"/>
  <c r="V84" i="11"/>
  <c r="T84" i="11"/>
  <c r="X83" i="11"/>
  <c r="W83" i="11"/>
  <c r="V83" i="11"/>
  <c r="U83" i="11"/>
  <c r="T83" i="11"/>
  <c r="X82" i="11"/>
  <c r="W82" i="11"/>
  <c r="V82" i="11"/>
  <c r="U82" i="11"/>
  <c r="X81" i="11"/>
  <c r="W81" i="11"/>
  <c r="V81" i="11"/>
  <c r="U81" i="11"/>
  <c r="T81" i="11"/>
  <c r="X80" i="11"/>
  <c r="W80" i="11"/>
  <c r="V80" i="11"/>
  <c r="X79" i="11"/>
  <c r="W79" i="11"/>
  <c r="U79" i="11"/>
  <c r="S79" i="11"/>
  <c r="X78" i="11"/>
  <c r="W78" i="11"/>
  <c r="V78" i="11"/>
  <c r="U78" i="11"/>
  <c r="X77" i="11"/>
  <c r="W77" i="11"/>
  <c r="U77" i="11"/>
  <c r="S77" i="11"/>
  <c r="X76" i="11"/>
  <c r="W76" i="11"/>
  <c r="V76" i="11"/>
  <c r="X75" i="11"/>
  <c r="W75" i="11"/>
  <c r="V75" i="11"/>
  <c r="U75" i="11"/>
  <c r="T75" i="11"/>
  <c r="X74" i="11"/>
  <c r="W74" i="11"/>
  <c r="V74" i="11"/>
  <c r="T74" i="11"/>
  <c r="X73" i="11"/>
  <c r="W73" i="11"/>
  <c r="V73" i="11"/>
  <c r="U73" i="11"/>
  <c r="T73" i="11"/>
  <c r="X72" i="11"/>
  <c r="W72" i="11"/>
  <c r="V72" i="11"/>
  <c r="X71" i="11"/>
  <c r="W71" i="11"/>
  <c r="U71" i="11"/>
  <c r="S71" i="11"/>
  <c r="X70" i="11"/>
  <c r="W70" i="11"/>
  <c r="V70" i="11"/>
  <c r="T70" i="11"/>
  <c r="X69" i="11"/>
  <c r="W69" i="11"/>
  <c r="U69" i="11"/>
  <c r="S69" i="11"/>
  <c r="X68" i="11"/>
  <c r="W68" i="11"/>
  <c r="V68" i="11"/>
  <c r="T68" i="11"/>
  <c r="X67" i="11"/>
  <c r="W67" i="11"/>
  <c r="U67" i="11"/>
  <c r="S67" i="11"/>
  <c r="X66" i="11"/>
  <c r="W66" i="11"/>
  <c r="V66" i="11"/>
  <c r="U66" i="11"/>
  <c r="X65" i="11"/>
  <c r="W65" i="11"/>
  <c r="U65" i="11"/>
  <c r="S65" i="11"/>
  <c r="X64" i="11"/>
  <c r="W64" i="11"/>
  <c r="V64" i="11"/>
  <c r="X63" i="11"/>
  <c r="W63" i="11"/>
  <c r="V63" i="11"/>
  <c r="U63" i="11"/>
  <c r="T63" i="11"/>
  <c r="X62" i="11"/>
  <c r="W62" i="11"/>
  <c r="V62" i="11"/>
  <c r="U62" i="11"/>
  <c r="X61" i="11"/>
  <c r="W61" i="11"/>
  <c r="V61" i="11"/>
  <c r="U61" i="11"/>
  <c r="T61" i="11"/>
  <c r="X60" i="11"/>
  <c r="W60" i="11"/>
  <c r="V60" i="11"/>
  <c r="X59" i="11"/>
  <c r="W59" i="11"/>
  <c r="X58" i="11"/>
  <c r="W58" i="11"/>
  <c r="V58" i="11"/>
  <c r="U58" i="11"/>
  <c r="X57" i="11"/>
  <c r="W57" i="11"/>
  <c r="V57" i="11"/>
  <c r="U57" i="11"/>
  <c r="S57" i="11"/>
  <c r="X56" i="11"/>
  <c r="W56" i="11"/>
  <c r="V56" i="11"/>
  <c r="X55" i="11"/>
  <c r="W55" i="11"/>
  <c r="V55" i="11"/>
  <c r="X54" i="11"/>
  <c r="W54" i="11"/>
  <c r="V54" i="11"/>
  <c r="T54" i="11"/>
  <c r="X53" i="11"/>
  <c r="W53" i="11"/>
  <c r="V53" i="11"/>
  <c r="U53" i="11"/>
  <c r="S53" i="11"/>
  <c r="X52" i="11"/>
  <c r="W52" i="11"/>
  <c r="V52" i="11"/>
  <c r="X51" i="11"/>
  <c r="W51" i="11"/>
  <c r="V51" i="11"/>
  <c r="U51" i="11"/>
  <c r="S51" i="11"/>
  <c r="X50" i="11"/>
  <c r="W50" i="11"/>
  <c r="V50" i="11"/>
  <c r="U50" i="11"/>
  <c r="X49" i="11"/>
  <c r="W49" i="11"/>
  <c r="T49" i="11"/>
  <c r="X48" i="11"/>
  <c r="W48" i="11"/>
  <c r="V48" i="11"/>
  <c r="X47" i="11"/>
  <c r="W47" i="11"/>
  <c r="V47" i="11"/>
  <c r="U47" i="11"/>
  <c r="S47" i="11"/>
  <c r="X46" i="11"/>
  <c r="W46" i="11"/>
  <c r="V46" i="11"/>
  <c r="T46" i="11"/>
  <c r="X45" i="11"/>
  <c r="W45" i="11"/>
  <c r="T45" i="11"/>
  <c r="X44" i="11"/>
  <c r="W44" i="11"/>
  <c r="V44" i="11"/>
  <c r="T44" i="11"/>
  <c r="X43" i="11"/>
  <c r="W43" i="11"/>
  <c r="T43" i="11"/>
  <c r="X42" i="11"/>
  <c r="W42" i="11"/>
  <c r="V42" i="11"/>
  <c r="U42" i="11"/>
  <c r="X41" i="11"/>
  <c r="W41" i="11"/>
  <c r="U41" i="11"/>
  <c r="X40" i="11"/>
  <c r="W40" i="11"/>
  <c r="V40" i="11"/>
  <c r="X39" i="11"/>
  <c r="W39" i="11"/>
  <c r="T39" i="11"/>
  <c r="X38" i="11"/>
  <c r="W38" i="11"/>
  <c r="V38" i="11"/>
  <c r="T38" i="11"/>
  <c r="X37" i="11"/>
  <c r="W37" i="11"/>
  <c r="U37" i="11"/>
  <c r="X36" i="11"/>
  <c r="W36" i="11"/>
  <c r="V36" i="11"/>
  <c r="X35" i="11"/>
  <c r="W35" i="11"/>
  <c r="U35" i="11"/>
  <c r="X34" i="11"/>
  <c r="W34" i="11"/>
  <c r="V34" i="11"/>
  <c r="U34" i="11"/>
  <c r="X33" i="11"/>
  <c r="W33" i="11"/>
  <c r="V33" i="11"/>
  <c r="X32" i="11"/>
  <c r="W32" i="11"/>
  <c r="V32" i="11"/>
  <c r="X31" i="11"/>
  <c r="W31" i="11"/>
  <c r="U31" i="11"/>
  <c r="X30" i="11"/>
  <c r="W30" i="11"/>
  <c r="V30" i="11"/>
  <c r="T30" i="11"/>
  <c r="X29" i="11"/>
  <c r="W29" i="11"/>
  <c r="V29" i="11"/>
  <c r="X28" i="11"/>
  <c r="W28" i="11"/>
  <c r="V28" i="11"/>
  <c r="T28" i="11"/>
  <c r="X27" i="11"/>
  <c r="W27" i="11"/>
  <c r="V27" i="11"/>
  <c r="X26" i="11"/>
  <c r="W26" i="11"/>
  <c r="V26" i="11"/>
  <c r="U26" i="11"/>
  <c r="X25" i="11"/>
  <c r="W25" i="11"/>
  <c r="V25" i="11"/>
  <c r="U25" i="11"/>
  <c r="S25" i="11"/>
  <c r="X24" i="11"/>
  <c r="W24" i="11"/>
  <c r="V24" i="11"/>
  <c r="X23" i="11"/>
  <c r="W23" i="11"/>
  <c r="V23" i="11"/>
  <c r="X22" i="11"/>
  <c r="W22" i="11"/>
  <c r="V22" i="11"/>
  <c r="T22" i="11"/>
  <c r="X21" i="11"/>
  <c r="W21" i="11"/>
  <c r="V21" i="11"/>
  <c r="U21" i="11"/>
  <c r="S21" i="11"/>
  <c r="X20" i="11"/>
  <c r="W20" i="11"/>
  <c r="V20" i="11"/>
  <c r="X19" i="11"/>
  <c r="W19" i="11"/>
  <c r="V19" i="11"/>
  <c r="U19" i="11"/>
  <c r="S19" i="11"/>
  <c r="X18" i="11"/>
  <c r="W18" i="11"/>
  <c r="V18" i="11"/>
  <c r="U18" i="11"/>
  <c r="X17" i="11"/>
  <c r="W17" i="11"/>
  <c r="T17" i="11"/>
  <c r="X16" i="11"/>
  <c r="W16" i="11"/>
  <c r="V16" i="11"/>
  <c r="X15" i="11"/>
  <c r="W15" i="11"/>
  <c r="V15" i="11"/>
  <c r="U15" i="11"/>
  <c r="S15" i="11"/>
  <c r="X14" i="11"/>
  <c r="W14" i="11"/>
  <c r="V14" i="11"/>
  <c r="T14" i="11"/>
  <c r="X13" i="11"/>
  <c r="W13" i="11"/>
  <c r="T13" i="11"/>
  <c r="X12" i="11"/>
  <c r="W12" i="11"/>
  <c r="V12" i="11"/>
  <c r="T12" i="11"/>
  <c r="X11" i="11"/>
  <c r="W11" i="11"/>
  <c r="T11" i="11"/>
  <c r="X10" i="11"/>
  <c r="W10" i="11"/>
  <c r="V10" i="11"/>
  <c r="U10" i="11"/>
  <c r="X9" i="11"/>
  <c r="W9" i="11"/>
  <c r="U9" i="11"/>
  <c r="X8" i="11"/>
  <c r="W8" i="11"/>
  <c r="V8" i="11"/>
  <c r="X7" i="11"/>
  <c r="W7" i="11"/>
  <c r="T7" i="11"/>
  <c r="X6" i="11"/>
  <c r="W6" i="11"/>
  <c r="V6" i="11"/>
  <c r="U6" i="11"/>
  <c r="S6" i="11"/>
  <c r="T33" i="10"/>
  <c r="R118" i="10"/>
  <c r="Q118" i="10"/>
  <c r="P118" i="10"/>
  <c r="O118" i="10"/>
  <c r="N118" i="10"/>
  <c r="M118" i="10"/>
  <c r="L118" i="10"/>
  <c r="J118" i="10"/>
  <c r="I118" i="10"/>
  <c r="X117" i="10"/>
  <c r="W117" i="10"/>
  <c r="U117" i="10"/>
  <c r="S117" i="10"/>
  <c r="X116" i="10"/>
  <c r="W116" i="10"/>
  <c r="V116" i="10"/>
  <c r="U116" i="10"/>
  <c r="T116" i="10"/>
  <c r="S116" i="10"/>
  <c r="X115" i="10"/>
  <c r="W115" i="10"/>
  <c r="U115" i="10"/>
  <c r="S115" i="10"/>
  <c r="X114" i="10"/>
  <c r="W114" i="10"/>
  <c r="V114" i="10"/>
  <c r="U114" i="10"/>
  <c r="T114" i="10"/>
  <c r="S114" i="10"/>
  <c r="X113" i="10"/>
  <c r="W113" i="10"/>
  <c r="U113" i="10"/>
  <c r="S113" i="10"/>
  <c r="X112" i="10"/>
  <c r="W112" i="10"/>
  <c r="V112" i="10"/>
  <c r="U112" i="10"/>
  <c r="T112" i="10"/>
  <c r="S112" i="10"/>
  <c r="X111" i="10"/>
  <c r="W111" i="10"/>
  <c r="U111" i="10"/>
  <c r="S111" i="10"/>
  <c r="X110" i="10"/>
  <c r="W110" i="10"/>
  <c r="V110" i="10"/>
  <c r="U110" i="10"/>
  <c r="T110" i="10"/>
  <c r="S110" i="10"/>
  <c r="X109" i="10"/>
  <c r="W109" i="10"/>
  <c r="U109" i="10"/>
  <c r="S109" i="10"/>
  <c r="X108" i="10"/>
  <c r="W108" i="10"/>
  <c r="V108" i="10"/>
  <c r="U108" i="10"/>
  <c r="T108" i="10"/>
  <c r="S108" i="10"/>
  <c r="X107" i="10"/>
  <c r="W107" i="10"/>
  <c r="U107" i="10"/>
  <c r="S107" i="10"/>
  <c r="X106" i="10"/>
  <c r="W106" i="10"/>
  <c r="V106" i="10"/>
  <c r="U106" i="10"/>
  <c r="T106" i="10"/>
  <c r="S106" i="10"/>
  <c r="X105" i="10"/>
  <c r="W105" i="10"/>
  <c r="U105" i="10"/>
  <c r="S105" i="10"/>
  <c r="X104" i="10"/>
  <c r="W104" i="10"/>
  <c r="V104" i="10"/>
  <c r="U104" i="10"/>
  <c r="T104" i="10"/>
  <c r="S104" i="10"/>
  <c r="X103" i="10"/>
  <c r="W103" i="10"/>
  <c r="U103" i="10"/>
  <c r="S103" i="10"/>
  <c r="X102" i="10"/>
  <c r="W102" i="10"/>
  <c r="V102" i="10"/>
  <c r="U102" i="10"/>
  <c r="T102" i="10"/>
  <c r="S102" i="10"/>
  <c r="X101" i="10"/>
  <c r="W101" i="10"/>
  <c r="U101" i="10"/>
  <c r="S101" i="10"/>
  <c r="X100" i="10"/>
  <c r="W100" i="10"/>
  <c r="V100" i="10"/>
  <c r="U100" i="10"/>
  <c r="T100" i="10"/>
  <c r="S100" i="10"/>
  <c r="X99" i="10"/>
  <c r="W99" i="10"/>
  <c r="U99" i="10"/>
  <c r="S99" i="10"/>
  <c r="X98" i="10"/>
  <c r="W98" i="10"/>
  <c r="V98" i="10"/>
  <c r="U98" i="10"/>
  <c r="T98" i="10"/>
  <c r="S98" i="10"/>
  <c r="X97" i="10"/>
  <c r="W97" i="10"/>
  <c r="U97" i="10"/>
  <c r="S97" i="10"/>
  <c r="X96" i="10"/>
  <c r="W96" i="10"/>
  <c r="V96" i="10"/>
  <c r="U96" i="10"/>
  <c r="T96" i="10"/>
  <c r="S96" i="10"/>
  <c r="X95" i="10"/>
  <c r="W95" i="10"/>
  <c r="U95" i="10"/>
  <c r="S95" i="10"/>
  <c r="X94" i="10"/>
  <c r="W94" i="10"/>
  <c r="V94" i="10"/>
  <c r="U94" i="10"/>
  <c r="T94" i="10"/>
  <c r="S94" i="10"/>
  <c r="X93" i="10"/>
  <c r="W93" i="10"/>
  <c r="U93" i="10"/>
  <c r="S93" i="10"/>
  <c r="X92" i="10"/>
  <c r="W92" i="10"/>
  <c r="V92" i="10"/>
  <c r="U92" i="10"/>
  <c r="T92" i="10"/>
  <c r="S92" i="10"/>
  <c r="X91" i="10"/>
  <c r="W91" i="10"/>
  <c r="U91" i="10"/>
  <c r="S91" i="10"/>
  <c r="X90" i="10"/>
  <c r="W90" i="10"/>
  <c r="V90" i="10"/>
  <c r="U90" i="10"/>
  <c r="T90" i="10"/>
  <c r="S90" i="10"/>
  <c r="X89" i="10"/>
  <c r="W89" i="10"/>
  <c r="U89" i="10"/>
  <c r="S89" i="10"/>
  <c r="X88" i="10"/>
  <c r="W88" i="10"/>
  <c r="V88" i="10"/>
  <c r="U88" i="10"/>
  <c r="T88" i="10"/>
  <c r="S88" i="10"/>
  <c r="X87" i="10"/>
  <c r="W87" i="10"/>
  <c r="U87" i="10"/>
  <c r="S87" i="10"/>
  <c r="X86" i="10"/>
  <c r="W86" i="10"/>
  <c r="V86" i="10"/>
  <c r="U86" i="10"/>
  <c r="T86" i="10"/>
  <c r="S86" i="10"/>
  <c r="X85" i="10"/>
  <c r="W85" i="10"/>
  <c r="U85" i="10"/>
  <c r="S85" i="10"/>
  <c r="X84" i="10"/>
  <c r="W84" i="10"/>
  <c r="V84" i="10"/>
  <c r="U84" i="10"/>
  <c r="T84" i="10"/>
  <c r="S84" i="10"/>
  <c r="X83" i="10"/>
  <c r="W83" i="10"/>
  <c r="U83" i="10"/>
  <c r="S83" i="10"/>
  <c r="X82" i="10"/>
  <c r="W82" i="10"/>
  <c r="V82" i="10"/>
  <c r="U82" i="10"/>
  <c r="T82" i="10"/>
  <c r="S82" i="10"/>
  <c r="X81" i="10"/>
  <c r="W81" i="10"/>
  <c r="U81" i="10"/>
  <c r="S81" i="10"/>
  <c r="X80" i="10"/>
  <c r="W80" i="10"/>
  <c r="V80" i="10"/>
  <c r="U80" i="10"/>
  <c r="T80" i="10"/>
  <c r="S80" i="10"/>
  <c r="X79" i="10"/>
  <c r="W79" i="10"/>
  <c r="U79" i="10"/>
  <c r="S79" i="10"/>
  <c r="X78" i="10"/>
  <c r="W78" i="10"/>
  <c r="V78" i="10"/>
  <c r="U78" i="10"/>
  <c r="T78" i="10"/>
  <c r="S78" i="10"/>
  <c r="X77" i="10"/>
  <c r="W77" i="10"/>
  <c r="U77" i="10"/>
  <c r="S77" i="10"/>
  <c r="X76" i="10"/>
  <c r="W76" i="10"/>
  <c r="V76" i="10"/>
  <c r="U76" i="10"/>
  <c r="T76" i="10"/>
  <c r="S76" i="10"/>
  <c r="X75" i="10"/>
  <c r="W75" i="10"/>
  <c r="U75" i="10"/>
  <c r="S75" i="10"/>
  <c r="X74" i="10"/>
  <c r="W74" i="10"/>
  <c r="V74" i="10"/>
  <c r="U74" i="10"/>
  <c r="T74" i="10"/>
  <c r="S74" i="10"/>
  <c r="X73" i="10"/>
  <c r="W73" i="10"/>
  <c r="U73" i="10"/>
  <c r="S73" i="10"/>
  <c r="X72" i="10"/>
  <c r="W72" i="10"/>
  <c r="V72" i="10"/>
  <c r="U72" i="10"/>
  <c r="T72" i="10"/>
  <c r="S72" i="10"/>
  <c r="X71" i="10"/>
  <c r="W71" i="10"/>
  <c r="U71" i="10"/>
  <c r="S71" i="10"/>
  <c r="X70" i="10"/>
  <c r="W70" i="10"/>
  <c r="V70" i="10"/>
  <c r="U70" i="10"/>
  <c r="T70" i="10"/>
  <c r="S70" i="10"/>
  <c r="X69" i="10"/>
  <c r="W69" i="10"/>
  <c r="U69" i="10"/>
  <c r="S69" i="10"/>
  <c r="X68" i="10"/>
  <c r="W68" i="10"/>
  <c r="V68" i="10"/>
  <c r="U68" i="10"/>
  <c r="T68" i="10"/>
  <c r="S68" i="10"/>
  <c r="X67" i="10"/>
  <c r="W67" i="10"/>
  <c r="U67" i="10"/>
  <c r="S67" i="10"/>
  <c r="X66" i="10"/>
  <c r="W66" i="10"/>
  <c r="V66" i="10"/>
  <c r="U66" i="10"/>
  <c r="T66" i="10"/>
  <c r="S66" i="10"/>
  <c r="X65" i="10"/>
  <c r="W65" i="10"/>
  <c r="U65" i="10"/>
  <c r="S65" i="10"/>
  <c r="X64" i="10"/>
  <c r="W64" i="10"/>
  <c r="V64" i="10"/>
  <c r="U64" i="10"/>
  <c r="T64" i="10"/>
  <c r="S64" i="10"/>
  <c r="X63" i="10"/>
  <c r="W63" i="10"/>
  <c r="U63" i="10"/>
  <c r="S63" i="10"/>
  <c r="X62" i="10"/>
  <c r="W62" i="10"/>
  <c r="V62" i="10"/>
  <c r="U62" i="10"/>
  <c r="T62" i="10"/>
  <c r="S62" i="10"/>
  <c r="X61" i="10"/>
  <c r="W61" i="10"/>
  <c r="U61" i="10"/>
  <c r="S61" i="10"/>
  <c r="X60" i="10"/>
  <c r="W60" i="10"/>
  <c r="V60" i="10"/>
  <c r="U60" i="10"/>
  <c r="T60" i="10"/>
  <c r="S60" i="10"/>
  <c r="X59" i="10"/>
  <c r="W59" i="10"/>
  <c r="U59" i="10"/>
  <c r="S59" i="10"/>
  <c r="X58" i="10"/>
  <c r="W58" i="10"/>
  <c r="V58" i="10"/>
  <c r="U58" i="10"/>
  <c r="T58" i="10"/>
  <c r="S58" i="10"/>
  <c r="X57" i="10"/>
  <c r="W57" i="10"/>
  <c r="U57" i="10"/>
  <c r="S57" i="10"/>
  <c r="X56" i="10"/>
  <c r="W56" i="10"/>
  <c r="V56" i="10"/>
  <c r="U56" i="10"/>
  <c r="T56" i="10"/>
  <c r="S56" i="10"/>
  <c r="X55" i="10"/>
  <c r="W55" i="10"/>
  <c r="U55" i="10"/>
  <c r="S55" i="10"/>
  <c r="X54" i="10"/>
  <c r="W54" i="10"/>
  <c r="V54" i="10"/>
  <c r="U54" i="10"/>
  <c r="T54" i="10"/>
  <c r="S54" i="10"/>
  <c r="X53" i="10"/>
  <c r="W53" i="10"/>
  <c r="U53" i="10"/>
  <c r="S53" i="10"/>
  <c r="X52" i="10"/>
  <c r="W52" i="10"/>
  <c r="V52" i="10"/>
  <c r="U52" i="10"/>
  <c r="T52" i="10"/>
  <c r="S52" i="10"/>
  <c r="X51" i="10"/>
  <c r="W51" i="10"/>
  <c r="U51" i="10"/>
  <c r="S51" i="10"/>
  <c r="X50" i="10"/>
  <c r="W50" i="10"/>
  <c r="V50" i="10"/>
  <c r="U50" i="10"/>
  <c r="T50" i="10"/>
  <c r="S50" i="10"/>
  <c r="X49" i="10"/>
  <c r="W49" i="10"/>
  <c r="U49" i="10"/>
  <c r="S49" i="10"/>
  <c r="X48" i="10"/>
  <c r="W48" i="10"/>
  <c r="V48" i="10"/>
  <c r="U48" i="10"/>
  <c r="T48" i="10"/>
  <c r="S48" i="10"/>
  <c r="X47" i="10"/>
  <c r="W47" i="10"/>
  <c r="U47" i="10"/>
  <c r="S47" i="10"/>
  <c r="X46" i="10"/>
  <c r="W46" i="10"/>
  <c r="V46" i="10"/>
  <c r="U46" i="10"/>
  <c r="T46" i="10"/>
  <c r="S46" i="10"/>
  <c r="X45" i="10"/>
  <c r="W45" i="10"/>
  <c r="U45" i="10"/>
  <c r="S45" i="10"/>
  <c r="X44" i="10"/>
  <c r="W44" i="10"/>
  <c r="V44" i="10"/>
  <c r="U44" i="10"/>
  <c r="T44" i="10"/>
  <c r="S44" i="10"/>
  <c r="X43" i="10"/>
  <c r="W43" i="10"/>
  <c r="U43" i="10"/>
  <c r="S43" i="10"/>
  <c r="X42" i="10"/>
  <c r="W42" i="10"/>
  <c r="V42" i="10"/>
  <c r="U42" i="10"/>
  <c r="T42" i="10"/>
  <c r="S42" i="10"/>
  <c r="X41" i="10"/>
  <c r="W41" i="10"/>
  <c r="U41" i="10"/>
  <c r="S41" i="10"/>
  <c r="X40" i="10"/>
  <c r="W40" i="10"/>
  <c r="V40" i="10"/>
  <c r="U40" i="10"/>
  <c r="T40" i="10"/>
  <c r="S40" i="10"/>
  <c r="X39" i="10"/>
  <c r="W39" i="10"/>
  <c r="U39" i="10"/>
  <c r="S39" i="10"/>
  <c r="X38" i="10"/>
  <c r="W38" i="10"/>
  <c r="V38" i="10"/>
  <c r="U38" i="10"/>
  <c r="T38" i="10"/>
  <c r="S38" i="10"/>
  <c r="X37" i="10"/>
  <c r="W37" i="10"/>
  <c r="U37" i="10"/>
  <c r="S37" i="10"/>
  <c r="X36" i="10"/>
  <c r="W36" i="10"/>
  <c r="V36" i="10"/>
  <c r="U36" i="10"/>
  <c r="T36" i="10"/>
  <c r="S36" i="10"/>
  <c r="X35" i="10"/>
  <c r="W35" i="10"/>
  <c r="U35" i="10"/>
  <c r="S35" i="10"/>
  <c r="X34" i="10"/>
  <c r="W34" i="10"/>
  <c r="V34" i="10"/>
  <c r="U34" i="10"/>
  <c r="T34" i="10"/>
  <c r="S34" i="10"/>
  <c r="X33" i="10"/>
  <c r="W33" i="10"/>
  <c r="U33" i="10"/>
  <c r="X32" i="10"/>
  <c r="W32" i="10"/>
  <c r="V32" i="10"/>
  <c r="U32" i="10"/>
  <c r="T32" i="10"/>
  <c r="S32" i="10"/>
  <c r="X31" i="10"/>
  <c r="W31" i="10"/>
  <c r="V31" i="10"/>
  <c r="U31" i="10"/>
  <c r="T31" i="10"/>
  <c r="X30" i="10"/>
  <c r="W30" i="10"/>
  <c r="V30" i="10"/>
  <c r="U30" i="10"/>
  <c r="T30" i="10"/>
  <c r="S30" i="10"/>
  <c r="X29" i="10"/>
  <c r="W29" i="10"/>
  <c r="V29" i="10"/>
  <c r="U29" i="10"/>
  <c r="T29" i="10"/>
  <c r="X28" i="10"/>
  <c r="W28" i="10"/>
  <c r="V28" i="10"/>
  <c r="U28" i="10"/>
  <c r="T28" i="10"/>
  <c r="S28" i="10"/>
  <c r="X27" i="10"/>
  <c r="W27" i="10"/>
  <c r="V27" i="10"/>
  <c r="U27" i="10"/>
  <c r="T27" i="10"/>
  <c r="X26" i="10"/>
  <c r="W26" i="10"/>
  <c r="V26" i="10"/>
  <c r="U26" i="10"/>
  <c r="T26" i="10"/>
  <c r="S26" i="10"/>
  <c r="X25" i="10"/>
  <c r="W25" i="10"/>
  <c r="V25" i="10"/>
  <c r="U25" i="10"/>
  <c r="T25" i="10"/>
  <c r="X24" i="10"/>
  <c r="W24" i="10"/>
  <c r="V24" i="10"/>
  <c r="U24" i="10"/>
  <c r="T24" i="10"/>
  <c r="S24" i="10"/>
  <c r="X23" i="10"/>
  <c r="W23" i="10"/>
  <c r="V23" i="10"/>
  <c r="U23" i="10"/>
  <c r="T23" i="10"/>
  <c r="X22" i="10"/>
  <c r="W22" i="10"/>
  <c r="V22" i="10"/>
  <c r="U22" i="10"/>
  <c r="T22" i="10"/>
  <c r="S22" i="10"/>
  <c r="X21" i="10"/>
  <c r="W21" i="10"/>
  <c r="V21" i="10"/>
  <c r="U21" i="10"/>
  <c r="T21" i="10"/>
  <c r="X20" i="10"/>
  <c r="W20" i="10"/>
  <c r="V20" i="10"/>
  <c r="U20" i="10"/>
  <c r="T20" i="10"/>
  <c r="S20" i="10"/>
  <c r="X19" i="10"/>
  <c r="W19" i="10"/>
  <c r="V19" i="10"/>
  <c r="U19" i="10"/>
  <c r="T19" i="10"/>
  <c r="X18" i="10"/>
  <c r="W18" i="10"/>
  <c r="V18" i="10"/>
  <c r="U18" i="10"/>
  <c r="T18" i="10"/>
  <c r="S18" i="10"/>
  <c r="X17" i="10"/>
  <c r="W17" i="10"/>
  <c r="V17" i="10"/>
  <c r="U17" i="10"/>
  <c r="T17" i="10"/>
  <c r="X16" i="10"/>
  <c r="W16" i="10"/>
  <c r="V16" i="10"/>
  <c r="U16" i="10"/>
  <c r="T16" i="10"/>
  <c r="S16" i="10"/>
  <c r="X15" i="10"/>
  <c r="W15" i="10"/>
  <c r="V15" i="10"/>
  <c r="U15" i="10"/>
  <c r="T15" i="10"/>
  <c r="X14" i="10"/>
  <c r="W14" i="10"/>
  <c r="V14" i="10"/>
  <c r="U14" i="10"/>
  <c r="T14" i="10"/>
  <c r="S14" i="10"/>
  <c r="X13" i="10"/>
  <c r="W13" i="10"/>
  <c r="V13" i="10"/>
  <c r="U13" i="10"/>
  <c r="T13" i="10"/>
  <c r="X12" i="10"/>
  <c r="W12" i="10"/>
  <c r="V12" i="10"/>
  <c r="U12" i="10"/>
  <c r="T12" i="10"/>
  <c r="S12" i="10"/>
  <c r="X11" i="10"/>
  <c r="W11" i="10"/>
  <c r="V11" i="10"/>
  <c r="U11" i="10"/>
  <c r="T11" i="10"/>
  <c r="X10" i="10"/>
  <c r="W10" i="10"/>
  <c r="V10" i="10"/>
  <c r="U10" i="10"/>
  <c r="T10" i="10"/>
  <c r="S10" i="10"/>
  <c r="X9" i="10"/>
  <c r="W9" i="10"/>
  <c r="V9" i="10"/>
  <c r="U9" i="10"/>
  <c r="T9" i="10"/>
  <c r="X8" i="10"/>
  <c r="W8" i="10"/>
  <c r="V8" i="10"/>
  <c r="U8" i="10"/>
  <c r="T8" i="10"/>
  <c r="S8" i="10"/>
  <c r="X7" i="10"/>
  <c r="W7" i="10"/>
  <c r="V7" i="10"/>
  <c r="U7" i="10"/>
  <c r="T7" i="10"/>
  <c r="X6" i="10"/>
  <c r="W6" i="10"/>
  <c r="V6" i="10"/>
  <c r="U6" i="10"/>
  <c r="T6" i="10"/>
  <c r="S6" i="10"/>
  <c r="D8" i="7"/>
  <c r="F8" i="12"/>
  <c r="D10" i="7"/>
  <c r="F10" i="12"/>
  <c r="D11" i="7"/>
  <c r="F11" i="12"/>
  <c r="D12" i="7"/>
  <c r="F12" i="12"/>
  <c r="D13" i="7"/>
  <c r="E13" i="12"/>
  <c r="F13" i="12"/>
  <c r="F14" i="12"/>
  <c r="D15" i="7"/>
  <c r="F15" i="12"/>
  <c r="D16" i="7"/>
  <c r="F16" i="12"/>
  <c r="D18" i="7"/>
  <c r="E18" i="12"/>
  <c r="F18" i="12"/>
  <c r="D20" i="7"/>
  <c r="F20" i="12"/>
  <c r="D21" i="7"/>
  <c r="E21" i="12"/>
  <c r="F21" i="12"/>
  <c r="D22" i="7"/>
  <c r="F22" i="12"/>
  <c r="D24" i="7"/>
  <c r="F24" i="12"/>
  <c r="D26" i="7"/>
  <c r="F26" i="12"/>
  <c r="D27" i="7"/>
  <c r="F27" i="12"/>
  <c r="D28" i="7"/>
  <c r="F28" i="12"/>
  <c r="D29" i="7"/>
  <c r="F29" i="12"/>
  <c r="D30" i="7"/>
  <c r="F30" i="12"/>
  <c r="D32" i="7"/>
  <c r="E32" i="12"/>
  <c r="F32" i="12"/>
  <c r="D34" i="7"/>
  <c r="D36" i="7"/>
  <c r="F36" i="12"/>
  <c r="D37" i="7"/>
  <c r="F37" i="12"/>
  <c r="D38" i="7"/>
  <c r="F38" i="12"/>
  <c r="D40" i="7"/>
  <c r="F40" i="12"/>
  <c r="D42" i="7"/>
  <c r="F42" i="12"/>
  <c r="D43" i="7"/>
  <c r="F43" i="12"/>
  <c r="D44" i="7"/>
  <c r="F44" i="12"/>
  <c r="D45" i="7"/>
  <c r="F45" i="12"/>
  <c r="D46" i="7"/>
  <c r="F46" i="12"/>
  <c r="D47" i="7"/>
  <c r="E47" i="12"/>
  <c r="D48" i="7"/>
  <c r="F48" i="12"/>
  <c r="D50" i="7"/>
  <c r="F50" i="12"/>
  <c r="D52" i="7"/>
  <c r="F52" i="12"/>
  <c r="D53" i="7"/>
  <c r="D54" i="7"/>
  <c r="D55" i="7"/>
  <c r="F55" i="12"/>
  <c r="D56" i="7"/>
  <c r="F56" i="12"/>
  <c r="D58" i="7"/>
  <c r="F58" i="12"/>
  <c r="D59" i="7"/>
  <c r="F59" i="12"/>
  <c r="D60" i="7"/>
  <c r="F60" i="12"/>
  <c r="D61" i="7"/>
  <c r="F61" i="12"/>
  <c r="D62" i="7"/>
  <c r="F62" i="12"/>
  <c r="D63" i="7"/>
  <c r="F63" i="12"/>
  <c r="D64" i="7"/>
  <c r="F64" i="12"/>
  <c r="D66" i="7"/>
  <c r="F66" i="12"/>
  <c r="D68" i="7"/>
  <c r="F68" i="12"/>
  <c r="D69" i="7"/>
  <c r="F69" i="12"/>
  <c r="D70" i="7"/>
  <c r="F70" i="12"/>
  <c r="D72" i="7"/>
  <c r="F72" i="12"/>
  <c r="D74" i="7"/>
  <c r="F74" i="12"/>
  <c r="D75" i="7"/>
  <c r="F75" i="12"/>
  <c r="D76" i="7"/>
  <c r="F76" i="12"/>
  <c r="D77" i="7"/>
  <c r="F77" i="12"/>
  <c r="D78" i="7"/>
  <c r="F78" i="12"/>
  <c r="D79" i="7"/>
  <c r="F79" i="12"/>
  <c r="D80" i="7"/>
  <c r="F80" i="12"/>
  <c r="D82" i="7"/>
  <c r="F82" i="12"/>
  <c r="D83" i="7"/>
  <c r="F83" i="12"/>
  <c r="D84" i="7"/>
  <c r="F84" i="12"/>
  <c r="D85" i="7"/>
  <c r="F85" i="12"/>
  <c r="D86" i="7"/>
  <c r="F86" i="12"/>
  <c r="D87" i="7"/>
  <c r="F87" i="12"/>
  <c r="D88" i="7"/>
  <c r="F88" i="12"/>
  <c r="D90" i="7"/>
  <c r="F90" i="12"/>
  <c r="D91" i="7"/>
  <c r="F91" i="12"/>
  <c r="D92" i="7"/>
  <c r="D93" i="7"/>
  <c r="F93" i="12"/>
  <c r="D94" i="7"/>
  <c r="F94" i="12"/>
  <c r="D96" i="7"/>
  <c r="E96" i="12"/>
  <c r="F96" i="12"/>
  <c r="D98" i="7"/>
  <c r="F98" i="12"/>
  <c r="D99" i="7"/>
  <c r="F99" i="12"/>
  <c r="D100" i="7"/>
  <c r="F100" i="12"/>
  <c r="D101" i="7"/>
  <c r="D102" i="7"/>
  <c r="F102" i="12"/>
  <c r="D103" i="7"/>
  <c r="F103" i="12"/>
  <c r="F104" i="12"/>
  <c r="D106" i="7"/>
  <c r="F106" i="12"/>
  <c r="D107" i="7"/>
  <c r="D108" i="7"/>
  <c r="F108" i="12"/>
  <c r="D109" i="7"/>
  <c r="F109" i="12"/>
  <c r="D110" i="7"/>
  <c r="F110" i="12"/>
  <c r="D112" i="7"/>
  <c r="F112" i="12"/>
  <c r="D114" i="7"/>
  <c r="F114" i="12"/>
  <c r="D116" i="7"/>
  <c r="F116" i="12"/>
  <c r="D117" i="7"/>
  <c r="F117" i="12"/>
  <c r="D118" i="7"/>
  <c r="F118" i="12"/>
  <c r="S119" i="7"/>
  <c r="R119" i="7"/>
  <c r="Q119" i="7"/>
  <c r="P119" i="7"/>
  <c r="O119" i="7"/>
  <c r="N119" i="7"/>
  <c r="X119" i="7" s="1"/>
  <c r="M119" i="7"/>
  <c r="K119" i="7"/>
  <c r="H119" i="7"/>
  <c r="Y118" i="7"/>
  <c r="X118" i="7"/>
  <c r="W118" i="7"/>
  <c r="U118" i="7"/>
  <c r="Y117" i="7"/>
  <c r="X117" i="7"/>
  <c r="W117" i="7"/>
  <c r="U117" i="7"/>
  <c r="Y116" i="7"/>
  <c r="X116" i="7"/>
  <c r="W116" i="7"/>
  <c r="U116" i="7"/>
  <c r="Y115" i="7"/>
  <c r="X115" i="7"/>
  <c r="W115" i="7"/>
  <c r="V115" i="7"/>
  <c r="U115" i="7"/>
  <c r="T115" i="7"/>
  <c r="Y114" i="7"/>
  <c r="X114" i="7"/>
  <c r="W114" i="7"/>
  <c r="U114" i="7"/>
  <c r="Y113" i="7"/>
  <c r="X113" i="7"/>
  <c r="W113" i="7"/>
  <c r="U113" i="7"/>
  <c r="Y112" i="7"/>
  <c r="X112" i="7"/>
  <c r="W112" i="7"/>
  <c r="U112" i="7"/>
  <c r="Y111" i="7"/>
  <c r="X111" i="7"/>
  <c r="W111" i="7"/>
  <c r="V111" i="7"/>
  <c r="U111" i="7"/>
  <c r="T111" i="7"/>
  <c r="Y110" i="7"/>
  <c r="X110" i="7"/>
  <c r="W110" i="7"/>
  <c r="U110" i="7"/>
  <c r="Y109" i="7"/>
  <c r="X109" i="7"/>
  <c r="W109" i="7"/>
  <c r="U109" i="7"/>
  <c r="Y108" i="7"/>
  <c r="X108" i="7"/>
  <c r="W108" i="7"/>
  <c r="U108" i="7"/>
  <c r="Y107" i="7"/>
  <c r="X107" i="7"/>
  <c r="W107" i="7"/>
  <c r="V107" i="7"/>
  <c r="U107" i="7"/>
  <c r="T107" i="7"/>
  <c r="Y106" i="7"/>
  <c r="X106" i="7"/>
  <c r="W106" i="7"/>
  <c r="U106" i="7"/>
  <c r="Y105" i="7"/>
  <c r="X105" i="7"/>
  <c r="W105" i="7"/>
  <c r="U105" i="7"/>
  <c r="Y104" i="7"/>
  <c r="X104" i="7"/>
  <c r="W104" i="7"/>
  <c r="U104" i="7"/>
  <c r="Y103" i="7"/>
  <c r="X103" i="7"/>
  <c r="W103" i="7"/>
  <c r="V103" i="7"/>
  <c r="U103" i="7"/>
  <c r="T103" i="7"/>
  <c r="Y102" i="7"/>
  <c r="X102" i="7"/>
  <c r="W102" i="7"/>
  <c r="U102" i="7"/>
  <c r="Y101" i="7"/>
  <c r="X101" i="7"/>
  <c r="W101" i="7"/>
  <c r="U101" i="7"/>
  <c r="Y100" i="7"/>
  <c r="X100" i="7"/>
  <c r="W100" i="7"/>
  <c r="U100" i="7"/>
  <c r="Y99" i="7"/>
  <c r="X99" i="7"/>
  <c r="W99" i="7"/>
  <c r="V99" i="7"/>
  <c r="U99" i="7"/>
  <c r="T99" i="7"/>
  <c r="Y98" i="7"/>
  <c r="X98" i="7"/>
  <c r="W98" i="7"/>
  <c r="U98" i="7"/>
  <c r="Y97" i="7"/>
  <c r="X97" i="7"/>
  <c r="W97" i="7"/>
  <c r="U97" i="7"/>
  <c r="Y96" i="7"/>
  <c r="X96" i="7"/>
  <c r="W96" i="7"/>
  <c r="U96" i="7"/>
  <c r="Y95" i="7"/>
  <c r="X95" i="7"/>
  <c r="W95" i="7"/>
  <c r="V95" i="7"/>
  <c r="U95" i="7"/>
  <c r="T95" i="7"/>
  <c r="Y94" i="7"/>
  <c r="X94" i="7"/>
  <c r="W94" i="7"/>
  <c r="U94" i="7"/>
  <c r="Y93" i="7"/>
  <c r="X93" i="7"/>
  <c r="W93" i="7"/>
  <c r="U93" i="7"/>
  <c r="Y92" i="7"/>
  <c r="X92" i="7"/>
  <c r="W92" i="7"/>
  <c r="U92" i="7"/>
  <c r="Y91" i="7"/>
  <c r="X91" i="7"/>
  <c r="W91" i="7"/>
  <c r="V91" i="7"/>
  <c r="U91" i="7"/>
  <c r="T91" i="7"/>
  <c r="Y90" i="7"/>
  <c r="X90" i="7"/>
  <c r="W90" i="7"/>
  <c r="U90" i="7"/>
  <c r="Y89" i="7"/>
  <c r="X89" i="7"/>
  <c r="W89" i="7"/>
  <c r="U89" i="7"/>
  <c r="Y88" i="7"/>
  <c r="X88" i="7"/>
  <c r="W88" i="7"/>
  <c r="U88" i="7"/>
  <c r="Y87" i="7"/>
  <c r="X87" i="7"/>
  <c r="W87" i="7"/>
  <c r="V87" i="7"/>
  <c r="U87" i="7"/>
  <c r="T87" i="7"/>
  <c r="Y86" i="7"/>
  <c r="X86" i="7"/>
  <c r="W86" i="7"/>
  <c r="U86" i="7"/>
  <c r="Y85" i="7"/>
  <c r="X85" i="7"/>
  <c r="W85" i="7"/>
  <c r="U85" i="7"/>
  <c r="Y84" i="7"/>
  <c r="X84" i="7"/>
  <c r="W84" i="7"/>
  <c r="U84" i="7"/>
  <c r="Y83" i="7"/>
  <c r="X83" i="7"/>
  <c r="W83" i="7"/>
  <c r="V83" i="7"/>
  <c r="U83" i="7"/>
  <c r="T83" i="7"/>
  <c r="Y82" i="7"/>
  <c r="X82" i="7"/>
  <c r="W82" i="7"/>
  <c r="U82" i="7"/>
  <c r="Y81" i="7"/>
  <c r="X81" i="7"/>
  <c r="W81" i="7"/>
  <c r="U81" i="7"/>
  <c r="Y80" i="7"/>
  <c r="X80" i="7"/>
  <c r="W80" i="7"/>
  <c r="U80" i="7"/>
  <c r="Y79" i="7"/>
  <c r="X79" i="7"/>
  <c r="W79" i="7"/>
  <c r="V79" i="7"/>
  <c r="U79" i="7"/>
  <c r="T79" i="7"/>
  <c r="Y78" i="7"/>
  <c r="X78" i="7"/>
  <c r="W78" i="7"/>
  <c r="U78" i="7"/>
  <c r="Y77" i="7"/>
  <c r="X77" i="7"/>
  <c r="W77" i="7"/>
  <c r="U77" i="7"/>
  <c r="Y76" i="7"/>
  <c r="X76" i="7"/>
  <c r="W76" i="7"/>
  <c r="U76" i="7"/>
  <c r="Y75" i="7"/>
  <c r="X75" i="7"/>
  <c r="W75" i="7"/>
  <c r="V75" i="7"/>
  <c r="U75" i="7"/>
  <c r="T75" i="7"/>
  <c r="Y74" i="7"/>
  <c r="X74" i="7"/>
  <c r="W74" i="7"/>
  <c r="U74" i="7"/>
  <c r="Y73" i="7"/>
  <c r="X73" i="7"/>
  <c r="W73" i="7"/>
  <c r="U73" i="7"/>
  <c r="Y72" i="7"/>
  <c r="X72" i="7"/>
  <c r="W72" i="7"/>
  <c r="U72" i="7"/>
  <c r="Y71" i="7"/>
  <c r="X71" i="7"/>
  <c r="W71" i="7"/>
  <c r="V71" i="7"/>
  <c r="U71" i="7"/>
  <c r="T71" i="7"/>
  <c r="Y70" i="7"/>
  <c r="X70" i="7"/>
  <c r="W70" i="7"/>
  <c r="U70" i="7"/>
  <c r="Y69" i="7"/>
  <c r="X69" i="7"/>
  <c r="W69" i="7"/>
  <c r="U69" i="7"/>
  <c r="Y68" i="7"/>
  <c r="X68" i="7"/>
  <c r="W68" i="7"/>
  <c r="U68" i="7"/>
  <c r="Y67" i="7"/>
  <c r="X67" i="7"/>
  <c r="W67" i="7"/>
  <c r="V67" i="7"/>
  <c r="U67" i="7"/>
  <c r="T67" i="7"/>
  <c r="Y66" i="7"/>
  <c r="X66" i="7"/>
  <c r="W66" i="7"/>
  <c r="U66" i="7"/>
  <c r="Y65" i="7"/>
  <c r="X65" i="7"/>
  <c r="W65" i="7"/>
  <c r="U65" i="7"/>
  <c r="Y64" i="7"/>
  <c r="X64" i="7"/>
  <c r="W64" i="7"/>
  <c r="U64" i="7"/>
  <c r="Y63" i="7"/>
  <c r="X63" i="7"/>
  <c r="W63" i="7"/>
  <c r="V63" i="7"/>
  <c r="U63" i="7"/>
  <c r="T63" i="7"/>
  <c r="Y62" i="7"/>
  <c r="X62" i="7"/>
  <c r="W62" i="7"/>
  <c r="U62" i="7"/>
  <c r="Y61" i="7"/>
  <c r="X61" i="7"/>
  <c r="W61" i="7"/>
  <c r="U61" i="7"/>
  <c r="Y60" i="7"/>
  <c r="X60" i="7"/>
  <c r="W60" i="7"/>
  <c r="U60" i="7"/>
  <c r="Y59" i="7"/>
  <c r="X59" i="7"/>
  <c r="W59" i="7"/>
  <c r="V59" i="7"/>
  <c r="U59" i="7"/>
  <c r="T59" i="7"/>
  <c r="Y58" i="7"/>
  <c r="X58" i="7"/>
  <c r="W58" i="7"/>
  <c r="U58" i="7"/>
  <c r="Y57" i="7"/>
  <c r="X57" i="7"/>
  <c r="W57" i="7"/>
  <c r="U57" i="7"/>
  <c r="Y56" i="7"/>
  <c r="X56" i="7"/>
  <c r="W56" i="7"/>
  <c r="U56" i="7"/>
  <c r="Y55" i="7"/>
  <c r="X55" i="7"/>
  <c r="W55" i="7"/>
  <c r="V55" i="7"/>
  <c r="U55" i="7"/>
  <c r="T55" i="7"/>
  <c r="Y54" i="7"/>
  <c r="X54" i="7"/>
  <c r="W54" i="7"/>
  <c r="U54" i="7"/>
  <c r="Y53" i="7"/>
  <c r="X53" i="7"/>
  <c r="W53" i="7"/>
  <c r="U53" i="7"/>
  <c r="Y52" i="7"/>
  <c r="X52" i="7"/>
  <c r="W52" i="7"/>
  <c r="U52" i="7"/>
  <c r="Y51" i="7"/>
  <c r="X51" i="7"/>
  <c r="W51" i="7"/>
  <c r="V51" i="7"/>
  <c r="U51" i="7"/>
  <c r="T51" i="7"/>
  <c r="Y50" i="7"/>
  <c r="X50" i="7"/>
  <c r="W50" i="7"/>
  <c r="U50" i="7"/>
  <c r="Y49" i="7"/>
  <c r="X49" i="7"/>
  <c r="W49" i="7"/>
  <c r="U49" i="7"/>
  <c r="Y48" i="7"/>
  <c r="X48" i="7"/>
  <c r="W48" i="7"/>
  <c r="U48" i="7"/>
  <c r="Y47" i="7"/>
  <c r="X47" i="7"/>
  <c r="W47" i="7"/>
  <c r="V47" i="7"/>
  <c r="U47" i="7"/>
  <c r="T47" i="7"/>
  <c r="Y46" i="7"/>
  <c r="X46" i="7"/>
  <c r="W46" i="7"/>
  <c r="U46" i="7"/>
  <c r="Y45" i="7"/>
  <c r="X45" i="7"/>
  <c r="W45" i="7"/>
  <c r="U45" i="7"/>
  <c r="Y44" i="7"/>
  <c r="X44" i="7"/>
  <c r="W44" i="7"/>
  <c r="U44" i="7"/>
  <c r="Y43" i="7"/>
  <c r="X43" i="7"/>
  <c r="W43" i="7"/>
  <c r="V43" i="7"/>
  <c r="U43" i="7"/>
  <c r="T43" i="7"/>
  <c r="Y42" i="7"/>
  <c r="X42" i="7"/>
  <c r="W42" i="7"/>
  <c r="U42" i="7"/>
  <c r="Y41" i="7"/>
  <c r="X41" i="7"/>
  <c r="W41" i="7"/>
  <c r="U41" i="7"/>
  <c r="Y40" i="7"/>
  <c r="X40" i="7"/>
  <c r="W40" i="7"/>
  <c r="U40" i="7"/>
  <c r="Y39" i="7"/>
  <c r="X39" i="7"/>
  <c r="W39" i="7"/>
  <c r="V39" i="7"/>
  <c r="U39" i="7"/>
  <c r="T39" i="7"/>
  <c r="Y38" i="7"/>
  <c r="X38" i="7"/>
  <c r="W38" i="7"/>
  <c r="U38" i="7"/>
  <c r="Y37" i="7"/>
  <c r="X37" i="7"/>
  <c r="W37" i="7"/>
  <c r="U37" i="7"/>
  <c r="Y36" i="7"/>
  <c r="X36" i="7"/>
  <c r="W36" i="7"/>
  <c r="U36" i="7"/>
  <c r="Y35" i="7"/>
  <c r="X35" i="7"/>
  <c r="W35" i="7"/>
  <c r="V35" i="7"/>
  <c r="U35" i="7"/>
  <c r="T35" i="7"/>
  <c r="Y34" i="7"/>
  <c r="X34" i="7"/>
  <c r="W34" i="7"/>
  <c r="U34" i="7"/>
  <c r="Y33" i="7"/>
  <c r="X33" i="7"/>
  <c r="W33" i="7"/>
  <c r="U33" i="7"/>
  <c r="Y32" i="7"/>
  <c r="X32" i="7"/>
  <c r="W32" i="7"/>
  <c r="U32" i="7"/>
  <c r="Y31" i="7"/>
  <c r="X31" i="7"/>
  <c r="W31" i="7"/>
  <c r="V31" i="7"/>
  <c r="U31" i="7"/>
  <c r="T31" i="7"/>
  <c r="Y30" i="7"/>
  <c r="X30" i="7"/>
  <c r="W30" i="7"/>
  <c r="U30" i="7"/>
  <c r="Y29" i="7"/>
  <c r="X29" i="7"/>
  <c r="W29" i="7"/>
  <c r="U29" i="7"/>
  <c r="Y28" i="7"/>
  <c r="X28" i="7"/>
  <c r="W28" i="7"/>
  <c r="U28" i="7"/>
  <c r="Y27" i="7"/>
  <c r="X27" i="7"/>
  <c r="W27" i="7"/>
  <c r="V27" i="7"/>
  <c r="U27" i="7"/>
  <c r="T27" i="7"/>
  <c r="Y26" i="7"/>
  <c r="X26" i="7"/>
  <c r="W26" i="7"/>
  <c r="U26" i="7"/>
  <c r="Y25" i="7"/>
  <c r="X25" i="7"/>
  <c r="W25" i="7"/>
  <c r="U25" i="7"/>
  <c r="Y24" i="7"/>
  <c r="X24" i="7"/>
  <c r="W24" i="7"/>
  <c r="U24" i="7"/>
  <c r="Y23" i="7"/>
  <c r="X23" i="7"/>
  <c r="W23" i="7"/>
  <c r="V23" i="7"/>
  <c r="U23" i="7"/>
  <c r="T23" i="7"/>
  <c r="Y22" i="7"/>
  <c r="X22" i="7"/>
  <c r="W22" i="7"/>
  <c r="U22" i="7"/>
  <c r="Y21" i="7"/>
  <c r="X21" i="7"/>
  <c r="W21" i="7"/>
  <c r="U21" i="7"/>
  <c r="Y20" i="7"/>
  <c r="X20" i="7"/>
  <c r="W20" i="7"/>
  <c r="U20" i="7"/>
  <c r="Y19" i="7"/>
  <c r="X19" i="7"/>
  <c r="W19" i="7"/>
  <c r="V19" i="7"/>
  <c r="U19" i="7"/>
  <c r="T19" i="7"/>
  <c r="Y18" i="7"/>
  <c r="X18" i="7"/>
  <c r="W18" i="7"/>
  <c r="U18" i="7"/>
  <c r="Y17" i="7"/>
  <c r="X17" i="7"/>
  <c r="W17" i="7"/>
  <c r="U17" i="7"/>
  <c r="Y16" i="7"/>
  <c r="X16" i="7"/>
  <c r="W16" i="7"/>
  <c r="U16" i="7"/>
  <c r="Y15" i="7"/>
  <c r="X15" i="7"/>
  <c r="W15" i="7"/>
  <c r="V15" i="7"/>
  <c r="U15" i="7"/>
  <c r="T15" i="7"/>
  <c r="Y14" i="7"/>
  <c r="X14" i="7"/>
  <c r="W14" i="7"/>
  <c r="U14" i="7"/>
  <c r="Y13" i="7"/>
  <c r="X13" i="7"/>
  <c r="W13" i="7"/>
  <c r="U13" i="7"/>
  <c r="Y12" i="7"/>
  <c r="X12" i="7"/>
  <c r="W12" i="7"/>
  <c r="U12" i="7"/>
  <c r="Y11" i="7"/>
  <c r="X11" i="7"/>
  <c r="W11" i="7"/>
  <c r="V11" i="7"/>
  <c r="U11" i="7"/>
  <c r="T11" i="7"/>
  <c r="Y10" i="7"/>
  <c r="X10" i="7"/>
  <c r="W10" i="7"/>
  <c r="U10" i="7"/>
  <c r="Y9" i="7"/>
  <c r="X9" i="7"/>
  <c r="W9" i="7"/>
  <c r="U9" i="7"/>
  <c r="Y8" i="7"/>
  <c r="X8" i="7"/>
  <c r="W8" i="7"/>
  <c r="U8" i="7"/>
  <c r="Y7" i="7"/>
  <c r="X7" i="7"/>
  <c r="W7" i="7"/>
  <c r="T7" i="7"/>
  <c r="R118" i="6"/>
  <c r="Q118" i="6"/>
  <c r="P118" i="6"/>
  <c r="O118" i="6"/>
  <c r="N118" i="6"/>
  <c r="M118" i="6"/>
  <c r="L118" i="6"/>
  <c r="K118" i="6"/>
  <c r="I118" i="6"/>
  <c r="G118" i="6"/>
  <c r="X117" i="6"/>
  <c r="W117" i="6"/>
  <c r="U117" i="6"/>
  <c r="X116" i="6"/>
  <c r="W116" i="6"/>
  <c r="V116" i="6"/>
  <c r="U116" i="6"/>
  <c r="T116" i="6"/>
  <c r="S116" i="6"/>
  <c r="X115" i="6"/>
  <c r="W115" i="6"/>
  <c r="D115" i="11"/>
  <c r="X114" i="6"/>
  <c r="W114" i="6"/>
  <c r="V114" i="6"/>
  <c r="U114" i="6"/>
  <c r="T114" i="6"/>
  <c r="S114" i="6"/>
  <c r="X113" i="6"/>
  <c r="W113" i="6"/>
  <c r="V113" i="6"/>
  <c r="U113" i="6"/>
  <c r="X112" i="6"/>
  <c r="W112" i="6"/>
  <c r="V112" i="6"/>
  <c r="U112" i="6"/>
  <c r="T112" i="6"/>
  <c r="S112" i="6"/>
  <c r="X111" i="6"/>
  <c r="W111" i="6"/>
  <c r="T111" i="6"/>
  <c r="D111" i="11"/>
  <c r="X110" i="6"/>
  <c r="W110" i="6"/>
  <c r="V110" i="6"/>
  <c r="U110" i="6"/>
  <c r="T110" i="6"/>
  <c r="S110" i="6"/>
  <c r="X109" i="6"/>
  <c r="W109" i="6"/>
  <c r="U109" i="6"/>
  <c r="X108" i="6"/>
  <c r="W108" i="6"/>
  <c r="V108" i="6"/>
  <c r="U108" i="6"/>
  <c r="T108" i="6"/>
  <c r="S108" i="6"/>
  <c r="D108" i="11"/>
  <c r="X107" i="6"/>
  <c r="W107" i="6"/>
  <c r="X106" i="6"/>
  <c r="W106" i="6"/>
  <c r="V106" i="6"/>
  <c r="U106" i="6"/>
  <c r="T106" i="6"/>
  <c r="S106" i="6"/>
  <c r="D106" i="11"/>
  <c r="X105" i="6"/>
  <c r="W105" i="6"/>
  <c r="V105" i="6"/>
  <c r="U105" i="6"/>
  <c r="X104" i="6"/>
  <c r="W104" i="6"/>
  <c r="V104" i="6"/>
  <c r="U104" i="6"/>
  <c r="T104" i="6"/>
  <c r="S104" i="6"/>
  <c r="X103" i="6"/>
  <c r="W103" i="6"/>
  <c r="S103" i="6"/>
  <c r="X102" i="6"/>
  <c r="W102" i="6"/>
  <c r="V102" i="6"/>
  <c r="U102" i="6"/>
  <c r="T102" i="6"/>
  <c r="S102" i="6"/>
  <c r="X101" i="6"/>
  <c r="W101" i="6"/>
  <c r="X100" i="6"/>
  <c r="W100" i="6"/>
  <c r="V100" i="6"/>
  <c r="U100" i="6"/>
  <c r="T100" i="6"/>
  <c r="S100" i="6"/>
  <c r="D100" i="11"/>
  <c r="X99" i="6"/>
  <c r="W99" i="6"/>
  <c r="U99" i="6"/>
  <c r="D99" i="11"/>
  <c r="X98" i="6"/>
  <c r="W98" i="6"/>
  <c r="V98" i="6"/>
  <c r="U98" i="6"/>
  <c r="T98" i="6"/>
  <c r="S98" i="6"/>
  <c r="X97" i="6"/>
  <c r="W97" i="6"/>
  <c r="U97" i="6"/>
  <c r="X96" i="6"/>
  <c r="W96" i="6"/>
  <c r="V96" i="6"/>
  <c r="U96" i="6"/>
  <c r="T96" i="6"/>
  <c r="S96" i="6"/>
  <c r="X95" i="6"/>
  <c r="W95" i="6"/>
  <c r="U95" i="6"/>
  <c r="D95" i="11"/>
  <c r="X94" i="6"/>
  <c r="W94" i="6"/>
  <c r="V94" i="6"/>
  <c r="U94" i="6"/>
  <c r="T94" i="6"/>
  <c r="S94" i="6"/>
  <c r="X93" i="6"/>
  <c r="W93" i="6"/>
  <c r="V93" i="6"/>
  <c r="D93" i="11"/>
  <c r="X92" i="6"/>
  <c r="W92" i="6"/>
  <c r="V92" i="6"/>
  <c r="U92" i="6"/>
  <c r="T92" i="6"/>
  <c r="S92" i="6"/>
  <c r="X91" i="6"/>
  <c r="W91" i="6"/>
  <c r="V91" i="6"/>
  <c r="X90" i="6"/>
  <c r="W90" i="6"/>
  <c r="V90" i="6"/>
  <c r="U90" i="6"/>
  <c r="T90" i="6"/>
  <c r="S90" i="6"/>
  <c r="D90" i="11"/>
  <c r="X89" i="6"/>
  <c r="W89" i="6"/>
  <c r="V89" i="6"/>
  <c r="U89" i="6"/>
  <c r="D89" i="11"/>
  <c r="X88" i="6"/>
  <c r="W88" i="6"/>
  <c r="V88" i="6"/>
  <c r="U88" i="6"/>
  <c r="T88" i="6"/>
  <c r="S88" i="6"/>
  <c r="X87" i="6"/>
  <c r="W87" i="6"/>
  <c r="V87" i="6"/>
  <c r="X86" i="6"/>
  <c r="W86" i="6"/>
  <c r="V86" i="6"/>
  <c r="U86" i="6"/>
  <c r="T86" i="6"/>
  <c r="S86" i="6"/>
  <c r="D86" i="11"/>
  <c r="X85" i="6"/>
  <c r="W85" i="6"/>
  <c r="V85" i="6"/>
  <c r="D85" i="11"/>
  <c r="X84" i="6"/>
  <c r="W84" i="6"/>
  <c r="V84" i="6"/>
  <c r="U84" i="6"/>
  <c r="T84" i="6"/>
  <c r="S84" i="6"/>
  <c r="X83" i="6"/>
  <c r="W83" i="6"/>
  <c r="D83" i="11"/>
  <c r="X82" i="6"/>
  <c r="W82" i="6"/>
  <c r="V82" i="6"/>
  <c r="U82" i="6"/>
  <c r="T82" i="6"/>
  <c r="S82" i="6"/>
  <c r="D82" i="11"/>
  <c r="X81" i="6"/>
  <c r="W81" i="6"/>
  <c r="V81" i="6"/>
  <c r="X80" i="6"/>
  <c r="W80" i="6"/>
  <c r="V80" i="6"/>
  <c r="U80" i="6"/>
  <c r="T80" i="6"/>
  <c r="S80" i="6"/>
  <c r="X79" i="6"/>
  <c r="W79" i="6"/>
  <c r="V79" i="6"/>
  <c r="X78" i="6"/>
  <c r="W78" i="6"/>
  <c r="V78" i="6"/>
  <c r="U78" i="6"/>
  <c r="T78" i="6"/>
  <c r="S78" i="6"/>
  <c r="X77" i="6"/>
  <c r="W77" i="6"/>
  <c r="S77" i="6"/>
  <c r="X76" i="6"/>
  <c r="W76" i="6"/>
  <c r="V76" i="6"/>
  <c r="U76" i="6"/>
  <c r="T76" i="6"/>
  <c r="S76" i="6"/>
  <c r="D76" i="11"/>
  <c r="X75" i="6"/>
  <c r="W75" i="6"/>
  <c r="D75" i="11"/>
  <c r="X74" i="6"/>
  <c r="W74" i="6"/>
  <c r="V74" i="6"/>
  <c r="U74" i="6"/>
  <c r="T74" i="6"/>
  <c r="S74" i="6"/>
  <c r="D74" i="11"/>
  <c r="X73" i="6"/>
  <c r="W73" i="6"/>
  <c r="V73" i="6"/>
  <c r="X72" i="6"/>
  <c r="W72" i="6"/>
  <c r="V72" i="6"/>
  <c r="U72" i="6"/>
  <c r="T72" i="6"/>
  <c r="S72" i="6"/>
  <c r="X71" i="6"/>
  <c r="W71" i="6"/>
  <c r="S71" i="6"/>
  <c r="X70" i="6"/>
  <c r="W70" i="6"/>
  <c r="V70" i="6"/>
  <c r="U70" i="6"/>
  <c r="T70" i="6"/>
  <c r="S70" i="6"/>
  <c r="X69" i="6"/>
  <c r="W69" i="6"/>
  <c r="T69" i="6"/>
  <c r="D69" i="11"/>
  <c r="X68" i="6"/>
  <c r="W68" i="6"/>
  <c r="V68" i="6"/>
  <c r="U68" i="6"/>
  <c r="T68" i="6"/>
  <c r="S68" i="6"/>
  <c r="X67" i="6"/>
  <c r="W67" i="6"/>
  <c r="V67" i="6"/>
  <c r="X66" i="6"/>
  <c r="W66" i="6"/>
  <c r="V66" i="6"/>
  <c r="U66" i="6"/>
  <c r="T66" i="6"/>
  <c r="S66" i="6"/>
  <c r="X65" i="6"/>
  <c r="W65" i="6"/>
  <c r="V65" i="6"/>
  <c r="X64" i="6"/>
  <c r="W64" i="6"/>
  <c r="V64" i="6"/>
  <c r="U64" i="6"/>
  <c r="T64" i="6"/>
  <c r="S64" i="6"/>
  <c r="X63" i="6"/>
  <c r="W63" i="6"/>
  <c r="X62" i="6"/>
  <c r="W62" i="6"/>
  <c r="V62" i="6"/>
  <c r="U62" i="6"/>
  <c r="T62" i="6"/>
  <c r="S62" i="6"/>
  <c r="X61" i="6"/>
  <c r="W61" i="6"/>
  <c r="V61" i="6"/>
  <c r="X60" i="6"/>
  <c r="W60" i="6"/>
  <c r="V60" i="6"/>
  <c r="U60" i="6"/>
  <c r="T60" i="6"/>
  <c r="S60" i="6"/>
  <c r="X59" i="6"/>
  <c r="W59" i="6"/>
  <c r="U59" i="6"/>
  <c r="D59" i="11"/>
  <c r="X58" i="6"/>
  <c r="W58" i="6"/>
  <c r="V58" i="6"/>
  <c r="U58" i="6"/>
  <c r="T58" i="6"/>
  <c r="S58" i="6"/>
  <c r="X57" i="6"/>
  <c r="W57" i="6"/>
  <c r="V57" i="6"/>
  <c r="U57" i="6"/>
  <c r="X56" i="6"/>
  <c r="W56" i="6"/>
  <c r="V56" i="6"/>
  <c r="U56" i="6"/>
  <c r="T56" i="6"/>
  <c r="S56" i="6"/>
  <c r="X55" i="6"/>
  <c r="W55" i="6"/>
  <c r="S55" i="6"/>
  <c r="X54" i="6"/>
  <c r="W54" i="6"/>
  <c r="V54" i="6"/>
  <c r="U54" i="6"/>
  <c r="T54" i="6"/>
  <c r="S54" i="6"/>
  <c r="D54" i="11"/>
  <c r="X53" i="6"/>
  <c r="W53" i="6"/>
  <c r="V53" i="6"/>
  <c r="X52" i="6"/>
  <c r="W52" i="6"/>
  <c r="V52" i="6"/>
  <c r="U52" i="6"/>
  <c r="T52" i="6"/>
  <c r="S52" i="6"/>
  <c r="X51" i="6"/>
  <c r="W51" i="6"/>
  <c r="T51" i="6"/>
  <c r="X50" i="6"/>
  <c r="W50" i="6"/>
  <c r="V50" i="6"/>
  <c r="U50" i="6"/>
  <c r="T50" i="6"/>
  <c r="S50" i="6"/>
  <c r="X49" i="6"/>
  <c r="W49" i="6"/>
  <c r="V49" i="6"/>
  <c r="U49" i="6"/>
  <c r="X48" i="6"/>
  <c r="W48" i="6"/>
  <c r="V48" i="6"/>
  <c r="U48" i="6"/>
  <c r="T48" i="6"/>
  <c r="S48" i="6"/>
  <c r="X47" i="6"/>
  <c r="W47" i="6"/>
  <c r="V47" i="6"/>
  <c r="X46" i="6"/>
  <c r="W46" i="6"/>
  <c r="V46" i="6"/>
  <c r="U46" i="6"/>
  <c r="T46" i="6"/>
  <c r="S46" i="6"/>
  <c r="X45" i="6"/>
  <c r="W45" i="6"/>
  <c r="V45" i="6"/>
  <c r="U45" i="6"/>
  <c r="X44" i="6"/>
  <c r="W44" i="6"/>
  <c r="V44" i="6"/>
  <c r="U44" i="6"/>
  <c r="T44" i="6"/>
  <c r="S44" i="6"/>
  <c r="X43" i="6"/>
  <c r="W43" i="6"/>
  <c r="V43" i="6"/>
  <c r="D43" i="11"/>
  <c r="X42" i="6"/>
  <c r="W42" i="6"/>
  <c r="V42" i="6"/>
  <c r="U42" i="6"/>
  <c r="T42" i="6"/>
  <c r="S42" i="6"/>
  <c r="X41" i="6"/>
  <c r="W41" i="6"/>
  <c r="T41" i="6"/>
  <c r="X40" i="6"/>
  <c r="W40" i="6"/>
  <c r="V40" i="6"/>
  <c r="U40" i="6"/>
  <c r="T40" i="6"/>
  <c r="S40" i="6"/>
  <c r="X39" i="6"/>
  <c r="W39" i="6"/>
  <c r="X38" i="6"/>
  <c r="W38" i="6"/>
  <c r="V38" i="6"/>
  <c r="U38" i="6"/>
  <c r="T38" i="6"/>
  <c r="S38" i="6"/>
  <c r="X37" i="6"/>
  <c r="W37" i="6"/>
  <c r="D37" i="11"/>
  <c r="X36" i="6"/>
  <c r="W36" i="6"/>
  <c r="V36" i="6"/>
  <c r="U36" i="6"/>
  <c r="T36" i="6"/>
  <c r="S36" i="6"/>
  <c r="X35" i="6"/>
  <c r="W35" i="6"/>
  <c r="V35" i="6"/>
  <c r="X34" i="6"/>
  <c r="W34" i="6"/>
  <c r="V34" i="6"/>
  <c r="U34" i="6"/>
  <c r="T34" i="6"/>
  <c r="S34" i="6"/>
  <c r="X33" i="6"/>
  <c r="W33" i="6"/>
  <c r="X32" i="6"/>
  <c r="W32" i="6"/>
  <c r="V32" i="6"/>
  <c r="U32" i="6"/>
  <c r="T32" i="6"/>
  <c r="S32" i="6"/>
  <c r="X31" i="6"/>
  <c r="W31" i="6"/>
  <c r="V31" i="6"/>
  <c r="X30" i="6"/>
  <c r="W30" i="6"/>
  <c r="V30" i="6"/>
  <c r="U30" i="6"/>
  <c r="T30" i="6"/>
  <c r="S30" i="6"/>
  <c r="X29" i="6"/>
  <c r="W29" i="6"/>
  <c r="V29" i="6"/>
  <c r="X28" i="6"/>
  <c r="W28" i="6"/>
  <c r="V28" i="6"/>
  <c r="U28" i="6"/>
  <c r="T28" i="6"/>
  <c r="S28" i="6"/>
  <c r="X27" i="6"/>
  <c r="W27" i="6"/>
  <c r="V27" i="6"/>
  <c r="D27" i="11"/>
  <c r="X26" i="6"/>
  <c r="W26" i="6"/>
  <c r="V26" i="6"/>
  <c r="U26" i="6"/>
  <c r="T26" i="6"/>
  <c r="S26" i="6"/>
  <c r="X25" i="6"/>
  <c r="W25" i="6"/>
  <c r="V25" i="6"/>
  <c r="U25" i="6"/>
  <c r="X24" i="6"/>
  <c r="W24" i="6"/>
  <c r="V24" i="6"/>
  <c r="U24" i="6"/>
  <c r="T24" i="6"/>
  <c r="S24" i="6"/>
  <c r="X23" i="6"/>
  <c r="W23" i="6"/>
  <c r="T23" i="6"/>
  <c r="X22" i="6"/>
  <c r="W22" i="6"/>
  <c r="V22" i="6"/>
  <c r="U22" i="6"/>
  <c r="T22" i="6"/>
  <c r="S22" i="6"/>
  <c r="X21" i="6"/>
  <c r="W21" i="6"/>
  <c r="V21" i="6"/>
  <c r="U21" i="6"/>
  <c r="X20" i="6"/>
  <c r="W20" i="6"/>
  <c r="V20" i="6"/>
  <c r="U20" i="6"/>
  <c r="T20" i="6"/>
  <c r="S20" i="6"/>
  <c r="X19" i="6"/>
  <c r="W19" i="6"/>
  <c r="V19" i="6"/>
  <c r="X18" i="6"/>
  <c r="W18" i="6"/>
  <c r="V18" i="6"/>
  <c r="U18" i="6"/>
  <c r="T18" i="6"/>
  <c r="S18" i="6"/>
  <c r="X17" i="6"/>
  <c r="W17" i="6"/>
  <c r="T17" i="6"/>
  <c r="D17" i="11"/>
  <c r="X16" i="6"/>
  <c r="W16" i="6"/>
  <c r="V16" i="6"/>
  <c r="U16" i="6"/>
  <c r="T16" i="6"/>
  <c r="S16" i="6"/>
  <c r="X15" i="6"/>
  <c r="W15" i="6"/>
  <c r="V15" i="6"/>
  <c r="X14" i="6"/>
  <c r="W14" i="6"/>
  <c r="V14" i="6"/>
  <c r="U14" i="6"/>
  <c r="T14" i="6"/>
  <c r="S14" i="6"/>
  <c r="D14" i="11"/>
  <c r="X13" i="6"/>
  <c r="W13" i="6"/>
  <c r="V13" i="6"/>
  <c r="X12" i="6"/>
  <c r="W12" i="6"/>
  <c r="V12" i="6"/>
  <c r="U12" i="6"/>
  <c r="T12" i="6"/>
  <c r="S12" i="6"/>
  <c r="X11" i="6"/>
  <c r="W11" i="6"/>
  <c r="V11" i="6"/>
  <c r="U11" i="6"/>
  <c r="D11" i="11"/>
  <c r="X10" i="6"/>
  <c r="W10" i="6"/>
  <c r="V10" i="6"/>
  <c r="U10" i="6"/>
  <c r="T10" i="6"/>
  <c r="S10" i="6"/>
  <c r="X9" i="6"/>
  <c r="W9" i="6"/>
  <c r="V9" i="6"/>
  <c r="U9" i="6"/>
  <c r="X8" i="6"/>
  <c r="W8" i="6"/>
  <c r="V8" i="6"/>
  <c r="U8" i="6"/>
  <c r="T8" i="6"/>
  <c r="S8" i="6"/>
  <c r="X7" i="6"/>
  <c r="W7" i="6"/>
  <c r="V7" i="6"/>
  <c r="X6" i="6"/>
  <c r="W6" i="6"/>
  <c r="V6" i="6"/>
  <c r="U6" i="6"/>
  <c r="T6" i="6"/>
  <c r="R118" i="5"/>
  <c r="Q118" i="5"/>
  <c r="P118" i="5"/>
  <c r="O118" i="5"/>
  <c r="N118" i="5"/>
  <c r="M118" i="5"/>
  <c r="L118" i="5"/>
  <c r="J118" i="5"/>
  <c r="I118" i="5"/>
  <c r="G118" i="5"/>
  <c r="X117" i="5"/>
  <c r="W117" i="5"/>
  <c r="V117" i="5"/>
  <c r="U117" i="5"/>
  <c r="T117" i="5"/>
  <c r="S117" i="5"/>
  <c r="X116" i="5"/>
  <c r="W116" i="5"/>
  <c r="V116" i="5"/>
  <c r="X115" i="5"/>
  <c r="W115" i="5"/>
  <c r="V115" i="5"/>
  <c r="U115" i="5"/>
  <c r="T115" i="5"/>
  <c r="S115" i="5"/>
  <c r="X114" i="5"/>
  <c r="W114" i="5"/>
  <c r="V114" i="5"/>
  <c r="U114" i="5"/>
  <c r="T114" i="5"/>
  <c r="S114" i="5"/>
  <c r="X113" i="5"/>
  <c r="W113" i="5"/>
  <c r="V113" i="5"/>
  <c r="U113" i="5"/>
  <c r="T113" i="5"/>
  <c r="S113" i="5"/>
  <c r="X112" i="5"/>
  <c r="W112" i="5"/>
  <c r="V112" i="5"/>
  <c r="X111" i="5"/>
  <c r="W111" i="5"/>
  <c r="V111" i="5"/>
  <c r="U111" i="5"/>
  <c r="T111" i="5"/>
  <c r="S111" i="5"/>
  <c r="X110" i="5"/>
  <c r="W110" i="5"/>
  <c r="V110" i="5"/>
  <c r="U110" i="5"/>
  <c r="T110" i="5"/>
  <c r="S110" i="5"/>
  <c r="X109" i="5"/>
  <c r="W109" i="5"/>
  <c r="V109" i="5"/>
  <c r="U109" i="5"/>
  <c r="T109" i="5"/>
  <c r="S109" i="5"/>
  <c r="X108" i="5"/>
  <c r="W108" i="5"/>
  <c r="V108" i="5"/>
  <c r="X107" i="5"/>
  <c r="W107" i="5"/>
  <c r="V107" i="5"/>
  <c r="U107" i="5"/>
  <c r="T107" i="5"/>
  <c r="S107" i="5"/>
  <c r="X106" i="5"/>
  <c r="W106" i="5"/>
  <c r="V106" i="5"/>
  <c r="U106" i="5"/>
  <c r="T106" i="5"/>
  <c r="S106" i="5"/>
  <c r="X105" i="5"/>
  <c r="W105" i="5"/>
  <c r="V105" i="5"/>
  <c r="U105" i="5"/>
  <c r="T105" i="5"/>
  <c r="S105" i="5"/>
  <c r="X104" i="5"/>
  <c r="W104" i="5"/>
  <c r="V104" i="5"/>
  <c r="X103" i="5"/>
  <c r="W103" i="5"/>
  <c r="V103" i="5"/>
  <c r="U103" i="5"/>
  <c r="T103" i="5"/>
  <c r="S103" i="5"/>
  <c r="X102" i="5"/>
  <c r="W102" i="5"/>
  <c r="V102" i="5"/>
  <c r="U102" i="5"/>
  <c r="T102" i="5"/>
  <c r="S102" i="5"/>
  <c r="X101" i="5"/>
  <c r="W101" i="5"/>
  <c r="V101" i="5"/>
  <c r="U101" i="5"/>
  <c r="T101" i="5"/>
  <c r="S101" i="5"/>
  <c r="X100" i="5"/>
  <c r="W100" i="5"/>
  <c r="V100" i="5"/>
  <c r="X99" i="5"/>
  <c r="W99" i="5"/>
  <c r="V99" i="5"/>
  <c r="U99" i="5"/>
  <c r="T99" i="5"/>
  <c r="S99" i="5"/>
  <c r="X98" i="5"/>
  <c r="W98" i="5"/>
  <c r="V98" i="5"/>
  <c r="U98" i="5"/>
  <c r="T98" i="5"/>
  <c r="S98" i="5"/>
  <c r="X97" i="5"/>
  <c r="W97" i="5"/>
  <c r="V97" i="5"/>
  <c r="U97" i="5"/>
  <c r="T97" i="5"/>
  <c r="S97" i="5"/>
  <c r="X96" i="5"/>
  <c r="W96" i="5"/>
  <c r="V96" i="5"/>
  <c r="X95" i="5"/>
  <c r="W95" i="5"/>
  <c r="V95" i="5"/>
  <c r="U95" i="5"/>
  <c r="T95" i="5"/>
  <c r="S95" i="5"/>
  <c r="X94" i="5"/>
  <c r="W94" i="5"/>
  <c r="V94" i="5"/>
  <c r="U94" i="5"/>
  <c r="T94" i="5"/>
  <c r="S94" i="5"/>
  <c r="X93" i="5"/>
  <c r="W93" i="5"/>
  <c r="V93" i="5"/>
  <c r="U93" i="5"/>
  <c r="T93" i="5"/>
  <c r="S93" i="5"/>
  <c r="X92" i="5"/>
  <c r="W92" i="5"/>
  <c r="V92" i="5"/>
  <c r="X91" i="5"/>
  <c r="W91" i="5"/>
  <c r="V91" i="5"/>
  <c r="U91" i="5"/>
  <c r="T91" i="5"/>
  <c r="S91" i="5"/>
  <c r="X90" i="5"/>
  <c r="W90" i="5"/>
  <c r="V90" i="5"/>
  <c r="U90" i="5"/>
  <c r="T90" i="5"/>
  <c r="S90" i="5"/>
  <c r="X89" i="5"/>
  <c r="W89" i="5"/>
  <c r="V89" i="5"/>
  <c r="U89" i="5"/>
  <c r="T89" i="5"/>
  <c r="S89" i="5"/>
  <c r="X88" i="5"/>
  <c r="W88" i="5"/>
  <c r="V88" i="5"/>
  <c r="X87" i="5"/>
  <c r="W87" i="5"/>
  <c r="V87" i="5"/>
  <c r="U87" i="5"/>
  <c r="T87" i="5"/>
  <c r="S87" i="5"/>
  <c r="X86" i="5"/>
  <c r="W86" i="5"/>
  <c r="V86" i="5"/>
  <c r="U86" i="5"/>
  <c r="T86" i="5"/>
  <c r="S86" i="5"/>
  <c r="X85" i="5"/>
  <c r="W85" i="5"/>
  <c r="V85" i="5"/>
  <c r="U85" i="5"/>
  <c r="T85" i="5"/>
  <c r="S85" i="5"/>
  <c r="X84" i="5"/>
  <c r="W84" i="5"/>
  <c r="V84" i="5"/>
  <c r="X83" i="5"/>
  <c r="W83" i="5"/>
  <c r="V83" i="5"/>
  <c r="U83" i="5"/>
  <c r="T83" i="5"/>
  <c r="S83" i="5"/>
  <c r="X82" i="5"/>
  <c r="W82" i="5"/>
  <c r="V82" i="5"/>
  <c r="U82" i="5"/>
  <c r="T82" i="5"/>
  <c r="S82" i="5"/>
  <c r="X81" i="5"/>
  <c r="W81" i="5"/>
  <c r="V81" i="5"/>
  <c r="U81" i="5"/>
  <c r="T81" i="5"/>
  <c r="S81" i="5"/>
  <c r="X80" i="5"/>
  <c r="W80" i="5"/>
  <c r="V80" i="5"/>
  <c r="X79" i="5"/>
  <c r="W79" i="5"/>
  <c r="V79" i="5"/>
  <c r="U79" i="5"/>
  <c r="T79" i="5"/>
  <c r="S79" i="5"/>
  <c r="X78" i="5"/>
  <c r="W78" i="5"/>
  <c r="V78" i="5"/>
  <c r="U78" i="5"/>
  <c r="T78" i="5"/>
  <c r="S78" i="5"/>
  <c r="X77" i="5"/>
  <c r="W77" i="5"/>
  <c r="V77" i="5"/>
  <c r="U77" i="5"/>
  <c r="T77" i="5"/>
  <c r="S77" i="5"/>
  <c r="X76" i="5"/>
  <c r="W76" i="5"/>
  <c r="V76" i="5"/>
  <c r="X75" i="5"/>
  <c r="W75" i="5"/>
  <c r="V75" i="5"/>
  <c r="U75" i="5"/>
  <c r="T75" i="5"/>
  <c r="S75" i="5"/>
  <c r="X74" i="5"/>
  <c r="W74" i="5"/>
  <c r="V74" i="5"/>
  <c r="U74" i="5"/>
  <c r="T74" i="5"/>
  <c r="S74" i="5"/>
  <c r="X73" i="5"/>
  <c r="W73" i="5"/>
  <c r="V73" i="5"/>
  <c r="U73" i="5"/>
  <c r="T73" i="5"/>
  <c r="S73" i="5"/>
  <c r="X72" i="5"/>
  <c r="W72" i="5"/>
  <c r="V72" i="5"/>
  <c r="X71" i="5"/>
  <c r="W71" i="5"/>
  <c r="V71" i="5"/>
  <c r="U71" i="5"/>
  <c r="T71" i="5"/>
  <c r="S71" i="5"/>
  <c r="X70" i="5"/>
  <c r="W70" i="5"/>
  <c r="V70" i="5"/>
  <c r="U70" i="5"/>
  <c r="T70" i="5"/>
  <c r="S70" i="5"/>
  <c r="X69" i="5"/>
  <c r="W69" i="5"/>
  <c r="V69" i="5"/>
  <c r="U69" i="5"/>
  <c r="T69" i="5"/>
  <c r="S69" i="5"/>
  <c r="X68" i="5"/>
  <c r="W68" i="5"/>
  <c r="V68" i="5"/>
  <c r="X67" i="5"/>
  <c r="W67" i="5"/>
  <c r="V67" i="5"/>
  <c r="U67" i="5"/>
  <c r="T67" i="5"/>
  <c r="S67" i="5"/>
  <c r="X66" i="5"/>
  <c r="W66" i="5"/>
  <c r="V66" i="5"/>
  <c r="U66" i="5"/>
  <c r="T66" i="5"/>
  <c r="S66" i="5"/>
  <c r="X65" i="5"/>
  <c r="W65" i="5"/>
  <c r="V65" i="5"/>
  <c r="U65" i="5"/>
  <c r="T65" i="5"/>
  <c r="S65" i="5"/>
  <c r="X64" i="5"/>
  <c r="W64" i="5"/>
  <c r="V64" i="5"/>
  <c r="X63" i="5"/>
  <c r="W63" i="5"/>
  <c r="V63" i="5"/>
  <c r="U63" i="5"/>
  <c r="T63" i="5"/>
  <c r="S63" i="5"/>
  <c r="X62" i="5"/>
  <c r="W62" i="5"/>
  <c r="V62" i="5"/>
  <c r="U62" i="5"/>
  <c r="T62" i="5"/>
  <c r="S62" i="5"/>
  <c r="X61" i="5"/>
  <c r="W61" i="5"/>
  <c r="V61" i="5"/>
  <c r="U61" i="5"/>
  <c r="T61" i="5"/>
  <c r="S61" i="5"/>
  <c r="X60" i="5"/>
  <c r="W60" i="5"/>
  <c r="V60" i="5"/>
  <c r="X59" i="5"/>
  <c r="W59" i="5"/>
  <c r="V59" i="5"/>
  <c r="U59" i="5"/>
  <c r="T59" i="5"/>
  <c r="S59" i="5"/>
  <c r="X58" i="5"/>
  <c r="W58" i="5"/>
  <c r="V58" i="5"/>
  <c r="U58" i="5"/>
  <c r="T58" i="5"/>
  <c r="S58" i="5"/>
  <c r="X57" i="5"/>
  <c r="W57" i="5"/>
  <c r="V57" i="5"/>
  <c r="U57" i="5"/>
  <c r="T57" i="5"/>
  <c r="S57" i="5"/>
  <c r="X56" i="5"/>
  <c r="W56" i="5"/>
  <c r="V56" i="5"/>
  <c r="X55" i="5"/>
  <c r="W55" i="5"/>
  <c r="V55" i="5"/>
  <c r="U55" i="5"/>
  <c r="S55" i="5"/>
  <c r="X54" i="5"/>
  <c r="W54" i="5"/>
  <c r="V54" i="5"/>
  <c r="U54" i="5"/>
  <c r="T54" i="5"/>
  <c r="S54" i="5"/>
  <c r="X53" i="5"/>
  <c r="W53" i="5"/>
  <c r="V53" i="5"/>
  <c r="U53" i="5"/>
  <c r="S53" i="5"/>
  <c r="X52" i="5"/>
  <c r="W52" i="5"/>
  <c r="V52" i="5"/>
  <c r="X51" i="5"/>
  <c r="W51" i="5"/>
  <c r="V51" i="5"/>
  <c r="T51" i="5"/>
  <c r="X50" i="5"/>
  <c r="W50" i="5"/>
  <c r="V50" i="5"/>
  <c r="U50" i="5"/>
  <c r="T50" i="5"/>
  <c r="S50" i="5"/>
  <c r="X49" i="5"/>
  <c r="W49" i="5"/>
  <c r="V49" i="5"/>
  <c r="T49" i="5"/>
  <c r="X48" i="5"/>
  <c r="W48" i="5"/>
  <c r="V48" i="5"/>
  <c r="X47" i="5"/>
  <c r="W47" i="5"/>
  <c r="V47" i="5"/>
  <c r="U47" i="5"/>
  <c r="S47" i="5"/>
  <c r="X46" i="5"/>
  <c r="W46" i="5"/>
  <c r="V46" i="5"/>
  <c r="U46" i="5"/>
  <c r="T46" i="5"/>
  <c r="S46" i="5"/>
  <c r="X45" i="5"/>
  <c r="W45" i="5"/>
  <c r="V45" i="5"/>
  <c r="U45" i="5"/>
  <c r="S45" i="5"/>
  <c r="X44" i="5"/>
  <c r="W44" i="5"/>
  <c r="V44" i="5"/>
  <c r="X43" i="5"/>
  <c r="W43" i="5"/>
  <c r="V43" i="5"/>
  <c r="T43" i="5"/>
  <c r="X42" i="5"/>
  <c r="W42" i="5"/>
  <c r="V42" i="5"/>
  <c r="U42" i="5"/>
  <c r="T42" i="5"/>
  <c r="S42" i="5"/>
  <c r="X41" i="5"/>
  <c r="W41" i="5"/>
  <c r="V41" i="5"/>
  <c r="T41" i="5"/>
  <c r="X40" i="5"/>
  <c r="W40" i="5"/>
  <c r="V40" i="5"/>
  <c r="X39" i="5"/>
  <c r="W39" i="5"/>
  <c r="V39" i="5"/>
  <c r="U39" i="5"/>
  <c r="S39" i="5"/>
  <c r="X38" i="5"/>
  <c r="W38" i="5"/>
  <c r="V38" i="5"/>
  <c r="U38" i="5"/>
  <c r="T38" i="5"/>
  <c r="S38" i="5"/>
  <c r="X37" i="5"/>
  <c r="W37" i="5"/>
  <c r="V37" i="5"/>
  <c r="U37" i="5"/>
  <c r="S37" i="5"/>
  <c r="X36" i="5"/>
  <c r="W36" i="5"/>
  <c r="V36" i="5"/>
  <c r="X35" i="5"/>
  <c r="W35" i="5"/>
  <c r="V35" i="5"/>
  <c r="T35" i="5"/>
  <c r="X34" i="5"/>
  <c r="W34" i="5"/>
  <c r="V34" i="5"/>
  <c r="U34" i="5"/>
  <c r="T34" i="5"/>
  <c r="S34" i="5"/>
  <c r="X33" i="5"/>
  <c r="W33" i="5"/>
  <c r="V33" i="5"/>
  <c r="T33" i="5"/>
  <c r="X32" i="5"/>
  <c r="W32" i="5"/>
  <c r="V32" i="5"/>
  <c r="X31" i="5"/>
  <c r="W31" i="5"/>
  <c r="V31" i="5"/>
  <c r="U31" i="5"/>
  <c r="S31" i="5"/>
  <c r="X30" i="5"/>
  <c r="W30" i="5"/>
  <c r="V30" i="5"/>
  <c r="U30" i="5"/>
  <c r="T30" i="5"/>
  <c r="S30" i="5"/>
  <c r="X29" i="5"/>
  <c r="W29" i="5"/>
  <c r="V29" i="5"/>
  <c r="U29" i="5"/>
  <c r="S29" i="5"/>
  <c r="X28" i="5"/>
  <c r="W28" i="5"/>
  <c r="V28" i="5"/>
  <c r="X27" i="5"/>
  <c r="W27" i="5"/>
  <c r="V27" i="5"/>
  <c r="T27" i="5"/>
  <c r="X26" i="5"/>
  <c r="W26" i="5"/>
  <c r="V26" i="5"/>
  <c r="U26" i="5"/>
  <c r="T26" i="5"/>
  <c r="S26" i="5"/>
  <c r="X25" i="5"/>
  <c r="W25" i="5"/>
  <c r="V25" i="5"/>
  <c r="T25" i="5"/>
  <c r="X24" i="5"/>
  <c r="W24" i="5"/>
  <c r="V24" i="5"/>
  <c r="X23" i="5"/>
  <c r="W23" i="5"/>
  <c r="V23" i="5"/>
  <c r="U23" i="5"/>
  <c r="S23" i="5"/>
  <c r="X22" i="5"/>
  <c r="W22" i="5"/>
  <c r="V22" i="5"/>
  <c r="U22" i="5"/>
  <c r="T22" i="5"/>
  <c r="S22" i="5"/>
  <c r="X21" i="5"/>
  <c r="W21" i="5"/>
  <c r="V21" i="5"/>
  <c r="U21" i="5"/>
  <c r="S21" i="5"/>
  <c r="X20" i="5"/>
  <c r="W20" i="5"/>
  <c r="V20" i="5"/>
  <c r="X19" i="5"/>
  <c r="W19" i="5"/>
  <c r="V19" i="5"/>
  <c r="T19" i="5"/>
  <c r="X18" i="5"/>
  <c r="W18" i="5"/>
  <c r="V18" i="5"/>
  <c r="U18" i="5"/>
  <c r="T18" i="5"/>
  <c r="S18" i="5"/>
  <c r="X17" i="5"/>
  <c r="W17" i="5"/>
  <c r="V17" i="5"/>
  <c r="T17" i="5"/>
  <c r="X16" i="5"/>
  <c r="W16" i="5"/>
  <c r="V16" i="5"/>
  <c r="X15" i="5"/>
  <c r="W15" i="5"/>
  <c r="V15" i="5"/>
  <c r="U15" i="5"/>
  <c r="S15" i="5"/>
  <c r="X14" i="5"/>
  <c r="W14" i="5"/>
  <c r="V14" i="5"/>
  <c r="U14" i="5"/>
  <c r="T14" i="5"/>
  <c r="S14" i="5"/>
  <c r="X13" i="5"/>
  <c r="W13" i="5"/>
  <c r="V13" i="5"/>
  <c r="U13" i="5"/>
  <c r="S13" i="5"/>
  <c r="X12" i="5"/>
  <c r="W12" i="5"/>
  <c r="V12" i="5"/>
  <c r="X11" i="5"/>
  <c r="W11" i="5"/>
  <c r="V11" i="5"/>
  <c r="T11" i="5"/>
  <c r="X10" i="5"/>
  <c r="W10" i="5"/>
  <c r="V10" i="5"/>
  <c r="U10" i="5"/>
  <c r="T10" i="5"/>
  <c r="S10" i="5"/>
  <c r="X9" i="5"/>
  <c r="W9" i="5"/>
  <c r="V9" i="5"/>
  <c r="T9" i="5"/>
  <c r="X8" i="5"/>
  <c r="W8" i="5"/>
  <c r="V8" i="5"/>
  <c r="X7" i="5"/>
  <c r="W7" i="5"/>
  <c r="V7" i="5"/>
  <c r="U7" i="5"/>
  <c r="S7" i="5"/>
  <c r="X6" i="5"/>
  <c r="W6" i="5"/>
  <c r="V6" i="5"/>
  <c r="U6" i="5"/>
  <c r="T6" i="5"/>
  <c r="S6" i="5"/>
  <c r="D118" i="12"/>
  <c r="D117" i="12"/>
  <c r="D116" i="12"/>
  <c r="D114" i="12"/>
  <c r="D112" i="12"/>
  <c r="D111" i="12"/>
  <c r="D110" i="12"/>
  <c r="D109" i="12"/>
  <c r="D108" i="12"/>
  <c r="D107" i="12"/>
  <c r="D106" i="12"/>
  <c r="D104" i="12"/>
  <c r="D103" i="12"/>
  <c r="D101" i="12"/>
  <c r="D100" i="12"/>
  <c r="D99" i="12"/>
  <c r="D96" i="12"/>
  <c r="D94" i="12"/>
  <c r="D92" i="12"/>
  <c r="D91" i="12"/>
  <c r="D88" i="12"/>
  <c r="D87" i="12"/>
  <c r="D86" i="12"/>
  <c r="D84" i="12"/>
  <c r="D82" i="12"/>
  <c r="D80" i="12"/>
  <c r="D79" i="12"/>
  <c r="D76" i="12"/>
  <c r="D75" i="12"/>
  <c r="D74" i="12"/>
  <c r="D69" i="12"/>
  <c r="D68" i="12"/>
  <c r="D66" i="12"/>
  <c r="D63" i="12"/>
  <c r="D62" i="12"/>
  <c r="D60" i="12"/>
  <c r="D59" i="12"/>
  <c r="D52" i="12"/>
  <c r="D50" i="12"/>
  <c r="D45" i="12"/>
  <c r="D44" i="12"/>
  <c r="D32" i="12"/>
  <c r="D31" i="12"/>
  <c r="D29" i="12"/>
  <c r="D28" i="12"/>
  <c r="D22" i="12"/>
  <c r="D18" i="12"/>
  <c r="D16" i="12"/>
  <c r="D14" i="12"/>
  <c r="D10" i="12"/>
  <c r="R118" i="4"/>
  <c r="Q118" i="4"/>
  <c r="P118" i="4"/>
  <c r="O118" i="4"/>
  <c r="N118" i="4"/>
  <c r="M118" i="4"/>
  <c r="L118" i="4"/>
  <c r="K118" i="4"/>
  <c r="J118" i="4"/>
  <c r="G118" i="4"/>
  <c r="X117" i="4"/>
  <c r="W117" i="4"/>
  <c r="V117" i="4"/>
  <c r="T117" i="4"/>
  <c r="X116" i="4"/>
  <c r="W116" i="4"/>
  <c r="V116" i="4"/>
  <c r="T116" i="4"/>
  <c r="X115" i="4"/>
  <c r="W115" i="4"/>
  <c r="V115" i="4"/>
  <c r="T115" i="4"/>
  <c r="X114" i="4"/>
  <c r="W114" i="4"/>
  <c r="V114" i="4"/>
  <c r="T114" i="4"/>
  <c r="X113" i="4"/>
  <c r="W113" i="4"/>
  <c r="V113" i="4"/>
  <c r="T113" i="4"/>
  <c r="X112" i="4"/>
  <c r="W112" i="4"/>
  <c r="V112" i="4"/>
  <c r="T112" i="4"/>
  <c r="X111" i="4"/>
  <c r="W111" i="4"/>
  <c r="V111" i="4"/>
  <c r="T111" i="4"/>
  <c r="X110" i="4"/>
  <c r="W110" i="4"/>
  <c r="V110" i="4"/>
  <c r="T110" i="4"/>
  <c r="X109" i="4"/>
  <c r="W109" i="4"/>
  <c r="V109" i="4"/>
  <c r="T109" i="4"/>
  <c r="X108" i="4"/>
  <c r="W108" i="4"/>
  <c r="V108" i="4"/>
  <c r="T108" i="4"/>
  <c r="X107" i="4"/>
  <c r="W107" i="4"/>
  <c r="V107" i="4"/>
  <c r="T107" i="4"/>
  <c r="X106" i="4"/>
  <c r="W106" i="4"/>
  <c r="V106" i="4"/>
  <c r="T106" i="4"/>
  <c r="X105" i="4"/>
  <c r="W105" i="4"/>
  <c r="V105" i="4"/>
  <c r="T105" i="4"/>
  <c r="X104" i="4"/>
  <c r="W104" i="4"/>
  <c r="V104" i="4"/>
  <c r="T104" i="4"/>
  <c r="X103" i="4"/>
  <c r="W103" i="4"/>
  <c r="V103" i="4"/>
  <c r="T103" i="4"/>
  <c r="X102" i="4"/>
  <c r="W102" i="4"/>
  <c r="V102" i="4"/>
  <c r="T102" i="4"/>
  <c r="X101" i="4"/>
  <c r="W101" i="4"/>
  <c r="V101" i="4"/>
  <c r="T101" i="4"/>
  <c r="X100" i="4"/>
  <c r="W100" i="4"/>
  <c r="V100" i="4"/>
  <c r="T100" i="4"/>
  <c r="X99" i="4"/>
  <c r="W99" i="4"/>
  <c r="V99" i="4"/>
  <c r="T99" i="4"/>
  <c r="X98" i="4"/>
  <c r="W98" i="4"/>
  <c r="V98" i="4"/>
  <c r="T98" i="4"/>
  <c r="X97" i="4"/>
  <c r="W97" i="4"/>
  <c r="V97" i="4"/>
  <c r="T97" i="4"/>
  <c r="X96" i="4"/>
  <c r="W96" i="4"/>
  <c r="V96" i="4"/>
  <c r="T96" i="4"/>
  <c r="X95" i="4"/>
  <c r="W95" i="4"/>
  <c r="V95" i="4"/>
  <c r="T95" i="4"/>
  <c r="X94" i="4"/>
  <c r="W94" i="4"/>
  <c r="V94" i="4"/>
  <c r="T94" i="4"/>
  <c r="X93" i="4"/>
  <c r="W93" i="4"/>
  <c r="V93" i="4"/>
  <c r="T93" i="4"/>
  <c r="X92" i="4"/>
  <c r="W92" i="4"/>
  <c r="V92" i="4"/>
  <c r="T92" i="4"/>
  <c r="X91" i="4"/>
  <c r="W91" i="4"/>
  <c r="V91" i="4"/>
  <c r="T91" i="4"/>
  <c r="X90" i="4"/>
  <c r="W90" i="4"/>
  <c r="V90" i="4"/>
  <c r="T90" i="4"/>
  <c r="X89" i="4"/>
  <c r="W89" i="4"/>
  <c r="V89" i="4"/>
  <c r="T89" i="4"/>
  <c r="X88" i="4"/>
  <c r="W88" i="4"/>
  <c r="V88" i="4"/>
  <c r="T88" i="4"/>
  <c r="X87" i="4"/>
  <c r="W87" i="4"/>
  <c r="V87" i="4"/>
  <c r="T87" i="4"/>
  <c r="X86" i="4"/>
  <c r="W86" i="4"/>
  <c r="V86" i="4"/>
  <c r="T86" i="4"/>
  <c r="X85" i="4"/>
  <c r="W85" i="4"/>
  <c r="V85" i="4"/>
  <c r="T85" i="4"/>
  <c r="X84" i="4"/>
  <c r="W84" i="4"/>
  <c r="V84" i="4"/>
  <c r="T84" i="4"/>
  <c r="X83" i="4"/>
  <c r="W83" i="4"/>
  <c r="V83" i="4"/>
  <c r="T83" i="4"/>
  <c r="X82" i="4"/>
  <c r="W82" i="4"/>
  <c r="V82" i="4"/>
  <c r="T82" i="4"/>
  <c r="X81" i="4"/>
  <c r="W81" i="4"/>
  <c r="V81" i="4"/>
  <c r="T81" i="4"/>
  <c r="X80" i="4"/>
  <c r="W80" i="4"/>
  <c r="V80" i="4"/>
  <c r="T80" i="4"/>
  <c r="X79" i="4"/>
  <c r="W79" i="4"/>
  <c r="V79" i="4"/>
  <c r="T79" i="4"/>
  <c r="X78" i="4"/>
  <c r="W78" i="4"/>
  <c r="V78" i="4"/>
  <c r="T78" i="4"/>
  <c r="X77" i="4"/>
  <c r="W77" i="4"/>
  <c r="V77" i="4"/>
  <c r="T77" i="4"/>
  <c r="X76" i="4"/>
  <c r="W76" i="4"/>
  <c r="V76" i="4"/>
  <c r="T76" i="4"/>
  <c r="X75" i="4"/>
  <c r="W75" i="4"/>
  <c r="V75" i="4"/>
  <c r="T75" i="4"/>
  <c r="X74" i="4"/>
  <c r="W74" i="4"/>
  <c r="V74" i="4"/>
  <c r="T74" i="4"/>
  <c r="X73" i="4"/>
  <c r="W73" i="4"/>
  <c r="V73" i="4"/>
  <c r="T73" i="4"/>
  <c r="X72" i="4"/>
  <c r="W72" i="4"/>
  <c r="V72" i="4"/>
  <c r="T72" i="4"/>
  <c r="X71" i="4"/>
  <c r="W71" i="4"/>
  <c r="V71" i="4"/>
  <c r="T71" i="4"/>
  <c r="X70" i="4"/>
  <c r="W70" i="4"/>
  <c r="V70" i="4"/>
  <c r="T70" i="4"/>
  <c r="X69" i="4"/>
  <c r="W69" i="4"/>
  <c r="V69" i="4"/>
  <c r="T69" i="4"/>
  <c r="X68" i="4"/>
  <c r="W68" i="4"/>
  <c r="V68" i="4"/>
  <c r="T68" i="4"/>
  <c r="X67" i="4"/>
  <c r="W67" i="4"/>
  <c r="V67" i="4"/>
  <c r="T67" i="4"/>
  <c r="X66" i="4"/>
  <c r="W66" i="4"/>
  <c r="V66" i="4"/>
  <c r="T66" i="4"/>
  <c r="X65" i="4"/>
  <c r="W65" i="4"/>
  <c r="V65" i="4"/>
  <c r="T65" i="4"/>
  <c r="X64" i="4"/>
  <c r="W64" i="4"/>
  <c r="V64" i="4"/>
  <c r="T64" i="4"/>
  <c r="X63" i="4"/>
  <c r="W63" i="4"/>
  <c r="V63" i="4"/>
  <c r="T63" i="4"/>
  <c r="X62" i="4"/>
  <c r="W62" i="4"/>
  <c r="V62" i="4"/>
  <c r="T62" i="4"/>
  <c r="X61" i="4"/>
  <c r="W61" i="4"/>
  <c r="V61" i="4"/>
  <c r="T61" i="4"/>
  <c r="X60" i="4"/>
  <c r="W60" i="4"/>
  <c r="V60" i="4"/>
  <c r="T60" i="4"/>
  <c r="X59" i="4"/>
  <c r="W59" i="4"/>
  <c r="V59" i="4"/>
  <c r="T59" i="4"/>
  <c r="X58" i="4"/>
  <c r="W58" i="4"/>
  <c r="V58" i="4"/>
  <c r="T58" i="4"/>
  <c r="X57" i="4"/>
  <c r="W57" i="4"/>
  <c r="V57" i="4"/>
  <c r="T57" i="4"/>
  <c r="X56" i="4"/>
  <c r="W56" i="4"/>
  <c r="V56" i="4"/>
  <c r="T56" i="4"/>
  <c r="X55" i="4"/>
  <c r="W55" i="4"/>
  <c r="V55" i="4"/>
  <c r="T55" i="4"/>
  <c r="X54" i="4"/>
  <c r="W54" i="4"/>
  <c r="V54" i="4"/>
  <c r="T54" i="4"/>
  <c r="X53" i="4"/>
  <c r="W53" i="4"/>
  <c r="V53" i="4"/>
  <c r="T53" i="4"/>
  <c r="X52" i="4"/>
  <c r="W52" i="4"/>
  <c r="V52" i="4"/>
  <c r="T52" i="4"/>
  <c r="X51" i="4"/>
  <c r="W51" i="4"/>
  <c r="V51" i="4"/>
  <c r="T51" i="4"/>
  <c r="X50" i="4"/>
  <c r="W50" i="4"/>
  <c r="V50" i="4"/>
  <c r="T50" i="4"/>
  <c r="X49" i="4"/>
  <c r="W49" i="4"/>
  <c r="V49" i="4"/>
  <c r="T49" i="4"/>
  <c r="X48" i="4"/>
  <c r="W48" i="4"/>
  <c r="V48" i="4"/>
  <c r="T48" i="4"/>
  <c r="X47" i="4"/>
  <c r="W47" i="4"/>
  <c r="V47" i="4"/>
  <c r="T47" i="4"/>
  <c r="X46" i="4"/>
  <c r="W46" i="4"/>
  <c r="V46" i="4"/>
  <c r="T46" i="4"/>
  <c r="X45" i="4"/>
  <c r="W45" i="4"/>
  <c r="V45" i="4"/>
  <c r="T45" i="4"/>
  <c r="X44" i="4"/>
  <c r="W44" i="4"/>
  <c r="V44" i="4"/>
  <c r="T44" i="4"/>
  <c r="X43" i="4"/>
  <c r="W43" i="4"/>
  <c r="V43" i="4"/>
  <c r="X42" i="4"/>
  <c r="W42" i="4"/>
  <c r="V42" i="4"/>
  <c r="S42" i="4"/>
  <c r="X41" i="4"/>
  <c r="W41" i="4"/>
  <c r="V41" i="4"/>
  <c r="U41" i="4"/>
  <c r="S41" i="4"/>
  <c r="X40" i="4"/>
  <c r="W40" i="4"/>
  <c r="V40" i="4"/>
  <c r="U40" i="4"/>
  <c r="X39" i="4"/>
  <c r="W39" i="4"/>
  <c r="V39" i="4"/>
  <c r="T39" i="4"/>
  <c r="X38" i="4"/>
  <c r="W38" i="4"/>
  <c r="V38" i="4"/>
  <c r="S38" i="4"/>
  <c r="X37" i="4"/>
  <c r="W37" i="4"/>
  <c r="V37" i="4"/>
  <c r="U37" i="4"/>
  <c r="S37" i="4"/>
  <c r="X36" i="4"/>
  <c r="W36" i="4"/>
  <c r="V36" i="4"/>
  <c r="U36" i="4"/>
  <c r="X35" i="4"/>
  <c r="W35" i="4"/>
  <c r="V35" i="4"/>
  <c r="T35" i="4"/>
  <c r="X34" i="4"/>
  <c r="W34" i="4"/>
  <c r="V34" i="4"/>
  <c r="S34" i="4"/>
  <c r="X33" i="4"/>
  <c r="W33" i="4"/>
  <c r="V33" i="4"/>
  <c r="U33" i="4"/>
  <c r="S33" i="4"/>
  <c r="X32" i="4"/>
  <c r="W32" i="4"/>
  <c r="V32" i="4"/>
  <c r="U32" i="4"/>
  <c r="X31" i="4"/>
  <c r="W31" i="4"/>
  <c r="V31" i="4"/>
  <c r="T31" i="4"/>
  <c r="X30" i="4"/>
  <c r="W30" i="4"/>
  <c r="V30" i="4"/>
  <c r="S30" i="4"/>
  <c r="X29" i="4"/>
  <c r="W29" i="4"/>
  <c r="V29" i="4"/>
  <c r="U29" i="4"/>
  <c r="S29" i="4"/>
  <c r="X28" i="4"/>
  <c r="W28" i="4"/>
  <c r="V28" i="4"/>
  <c r="U28" i="4"/>
  <c r="X27" i="4"/>
  <c r="W27" i="4"/>
  <c r="V27" i="4"/>
  <c r="T27" i="4"/>
  <c r="X26" i="4"/>
  <c r="W26" i="4"/>
  <c r="V26" i="4"/>
  <c r="S26" i="4"/>
  <c r="X25" i="4"/>
  <c r="W25" i="4"/>
  <c r="V25" i="4"/>
  <c r="U25" i="4"/>
  <c r="S25" i="4"/>
  <c r="X24" i="4"/>
  <c r="W24" i="4"/>
  <c r="V24" i="4"/>
  <c r="U24" i="4"/>
  <c r="X23" i="4"/>
  <c r="W23" i="4"/>
  <c r="V23" i="4"/>
  <c r="T23" i="4"/>
  <c r="X22" i="4"/>
  <c r="W22" i="4"/>
  <c r="V22" i="4"/>
  <c r="T22" i="4"/>
  <c r="X21" i="4"/>
  <c r="W21" i="4"/>
  <c r="V21" i="4"/>
  <c r="U21" i="4"/>
  <c r="S21" i="4"/>
  <c r="X20" i="4"/>
  <c r="W20" i="4"/>
  <c r="V20" i="4"/>
  <c r="T20" i="4"/>
  <c r="X19" i="4"/>
  <c r="W19" i="4"/>
  <c r="V19" i="4"/>
  <c r="T19" i="4"/>
  <c r="X18" i="4"/>
  <c r="W18" i="4"/>
  <c r="V18" i="4"/>
  <c r="T18" i="4"/>
  <c r="X17" i="4"/>
  <c r="W17" i="4"/>
  <c r="V17" i="4"/>
  <c r="U17" i="4"/>
  <c r="S17" i="4"/>
  <c r="X16" i="4"/>
  <c r="W16" i="4"/>
  <c r="V16" i="4"/>
  <c r="T16" i="4"/>
  <c r="X15" i="4"/>
  <c r="W15" i="4"/>
  <c r="V15" i="4"/>
  <c r="T15" i="4"/>
  <c r="X14" i="4"/>
  <c r="W14" i="4"/>
  <c r="V14" i="4"/>
  <c r="T14" i="4"/>
  <c r="X13" i="4"/>
  <c r="W13" i="4"/>
  <c r="V13" i="4"/>
  <c r="U13" i="4"/>
  <c r="S13" i="4"/>
  <c r="X12" i="4"/>
  <c r="W12" i="4"/>
  <c r="V12" i="4"/>
  <c r="T12" i="4"/>
  <c r="X11" i="4"/>
  <c r="W11" i="4"/>
  <c r="V11" i="4"/>
  <c r="T11" i="4"/>
  <c r="X10" i="4"/>
  <c r="W10" i="4"/>
  <c r="V10" i="4"/>
  <c r="T10" i="4"/>
  <c r="X9" i="4"/>
  <c r="W9" i="4"/>
  <c r="V9" i="4"/>
  <c r="U9" i="4"/>
  <c r="S9" i="4"/>
  <c r="X8" i="4"/>
  <c r="W8" i="4"/>
  <c r="V8" i="4"/>
  <c r="T8" i="4"/>
  <c r="X7" i="4"/>
  <c r="W7" i="4"/>
  <c r="V7" i="4"/>
  <c r="T7" i="4"/>
  <c r="X6" i="4"/>
  <c r="W6" i="4"/>
  <c r="V6" i="4"/>
  <c r="N118" i="3"/>
  <c r="U7" i="3"/>
  <c r="T7" i="3"/>
  <c r="T8" i="3"/>
  <c r="T10" i="3"/>
  <c r="T11" i="3"/>
  <c r="T12" i="3"/>
  <c r="T14" i="3"/>
  <c r="T15" i="3"/>
  <c r="T16" i="3"/>
  <c r="T18" i="3"/>
  <c r="T19" i="3"/>
  <c r="T20" i="3"/>
  <c r="T22" i="3"/>
  <c r="T23" i="3"/>
  <c r="T24" i="3"/>
  <c r="T26" i="3"/>
  <c r="T27" i="3"/>
  <c r="T28" i="3"/>
  <c r="T30" i="3"/>
  <c r="T31" i="3"/>
  <c r="T32" i="3"/>
  <c r="T34" i="3"/>
  <c r="T35" i="3"/>
  <c r="T36" i="3"/>
  <c r="T38" i="3"/>
  <c r="T39" i="3"/>
  <c r="T40" i="3"/>
  <c r="T42" i="3"/>
  <c r="T43" i="3"/>
  <c r="T44" i="3"/>
  <c r="T46" i="3"/>
  <c r="T47" i="3"/>
  <c r="T48" i="3"/>
  <c r="T50" i="3"/>
  <c r="T51" i="3"/>
  <c r="T52" i="3"/>
  <c r="T54" i="3"/>
  <c r="T55" i="3"/>
  <c r="T56" i="3"/>
  <c r="T58" i="3"/>
  <c r="T59" i="3"/>
  <c r="T60" i="3"/>
  <c r="T62" i="3"/>
  <c r="T63" i="3"/>
  <c r="T64" i="3"/>
  <c r="T66" i="3"/>
  <c r="T67" i="3"/>
  <c r="T68" i="3"/>
  <c r="T70" i="3"/>
  <c r="T71" i="3"/>
  <c r="T72" i="3"/>
  <c r="T74" i="3"/>
  <c r="T75" i="3"/>
  <c r="T76" i="3"/>
  <c r="T78" i="3"/>
  <c r="T79" i="3"/>
  <c r="T80" i="3"/>
  <c r="T82" i="3"/>
  <c r="T83" i="3"/>
  <c r="T84" i="3"/>
  <c r="T86" i="3"/>
  <c r="T87" i="3"/>
  <c r="T88" i="3"/>
  <c r="T90" i="3"/>
  <c r="T91" i="3"/>
  <c r="T92" i="3"/>
  <c r="T94" i="3"/>
  <c r="T95" i="3"/>
  <c r="T96" i="3"/>
  <c r="T98" i="3"/>
  <c r="T99" i="3"/>
  <c r="T100" i="3"/>
  <c r="T102" i="3"/>
  <c r="T103" i="3"/>
  <c r="T104" i="3"/>
  <c r="T106" i="3"/>
  <c r="T107" i="3"/>
  <c r="T108" i="3"/>
  <c r="T110" i="3"/>
  <c r="T111" i="3"/>
  <c r="T112" i="3"/>
  <c r="T114" i="3"/>
  <c r="T115" i="3"/>
  <c r="T116" i="3"/>
  <c r="S39" i="3"/>
  <c r="U39" i="3"/>
  <c r="V39" i="3"/>
  <c r="W39" i="3"/>
  <c r="X39" i="3"/>
  <c r="S40" i="3"/>
  <c r="U40" i="3"/>
  <c r="V40" i="3"/>
  <c r="W40" i="3"/>
  <c r="X40" i="3"/>
  <c r="S41" i="3"/>
  <c r="V41" i="3"/>
  <c r="W41" i="3"/>
  <c r="X41" i="3"/>
  <c r="S42" i="3"/>
  <c r="U42" i="3"/>
  <c r="V42" i="3"/>
  <c r="W42" i="3"/>
  <c r="X42" i="3"/>
  <c r="S43" i="3"/>
  <c r="U43" i="3"/>
  <c r="V43" i="3"/>
  <c r="W43" i="3"/>
  <c r="X43" i="3"/>
  <c r="S44" i="3"/>
  <c r="U44" i="3"/>
  <c r="V44" i="3"/>
  <c r="W44" i="3"/>
  <c r="X44" i="3"/>
  <c r="S45" i="3"/>
  <c r="V45" i="3"/>
  <c r="W45" i="3"/>
  <c r="X45" i="3"/>
  <c r="S46" i="3"/>
  <c r="U46" i="3"/>
  <c r="V46" i="3"/>
  <c r="W46" i="3"/>
  <c r="X46" i="3"/>
  <c r="S47" i="3"/>
  <c r="U47" i="3"/>
  <c r="V47" i="3"/>
  <c r="W47" i="3"/>
  <c r="X47" i="3"/>
  <c r="S48" i="3"/>
  <c r="U48" i="3"/>
  <c r="V48" i="3"/>
  <c r="W48" i="3"/>
  <c r="X48" i="3"/>
  <c r="S49" i="3"/>
  <c r="V49" i="3"/>
  <c r="W49" i="3"/>
  <c r="X49" i="3"/>
  <c r="S50" i="3"/>
  <c r="U50" i="3"/>
  <c r="V50" i="3"/>
  <c r="W50" i="3"/>
  <c r="X50" i="3"/>
  <c r="S51" i="3"/>
  <c r="U51" i="3"/>
  <c r="V51" i="3"/>
  <c r="W51" i="3"/>
  <c r="X51" i="3"/>
  <c r="S52" i="3"/>
  <c r="U52" i="3"/>
  <c r="V52" i="3"/>
  <c r="W52" i="3"/>
  <c r="X52" i="3"/>
  <c r="S53" i="3"/>
  <c r="V53" i="3"/>
  <c r="W53" i="3"/>
  <c r="X53" i="3"/>
  <c r="S54" i="3"/>
  <c r="U54" i="3"/>
  <c r="V54" i="3"/>
  <c r="W54" i="3"/>
  <c r="X54" i="3"/>
  <c r="S55" i="3"/>
  <c r="U55" i="3"/>
  <c r="V55" i="3"/>
  <c r="W55" i="3"/>
  <c r="X55" i="3"/>
  <c r="S56" i="3"/>
  <c r="U56" i="3"/>
  <c r="V56" i="3"/>
  <c r="W56" i="3"/>
  <c r="X56" i="3"/>
  <c r="S57" i="3"/>
  <c r="V57" i="3"/>
  <c r="W57" i="3"/>
  <c r="X57" i="3"/>
  <c r="S58" i="3"/>
  <c r="U58" i="3"/>
  <c r="V58" i="3"/>
  <c r="W58" i="3"/>
  <c r="X58" i="3"/>
  <c r="S59" i="3"/>
  <c r="U59" i="3"/>
  <c r="V59" i="3"/>
  <c r="W59" i="3"/>
  <c r="X59" i="3"/>
  <c r="S60" i="3"/>
  <c r="U60" i="3"/>
  <c r="V60" i="3"/>
  <c r="W60" i="3"/>
  <c r="X60" i="3"/>
  <c r="S61" i="3"/>
  <c r="V61" i="3"/>
  <c r="W61" i="3"/>
  <c r="X61" i="3"/>
  <c r="S62" i="3"/>
  <c r="U62" i="3"/>
  <c r="V62" i="3"/>
  <c r="W62" i="3"/>
  <c r="X62" i="3"/>
  <c r="S63" i="3"/>
  <c r="U63" i="3"/>
  <c r="V63" i="3"/>
  <c r="W63" i="3"/>
  <c r="X63" i="3"/>
  <c r="S64" i="3"/>
  <c r="U64" i="3"/>
  <c r="V64" i="3"/>
  <c r="W64" i="3"/>
  <c r="X64" i="3"/>
  <c r="S65" i="3"/>
  <c r="V65" i="3"/>
  <c r="W65" i="3"/>
  <c r="X65" i="3"/>
  <c r="S66" i="3"/>
  <c r="U66" i="3"/>
  <c r="V66" i="3"/>
  <c r="W66" i="3"/>
  <c r="X66" i="3"/>
  <c r="S67" i="3"/>
  <c r="U67" i="3"/>
  <c r="V67" i="3"/>
  <c r="W67" i="3"/>
  <c r="X67" i="3"/>
  <c r="S68" i="3"/>
  <c r="U68" i="3"/>
  <c r="V68" i="3"/>
  <c r="W68" i="3"/>
  <c r="X68" i="3"/>
  <c r="S69" i="3"/>
  <c r="V69" i="3"/>
  <c r="W69" i="3"/>
  <c r="X69" i="3"/>
  <c r="S70" i="3"/>
  <c r="U70" i="3"/>
  <c r="V70" i="3"/>
  <c r="W70" i="3"/>
  <c r="X70" i="3"/>
  <c r="S71" i="3"/>
  <c r="U71" i="3"/>
  <c r="V71" i="3"/>
  <c r="W71" i="3"/>
  <c r="X71" i="3"/>
  <c r="S72" i="3"/>
  <c r="U72" i="3"/>
  <c r="V72" i="3"/>
  <c r="W72" i="3"/>
  <c r="X72" i="3"/>
  <c r="S73" i="3"/>
  <c r="V73" i="3"/>
  <c r="W73" i="3"/>
  <c r="X73" i="3"/>
  <c r="S74" i="3"/>
  <c r="U74" i="3"/>
  <c r="V74" i="3"/>
  <c r="W74" i="3"/>
  <c r="X74" i="3"/>
  <c r="S75" i="3"/>
  <c r="U75" i="3"/>
  <c r="V75" i="3"/>
  <c r="W75" i="3"/>
  <c r="X75" i="3"/>
  <c r="S76" i="3"/>
  <c r="U76" i="3"/>
  <c r="V76" i="3"/>
  <c r="W76" i="3"/>
  <c r="X76" i="3"/>
  <c r="S77" i="3"/>
  <c r="V77" i="3"/>
  <c r="W77" i="3"/>
  <c r="X77" i="3"/>
  <c r="S78" i="3"/>
  <c r="U78" i="3"/>
  <c r="V78" i="3"/>
  <c r="W78" i="3"/>
  <c r="X78" i="3"/>
  <c r="S79" i="3"/>
  <c r="U79" i="3"/>
  <c r="V79" i="3"/>
  <c r="W79" i="3"/>
  <c r="X79" i="3"/>
  <c r="S80" i="3"/>
  <c r="U80" i="3"/>
  <c r="V80" i="3"/>
  <c r="W80" i="3"/>
  <c r="X80" i="3"/>
  <c r="S81" i="3"/>
  <c r="V81" i="3"/>
  <c r="W81" i="3"/>
  <c r="X81" i="3"/>
  <c r="S82" i="3"/>
  <c r="U82" i="3"/>
  <c r="V82" i="3"/>
  <c r="W82" i="3"/>
  <c r="X82" i="3"/>
  <c r="S83" i="3"/>
  <c r="U83" i="3"/>
  <c r="V83" i="3"/>
  <c r="W83" i="3"/>
  <c r="X83" i="3"/>
  <c r="S84" i="3"/>
  <c r="U84" i="3"/>
  <c r="V84" i="3"/>
  <c r="W84" i="3"/>
  <c r="X84" i="3"/>
  <c r="S85" i="3"/>
  <c r="V85" i="3"/>
  <c r="W85" i="3"/>
  <c r="X85" i="3"/>
  <c r="S86" i="3"/>
  <c r="U86" i="3"/>
  <c r="V86" i="3"/>
  <c r="W86" i="3"/>
  <c r="X86" i="3"/>
  <c r="S87" i="3"/>
  <c r="U87" i="3"/>
  <c r="V87" i="3"/>
  <c r="W87" i="3"/>
  <c r="X87" i="3"/>
  <c r="S88" i="3"/>
  <c r="U88" i="3"/>
  <c r="V88" i="3"/>
  <c r="W88" i="3"/>
  <c r="X88" i="3"/>
  <c r="S89" i="3"/>
  <c r="V89" i="3"/>
  <c r="W89" i="3"/>
  <c r="X89" i="3"/>
  <c r="S90" i="3"/>
  <c r="U90" i="3"/>
  <c r="V90" i="3"/>
  <c r="W90" i="3"/>
  <c r="X90" i="3"/>
  <c r="S91" i="3"/>
  <c r="U91" i="3"/>
  <c r="V91" i="3"/>
  <c r="W91" i="3"/>
  <c r="X91" i="3"/>
  <c r="S92" i="3"/>
  <c r="U92" i="3"/>
  <c r="V92" i="3"/>
  <c r="W92" i="3"/>
  <c r="X92" i="3"/>
  <c r="S93" i="3"/>
  <c r="V93" i="3"/>
  <c r="W93" i="3"/>
  <c r="X93" i="3"/>
  <c r="S94" i="3"/>
  <c r="U94" i="3"/>
  <c r="V94" i="3"/>
  <c r="W94" i="3"/>
  <c r="X94" i="3"/>
  <c r="S95" i="3"/>
  <c r="U95" i="3"/>
  <c r="V95" i="3"/>
  <c r="W95" i="3"/>
  <c r="X95" i="3"/>
  <c r="S96" i="3"/>
  <c r="U96" i="3"/>
  <c r="V96" i="3"/>
  <c r="W96" i="3"/>
  <c r="X96" i="3"/>
  <c r="S97" i="3"/>
  <c r="V97" i="3"/>
  <c r="W97" i="3"/>
  <c r="X97" i="3"/>
  <c r="S98" i="3"/>
  <c r="U98" i="3"/>
  <c r="V98" i="3"/>
  <c r="W98" i="3"/>
  <c r="X98" i="3"/>
  <c r="S99" i="3"/>
  <c r="U99" i="3"/>
  <c r="V99" i="3"/>
  <c r="W99" i="3"/>
  <c r="X99" i="3"/>
  <c r="S100" i="3"/>
  <c r="U100" i="3"/>
  <c r="V100" i="3"/>
  <c r="W100" i="3"/>
  <c r="X100" i="3"/>
  <c r="S101" i="3"/>
  <c r="V101" i="3"/>
  <c r="W101" i="3"/>
  <c r="X101" i="3"/>
  <c r="S102" i="3"/>
  <c r="U102" i="3"/>
  <c r="V102" i="3"/>
  <c r="W102" i="3"/>
  <c r="X102" i="3"/>
  <c r="S103" i="3"/>
  <c r="U103" i="3"/>
  <c r="V103" i="3"/>
  <c r="W103" i="3"/>
  <c r="X103" i="3"/>
  <c r="S104" i="3"/>
  <c r="U104" i="3"/>
  <c r="V104" i="3"/>
  <c r="W104" i="3"/>
  <c r="X104" i="3"/>
  <c r="S105" i="3"/>
  <c r="V105" i="3"/>
  <c r="W105" i="3"/>
  <c r="X105" i="3"/>
  <c r="S106" i="3"/>
  <c r="U106" i="3"/>
  <c r="V106" i="3"/>
  <c r="W106" i="3"/>
  <c r="X106" i="3"/>
  <c r="S107" i="3"/>
  <c r="U107" i="3"/>
  <c r="V107" i="3"/>
  <c r="W107" i="3"/>
  <c r="X107" i="3"/>
  <c r="S108" i="3"/>
  <c r="U108" i="3"/>
  <c r="V108" i="3"/>
  <c r="W108" i="3"/>
  <c r="X108" i="3"/>
  <c r="S109" i="3"/>
  <c r="V109" i="3"/>
  <c r="W109" i="3"/>
  <c r="X109" i="3"/>
  <c r="S110" i="3"/>
  <c r="U110" i="3"/>
  <c r="V110" i="3"/>
  <c r="W110" i="3"/>
  <c r="X110" i="3"/>
  <c r="S111" i="3"/>
  <c r="U111" i="3"/>
  <c r="V111" i="3"/>
  <c r="W111" i="3"/>
  <c r="X111" i="3"/>
  <c r="S112" i="3"/>
  <c r="U112" i="3"/>
  <c r="V112" i="3"/>
  <c r="W112" i="3"/>
  <c r="X112" i="3"/>
  <c r="S113" i="3"/>
  <c r="V113" i="3"/>
  <c r="W113" i="3"/>
  <c r="X113" i="3"/>
  <c r="S114" i="3"/>
  <c r="U114" i="3"/>
  <c r="V114" i="3"/>
  <c r="W114" i="3"/>
  <c r="X114" i="3"/>
  <c r="S115" i="3"/>
  <c r="U115" i="3"/>
  <c r="V115" i="3"/>
  <c r="W115" i="3"/>
  <c r="X115" i="3"/>
  <c r="S116" i="3"/>
  <c r="U116" i="3"/>
  <c r="V116" i="3"/>
  <c r="W116" i="3"/>
  <c r="X116" i="3"/>
  <c r="S117" i="3"/>
  <c r="V117" i="3"/>
  <c r="W117" i="3"/>
  <c r="X117" i="3"/>
  <c r="S7" i="3"/>
  <c r="V7" i="3"/>
  <c r="W7" i="3"/>
  <c r="X7" i="3"/>
  <c r="S8" i="3"/>
  <c r="U8" i="3"/>
  <c r="V8" i="3"/>
  <c r="W8" i="3"/>
  <c r="X8" i="3"/>
  <c r="V9" i="3"/>
  <c r="W9" i="3"/>
  <c r="X9" i="3"/>
  <c r="S10" i="3"/>
  <c r="U10" i="3"/>
  <c r="V10" i="3"/>
  <c r="W10" i="3"/>
  <c r="X10" i="3"/>
  <c r="S11" i="3"/>
  <c r="U11" i="3"/>
  <c r="V11" i="3"/>
  <c r="W11" i="3"/>
  <c r="X11" i="3"/>
  <c r="S12" i="3"/>
  <c r="U12" i="3"/>
  <c r="V12" i="3"/>
  <c r="W12" i="3"/>
  <c r="X12" i="3"/>
  <c r="V13" i="3"/>
  <c r="W13" i="3"/>
  <c r="X13" i="3"/>
  <c r="S14" i="3"/>
  <c r="U14" i="3"/>
  <c r="V14" i="3"/>
  <c r="W14" i="3"/>
  <c r="X14" i="3"/>
  <c r="S15" i="3"/>
  <c r="U15" i="3"/>
  <c r="V15" i="3"/>
  <c r="W15" i="3"/>
  <c r="X15" i="3"/>
  <c r="S16" i="3"/>
  <c r="U16" i="3"/>
  <c r="V16" i="3"/>
  <c r="W16" i="3"/>
  <c r="X16" i="3"/>
  <c r="V17" i="3"/>
  <c r="W17" i="3"/>
  <c r="X17" i="3"/>
  <c r="S18" i="3"/>
  <c r="U18" i="3"/>
  <c r="V18" i="3"/>
  <c r="W18" i="3"/>
  <c r="X18" i="3"/>
  <c r="S19" i="3"/>
  <c r="U19" i="3"/>
  <c r="V19" i="3"/>
  <c r="W19" i="3"/>
  <c r="X19" i="3"/>
  <c r="S20" i="3"/>
  <c r="U20" i="3"/>
  <c r="V20" i="3"/>
  <c r="W20" i="3"/>
  <c r="X20" i="3"/>
  <c r="V21" i="3"/>
  <c r="W21" i="3"/>
  <c r="X21" i="3"/>
  <c r="S22" i="3"/>
  <c r="U22" i="3"/>
  <c r="V22" i="3"/>
  <c r="W22" i="3"/>
  <c r="X22" i="3"/>
  <c r="S23" i="3"/>
  <c r="U23" i="3"/>
  <c r="V23" i="3"/>
  <c r="W23" i="3"/>
  <c r="X23" i="3"/>
  <c r="S24" i="3"/>
  <c r="U24" i="3"/>
  <c r="V24" i="3"/>
  <c r="W24" i="3"/>
  <c r="X24" i="3"/>
  <c r="V25" i="3"/>
  <c r="W25" i="3"/>
  <c r="X25" i="3"/>
  <c r="S26" i="3"/>
  <c r="U26" i="3"/>
  <c r="V26" i="3"/>
  <c r="W26" i="3"/>
  <c r="X26" i="3"/>
  <c r="S27" i="3"/>
  <c r="U27" i="3"/>
  <c r="V27" i="3"/>
  <c r="W27" i="3"/>
  <c r="X27" i="3"/>
  <c r="S28" i="3"/>
  <c r="U28" i="3"/>
  <c r="V28" i="3"/>
  <c r="W28" i="3"/>
  <c r="X28" i="3"/>
  <c r="V29" i="3"/>
  <c r="W29" i="3"/>
  <c r="X29" i="3"/>
  <c r="S30" i="3"/>
  <c r="U30" i="3"/>
  <c r="V30" i="3"/>
  <c r="W30" i="3"/>
  <c r="X30" i="3"/>
  <c r="S31" i="3"/>
  <c r="U31" i="3"/>
  <c r="V31" i="3"/>
  <c r="W31" i="3"/>
  <c r="X31" i="3"/>
  <c r="S32" i="3"/>
  <c r="U32" i="3"/>
  <c r="V32" i="3"/>
  <c r="W32" i="3"/>
  <c r="X32" i="3"/>
  <c r="V33" i="3"/>
  <c r="W33" i="3"/>
  <c r="X33" i="3"/>
  <c r="S34" i="3"/>
  <c r="U34" i="3"/>
  <c r="V34" i="3"/>
  <c r="W34" i="3"/>
  <c r="X34" i="3"/>
  <c r="S35" i="3"/>
  <c r="U35" i="3"/>
  <c r="V35" i="3"/>
  <c r="W35" i="3"/>
  <c r="X35" i="3"/>
  <c r="S36" i="3"/>
  <c r="U36" i="3"/>
  <c r="V36" i="3"/>
  <c r="W36" i="3"/>
  <c r="X36" i="3"/>
  <c r="V37" i="3"/>
  <c r="W37" i="3"/>
  <c r="X37" i="3"/>
  <c r="S38" i="3"/>
  <c r="U38" i="3"/>
  <c r="V38" i="3"/>
  <c r="W38" i="3"/>
  <c r="X38" i="3"/>
  <c r="S6" i="3"/>
  <c r="W6" i="3"/>
  <c r="X6" i="3"/>
  <c r="H118" i="3"/>
  <c r="I118" i="3"/>
  <c r="J118" i="3"/>
  <c r="K118" i="3"/>
  <c r="V118" i="3" s="1"/>
  <c r="M118" i="3"/>
  <c r="O118" i="3"/>
  <c r="P118" i="3"/>
  <c r="Q118" i="3"/>
  <c r="R118" i="3"/>
  <c r="D117" i="9"/>
  <c r="D115" i="9"/>
  <c r="D106" i="8"/>
  <c r="D102" i="8"/>
  <c r="D94" i="9"/>
  <c r="D88" i="9"/>
  <c r="D84" i="8"/>
  <c r="D70" i="8"/>
  <c r="D63" i="9"/>
  <c r="D57" i="8"/>
  <c r="D49" i="9"/>
  <c r="D46" i="8"/>
  <c r="D45" i="9"/>
  <c r="D44" i="8"/>
  <c r="D43" i="9"/>
  <c r="D40" i="9"/>
  <c r="D38" i="9"/>
  <c r="D15" i="9"/>
  <c r="D14" i="9"/>
  <c r="D9" i="8"/>
  <c r="D8" i="9"/>
  <c r="D6" i="9"/>
  <c r="D12" i="11"/>
  <c r="D31" i="11"/>
  <c r="D39" i="11"/>
  <c r="D84" i="11"/>
  <c r="D101" i="8"/>
  <c r="D101" i="9"/>
  <c r="D117" i="8"/>
  <c r="D15" i="11"/>
  <c r="D33" i="11"/>
  <c r="D71" i="11"/>
  <c r="D79" i="11"/>
  <c r="D113" i="11"/>
  <c r="D53" i="8"/>
  <c r="D57" i="9"/>
  <c r="D65" i="8"/>
  <c r="D69" i="9"/>
  <c r="D73" i="8"/>
  <c r="D76" i="9"/>
  <c r="D76" i="8"/>
  <c r="D82" i="9"/>
  <c r="D90" i="9"/>
  <c r="D90" i="8"/>
  <c r="D102" i="9"/>
  <c r="D110" i="9"/>
  <c r="D110" i="8"/>
  <c r="D114" i="8"/>
  <c r="D114" i="9"/>
  <c r="D20" i="11"/>
  <c r="D25" i="11"/>
  <c r="D45" i="11"/>
  <c r="D63" i="11"/>
  <c r="D78" i="11"/>
  <c r="D81" i="11"/>
  <c r="D97" i="11"/>
  <c r="D102" i="11"/>
  <c r="D51" i="11"/>
  <c r="D57" i="11"/>
  <c r="D105" i="11"/>
  <c r="D97" i="9"/>
  <c r="D97" i="8"/>
  <c r="D113" i="9"/>
  <c r="D21" i="11"/>
  <c r="D87" i="11"/>
  <c r="D30" i="9"/>
  <c r="D30" i="8"/>
  <c r="D36" i="8"/>
  <c r="D36" i="9"/>
  <c r="D45" i="8"/>
  <c r="D86" i="9"/>
  <c r="D86" i="8"/>
  <c r="D94" i="8"/>
  <c r="D106" i="9"/>
  <c r="D12" i="9"/>
  <c r="D12" i="8"/>
  <c r="D16" i="9"/>
  <c r="D16" i="8"/>
  <c r="D20" i="8"/>
  <c r="D24" i="9"/>
  <c r="D24" i="8"/>
  <c r="D34" i="8"/>
  <c r="D37" i="8"/>
  <c r="D39" i="9"/>
  <c r="D50" i="8"/>
  <c r="D50" i="9"/>
  <c r="D54" i="9"/>
  <c r="D54" i="8"/>
  <c r="D62" i="9"/>
  <c r="D62" i="8"/>
  <c r="D66" i="8"/>
  <c r="D66" i="9"/>
  <c r="D74" i="9"/>
  <c r="D74" i="8"/>
  <c r="D79" i="9"/>
  <c r="D91" i="9"/>
  <c r="D19" i="11"/>
  <c r="D36" i="11"/>
  <c r="D42" i="11"/>
  <c r="D44" i="11"/>
  <c r="D53" i="11"/>
  <c r="D62" i="11"/>
  <c r="D65" i="11"/>
  <c r="D92" i="11"/>
  <c r="D101" i="11"/>
  <c r="D80" i="9"/>
  <c r="D80" i="8"/>
  <c r="D88" i="8"/>
  <c r="D96" i="8"/>
  <c r="D29" i="11"/>
  <c r="D52" i="11"/>
  <c r="D61" i="11"/>
  <c r="D13" i="8"/>
  <c r="D21" i="8"/>
  <c r="D21" i="9"/>
  <c r="D25" i="9"/>
  <c r="D28" i="8"/>
  <c r="D40" i="8"/>
  <c r="D55" i="9"/>
  <c r="D77" i="9"/>
  <c r="D77" i="8"/>
  <c r="D92" i="9"/>
  <c r="D92" i="8"/>
  <c r="D99" i="8"/>
  <c r="D10" i="9"/>
  <c r="D10" i="8"/>
  <c r="D14" i="8"/>
  <c r="D18" i="8"/>
  <c r="D18" i="9"/>
  <c r="D22" i="9"/>
  <c r="D22" i="8"/>
  <c r="D29" i="8"/>
  <c r="D33" i="9"/>
  <c r="D41" i="9"/>
  <c r="D41" i="8"/>
  <c r="D44" i="9"/>
  <c r="D48" i="9"/>
  <c r="D48" i="8"/>
  <c r="D52" i="8"/>
  <c r="D56" i="9"/>
  <c r="D56" i="8"/>
  <c r="D60" i="9"/>
  <c r="D60" i="8"/>
  <c r="D64" i="9"/>
  <c r="D64" i="8"/>
  <c r="D68" i="8"/>
  <c r="D68" i="9"/>
  <c r="D72" i="8"/>
  <c r="D78" i="9"/>
  <c r="D81" i="9"/>
  <c r="D85" i="8"/>
  <c r="D85" i="9"/>
  <c r="D89" i="9"/>
  <c r="D89" i="8"/>
  <c r="D93" i="9"/>
  <c r="D93" i="8"/>
  <c r="D100" i="8"/>
  <c r="D100" i="9"/>
  <c r="D104" i="9"/>
  <c r="D104" i="8"/>
  <c r="D108" i="9"/>
  <c r="D108" i="8"/>
  <c r="D112" i="9"/>
  <c r="D116" i="8"/>
  <c r="D116" i="9"/>
  <c r="D13" i="11"/>
  <c r="D23" i="11"/>
  <c r="D26" i="11"/>
  <c r="D35" i="11"/>
  <c r="D46" i="11"/>
  <c r="D49" i="11"/>
  <c r="D55" i="11"/>
  <c r="D58" i="11"/>
  <c r="D67" i="11"/>
  <c r="D103" i="11"/>
  <c r="D116" i="11"/>
  <c r="D12" i="12"/>
  <c r="D24" i="12"/>
  <c r="D30" i="12"/>
  <c r="D34" i="12"/>
  <c r="D36" i="12"/>
  <c r="D38" i="12"/>
  <c r="D42" i="12"/>
  <c r="D46" i="12"/>
  <c r="D48" i="12"/>
  <c r="D53" i="12"/>
  <c r="D55" i="12"/>
  <c r="D61" i="12"/>
  <c r="D64" i="12"/>
  <c r="D67" i="12"/>
  <c r="D70" i="12"/>
  <c r="D72" i="12"/>
  <c r="D78" i="8"/>
  <c r="D38" i="8"/>
  <c r="D51" i="9"/>
  <c r="D28" i="9"/>
  <c r="D37" i="9"/>
  <c r="D34" i="9"/>
  <c r="D113" i="8"/>
  <c r="D105" i="8"/>
  <c r="D73" i="9"/>
  <c r="D69" i="8"/>
  <c r="D65" i="9"/>
  <c r="D53" i="9"/>
  <c r="D11" i="12"/>
  <c r="D20" i="12"/>
  <c r="D35" i="12"/>
  <c r="D47" i="12"/>
  <c r="D54" i="12"/>
  <c r="D56" i="12"/>
  <c r="E93" i="12"/>
  <c r="E63" i="12"/>
  <c r="E11" i="12"/>
  <c r="D10" i="11"/>
  <c r="D41" i="11"/>
  <c r="D47" i="11"/>
  <c r="D60" i="11"/>
  <c r="D73" i="11"/>
  <c r="D91" i="11"/>
  <c r="D98" i="11"/>
  <c r="D107" i="11"/>
  <c r="D109" i="11"/>
  <c r="E68" i="12"/>
  <c r="E56" i="12"/>
  <c r="E46" i="12"/>
  <c r="E36" i="12"/>
  <c r="E22" i="12"/>
  <c r="V6" i="3"/>
  <c r="V56" i="12"/>
  <c r="V20" i="12"/>
  <c r="X8" i="12"/>
  <c r="V48" i="12"/>
  <c r="V36" i="12"/>
  <c r="X28" i="12"/>
  <c r="U117" i="12"/>
  <c r="X116" i="12"/>
  <c r="U113" i="12"/>
  <c r="X112" i="12"/>
  <c r="U109" i="12"/>
  <c r="X108" i="12"/>
  <c r="U105" i="12"/>
  <c r="X104" i="12"/>
  <c r="U101" i="12"/>
  <c r="X100" i="12"/>
  <c r="U97" i="12"/>
  <c r="X96" i="12"/>
  <c r="U93" i="12"/>
  <c r="X92" i="12"/>
  <c r="U89" i="12"/>
  <c r="X88" i="12"/>
  <c r="X84" i="12"/>
  <c r="X80" i="12"/>
  <c r="X76" i="12"/>
  <c r="X72" i="12"/>
  <c r="X68" i="12"/>
  <c r="U60" i="12"/>
  <c r="U52" i="12"/>
  <c r="U44" i="12"/>
  <c r="V40" i="12"/>
  <c r="X37" i="12"/>
  <c r="X32" i="12"/>
  <c r="U28" i="12"/>
  <c r="V24" i="12"/>
  <c r="U17" i="12"/>
  <c r="X16" i="12"/>
  <c r="U12" i="12"/>
  <c r="U8" i="12"/>
  <c r="V64" i="12"/>
  <c r="X60" i="12"/>
  <c r="X52" i="12"/>
  <c r="X44" i="12"/>
  <c r="X12" i="12"/>
  <c r="V8" i="12"/>
  <c r="U62" i="12"/>
  <c r="U58" i="12"/>
  <c r="U54" i="12"/>
  <c r="U50" i="12"/>
  <c r="U46" i="12"/>
  <c r="U42" i="12"/>
  <c r="U38" i="12"/>
  <c r="U34" i="12"/>
  <c r="U30" i="12"/>
  <c r="U26" i="12"/>
  <c r="U22" i="12"/>
  <c r="U18" i="12"/>
  <c r="U14" i="12"/>
  <c r="X7" i="12"/>
  <c r="T6" i="3"/>
  <c r="G118" i="3"/>
  <c r="L118" i="11"/>
  <c r="L118" i="8"/>
  <c r="D29" i="9"/>
  <c r="D25" i="8"/>
  <c r="D17" i="8"/>
  <c r="D96" i="9"/>
  <c r="D20" i="9"/>
  <c r="D8" i="12"/>
  <c r="D21" i="12"/>
  <c r="D27" i="12"/>
  <c r="D37" i="12"/>
  <c r="D40" i="12"/>
  <c r="D43" i="12"/>
  <c r="D58" i="12"/>
  <c r="F92" i="12"/>
  <c r="F54" i="12"/>
  <c r="F47" i="12"/>
  <c r="O119" i="12"/>
  <c r="Y7" i="12"/>
  <c r="V7" i="12"/>
  <c r="T6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U10" i="9"/>
  <c r="S6" i="9"/>
  <c r="U118" i="10"/>
  <c r="V9" i="7"/>
  <c r="V13" i="7"/>
  <c r="V17" i="7"/>
  <c r="V21" i="7"/>
  <c r="V25" i="7"/>
  <c r="V29" i="7"/>
  <c r="V33" i="7"/>
  <c r="V37" i="7"/>
  <c r="V41" i="7"/>
  <c r="V45" i="7"/>
  <c r="V49" i="7"/>
  <c r="V53" i="7"/>
  <c r="V57" i="7"/>
  <c r="V61" i="7"/>
  <c r="V65" i="7"/>
  <c r="V69" i="7"/>
  <c r="V73" i="7"/>
  <c r="V77" i="7"/>
  <c r="V81" i="7"/>
  <c r="V85" i="7"/>
  <c r="V89" i="7"/>
  <c r="V93" i="7"/>
  <c r="V97" i="7"/>
  <c r="V101" i="7"/>
  <c r="V105" i="7"/>
  <c r="V109" i="7"/>
  <c r="V113" i="7"/>
  <c r="V117" i="7"/>
  <c r="U27" i="6"/>
  <c r="S51" i="6"/>
  <c r="U117" i="3"/>
  <c r="U113" i="3"/>
  <c r="U109" i="3"/>
  <c r="U105" i="3"/>
  <c r="U101" i="3"/>
  <c r="U97" i="3"/>
  <c r="U93" i="3"/>
  <c r="U89" i="3"/>
  <c r="U85" i="3"/>
  <c r="U81" i="3"/>
  <c r="U77" i="3"/>
  <c r="U73" i="3"/>
  <c r="U69" i="3"/>
  <c r="U65" i="3"/>
  <c r="U61" i="3"/>
  <c r="U57" i="3"/>
  <c r="U53" i="3"/>
  <c r="U49" i="3"/>
  <c r="U45" i="3"/>
  <c r="U41" i="3"/>
  <c r="T37" i="3"/>
  <c r="T33" i="3"/>
  <c r="T29" i="3"/>
  <c r="T25" i="3"/>
  <c r="T21" i="3"/>
  <c r="T17" i="3"/>
  <c r="T13" i="3"/>
  <c r="T9" i="3"/>
  <c r="S37" i="3"/>
  <c r="S33" i="3"/>
  <c r="S29" i="3"/>
  <c r="S25" i="3"/>
  <c r="S21" i="3"/>
  <c r="S17" i="3"/>
  <c r="S13" i="3"/>
  <c r="S9" i="3"/>
  <c r="U12" i="11"/>
  <c r="U28" i="11"/>
  <c r="U44" i="11"/>
  <c r="U60" i="11"/>
  <c r="U76" i="11"/>
  <c r="U92" i="11"/>
  <c r="U100" i="11"/>
  <c r="U108" i="11"/>
  <c r="U116" i="11"/>
  <c r="U8" i="11"/>
  <c r="U24" i="11"/>
  <c r="U40" i="11"/>
  <c r="U56" i="11"/>
  <c r="U72" i="11"/>
  <c r="U88" i="11"/>
  <c r="U96" i="11"/>
  <c r="U104" i="11"/>
  <c r="U112" i="11"/>
  <c r="S56" i="11"/>
  <c r="S72" i="11"/>
  <c r="S88" i="11"/>
  <c r="S96" i="11"/>
  <c r="S104" i="11"/>
  <c r="S112" i="11"/>
  <c r="S8" i="11"/>
  <c r="T40" i="11"/>
  <c r="U7" i="4"/>
  <c r="U15" i="4"/>
  <c r="U23" i="4"/>
  <c r="U31" i="4"/>
  <c r="U39" i="4"/>
  <c r="S7" i="4"/>
  <c r="T6" i="4"/>
  <c r="S8" i="5"/>
  <c r="S12" i="5"/>
  <c r="S16" i="5"/>
  <c r="S20" i="5"/>
  <c r="S24" i="5"/>
  <c r="S28" i="5"/>
  <c r="S32" i="5"/>
  <c r="S36" i="5"/>
  <c r="S40" i="5"/>
  <c r="S44" i="5"/>
  <c r="S48" i="5"/>
  <c r="S52" i="5"/>
  <c r="S56" i="5"/>
  <c r="S60" i="5"/>
  <c r="S64" i="5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U8" i="5"/>
  <c r="U12" i="5"/>
  <c r="U16" i="5"/>
  <c r="U20" i="5"/>
  <c r="U24" i="5"/>
  <c r="U28" i="5"/>
  <c r="U32" i="5"/>
  <c r="U36" i="5"/>
  <c r="U40" i="5"/>
  <c r="U44" i="5"/>
  <c r="U48" i="5"/>
  <c r="U52" i="5"/>
  <c r="U56" i="5"/>
  <c r="U60" i="5"/>
  <c r="U64" i="5"/>
  <c r="U68" i="5"/>
  <c r="U72" i="5"/>
  <c r="U76" i="5"/>
  <c r="U80" i="5"/>
  <c r="U84" i="5"/>
  <c r="U88" i="5"/>
  <c r="U92" i="5"/>
  <c r="U96" i="5"/>
  <c r="U100" i="5"/>
  <c r="U104" i="5"/>
  <c r="U108" i="5"/>
  <c r="U112" i="5"/>
  <c r="U116" i="5"/>
  <c r="T8" i="5"/>
  <c r="U7" i="6"/>
  <c r="U19" i="6"/>
  <c r="U47" i="6"/>
  <c r="U75" i="6"/>
  <c r="U79" i="6"/>
  <c r="U83" i="6"/>
  <c r="U87" i="6"/>
  <c r="S91" i="6"/>
  <c r="T99" i="6"/>
  <c r="U107" i="6"/>
  <c r="S111" i="6"/>
  <c r="U115" i="6"/>
  <c r="S27" i="6"/>
  <c r="S35" i="6"/>
  <c r="U15" i="6"/>
  <c r="S7" i="6"/>
  <c r="U39" i="6"/>
  <c r="U71" i="6"/>
  <c r="T75" i="6"/>
  <c r="T83" i="6"/>
  <c r="U103" i="6"/>
  <c r="T115" i="6"/>
  <c r="U23" i="6"/>
  <c r="T55" i="6"/>
  <c r="U43" i="6"/>
  <c r="U67" i="6"/>
  <c r="S13" i="6"/>
  <c r="T21" i="6"/>
  <c r="S29" i="6"/>
  <c r="U33" i="6"/>
  <c r="U37" i="6"/>
  <c r="T45" i="6"/>
  <c r="U53" i="6"/>
  <c r="S61" i="6"/>
  <c r="U65" i="6"/>
  <c r="S69" i="6"/>
  <c r="T89" i="6"/>
  <c r="U93" i="6"/>
  <c r="T97" i="6"/>
  <c r="U101" i="6"/>
  <c r="T105" i="6"/>
  <c r="T113" i="6"/>
  <c r="S9" i="6"/>
  <c r="T37" i="6"/>
  <c r="T65" i="6"/>
  <c r="U73" i="6"/>
  <c r="U77" i="6"/>
  <c r="U81" i="6"/>
  <c r="T93" i="6"/>
  <c r="H118" i="8"/>
  <c r="U7" i="12"/>
  <c r="J119" i="12"/>
  <c r="I119" i="7"/>
  <c r="V7" i="7"/>
  <c r="U118" i="9"/>
  <c r="E54" i="12"/>
  <c r="F34" i="12"/>
  <c r="F53" i="12"/>
  <c r="D42" i="9"/>
  <c r="D49" i="8"/>
  <c r="D13" i="9"/>
  <c r="D112" i="8"/>
  <c r="D81" i="8"/>
  <c r="D52" i="9"/>
  <c r="D26" i="9"/>
  <c r="D32" i="8"/>
  <c r="D17" i="9"/>
  <c r="D70" i="9"/>
  <c r="D58" i="9"/>
  <c r="D98" i="8"/>
  <c r="D9" i="9"/>
  <c r="D61" i="9"/>
  <c r="D72" i="9"/>
  <c r="D84" i="9"/>
  <c r="D32" i="9"/>
  <c r="D61" i="8"/>
  <c r="D109" i="8"/>
  <c r="D109" i="9"/>
  <c r="D26" i="8"/>
  <c r="D58" i="8"/>
  <c r="D46" i="9"/>
  <c r="D98" i="9"/>
  <c r="D42" i="8"/>
  <c r="D8" i="8"/>
  <c r="D33" i="8"/>
  <c r="D105" i="9"/>
  <c r="D82" i="8"/>
  <c r="D15" i="12"/>
  <c r="D19" i="12"/>
  <c r="D83" i="12"/>
  <c r="E92" i="12"/>
  <c r="E78" i="12"/>
  <c r="E74" i="12"/>
  <c r="E100" i="12"/>
  <c r="E98" i="12"/>
  <c r="E80" i="12"/>
  <c r="E76" i="12"/>
  <c r="E37" i="12"/>
  <c r="U46" i="4"/>
  <c r="S46" i="4"/>
  <c r="U50" i="4"/>
  <c r="S50" i="4"/>
  <c r="U52" i="4"/>
  <c r="S52" i="4"/>
  <c r="U56" i="4"/>
  <c r="S56" i="4"/>
  <c r="U62" i="4"/>
  <c r="S62" i="4"/>
  <c r="U66" i="4"/>
  <c r="S66" i="4"/>
  <c r="U68" i="4"/>
  <c r="S68" i="4"/>
  <c r="U72" i="4"/>
  <c r="S72" i="4"/>
  <c r="U76" i="4"/>
  <c r="S76" i="4"/>
  <c r="U80" i="4"/>
  <c r="S80" i="4"/>
  <c r="U84" i="4"/>
  <c r="S84" i="4"/>
  <c r="U88" i="4"/>
  <c r="S88" i="4"/>
  <c r="U92" i="4"/>
  <c r="S92" i="4"/>
  <c r="U96" i="4"/>
  <c r="S96" i="4"/>
  <c r="U100" i="4"/>
  <c r="S100" i="4"/>
  <c r="U104" i="4"/>
  <c r="S104" i="4"/>
  <c r="U108" i="4"/>
  <c r="S108" i="4"/>
  <c r="U114" i="4"/>
  <c r="S114" i="4"/>
  <c r="U44" i="4"/>
  <c r="S44" i="4"/>
  <c r="U48" i="4"/>
  <c r="S48" i="4"/>
  <c r="U54" i="4"/>
  <c r="S54" i="4"/>
  <c r="U58" i="4"/>
  <c r="S58" i="4"/>
  <c r="U60" i="4"/>
  <c r="S60" i="4"/>
  <c r="U64" i="4"/>
  <c r="S64" i="4"/>
  <c r="U70" i="4"/>
  <c r="S70" i="4"/>
  <c r="U74" i="4"/>
  <c r="S74" i="4"/>
  <c r="U78" i="4"/>
  <c r="S78" i="4"/>
  <c r="U82" i="4"/>
  <c r="S82" i="4"/>
  <c r="U86" i="4"/>
  <c r="S86" i="4"/>
  <c r="U90" i="4"/>
  <c r="S90" i="4"/>
  <c r="U94" i="4"/>
  <c r="S94" i="4"/>
  <c r="U98" i="4"/>
  <c r="S98" i="4"/>
  <c r="U102" i="4"/>
  <c r="S102" i="4"/>
  <c r="U106" i="4"/>
  <c r="S106" i="4"/>
  <c r="U110" i="4"/>
  <c r="S110" i="4"/>
  <c r="U112" i="4"/>
  <c r="S112" i="4"/>
  <c r="U116" i="4"/>
  <c r="S116" i="4"/>
  <c r="U6" i="4"/>
  <c r="S8" i="4"/>
  <c r="S10" i="4"/>
  <c r="S12" i="4"/>
  <c r="S14" i="4"/>
  <c r="S16" i="4"/>
  <c r="S18" i="4"/>
  <c r="S20" i="4"/>
  <c r="S22" i="4"/>
  <c r="S24" i="4"/>
  <c r="U26" i="4"/>
  <c r="S28" i="4"/>
  <c r="U30" i="4"/>
  <c r="S32" i="4"/>
  <c r="U34" i="4"/>
  <c r="S36" i="4"/>
  <c r="U38" i="4"/>
  <c r="S40" i="4"/>
  <c r="U42" i="4"/>
  <c r="S118" i="16" l="1"/>
  <c r="R118" i="16"/>
  <c r="X118" i="10"/>
  <c r="X118" i="4"/>
  <c r="X118" i="9"/>
  <c r="X118" i="6"/>
  <c r="D9" i="12"/>
  <c r="D17" i="12"/>
  <c r="C8" i="5"/>
  <c r="C118" i="4"/>
  <c r="C16" i="10"/>
  <c r="D16" i="5"/>
  <c r="C24" i="5"/>
  <c r="D24" i="4"/>
  <c r="C32" i="5"/>
  <c r="D32" i="4"/>
  <c r="C40" i="5"/>
  <c r="D40" i="4"/>
  <c r="C48" i="5"/>
  <c r="D48" i="4"/>
  <c r="C56" i="5"/>
  <c r="D56" i="4"/>
  <c r="C64" i="5"/>
  <c r="D64" i="4"/>
  <c r="C72" i="5"/>
  <c r="D72" i="4"/>
  <c r="C80" i="5"/>
  <c r="D80" i="4"/>
  <c r="C88" i="5"/>
  <c r="D88" i="4"/>
  <c r="C96" i="5"/>
  <c r="D96" i="4"/>
  <c r="C104" i="5"/>
  <c r="D104" i="4"/>
  <c r="C112" i="5"/>
  <c r="D112" i="4"/>
  <c r="C94" i="5"/>
  <c r="D94" i="4"/>
  <c r="C118" i="16"/>
  <c r="E14" i="12"/>
  <c r="C50" i="5"/>
  <c r="D50" i="4"/>
  <c r="C114" i="5"/>
  <c r="D114" i="4"/>
  <c r="C22" i="5"/>
  <c r="D22" i="4"/>
  <c r="C38" i="5"/>
  <c r="D38" i="4"/>
  <c r="C70" i="5"/>
  <c r="D70" i="4"/>
  <c r="D13" i="12"/>
  <c r="E34" i="12"/>
  <c r="U118" i="6"/>
  <c r="D102" i="12"/>
  <c r="E107" i="12"/>
  <c r="D26" i="12"/>
  <c r="D68" i="11"/>
  <c r="D117" i="11"/>
  <c r="X118" i="3"/>
  <c r="D98" i="12"/>
  <c r="E102" i="12"/>
  <c r="E91" i="12"/>
  <c r="E88" i="12"/>
  <c r="E86" i="12"/>
  <c r="E84" i="12"/>
  <c r="E82" i="12"/>
  <c r="E79" i="12"/>
  <c r="E77" i="12"/>
  <c r="E75" i="12"/>
  <c r="E66" i="12"/>
  <c r="D77" i="12"/>
  <c r="D85" i="12"/>
  <c r="D93" i="12"/>
  <c r="D77" i="11"/>
  <c r="E109" i="12"/>
  <c r="E48" i="12"/>
  <c r="D78" i="12"/>
  <c r="D90" i="12"/>
  <c r="Y119" i="12"/>
  <c r="E16" i="12"/>
  <c r="E12" i="12"/>
  <c r="E10" i="12"/>
  <c r="D9" i="11"/>
  <c r="D28" i="11"/>
  <c r="E64" i="12"/>
  <c r="E62" i="12"/>
  <c r="E60" i="12"/>
  <c r="E58" i="12"/>
  <c r="E45" i="12"/>
  <c r="E43" i="12"/>
  <c r="E29" i="12"/>
  <c r="E27" i="12"/>
  <c r="E8" i="12"/>
  <c r="D103" i="9"/>
  <c r="E117" i="12"/>
  <c r="E69" i="12"/>
  <c r="E53" i="12"/>
  <c r="E20" i="12"/>
  <c r="E15" i="12"/>
  <c r="W119" i="7"/>
  <c r="E110" i="12"/>
  <c r="E108" i="12"/>
  <c r="E106" i="12"/>
  <c r="E90" i="12"/>
  <c r="E72" i="12"/>
  <c r="E70" i="12"/>
  <c r="E61" i="12"/>
  <c r="E59" i="12"/>
  <c r="E55" i="12"/>
  <c r="E52" i="12"/>
  <c r="E50" i="12"/>
  <c r="E44" i="12"/>
  <c r="E42" i="12"/>
  <c r="E40" i="12"/>
  <c r="E38" i="12"/>
  <c r="C110" i="10"/>
  <c r="D110" i="5"/>
  <c r="C6" i="5"/>
  <c r="D6" i="4"/>
  <c r="C30" i="10"/>
  <c r="D30" i="5"/>
  <c r="C66" i="10"/>
  <c r="D66" i="5"/>
  <c r="C18" i="10"/>
  <c r="D18" i="5"/>
  <c r="C34" i="10"/>
  <c r="D34" i="5"/>
  <c r="E118" i="12"/>
  <c r="E116" i="12"/>
  <c r="E114" i="12"/>
  <c r="E112" i="12"/>
  <c r="E103" i="12"/>
  <c r="E101" i="12"/>
  <c r="E99" i="12"/>
  <c r="E94" i="12"/>
  <c r="E87" i="12"/>
  <c r="E85" i="12"/>
  <c r="E83" i="12"/>
  <c r="E30" i="12"/>
  <c r="E28" i="12"/>
  <c r="E26" i="12"/>
  <c r="E24" i="12"/>
  <c r="E104" i="12"/>
  <c r="E101" i="3"/>
  <c r="E85" i="3"/>
  <c r="E37" i="3"/>
  <c r="E21" i="3"/>
  <c r="D91" i="8"/>
  <c r="D87" i="8"/>
  <c r="E87" i="3"/>
  <c r="D83" i="9"/>
  <c r="D79" i="8"/>
  <c r="E79" i="3"/>
  <c r="D67" i="8"/>
  <c r="D63" i="8"/>
  <c r="E55" i="3"/>
  <c r="D47" i="9"/>
  <c r="D39" i="8"/>
  <c r="D35" i="9"/>
  <c r="E35" i="3"/>
  <c r="D27" i="9"/>
  <c r="D23" i="8"/>
  <c r="D19" i="8"/>
  <c r="E15" i="3"/>
  <c r="E118" i="16"/>
  <c r="W119" i="12"/>
  <c r="W118" i="11"/>
  <c r="V118" i="9"/>
  <c r="W118" i="6"/>
  <c r="W118" i="10"/>
  <c r="V118" i="5"/>
  <c r="V118" i="4"/>
  <c r="U118" i="3"/>
  <c r="U118" i="16"/>
  <c r="F107" i="12"/>
  <c r="F101" i="12"/>
  <c r="W118" i="3"/>
  <c r="C119" i="12"/>
  <c r="C118" i="8"/>
  <c r="F55" i="3"/>
  <c r="D7" i="8"/>
  <c r="D23" i="9"/>
  <c r="D67" i="9"/>
  <c r="D115" i="8"/>
  <c r="D43" i="8"/>
  <c r="D75" i="9"/>
  <c r="D15" i="8"/>
  <c r="D31" i="8"/>
  <c r="D59" i="8"/>
  <c r="D59" i="9"/>
  <c r="D111" i="8"/>
  <c r="D99" i="9"/>
  <c r="D51" i="8"/>
  <c r="D83" i="8"/>
  <c r="D19" i="9"/>
  <c r="D7" i="9"/>
  <c r="D11" i="9"/>
  <c r="D31" i="9"/>
  <c r="D111" i="9"/>
  <c r="D118" i="3"/>
  <c r="D55" i="8"/>
  <c r="D11" i="8"/>
  <c r="D95" i="8"/>
  <c r="D35" i="8"/>
  <c r="D107" i="8"/>
  <c r="D71" i="9"/>
  <c r="D103" i="8"/>
  <c r="D71" i="8"/>
  <c r="D47" i="8"/>
  <c r="D107" i="9"/>
  <c r="D95" i="9"/>
  <c r="D87" i="9"/>
  <c r="D27" i="8"/>
  <c r="D75" i="8"/>
  <c r="D6" i="8"/>
  <c r="Y119" i="7"/>
  <c r="W118" i="16"/>
  <c r="X118" i="5"/>
  <c r="Z119" i="12"/>
  <c r="W118" i="9"/>
  <c r="V118" i="16"/>
  <c r="W118" i="5"/>
  <c r="W118" i="4"/>
  <c r="S118" i="3"/>
  <c r="T118" i="3"/>
  <c r="T118" i="5"/>
  <c r="U118" i="5"/>
  <c r="T118" i="16"/>
  <c r="U87" i="12"/>
  <c r="X21" i="12"/>
  <c r="X49" i="12"/>
  <c r="X57" i="12"/>
  <c r="X65" i="12"/>
  <c r="U69" i="12"/>
  <c r="U73" i="12"/>
  <c r="U77" i="12"/>
  <c r="U81" i="12"/>
  <c r="U85" i="12"/>
  <c r="X87" i="12"/>
  <c r="X85" i="12"/>
  <c r="X83" i="12"/>
  <c r="X81" i="12"/>
  <c r="X79" i="12"/>
  <c r="X77" i="12"/>
  <c r="X75" i="12"/>
  <c r="X71" i="12"/>
  <c r="X69" i="12"/>
  <c r="X67" i="12"/>
  <c r="X53" i="12"/>
  <c r="U53" i="12"/>
  <c r="X51" i="12"/>
  <c r="X45" i="12"/>
  <c r="U45" i="12"/>
  <c r="X43" i="12"/>
  <c r="U43" i="12"/>
  <c r="X29" i="12"/>
  <c r="U29" i="12"/>
  <c r="X27" i="12"/>
  <c r="U27" i="12"/>
  <c r="V21" i="12"/>
  <c r="X9" i="12"/>
  <c r="X119" i="12"/>
  <c r="X50" i="12"/>
  <c r="X40" i="12"/>
  <c r="U36" i="12"/>
  <c r="V16" i="12"/>
  <c r="U119" i="12"/>
  <c r="V119" i="12"/>
  <c r="V118" i="11"/>
  <c r="S9" i="11"/>
  <c r="S31" i="11"/>
  <c r="V31" i="11"/>
  <c r="S35" i="11"/>
  <c r="V35" i="11"/>
  <c r="S37" i="11"/>
  <c r="S41" i="11"/>
  <c r="T65" i="11"/>
  <c r="T67" i="11"/>
  <c r="T69" i="11"/>
  <c r="T71" i="11"/>
  <c r="T77" i="11"/>
  <c r="T79" i="11"/>
  <c r="T89" i="11"/>
  <c r="T95" i="11"/>
  <c r="T99" i="11"/>
  <c r="T101" i="11"/>
  <c r="T105" i="11"/>
  <c r="T111" i="11"/>
  <c r="T115" i="11"/>
  <c r="T117" i="11"/>
  <c r="T90" i="11"/>
  <c r="S90" i="11"/>
  <c r="T24" i="11"/>
  <c r="S80" i="11"/>
  <c r="S64" i="11"/>
  <c r="U80" i="11"/>
  <c r="U64" i="11"/>
  <c r="U48" i="11"/>
  <c r="U32" i="11"/>
  <c r="U52" i="11"/>
  <c r="U36" i="11"/>
  <c r="U20" i="11"/>
  <c r="T18" i="11"/>
  <c r="U22" i="11"/>
  <c r="T34" i="11"/>
  <c r="U38" i="11"/>
  <c r="U46" i="11"/>
  <c r="U54" i="11"/>
  <c r="T62" i="11"/>
  <c r="U70" i="11"/>
  <c r="T78" i="11"/>
  <c r="U86" i="11"/>
  <c r="I118" i="11"/>
  <c r="T118" i="11" s="1"/>
  <c r="T59" i="11"/>
  <c r="S7" i="11"/>
  <c r="S11" i="11"/>
  <c r="S13" i="11"/>
  <c r="S17" i="11"/>
  <c r="S23" i="11"/>
  <c r="S27" i="11"/>
  <c r="S29" i="11"/>
  <c r="S33" i="11"/>
  <c r="S39" i="11"/>
  <c r="S43" i="11"/>
  <c r="S45" i="11"/>
  <c r="S49" i="11"/>
  <c r="S55" i="11"/>
  <c r="S59" i="11"/>
  <c r="T118" i="9"/>
  <c r="S118" i="9"/>
  <c r="T13" i="8"/>
  <c r="T21" i="8"/>
  <c r="T29" i="8"/>
  <c r="T37" i="8"/>
  <c r="T45" i="8"/>
  <c r="T53" i="8"/>
  <c r="T61" i="8"/>
  <c r="T69" i="8"/>
  <c r="T77" i="8"/>
  <c r="J118" i="8"/>
  <c r="I118" i="8"/>
  <c r="U118" i="8" s="1"/>
  <c r="T119" i="7"/>
  <c r="U119" i="7"/>
  <c r="V119" i="7"/>
  <c r="T8" i="7"/>
  <c r="V8" i="7"/>
  <c r="T10" i="7"/>
  <c r="T12" i="7"/>
  <c r="T14" i="7"/>
  <c r="T16" i="7"/>
  <c r="T18" i="7"/>
  <c r="T20" i="7"/>
  <c r="T22" i="7"/>
  <c r="T24" i="7"/>
  <c r="T26" i="7"/>
  <c r="T28" i="7"/>
  <c r="T30" i="7"/>
  <c r="T32" i="7"/>
  <c r="T34" i="7"/>
  <c r="T36" i="7"/>
  <c r="T38" i="7"/>
  <c r="T40" i="7"/>
  <c r="T42" i="7"/>
  <c r="T44" i="7"/>
  <c r="T46" i="7"/>
  <c r="T48" i="7"/>
  <c r="T50" i="7"/>
  <c r="T52" i="7"/>
  <c r="T54" i="7"/>
  <c r="T56" i="7"/>
  <c r="T58" i="7"/>
  <c r="T60" i="7"/>
  <c r="T62" i="7"/>
  <c r="T64" i="7"/>
  <c r="T66" i="7"/>
  <c r="T68" i="7"/>
  <c r="T70" i="7"/>
  <c r="T72" i="7"/>
  <c r="T74" i="7"/>
  <c r="T76" i="7"/>
  <c r="T78" i="7"/>
  <c r="T80" i="7"/>
  <c r="T82" i="7"/>
  <c r="T84" i="7"/>
  <c r="T86" i="7"/>
  <c r="T88" i="7"/>
  <c r="T90" i="7"/>
  <c r="T92" i="7"/>
  <c r="T94" i="7"/>
  <c r="T96" i="7"/>
  <c r="T98" i="7"/>
  <c r="T100" i="7"/>
  <c r="T102" i="7"/>
  <c r="T104" i="7"/>
  <c r="T106" i="7"/>
  <c r="T108" i="7"/>
  <c r="T110" i="7"/>
  <c r="T112" i="7"/>
  <c r="T114" i="7"/>
  <c r="T116" i="7"/>
  <c r="T118" i="7"/>
  <c r="V118" i="6"/>
  <c r="T118" i="6"/>
  <c r="T101" i="6"/>
  <c r="T53" i="6"/>
  <c r="T33" i="6"/>
  <c r="T117" i="6"/>
  <c r="T109" i="6"/>
  <c r="S85" i="6"/>
  <c r="S41" i="6"/>
  <c r="S17" i="6"/>
  <c r="T39" i="6"/>
  <c r="T7" i="6"/>
  <c r="T107" i="6"/>
  <c r="T87" i="6"/>
  <c r="T79" i="6"/>
  <c r="S19" i="6"/>
  <c r="T95" i="6"/>
  <c r="S59" i="6"/>
  <c r="S11" i="6"/>
  <c r="S63" i="6"/>
  <c r="V23" i="6"/>
  <c r="V33" i="6"/>
  <c r="V37" i="6"/>
  <c r="V63" i="6"/>
  <c r="V71" i="6"/>
  <c r="V77" i="6"/>
  <c r="V95" i="6"/>
  <c r="V101" i="6"/>
  <c r="V103" i="6"/>
  <c r="V109" i="6"/>
  <c r="V117" i="6"/>
  <c r="S15" i="6"/>
  <c r="S118" i="6"/>
  <c r="V118" i="10"/>
  <c r="T118" i="10"/>
  <c r="S118" i="10"/>
  <c r="S7" i="10"/>
  <c r="S33" i="10"/>
  <c r="T35" i="10"/>
  <c r="T37" i="10"/>
  <c r="T39" i="10"/>
  <c r="T41" i="10"/>
  <c r="T43" i="10"/>
  <c r="T45" i="10"/>
  <c r="T47" i="10"/>
  <c r="T49" i="10"/>
  <c r="T51" i="10"/>
  <c r="T53" i="10"/>
  <c r="T55" i="10"/>
  <c r="T57" i="10"/>
  <c r="T59" i="10"/>
  <c r="T61" i="10"/>
  <c r="T63" i="10"/>
  <c r="T65" i="10"/>
  <c r="T67" i="10"/>
  <c r="T69" i="10"/>
  <c r="T71" i="10"/>
  <c r="T73" i="10"/>
  <c r="T75" i="10"/>
  <c r="T77" i="10"/>
  <c r="T79" i="10"/>
  <c r="T81" i="10"/>
  <c r="T83" i="10"/>
  <c r="T85" i="10"/>
  <c r="T87" i="10"/>
  <c r="T89" i="10"/>
  <c r="T91" i="10"/>
  <c r="T93" i="10"/>
  <c r="T95" i="10"/>
  <c r="T97" i="10"/>
  <c r="T99" i="10"/>
  <c r="T101" i="10"/>
  <c r="T103" i="10"/>
  <c r="T105" i="10"/>
  <c r="T107" i="10"/>
  <c r="T109" i="10"/>
  <c r="T111" i="10"/>
  <c r="T113" i="10"/>
  <c r="T115" i="10"/>
  <c r="T117" i="10"/>
  <c r="S118" i="5"/>
  <c r="S9" i="5"/>
  <c r="S11" i="5"/>
  <c r="S17" i="5"/>
  <c r="S19" i="5"/>
  <c r="S25" i="5"/>
  <c r="S27" i="5"/>
  <c r="S33" i="5"/>
  <c r="S35" i="5"/>
  <c r="S41" i="5"/>
  <c r="S43" i="5"/>
  <c r="S49" i="5"/>
  <c r="S51" i="5"/>
  <c r="S118" i="4"/>
  <c r="U118" i="4"/>
  <c r="T118" i="4"/>
  <c r="U43" i="4"/>
  <c r="S45" i="4"/>
  <c r="S47" i="4"/>
  <c r="S49" i="4"/>
  <c r="S51" i="4"/>
  <c r="S53" i="4"/>
  <c r="S55" i="4"/>
  <c r="S57" i="4"/>
  <c r="S59" i="4"/>
  <c r="S61" i="4"/>
  <c r="S63" i="4"/>
  <c r="S65" i="4"/>
  <c r="S67" i="4"/>
  <c r="S69" i="4"/>
  <c r="S71" i="4"/>
  <c r="S73" i="4"/>
  <c r="S75" i="4"/>
  <c r="S77" i="4"/>
  <c r="S79" i="4"/>
  <c r="S81" i="4"/>
  <c r="S83" i="4"/>
  <c r="S85" i="4"/>
  <c r="S87" i="4"/>
  <c r="S89" i="4"/>
  <c r="S91" i="4"/>
  <c r="S93" i="4"/>
  <c r="S95" i="4"/>
  <c r="S97" i="4"/>
  <c r="S99" i="4"/>
  <c r="S101" i="4"/>
  <c r="S103" i="4"/>
  <c r="S105" i="4"/>
  <c r="S107" i="4"/>
  <c r="S109" i="4"/>
  <c r="S111" i="4"/>
  <c r="S113" i="4"/>
  <c r="S115" i="4"/>
  <c r="S117" i="4"/>
  <c r="E15" i="8" l="1"/>
  <c r="F15" i="8" s="1"/>
  <c r="E15" i="9"/>
  <c r="F15" i="9" s="1"/>
  <c r="E87" i="8"/>
  <c r="F87" i="8" s="1"/>
  <c r="E87" i="9"/>
  <c r="F87" i="3"/>
  <c r="E21" i="9"/>
  <c r="F21" i="9" s="1"/>
  <c r="E21" i="8"/>
  <c r="F21" i="8" s="1"/>
  <c r="F21" i="3"/>
  <c r="E55" i="8"/>
  <c r="F55" i="8" s="1"/>
  <c r="E55" i="9"/>
  <c r="F55" i="9" s="1"/>
  <c r="E101" i="8"/>
  <c r="F101" i="8" s="1"/>
  <c r="E101" i="9"/>
  <c r="F101" i="9" s="1"/>
  <c r="F101" i="3"/>
  <c r="E107" i="3"/>
  <c r="E108" i="3"/>
  <c r="E92" i="3"/>
  <c r="E76" i="3"/>
  <c r="E60" i="3"/>
  <c r="E44" i="3"/>
  <c r="E28" i="3"/>
  <c r="E12" i="3"/>
  <c r="E114" i="3"/>
  <c r="E98" i="3"/>
  <c r="E82" i="3"/>
  <c r="E66" i="3"/>
  <c r="E50" i="3"/>
  <c r="E34" i="3"/>
  <c r="E18" i="3"/>
  <c r="E109" i="3"/>
  <c r="E93" i="3"/>
  <c r="E77" i="3"/>
  <c r="E61" i="3"/>
  <c r="E45" i="3"/>
  <c r="E29" i="3"/>
  <c r="E13" i="3"/>
  <c r="E91" i="3"/>
  <c r="E83" i="3"/>
  <c r="E71" i="3"/>
  <c r="E63" i="3"/>
  <c r="E39" i="3"/>
  <c r="E7" i="3"/>
  <c r="E88" i="3"/>
  <c r="E40" i="3"/>
  <c r="E8" i="3"/>
  <c r="E110" i="3"/>
  <c r="E78" i="3"/>
  <c r="E46" i="3"/>
  <c r="E14" i="3"/>
  <c r="E105" i="3"/>
  <c r="E73" i="3"/>
  <c r="E41" i="3"/>
  <c r="E9" i="3"/>
  <c r="E47" i="3"/>
  <c r="E27" i="3"/>
  <c r="E19" i="3"/>
  <c r="E103" i="3"/>
  <c r="E116" i="3"/>
  <c r="E84" i="3"/>
  <c r="E52" i="3"/>
  <c r="E20" i="3"/>
  <c r="E90" i="3"/>
  <c r="E58" i="3"/>
  <c r="E26" i="3"/>
  <c r="E111" i="3"/>
  <c r="E112" i="3"/>
  <c r="E96" i="3"/>
  <c r="E80" i="3"/>
  <c r="E64" i="3"/>
  <c r="E48" i="3"/>
  <c r="E32" i="3"/>
  <c r="E16" i="3"/>
  <c r="E6" i="3"/>
  <c r="E102" i="3"/>
  <c r="E86" i="3"/>
  <c r="E70" i="3"/>
  <c r="E54" i="3"/>
  <c r="E38" i="3"/>
  <c r="E22" i="3"/>
  <c r="E113" i="3"/>
  <c r="E97" i="3"/>
  <c r="E81" i="3"/>
  <c r="E65" i="3"/>
  <c r="E49" i="3"/>
  <c r="E33" i="3"/>
  <c r="E17" i="3"/>
  <c r="E75" i="3"/>
  <c r="E51" i="3"/>
  <c r="E31" i="3"/>
  <c r="E23" i="3"/>
  <c r="E11" i="3"/>
  <c r="E104" i="3"/>
  <c r="E72" i="3"/>
  <c r="E56" i="3"/>
  <c r="E24" i="3"/>
  <c r="E94" i="3"/>
  <c r="E62" i="3"/>
  <c r="E30" i="3"/>
  <c r="E89" i="3"/>
  <c r="E57" i="3"/>
  <c r="E25" i="3"/>
  <c r="E99" i="3"/>
  <c r="E59" i="3"/>
  <c r="E115" i="3"/>
  <c r="E100" i="3"/>
  <c r="E68" i="3"/>
  <c r="E36" i="3"/>
  <c r="E106" i="3"/>
  <c r="E74" i="3"/>
  <c r="E42" i="3"/>
  <c r="E10" i="3"/>
  <c r="F15" i="3"/>
  <c r="E53" i="3"/>
  <c r="E117" i="3"/>
  <c r="E35" i="8"/>
  <c r="E35" i="9"/>
  <c r="E85" i="9"/>
  <c r="F85" i="9" s="1"/>
  <c r="E85" i="8"/>
  <c r="F85" i="8" s="1"/>
  <c r="F85" i="3"/>
  <c r="E79" i="8"/>
  <c r="E79" i="9"/>
  <c r="F79" i="9" s="1"/>
  <c r="E37" i="8"/>
  <c r="F37" i="8" s="1"/>
  <c r="E37" i="9"/>
  <c r="F37" i="9" s="1"/>
  <c r="F37" i="3"/>
  <c r="E43" i="3"/>
  <c r="E67" i="3"/>
  <c r="E95" i="3"/>
  <c r="E69" i="3"/>
  <c r="C34" i="6"/>
  <c r="D34" i="10"/>
  <c r="C66" i="6"/>
  <c r="D66" i="10"/>
  <c r="C6" i="10"/>
  <c r="D6" i="5"/>
  <c r="C118" i="5"/>
  <c r="C118" i="10" s="1"/>
  <c r="C38" i="10"/>
  <c r="D38" i="5"/>
  <c r="D97" i="12"/>
  <c r="D65" i="12"/>
  <c r="D33" i="12"/>
  <c r="F35" i="9"/>
  <c r="D7" i="12"/>
  <c r="D118" i="4"/>
  <c r="E64" i="4" s="1"/>
  <c r="E38" i="4"/>
  <c r="D39" i="12"/>
  <c r="D115" i="12"/>
  <c r="C94" i="10"/>
  <c r="D94" i="5"/>
  <c r="C104" i="10"/>
  <c r="D104" i="5"/>
  <c r="C88" i="10"/>
  <c r="D88" i="5"/>
  <c r="C72" i="10"/>
  <c r="D72" i="5"/>
  <c r="C56" i="10"/>
  <c r="D56" i="5"/>
  <c r="C40" i="10"/>
  <c r="D40" i="5"/>
  <c r="C24" i="10"/>
  <c r="D24" i="5"/>
  <c r="C8" i="10"/>
  <c r="D8" i="5"/>
  <c r="C114" i="10"/>
  <c r="D114" i="5"/>
  <c r="E112" i="4"/>
  <c r="D113" i="12"/>
  <c r="D81" i="12"/>
  <c r="E48" i="4"/>
  <c r="D49" i="12"/>
  <c r="D71" i="12"/>
  <c r="E22" i="4"/>
  <c r="D23" i="12"/>
  <c r="D51" i="12"/>
  <c r="C112" i="10"/>
  <c r="D112" i="5"/>
  <c r="C96" i="10"/>
  <c r="D96" i="5"/>
  <c r="C80" i="10"/>
  <c r="D80" i="5"/>
  <c r="C64" i="10"/>
  <c r="D64" i="5"/>
  <c r="C48" i="10"/>
  <c r="D48" i="5"/>
  <c r="C32" i="10"/>
  <c r="D32" i="5"/>
  <c r="C16" i="6"/>
  <c r="D16" i="10"/>
  <c r="F87" i="9"/>
  <c r="C18" i="6"/>
  <c r="D18" i="10"/>
  <c r="C30" i="6"/>
  <c r="D30" i="10"/>
  <c r="C110" i="6"/>
  <c r="D110" i="10"/>
  <c r="C70" i="10"/>
  <c r="D70" i="5"/>
  <c r="C22" i="10"/>
  <c r="D22" i="5"/>
  <c r="C50" i="10"/>
  <c r="D50" i="5"/>
  <c r="D95" i="12"/>
  <c r="E104" i="4"/>
  <c r="D105" i="12"/>
  <c r="D89" i="12"/>
  <c r="E72" i="4"/>
  <c r="D73" i="12"/>
  <c r="D57" i="12"/>
  <c r="E40" i="4"/>
  <c r="D41" i="12"/>
  <c r="D25" i="12"/>
  <c r="V118" i="8"/>
  <c r="T118" i="8"/>
  <c r="D118" i="9"/>
  <c r="D118" i="8"/>
  <c r="F79" i="3"/>
  <c r="F79" i="8"/>
  <c r="F35" i="3"/>
  <c r="F35" i="8"/>
  <c r="F91" i="3"/>
  <c r="F23" i="3"/>
  <c r="F27" i="3"/>
  <c r="F6" i="3"/>
  <c r="U118" i="11"/>
  <c r="S118" i="11"/>
  <c r="F64" i="4" l="1"/>
  <c r="F72" i="4"/>
  <c r="C50" i="6"/>
  <c r="D50" i="10"/>
  <c r="C48" i="6"/>
  <c r="D48" i="10"/>
  <c r="C112" i="6"/>
  <c r="D112" i="10"/>
  <c r="C24" i="6"/>
  <c r="D24" i="10"/>
  <c r="C88" i="6"/>
  <c r="D88" i="10"/>
  <c r="F38" i="4"/>
  <c r="E69" i="8"/>
  <c r="F69" i="8" s="1"/>
  <c r="E69" i="9"/>
  <c r="F69" i="9" s="1"/>
  <c r="F69" i="3"/>
  <c r="E106" i="9"/>
  <c r="F106" i="9" s="1"/>
  <c r="E106" i="8"/>
  <c r="F106" i="8" s="1"/>
  <c r="F106" i="3"/>
  <c r="E57" i="8"/>
  <c r="F57" i="8" s="1"/>
  <c r="E57" i="9"/>
  <c r="F57" i="9" s="1"/>
  <c r="F57" i="3"/>
  <c r="E104" i="8"/>
  <c r="F104" i="8" s="1"/>
  <c r="E104" i="9"/>
  <c r="F104" i="9" s="1"/>
  <c r="F104" i="3"/>
  <c r="E49" i="8"/>
  <c r="F49" i="8" s="1"/>
  <c r="E49" i="9"/>
  <c r="F49" i="9" s="1"/>
  <c r="F49" i="3"/>
  <c r="E70" i="8"/>
  <c r="F70" i="8" s="1"/>
  <c r="E70" i="9"/>
  <c r="F70" i="9" s="1"/>
  <c r="F70" i="3"/>
  <c r="E80" i="8"/>
  <c r="F80" i="8" s="1"/>
  <c r="E80" i="9"/>
  <c r="F80" i="9" s="1"/>
  <c r="F80" i="3"/>
  <c r="E26" i="8"/>
  <c r="F26" i="8" s="1"/>
  <c r="E26" i="9"/>
  <c r="F26" i="9" s="1"/>
  <c r="F26" i="3"/>
  <c r="E19" i="8"/>
  <c r="F19" i="8" s="1"/>
  <c r="E19" i="9"/>
  <c r="F19" i="9" s="1"/>
  <c r="F19" i="3"/>
  <c r="E46" i="8"/>
  <c r="F46" i="8" s="1"/>
  <c r="E46" i="9"/>
  <c r="F46" i="9" s="1"/>
  <c r="F46" i="3"/>
  <c r="E63" i="9"/>
  <c r="F63" i="9" s="1"/>
  <c r="E63" i="8"/>
  <c r="F63" i="8" s="1"/>
  <c r="F63" i="3"/>
  <c r="E77" i="8"/>
  <c r="F77" i="8" s="1"/>
  <c r="E77" i="9"/>
  <c r="F77" i="9" s="1"/>
  <c r="F77" i="3"/>
  <c r="E44" i="8"/>
  <c r="F44" i="8" s="1"/>
  <c r="E44" i="9"/>
  <c r="F44" i="9" s="1"/>
  <c r="F44" i="3"/>
  <c r="F112" i="4"/>
  <c r="E95" i="9"/>
  <c r="F95" i="9" s="1"/>
  <c r="E95" i="8"/>
  <c r="F95" i="8" s="1"/>
  <c r="F95" i="3"/>
  <c r="E117" i="9"/>
  <c r="F117" i="9" s="1"/>
  <c r="E117" i="8"/>
  <c r="F117" i="8" s="1"/>
  <c r="F117" i="3"/>
  <c r="E36" i="8"/>
  <c r="F36" i="8" s="1"/>
  <c r="E36" i="9"/>
  <c r="F36" i="9" s="1"/>
  <c r="F36" i="3"/>
  <c r="E89" i="8"/>
  <c r="F89" i="8" s="1"/>
  <c r="E89" i="9"/>
  <c r="F89" i="9" s="1"/>
  <c r="F89" i="3"/>
  <c r="E11" i="9"/>
  <c r="F11" i="9" s="1"/>
  <c r="E11" i="8"/>
  <c r="F11" i="8" s="1"/>
  <c r="F11" i="3"/>
  <c r="E65" i="9"/>
  <c r="F65" i="9" s="1"/>
  <c r="E65" i="8"/>
  <c r="F65" i="8" s="1"/>
  <c r="F65" i="3"/>
  <c r="E86" i="9"/>
  <c r="F86" i="9" s="1"/>
  <c r="E86" i="8"/>
  <c r="F86" i="8" s="1"/>
  <c r="F86" i="3"/>
  <c r="E96" i="8"/>
  <c r="F96" i="8" s="1"/>
  <c r="E96" i="9"/>
  <c r="F96" i="9" s="1"/>
  <c r="F96" i="3"/>
  <c r="E84" i="8"/>
  <c r="F84" i="8" s="1"/>
  <c r="E84" i="9"/>
  <c r="F84" i="9" s="1"/>
  <c r="F84" i="3"/>
  <c r="E73" i="8"/>
  <c r="F73" i="8" s="1"/>
  <c r="E73" i="9"/>
  <c r="F73" i="9" s="1"/>
  <c r="F73" i="3"/>
  <c r="E88" i="8"/>
  <c r="F88" i="8" s="1"/>
  <c r="E88" i="9"/>
  <c r="F88" i="9" s="1"/>
  <c r="F88" i="3"/>
  <c r="E29" i="8"/>
  <c r="F29" i="8" s="1"/>
  <c r="E29" i="9"/>
  <c r="F29" i="9" s="1"/>
  <c r="F29" i="3"/>
  <c r="E50" i="8"/>
  <c r="F50" i="8" s="1"/>
  <c r="E50" i="9"/>
  <c r="F50" i="9" s="1"/>
  <c r="F50" i="3"/>
  <c r="E60" i="8"/>
  <c r="F60" i="8" s="1"/>
  <c r="E60" i="9"/>
  <c r="F60" i="9" s="1"/>
  <c r="F60" i="3"/>
  <c r="C111" i="7"/>
  <c r="D110" i="6"/>
  <c r="C110" i="11"/>
  <c r="C19" i="7"/>
  <c r="D18" i="6"/>
  <c r="C18" i="11"/>
  <c r="E112" i="5"/>
  <c r="F112" i="5" s="1"/>
  <c r="E80" i="4"/>
  <c r="C114" i="6"/>
  <c r="D114" i="10"/>
  <c r="E24" i="5"/>
  <c r="F24" i="5" s="1"/>
  <c r="E6" i="4"/>
  <c r="C38" i="6"/>
  <c r="D38" i="10"/>
  <c r="C6" i="6"/>
  <c r="D6" i="10"/>
  <c r="C35" i="7"/>
  <c r="D34" i="6"/>
  <c r="C34" i="11"/>
  <c r="E43" i="9"/>
  <c r="F43" i="9" s="1"/>
  <c r="E43" i="8"/>
  <c r="F43" i="8" s="1"/>
  <c r="F43" i="3"/>
  <c r="E74" i="9"/>
  <c r="F74" i="9" s="1"/>
  <c r="E74" i="8"/>
  <c r="F74" i="8" s="1"/>
  <c r="F74" i="3"/>
  <c r="E100" i="8"/>
  <c r="F100" i="8" s="1"/>
  <c r="E100" i="9"/>
  <c r="F100" i="9" s="1"/>
  <c r="F100" i="3"/>
  <c r="E25" i="8"/>
  <c r="F25" i="8" s="1"/>
  <c r="E25" i="9"/>
  <c r="F25" i="9" s="1"/>
  <c r="F25" i="3"/>
  <c r="E62" i="8"/>
  <c r="F62" i="8" s="1"/>
  <c r="E62" i="9"/>
  <c r="F62" i="9" s="1"/>
  <c r="F62" i="3"/>
  <c r="E72" i="8"/>
  <c r="F72" i="8" s="1"/>
  <c r="E72" i="9"/>
  <c r="F72" i="9" s="1"/>
  <c r="F72" i="3"/>
  <c r="E31" i="9"/>
  <c r="F31" i="9" s="1"/>
  <c r="E31" i="8"/>
  <c r="F31" i="8" s="1"/>
  <c r="F31" i="3"/>
  <c r="E33" i="9"/>
  <c r="F33" i="9" s="1"/>
  <c r="E33" i="8"/>
  <c r="F33" i="8" s="1"/>
  <c r="F33" i="3"/>
  <c r="E97" i="9"/>
  <c r="F97" i="9" s="1"/>
  <c r="E97" i="8"/>
  <c r="F97" i="8" s="1"/>
  <c r="F97" i="3"/>
  <c r="E54" i="9"/>
  <c r="F54" i="9" s="1"/>
  <c r="E54" i="8"/>
  <c r="F54" i="8" s="1"/>
  <c r="F54" i="3"/>
  <c r="E6" i="8"/>
  <c r="F6" i="8" s="1"/>
  <c r="E6" i="9"/>
  <c r="E64" i="8"/>
  <c r="F64" i="8" s="1"/>
  <c r="E64" i="9"/>
  <c r="F64" i="9" s="1"/>
  <c r="F64" i="3"/>
  <c r="E111" i="8"/>
  <c r="F111" i="8" s="1"/>
  <c r="E111" i="9"/>
  <c r="F111" i="9" s="1"/>
  <c r="F111" i="3"/>
  <c r="E20" i="8"/>
  <c r="F20" i="8" s="1"/>
  <c r="E20" i="9"/>
  <c r="F20" i="9" s="1"/>
  <c r="F20" i="3"/>
  <c r="E103" i="8"/>
  <c r="F103" i="8" s="1"/>
  <c r="E103" i="9"/>
  <c r="F103" i="9" s="1"/>
  <c r="F103" i="3"/>
  <c r="E9" i="8"/>
  <c r="F9" i="8" s="1"/>
  <c r="E9" i="9"/>
  <c r="F9" i="9" s="1"/>
  <c r="F9" i="3"/>
  <c r="E14" i="8"/>
  <c r="F14" i="8" s="1"/>
  <c r="E14" i="9"/>
  <c r="F14" i="9" s="1"/>
  <c r="F14" i="3"/>
  <c r="E8" i="8"/>
  <c r="F8" i="8" s="1"/>
  <c r="E8" i="9"/>
  <c r="F8" i="9" s="1"/>
  <c r="F8" i="3"/>
  <c r="F118" i="3" s="1"/>
  <c r="E39" i="8"/>
  <c r="F39" i="8" s="1"/>
  <c r="E39" i="9"/>
  <c r="F39" i="9" s="1"/>
  <c r="F39" i="3"/>
  <c r="E91" i="8"/>
  <c r="F91" i="8" s="1"/>
  <c r="E91" i="9"/>
  <c r="F91" i="9" s="1"/>
  <c r="E61" i="8"/>
  <c r="F61" i="8" s="1"/>
  <c r="E61" i="9"/>
  <c r="F61" i="9" s="1"/>
  <c r="F61" i="3"/>
  <c r="E18" i="8"/>
  <c r="F18" i="8" s="1"/>
  <c r="E18" i="9"/>
  <c r="F18" i="9" s="1"/>
  <c r="F18" i="3"/>
  <c r="E82" i="8"/>
  <c r="F82" i="8" s="1"/>
  <c r="E82" i="9"/>
  <c r="F82" i="9" s="1"/>
  <c r="F82" i="3"/>
  <c r="E28" i="8"/>
  <c r="F28" i="8" s="1"/>
  <c r="E28" i="9"/>
  <c r="F28" i="9" s="1"/>
  <c r="F28" i="3"/>
  <c r="E92" i="8"/>
  <c r="F92" i="8" s="1"/>
  <c r="E92" i="9"/>
  <c r="F92" i="9" s="1"/>
  <c r="F92" i="3"/>
  <c r="F40" i="4"/>
  <c r="F104" i="4"/>
  <c r="C70" i="6"/>
  <c r="D70" i="10"/>
  <c r="C17" i="7"/>
  <c r="D16" i="6"/>
  <c r="C16" i="11"/>
  <c r="C80" i="6"/>
  <c r="D80" i="10"/>
  <c r="F22" i="4"/>
  <c r="C56" i="6"/>
  <c r="D56" i="10"/>
  <c r="C94" i="6"/>
  <c r="D94" i="10"/>
  <c r="E115" i="8"/>
  <c r="F115" i="8" s="1"/>
  <c r="E115" i="9"/>
  <c r="F115" i="9" s="1"/>
  <c r="F115" i="3"/>
  <c r="E94" i="8"/>
  <c r="F94" i="8" s="1"/>
  <c r="E94" i="9"/>
  <c r="F94" i="9" s="1"/>
  <c r="F94" i="3"/>
  <c r="E51" i="8"/>
  <c r="F51" i="8" s="1"/>
  <c r="E51" i="9"/>
  <c r="F51" i="9" s="1"/>
  <c r="F51" i="3"/>
  <c r="E113" i="8"/>
  <c r="F113" i="8" s="1"/>
  <c r="E113" i="9"/>
  <c r="F113" i="9" s="1"/>
  <c r="F113" i="3"/>
  <c r="E16" i="8"/>
  <c r="F16" i="8" s="1"/>
  <c r="E16" i="9"/>
  <c r="F16" i="9" s="1"/>
  <c r="F16" i="3"/>
  <c r="E52" i="8"/>
  <c r="F52" i="8" s="1"/>
  <c r="E52" i="9"/>
  <c r="F52" i="9" s="1"/>
  <c r="F52" i="3"/>
  <c r="E41" i="8"/>
  <c r="F41" i="8" s="1"/>
  <c r="E41" i="9"/>
  <c r="F41" i="9" s="1"/>
  <c r="F41" i="3"/>
  <c r="E40" i="8"/>
  <c r="F40" i="8" s="1"/>
  <c r="E40" i="9"/>
  <c r="F40" i="9" s="1"/>
  <c r="F40" i="3"/>
  <c r="E13" i="8"/>
  <c r="F13" i="8" s="1"/>
  <c r="E13" i="9"/>
  <c r="F13" i="9" s="1"/>
  <c r="F13" i="3"/>
  <c r="E34" i="8"/>
  <c r="F34" i="8" s="1"/>
  <c r="E34" i="9"/>
  <c r="F34" i="9" s="1"/>
  <c r="F34" i="3"/>
  <c r="E98" i="8"/>
  <c r="F98" i="8" s="1"/>
  <c r="E98" i="9"/>
  <c r="F98" i="9" s="1"/>
  <c r="F98" i="3"/>
  <c r="E108" i="8"/>
  <c r="F108" i="8" s="1"/>
  <c r="E108" i="9"/>
  <c r="F108" i="9" s="1"/>
  <c r="F108" i="3"/>
  <c r="C31" i="7"/>
  <c r="D30" i="6"/>
  <c r="C30" i="11"/>
  <c r="F48" i="4"/>
  <c r="E16" i="4"/>
  <c r="E101" i="4"/>
  <c r="E84" i="4"/>
  <c r="E21" i="4"/>
  <c r="E73" i="4"/>
  <c r="E85" i="4"/>
  <c r="E113" i="4"/>
  <c r="E33" i="4"/>
  <c r="E41" i="4"/>
  <c r="E108" i="4"/>
  <c r="E53" i="4"/>
  <c r="E69" i="4"/>
  <c r="E18" i="4"/>
  <c r="E42" i="4"/>
  <c r="E62" i="4"/>
  <c r="E82" i="4"/>
  <c r="E102" i="4"/>
  <c r="E15" i="4"/>
  <c r="E31" i="4"/>
  <c r="E47" i="4"/>
  <c r="E63" i="4"/>
  <c r="E79" i="4"/>
  <c r="E95" i="4"/>
  <c r="E111" i="4"/>
  <c r="E52" i="4"/>
  <c r="E89" i="4"/>
  <c r="E37" i="4"/>
  <c r="E45" i="4"/>
  <c r="E116" i="4"/>
  <c r="E46" i="4"/>
  <c r="E86" i="4"/>
  <c r="E35" i="4"/>
  <c r="E67" i="4"/>
  <c r="E99" i="4"/>
  <c r="E92" i="4"/>
  <c r="E60" i="4"/>
  <c r="E49" i="4"/>
  <c r="E30" i="4"/>
  <c r="E74" i="4"/>
  <c r="E110" i="4"/>
  <c r="E12" i="4"/>
  <c r="E97" i="4"/>
  <c r="E29" i="4"/>
  <c r="E17" i="4"/>
  <c r="E68" i="4"/>
  <c r="E81" i="4"/>
  <c r="E93" i="4"/>
  <c r="E109" i="4"/>
  <c r="E36" i="4"/>
  <c r="E100" i="4"/>
  <c r="E44" i="4"/>
  <c r="E65" i="4"/>
  <c r="E14" i="4"/>
  <c r="E34" i="4"/>
  <c r="E58" i="4"/>
  <c r="E78" i="4"/>
  <c r="E98" i="4"/>
  <c r="E11" i="4"/>
  <c r="E27" i="4"/>
  <c r="E43" i="4"/>
  <c r="E59" i="4"/>
  <c r="E75" i="4"/>
  <c r="E91" i="4"/>
  <c r="E107" i="4"/>
  <c r="E8" i="4"/>
  <c r="E25" i="4"/>
  <c r="E9" i="4"/>
  <c r="E77" i="4"/>
  <c r="E117" i="4"/>
  <c r="E57" i="4"/>
  <c r="E26" i="4"/>
  <c r="E66" i="4"/>
  <c r="E106" i="4"/>
  <c r="E19" i="4"/>
  <c r="E51" i="4"/>
  <c r="E83" i="4"/>
  <c r="E115" i="4"/>
  <c r="E20" i="4"/>
  <c r="E76" i="4"/>
  <c r="E13" i="4"/>
  <c r="E105" i="4"/>
  <c r="E28" i="4"/>
  <c r="E61" i="4"/>
  <c r="E10" i="4"/>
  <c r="E54" i="4"/>
  <c r="E90" i="4"/>
  <c r="E39" i="4"/>
  <c r="E103" i="4"/>
  <c r="E71" i="4"/>
  <c r="E23" i="4"/>
  <c r="E55" i="4"/>
  <c r="E7" i="4"/>
  <c r="E87" i="4"/>
  <c r="E32" i="4"/>
  <c r="E96" i="4"/>
  <c r="C67" i="7"/>
  <c r="D66" i="6"/>
  <c r="C66" i="11"/>
  <c r="E10" i="9"/>
  <c r="F10" i="9" s="1"/>
  <c r="E10" i="8"/>
  <c r="F10" i="8" s="1"/>
  <c r="F10" i="3"/>
  <c r="E59" i="8"/>
  <c r="F59" i="8" s="1"/>
  <c r="E59" i="9"/>
  <c r="F59" i="9" s="1"/>
  <c r="F59" i="3"/>
  <c r="E24" i="8"/>
  <c r="F24" i="8" s="1"/>
  <c r="E24" i="9"/>
  <c r="F24" i="9" s="1"/>
  <c r="F24" i="3"/>
  <c r="E75" i="9"/>
  <c r="F75" i="9" s="1"/>
  <c r="E75" i="8"/>
  <c r="F75" i="8" s="1"/>
  <c r="F75" i="3"/>
  <c r="E22" i="9"/>
  <c r="F22" i="9" s="1"/>
  <c r="E22" i="8"/>
  <c r="F22" i="8" s="1"/>
  <c r="F22" i="3"/>
  <c r="E32" i="8"/>
  <c r="F32" i="8" s="1"/>
  <c r="E32" i="9"/>
  <c r="F32" i="9" s="1"/>
  <c r="F32" i="3"/>
  <c r="E58" i="8"/>
  <c r="F58" i="8" s="1"/>
  <c r="E58" i="9"/>
  <c r="F58" i="9" s="1"/>
  <c r="F58" i="3"/>
  <c r="E27" i="8"/>
  <c r="F27" i="8" s="1"/>
  <c r="E27" i="9"/>
  <c r="F27" i="9" s="1"/>
  <c r="E78" i="8"/>
  <c r="F78" i="8" s="1"/>
  <c r="E78" i="9"/>
  <c r="F78" i="9" s="1"/>
  <c r="F78" i="3"/>
  <c r="E71" i="8"/>
  <c r="F71" i="8" s="1"/>
  <c r="E71" i="9"/>
  <c r="F71" i="9" s="1"/>
  <c r="F71" i="3"/>
  <c r="E93" i="8"/>
  <c r="F93" i="8" s="1"/>
  <c r="E93" i="9"/>
  <c r="F93" i="9" s="1"/>
  <c r="F93" i="3"/>
  <c r="E114" i="8"/>
  <c r="F114" i="8" s="1"/>
  <c r="E114" i="9"/>
  <c r="F114" i="9" s="1"/>
  <c r="F114" i="3"/>
  <c r="E107" i="9"/>
  <c r="F107" i="9" s="1"/>
  <c r="E107" i="8"/>
  <c r="F107" i="8" s="1"/>
  <c r="F107" i="3"/>
  <c r="E24" i="4"/>
  <c r="E56" i="4"/>
  <c r="E88" i="4"/>
  <c r="E94" i="4"/>
  <c r="C22" i="6"/>
  <c r="D22" i="10"/>
  <c r="C32" i="6"/>
  <c r="D32" i="10"/>
  <c r="C64" i="6"/>
  <c r="D64" i="10"/>
  <c r="C96" i="6"/>
  <c r="D96" i="10"/>
  <c r="E50" i="4"/>
  <c r="E70" i="4"/>
  <c r="C8" i="6"/>
  <c r="D8" i="10"/>
  <c r="C40" i="6"/>
  <c r="D40" i="10"/>
  <c r="C72" i="6"/>
  <c r="D72" i="10"/>
  <c r="C104" i="6"/>
  <c r="D104" i="10"/>
  <c r="E114" i="4"/>
  <c r="D119" i="12"/>
  <c r="D118" i="5"/>
  <c r="E67" i="8"/>
  <c r="F67" i="8" s="1"/>
  <c r="E67" i="9"/>
  <c r="F67" i="9" s="1"/>
  <c r="F67" i="3"/>
  <c r="E53" i="9"/>
  <c r="F53" i="9" s="1"/>
  <c r="E53" i="8"/>
  <c r="F53" i="8" s="1"/>
  <c r="F53" i="3"/>
  <c r="E42" i="9"/>
  <c r="F42" i="9" s="1"/>
  <c r="E42" i="8"/>
  <c r="F42" i="8" s="1"/>
  <c r="F42" i="3"/>
  <c r="E68" i="8"/>
  <c r="F68" i="8" s="1"/>
  <c r="E68" i="9"/>
  <c r="F68" i="9" s="1"/>
  <c r="F68" i="3"/>
  <c r="E99" i="8"/>
  <c r="F99" i="8" s="1"/>
  <c r="E99" i="9"/>
  <c r="F99" i="9" s="1"/>
  <c r="F99" i="3"/>
  <c r="E30" i="8"/>
  <c r="F30" i="8" s="1"/>
  <c r="E30" i="9"/>
  <c r="F30" i="9" s="1"/>
  <c r="F30" i="3"/>
  <c r="E56" i="8"/>
  <c r="F56" i="8" s="1"/>
  <c r="E56" i="9"/>
  <c r="F56" i="9" s="1"/>
  <c r="F56" i="3"/>
  <c r="E23" i="8"/>
  <c r="F23" i="8" s="1"/>
  <c r="E23" i="9"/>
  <c r="F23" i="9" s="1"/>
  <c r="E17" i="8"/>
  <c r="F17" i="8" s="1"/>
  <c r="E17" i="9"/>
  <c r="F17" i="9" s="1"/>
  <c r="F17" i="3"/>
  <c r="E81" i="8"/>
  <c r="F81" i="8" s="1"/>
  <c r="E81" i="9"/>
  <c r="F81" i="9" s="1"/>
  <c r="F81" i="3"/>
  <c r="E38" i="8"/>
  <c r="F38" i="8" s="1"/>
  <c r="E38" i="9"/>
  <c r="F38" i="9" s="1"/>
  <c r="F38" i="3"/>
  <c r="E102" i="8"/>
  <c r="F102" i="8" s="1"/>
  <c r="E102" i="9"/>
  <c r="F102" i="9" s="1"/>
  <c r="F102" i="3"/>
  <c r="E48" i="8"/>
  <c r="F48" i="8" s="1"/>
  <c r="E48" i="9"/>
  <c r="F48" i="9" s="1"/>
  <c r="F48" i="3"/>
  <c r="E112" i="8"/>
  <c r="F112" i="8" s="1"/>
  <c r="E112" i="9"/>
  <c r="F112" i="9" s="1"/>
  <c r="F112" i="3"/>
  <c r="E90" i="8"/>
  <c r="F90" i="8" s="1"/>
  <c r="E90" i="9"/>
  <c r="F90" i="9" s="1"/>
  <c r="F90" i="3"/>
  <c r="E116" i="8"/>
  <c r="F116" i="8" s="1"/>
  <c r="E116" i="9"/>
  <c r="F116" i="9" s="1"/>
  <c r="F116" i="3"/>
  <c r="E47" i="8"/>
  <c r="F47" i="8" s="1"/>
  <c r="E47" i="9"/>
  <c r="F47" i="9" s="1"/>
  <c r="F47" i="3"/>
  <c r="E105" i="8"/>
  <c r="F105" i="8" s="1"/>
  <c r="E105" i="9"/>
  <c r="F105" i="9" s="1"/>
  <c r="F105" i="3"/>
  <c r="E110" i="8"/>
  <c r="F110" i="8" s="1"/>
  <c r="E110" i="9"/>
  <c r="F110" i="9" s="1"/>
  <c r="F110" i="3"/>
  <c r="E7" i="8"/>
  <c r="F7" i="8" s="1"/>
  <c r="F118" i="8" s="1"/>
  <c r="E7" i="9"/>
  <c r="F7" i="9" s="1"/>
  <c r="F7" i="3"/>
  <c r="E83" i="8"/>
  <c r="F83" i="8" s="1"/>
  <c r="E83" i="9"/>
  <c r="F83" i="9" s="1"/>
  <c r="F83" i="3"/>
  <c r="E45" i="8"/>
  <c r="F45" i="8" s="1"/>
  <c r="E45" i="9"/>
  <c r="F45" i="9" s="1"/>
  <c r="F45" i="3"/>
  <c r="E109" i="8"/>
  <c r="F109" i="8" s="1"/>
  <c r="E109" i="9"/>
  <c r="F109" i="9" s="1"/>
  <c r="F109" i="3"/>
  <c r="E66" i="8"/>
  <c r="F66" i="8" s="1"/>
  <c r="E66" i="9"/>
  <c r="F66" i="9" s="1"/>
  <c r="F66" i="3"/>
  <c r="E12" i="8"/>
  <c r="F12" i="8" s="1"/>
  <c r="E12" i="9"/>
  <c r="F12" i="9" s="1"/>
  <c r="F12" i="3"/>
  <c r="E76" i="8"/>
  <c r="F76" i="8" s="1"/>
  <c r="E76" i="9"/>
  <c r="F76" i="9" s="1"/>
  <c r="F76" i="3"/>
  <c r="C105" i="7" l="1"/>
  <c r="D104" i="6"/>
  <c r="C104" i="11"/>
  <c r="F70" i="4"/>
  <c r="F56" i="4"/>
  <c r="F23" i="4"/>
  <c r="F28" i="4"/>
  <c r="F19" i="4"/>
  <c r="F25" i="4"/>
  <c r="F11" i="4"/>
  <c r="F100" i="4"/>
  <c r="F30" i="4"/>
  <c r="F46" i="4"/>
  <c r="F79" i="4"/>
  <c r="F42" i="4"/>
  <c r="F85" i="4"/>
  <c r="F101" i="4"/>
  <c r="D30" i="11"/>
  <c r="D16" i="11"/>
  <c r="F6" i="4"/>
  <c r="E111" i="7"/>
  <c r="F111" i="12" s="1"/>
  <c r="D111" i="7"/>
  <c r="E118" i="8"/>
  <c r="E73" i="5"/>
  <c r="F73" i="5" s="1"/>
  <c r="E81" i="5"/>
  <c r="F81" i="5" s="1"/>
  <c r="E9" i="5"/>
  <c r="F9" i="5" s="1"/>
  <c r="E60" i="5"/>
  <c r="F60" i="5" s="1"/>
  <c r="E11" i="5"/>
  <c r="F11" i="5" s="1"/>
  <c r="E29" i="5"/>
  <c r="F29" i="5" s="1"/>
  <c r="E61" i="5"/>
  <c r="F61" i="5" s="1"/>
  <c r="E113" i="5"/>
  <c r="F113" i="5" s="1"/>
  <c r="E36" i="5"/>
  <c r="F36" i="5" s="1"/>
  <c r="E76" i="5"/>
  <c r="F76" i="5" s="1"/>
  <c r="E101" i="5"/>
  <c r="F101" i="5" s="1"/>
  <c r="E19" i="5"/>
  <c r="F19" i="5" s="1"/>
  <c r="E35" i="5"/>
  <c r="F35" i="5" s="1"/>
  <c r="E51" i="5"/>
  <c r="F51" i="5" s="1"/>
  <c r="E67" i="5"/>
  <c r="F67" i="5" s="1"/>
  <c r="E83" i="5"/>
  <c r="F83" i="5" s="1"/>
  <c r="E99" i="5"/>
  <c r="F99" i="5" s="1"/>
  <c r="E115" i="5"/>
  <c r="F115" i="5" s="1"/>
  <c r="E42" i="5"/>
  <c r="F42" i="5" s="1"/>
  <c r="E62" i="5"/>
  <c r="F62" i="5" s="1"/>
  <c r="E86" i="5"/>
  <c r="F86" i="5" s="1"/>
  <c r="E106" i="5"/>
  <c r="F106" i="5" s="1"/>
  <c r="E77" i="5"/>
  <c r="F77" i="5" s="1"/>
  <c r="E85" i="5"/>
  <c r="F85" i="5" s="1"/>
  <c r="E44" i="5"/>
  <c r="F44" i="5" s="1"/>
  <c r="E84" i="5"/>
  <c r="F84" i="5" s="1"/>
  <c r="E39" i="5"/>
  <c r="F39" i="5" s="1"/>
  <c r="E71" i="5"/>
  <c r="F71" i="5" s="1"/>
  <c r="E103" i="5"/>
  <c r="F103" i="5" s="1"/>
  <c r="E46" i="5"/>
  <c r="F46" i="5" s="1"/>
  <c r="E74" i="5"/>
  <c r="F74" i="5" s="1"/>
  <c r="E116" i="5"/>
  <c r="F116" i="5" s="1"/>
  <c r="E28" i="5"/>
  <c r="F28" i="5" s="1"/>
  <c r="E20" i="5"/>
  <c r="F20" i="5" s="1"/>
  <c r="E100" i="5"/>
  <c r="F100" i="5" s="1"/>
  <c r="E33" i="5"/>
  <c r="F33" i="5" s="1"/>
  <c r="E52" i="5"/>
  <c r="F52" i="5" s="1"/>
  <c r="E93" i="5"/>
  <c r="F93" i="5" s="1"/>
  <c r="E117" i="5"/>
  <c r="F117" i="5" s="1"/>
  <c r="E7" i="5"/>
  <c r="F7" i="5" s="1"/>
  <c r="E25" i="5"/>
  <c r="F25" i="5" s="1"/>
  <c r="E57" i="5"/>
  <c r="F57" i="5" s="1"/>
  <c r="E108" i="5"/>
  <c r="F108" i="5" s="1"/>
  <c r="E21" i="5"/>
  <c r="F21" i="5" s="1"/>
  <c r="E49" i="5"/>
  <c r="F49" i="5" s="1"/>
  <c r="E97" i="5"/>
  <c r="F97" i="5" s="1"/>
  <c r="E31" i="5"/>
  <c r="F31" i="5" s="1"/>
  <c r="E47" i="5"/>
  <c r="F47" i="5" s="1"/>
  <c r="E63" i="5"/>
  <c r="F63" i="5" s="1"/>
  <c r="E79" i="5"/>
  <c r="F79" i="5" s="1"/>
  <c r="E95" i="5"/>
  <c r="F95" i="5" s="1"/>
  <c r="E111" i="5"/>
  <c r="F111" i="5" s="1"/>
  <c r="E26" i="5"/>
  <c r="F26" i="5" s="1"/>
  <c r="E58" i="5"/>
  <c r="F58" i="5" s="1"/>
  <c r="E82" i="5"/>
  <c r="F82" i="5" s="1"/>
  <c r="E102" i="5"/>
  <c r="F102" i="5" s="1"/>
  <c r="E17" i="5"/>
  <c r="F17" i="5" s="1"/>
  <c r="E13" i="5"/>
  <c r="F13" i="5" s="1"/>
  <c r="E69" i="5"/>
  <c r="F69" i="5" s="1"/>
  <c r="E15" i="5"/>
  <c r="F15" i="5" s="1"/>
  <c r="E65" i="5"/>
  <c r="F65" i="5" s="1"/>
  <c r="E41" i="5"/>
  <c r="F41" i="5" s="1"/>
  <c r="E105" i="5"/>
  <c r="F105" i="5" s="1"/>
  <c r="E23" i="5"/>
  <c r="F23" i="5" s="1"/>
  <c r="E55" i="5"/>
  <c r="F55" i="5" s="1"/>
  <c r="E87" i="5"/>
  <c r="F87" i="5" s="1"/>
  <c r="E10" i="5"/>
  <c r="F10" i="5" s="1"/>
  <c r="E90" i="5"/>
  <c r="F90" i="5" s="1"/>
  <c r="E37" i="5"/>
  <c r="F37" i="5" s="1"/>
  <c r="E89" i="5"/>
  <c r="F89" i="5" s="1"/>
  <c r="E68" i="5"/>
  <c r="F68" i="5" s="1"/>
  <c r="E53" i="5"/>
  <c r="F53" i="5" s="1"/>
  <c r="E12" i="5"/>
  <c r="F12" i="5" s="1"/>
  <c r="E43" i="5"/>
  <c r="F43" i="5" s="1"/>
  <c r="E107" i="5"/>
  <c r="F107" i="5" s="1"/>
  <c r="E14" i="5"/>
  <c r="F14" i="5" s="1"/>
  <c r="E78" i="5"/>
  <c r="F78" i="5" s="1"/>
  <c r="E109" i="5"/>
  <c r="F109" i="5" s="1"/>
  <c r="E91" i="5"/>
  <c r="F91" i="5" s="1"/>
  <c r="E98" i="5"/>
  <c r="F98" i="5" s="1"/>
  <c r="E45" i="5"/>
  <c r="F45" i="5" s="1"/>
  <c r="E59" i="5"/>
  <c r="F59" i="5" s="1"/>
  <c r="E54" i="5"/>
  <c r="F54" i="5" s="1"/>
  <c r="E92" i="5"/>
  <c r="F92" i="5" s="1"/>
  <c r="E75" i="5"/>
  <c r="F75" i="5" s="1"/>
  <c r="E27" i="5"/>
  <c r="F27" i="5" s="1"/>
  <c r="E110" i="5"/>
  <c r="F110" i="5" s="1"/>
  <c r="E34" i="5"/>
  <c r="F34" i="5" s="1"/>
  <c r="E66" i="5"/>
  <c r="F66" i="5" s="1"/>
  <c r="E16" i="5"/>
  <c r="F16" i="5" s="1"/>
  <c r="E18" i="5"/>
  <c r="F18" i="5" s="1"/>
  <c r="E30" i="5"/>
  <c r="F30" i="5" s="1"/>
  <c r="C65" i="7"/>
  <c r="D64" i="6"/>
  <c r="C64" i="11"/>
  <c r="F24" i="4"/>
  <c r="D66" i="11"/>
  <c r="F71" i="4"/>
  <c r="F105" i="4"/>
  <c r="F106" i="4"/>
  <c r="F8" i="4"/>
  <c r="F98" i="4"/>
  <c r="F36" i="4"/>
  <c r="F12" i="4"/>
  <c r="F67" i="4"/>
  <c r="F52" i="4"/>
  <c r="F102" i="4"/>
  <c r="F41" i="4"/>
  <c r="F16" i="4"/>
  <c r="E31" i="7"/>
  <c r="F31" i="12" s="1"/>
  <c r="D31" i="7"/>
  <c r="E17" i="7"/>
  <c r="F17" i="12" s="1"/>
  <c r="D17" i="7"/>
  <c r="F6" i="9"/>
  <c r="F118" i="9" s="1"/>
  <c r="E118" i="9"/>
  <c r="E94" i="5"/>
  <c r="F94" i="5" s="1"/>
  <c r="E80" i="5"/>
  <c r="F80" i="5" s="1"/>
  <c r="E104" i="5"/>
  <c r="F104" i="5" s="1"/>
  <c r="C25" i="7"/>
  <c r="D24" i="6"/>
  <c r="C24" i="11"/>
  <c r="C49" i="7"/>
  <c r="D48" i="6"/>
  <c r="C48" i="11"/>
  <c r="E6" i="5"/>
  <c r="F6" i="5" s="1"/>
  <c r="F114" i="4"/>
  <c r="C73" i="7"/>
  <c r="D72" i="6"/>
  <c r="C72" i="11"/>
  <c r="C9" i="7"/>
  <c r="D8" i="6"/>
  <c r="C8" i="11"/>
  <c r="F94" i="4"/>
  <c r="E67" i="7"/>
  <c r="F67" i="12" s="1"/>
  <c r="D67" i="7"/>
  <c r="F7" i="4"/>
  <c r="F103" i="4"/>
  <c r="F10" i="4"/>
  <c r="F13" i="4"/>
  <c r="F83" i="4"/>
  <c r="F66" i="4"/>
  <c r="F77" i="4"/>
  <c r="F107" i="4"/>
  <c r="F43" i="4"/>
  <c r="F78" i="4"/>
  <c r="F65" i="4"/>
  <c r="F109" i="4"/>
  <c r="F17" i="4"/>
  <c r="F110" i="4"/>
  <c r="F60" i="4"/>
  <c r="F35" i="4"/>
  <c r="F45" i="4"/>
  <c r="F111" i="4"/>
  <c r="F47" i="4"/>
  <c r="F82" i="4"/>
  <c r="F69" i="4"/>
  <c r="F33" i="4"/>
  <c r="F21" i="4"/>
  <c r="E40" i="5"/>
  <c r="F40" i="5" s="1"/>
  <c r="E64" i="5"/>
  <c r="F64" i="5" s="1"/>
  <c r="E22" i="5"/>
  <c r="F22" i="5" s="1"/>
  <c r="C57" i="7"/>
  <c r="D56" i="6"/>
  <c r="C56" i="11"/>
  <c r="C81" i="7"/>
  <c r="D80" i="6"/>
  <c r="C80" i="11"/>
  <c r="D34" i="11"/>
  <c r="E88" i="5"/>
  <c r="F88" i="5" s="1"/>
  <c r="C115" i="7"/>
  <c r="D114" i="6"/>
  <c r="C114" i="11"/>
  <c r="E48" i="5"/>
  <c r="F48" i="5" s="1"/>
  <c r="E50" i="5"/>
  <c r="F50" i="5" s="1"/>
  <c r="E72" i="5"/>
  <c r="F72" i="5" s="1"/>
  <c r="E96" i="5"/>
  <c r="F96" i="5" s="1"/>
  <c r="C41" i="7"/>
  <c r="D40" i="6"/>
  <c r="C40" i="11"/>
  <c r="F32" i="4"/>
  <c r="F90" i="4"/>
  <c r="F20" i="4"/>
  <c r="F57" i="4"/>
  <c r="F75" i="4"/>
  <c r="F34" i="4"/>
  <c r="F81" i="4"/>
  <c r="F97" i="4"/>
  <c r="F99" i="4"/>
  <c r="F89" i="4"/>
  <c r="F15" i="4"/>
  <c r="F108" i="4"/>
  <c r="C95" i="7"/>
  <c r="D94" i="6"/>
  <c r="C94" i="11"/>
  <c r="D118" i="10"/>
  <c r="E68" i="10" s="1"/>
  <c r="D18" i="11"/>
  <c r="F50" i="4"/>
  <c r="C23" i="7"/>
  <c r="D22" i="6"/>
  <c r="C22" i="11"/>
  <c r="F87" i="4"/>
  <c r="F54" i="4"/>
  <c r="F115" i="4"/>
  <c r="F117" i="4"/>
  <c r="F59" i="4"/>
  <c r="F14" i="4"/>
  <c r="F68" i="4"/>
  <c r="F49" i="4"/>
  <c r="F116" i="4"/>
  <c r="F63" i="4"/>
  <c r="F18" i="4"/>
  <c r="F73" i="4"/>
  <c r="C7" i="7"/>
  <c r="D6" i="6"/>
  <c r="C6" i="11"/>
  <c r="C118" i="6"/>
  <c r="E19" i="7"/>
  <c r="F19" i="12" s="1"/>
  <c r="D19" i="7"/>
  <c r="E70" i="5"/>
  <c r="F70" i="5" s="1"/>
  <c r="E38" i="5"/>
  <c r="F38" i="5" s="1"/>
  <c r="E114" i="5"/>
  <c r="F114" i="5" s="1"/>
  <c r="C97" i="7"/>
  <c r="D96" i="6"/>
  <c r="C96" i="11"/>
  <c r="C33" i="7"/>
  <c r="D32" i="6"/>
  <c r="C32" i="11"/>
  <c r="F88" i="4"/>
  <c r="F96" i="4"/>
  <c r="F55" i="4"/>
  <c r="F39" i="4"/>
  <c r="F61" i="4"/>
  <c r="F76" i="4"/>
  <c r="F51" i="4"/>
  <c r="F26" i="4"/>
  <c r="F9" i="4"/>
  <c r="F91" i="4"/>
  <c r="F27" i="4"/>
  <c r="F58" i="4"/>
  <c r="F44" i="4"/>
  <c r="F93" i="4"/>
  <c r="F29" i="4"/>
  <c r="F74" i="4"/>
  <c r="F92" i="4"/>
  <c r="F86" i="4"/>
  <c r="F37" i="4"/>
  <c r="F95" i="4"/>
  <c r="F31" i="4"/>
  <c r="F62" i="4"/>
  <c r="F53" i="4"/>
  <c r="F113" i="4"/>
  <c r="F84" i="4"/>
  <c r="C71" i="7"/>
  <c r="D70" i="6"/>
  <c r="C70" i="11"/>
  <c r="E35" i="7"/>
  <c r="F35" i="12" s="1"/>
  <c r="D35" i="7"/>
  <c r="C39" i="7"/>
  <c r="D38" i="6"/>
  <c r="C38" i="11"/>
  <c r="E56" i="5"/>
  <c r="F56" i="5" s="1"/>
  <c r="F80" i="4"/>
  <c r="D110" i="11"/>
  <c r="E8" i="5"/>
  <c r="F8" i="5" s="1"/>
  <c r="E32" i="5"/>
  <c r="F32" i="5" s="1"/>
  <c r="C89" i="7"/>
  <c r="D88" i="6"/>
  <c r="C88" i="11"/>
  <c r="C113" i="7"/>
  <c r="C112" i="11"/>
  <c r="D112" i="6"/>
  <c r="C51" i="7"/>
  <c r="D50" i="6"/>
  <c r="C50" i="11"/>
  <c r="E86" i="10"/>
  <c r="F86" i="10" s="1"/>
  <c r="E61" i="10"/>
  <c r="F61" i="10" s="1"/>
  <c r="E70" i="10"/>
  <c r="F70" i="10" s="1"/>
  <c r="E63" i="10"/>
  <c r="F63" i="10" s="1"/>
  <c r="E64" i="10"/>
  <c r="E42" i="10"/>
  <c r="F42" i="10" s="1"/>
  <c r="E103" i="10"/>
  <c r="F103" i="10" s="1"/>
  <c r="E105" i="10"/>
  <c r="F105" i="10" s="1"/>
  <c r="E107" i="10"/>
  <c r="F107" i="10" s="1"/>
  <c r="E54" i="10"/>
  <c r="F54" i="10" s="1"/>
  <c r="E14" i="10"/>
  <c r="F14" i="10" s="1"/>
  <c r="E75" i="10"/>
  <c r="F75" i="10" s="1"/>
  <c r="E39" i="10"/>
  <c r="F39" i="10" s="1"/>
  <c r="E85" i="10"/>
  <c r="F85" i="10" s="1"/>
  <c r="E87" i="10"/>
  <c r="F87" i="10" s="1"/>
  <c r="E108" i="10"/>
  <c r="F108" i="10" s="1"/>
  <c r="E67" i="10"/>
  <c r="F67" i="10" s="1"/>
  <c r="E69" i="10"/>
  <c r="F69" i="10" s="1"/>
  <c r="E111" i="10"/>
  <c r="F111" i="10" s="1"/>
  <c r="E101" i="10"/>
  <c r="F101" i="10" s="1"/>
  <c r="E83" i="10"/>
  <c r="F83" i="10" s="1"/>
  <c r="E12" i="10"/>
  <c r="F12" i="10" s="1"/>
  <c r="E11" i="10"/>
  <c r="F11" i="10" s="1"/>
  <c r="E49" i="10"/>
  <c r="F49" i="10" s="1"/>
  <c r="E66" i="10"/>
  <c r="F66" i="10" s="1"/>
  <c r="E115" i="10"/>
  <c r="F115" i="10" s="1"/>
  <c r="E81" i="10"/>
  <c r="F81" i="10" s="1"/>
  <c r="E52" i="10"/>
  <c r="F52" i="10" s="1"/>
  <c r="E9" i="10"/>
  <c r="F9" i="10" s="1"/>
  <c r="E106" i="10"/>
  <c r="F106" i="10" s="1"/>
  <c r="E45" i="10"/>
  <c r="F45" i="10" s="1"/>
  <c r="E29" i="10"/>
  <c r="F29" i="10" s="1"/>
  <c r="E62" i="10"/>
  <c r="F62" i="10" s="1"/>
  <c r="E96" i="10"/>
  <c r="F96" i="10" s="1"/>
  <c r="E113" i="10"/>
  <c r="F113" i="10" s="1"/>
  <c r="E48" i="10"/>
  <c r="E72" i="10"/>
  <c r="E21" i="10"/>
  <c r="F21" i="10" s="1"/>
  <c r="E58" i="10"/>
  <c r="F58" i="10" s="1"/>
  <c r="E77" i="10"/>
  <c r="F77" i="10" s="1"/>
  <c r="E90" i="10"/>
  <c r="F90" i="10" s="1"/>
  <c r="E60" i="10"/>
  <c r="F60" i="10" s="1"/>
  <c r="E25" i="10"/>
  <c r="F25" i="10" s="1"/>
  <c r="E97" i="10"/>
  <c r="F97" i="10" s="1"/>
  <c r="E53" i="10"/>
  <c r="F53" i="10" s="1"/>
  <c r="E65" i="10"/>
  <c r="F65" i="10" s="1"/>
  <c r="E7" i="10"/>
  <c r="F7" i="10" s="1"/>
  <c r="E84" i="10"/>
  <c r="F84" i="10" s="1"/>
  <c r="E23" i="10"/>
  <c r="F23" i="10" s="1"/>
  <c r="E71" i="10"/>
  <c r="F71" i="10" s="1"/>
  <c r="E28" i="10"/>
  <c r="F28" i="10" s="1"/>
  <c r="E16" i="10"/>
  <c r="F16" i="10" s="1"/>
  <c r="E98" i="10"/>
  <c r="F98" i="10" s="1"/>
  <c r="E104" i="10"/>
  <c r="E102" i="10"/>
  <c r="F102" i="10" s="1"/>
  <c r="E31" i="10"/>
  <c r="F31" i="10"/>
  <c r="F68" i="10" l="1"/>
  <c r="F72" i="10"/>
  <c r="F64" i="10"/>
  <c r="D112" i="11"/>
  <c r="D88" i="11"/>
  <c r="E35" i="12"/>
  <c r="E97" i="7"/>
  <c r="F97" i="12" s="1"/>
  <c r="D97" i="7"/>
  <c r="D6" i="11"/>
  <c r="D118" i="6"/>
  <c r="E88" i="6" s="1"/>
  <c r="E49" i="7"/>
  <c r="F49" i="12" s="1"/>
  <c r="D49" i="7"/>
  <c r="F48" i="10"/>
  <c r="E89" i="7"/>
  <c r="F89" i="12" s="1"/>
  <c r="D89" i="7"/>
  <c r="E33" i="7"/>
  <c r="F33" i="12" s="1"/>
  <c r="D33" i="7"/>
  <c r="E7" i="7"/>
  <c r="D7" i="7"/>
  <c r="C119" i="7"/>
  <c r="D72" i="11"/>
  <c r="E111" i="12"/>
  <c r="E6" i="10"/>
  <c r="E19" i="10"/>
  <c r="E116" i="10"/>
  <c r="E46" i="10"/>
  <c r="E36" i="10"/>
  <c r="E112" i="10"/>
  <c r="E80" i="10"/>
  <c r="E26" i="10"/>
  <c r="E95" i="10"/>
  <c r="E57" i="10"/>
  <c r="E27" i="10"/>
  <c r="E110" i="10"/>
  <c r="E91" i="10"/>
  <c r="E93" i="10"/>
  <c r="E10" i="10"/>
  <c r="E78" i="10"/>
  <c r="E82" i="10"/>
  <c r="E55" i="10"/>
  <c r="E38" i="10"/>
  <c r="E89" i="10"/>
  <c r="E50" i="10"/>
  <c r="E56" i="10"/>
  <c r="E109" i="10"/>
  <c r="E13" i="10"/>
  <c r="E44" i="10"/>
  <c r="E15" i="10"/>
  <c r="E88" i="10"/>
  <c r="E117" i="10"/>
  <c r="E50" i="6"/>
  <c r="D50" i="11"/>
  <c r="E113" i="7"/>
  <c r="F113" i="12" s="1"/>
  <c r="D113" i="7"/>
  <c r="E38" i="6"/>
  <c r="D38" i="11"/>
  <c r="D40" i="11"/>
  <c r="E115" i="7"/>
  <c r="F115" i="12" s="1"/>
  <c r="D115" i="7"/>
  <c r="D56" i="11"/>
  <c r="E8" i="6"/>
  <c r="D8" i="11"/>
  <c r="E73" i="7"/>
  <c r="F73" i="12" s="1"/>
  <c r="D73" i="7"/>
  <c r="E24" i="6"/>
  <c r="D24" i="11"/>
  <c r="D64" i="11"/>
  <c r="E104" i="6"/>
  <c r="D104" i="11"/>
  <c r="E71" i="7"/>
  <c r="F71" i="12" s="1"/>
  <c r="D71" i="7"/>
  <c r="D32" i="11"/>
  <c r="E19" i="12"/>
  <c r="E23" i="7"/>
  <c r="F23" i="12" s="1"/>
  <c r="D23" i="7"/>
  <c r="E95" i="7"/>
  <c r="F95" i="12" s="1"/>
  <c r="D95" i="7"/>
  <c r="E81" i="7"/>
  <c r="F81" i="12" s="1"/>
  <c r="D81" i="7"/>
  <c r="F104" i="10"/>
  <c r="D114" i="11"/>
  <c r="E67" i="12"/>
  <c r="F118" i="5"/>
  <c r="E17" i="12"/>
  <c r="E37" i="10"/>
  <c r="E59" i="10"/>
  <c r="E33" i="10"/>
  <c r="E41" i="10"/>
  <c r="E35" i="10"/>
  <c r="E17" i="10"/>
  <c r="E79" i="10"/>
  <c r="E43" i="10"/>
  <c r="E22" i="10"/>
  <c r="E99" i="10"/>
  <c r="E47" i="10"/>
  <c r="E30" i="10"/>
  <c r="E73" i="10"/>
  <c r="E92" i="10"/>
  <c r="E51" i="10"/>
  <c r="E34" i="10"/>
  <c r="E40" i="10"/>
  <c r="E100" i="10"/>
  <c r="E8" i="10"/>
  <c r="E114" i="10"/>
  <c r="E32" i="10"/>
  <c r="E18" i="10"/>
  <c r="E76" i="10"/>
  <c r="E74" i="10"/>
  <c r="E20" i="10"/>
  <c r="E94" i="10"/>
  <c r="E24" i="10"/>
  <c r="E51" i="7"/>
  <c r="F51" i="12" s="1"/>
  <c r="D51" i="7"/>
  <c r="E39" i="7"/>
  <c r="F39" i="12" s="1"/>
  <c r="D39" i="7"/>
  <c r="D70" i="11"/>
  <c r="D96" i="11"/>
  <c r="C118" i="11"/>
  <c r="E22" i="6"/>
  <c r="D22" i="11"/>
  <c r="D94" i="11"/>
  <c r="E41" i="7"/>
  <c r="F41" i="12" s="1"/>
  <c r="D41" i="7"/>
  <c r="D80" i="11"/>
  <c r="E57" i="7"/>
  <c r="F57" i="12" s="1"/>
  <c r="D57" i="7"/>
  <c r="E9" i="7"/>
  <c r="F9" i="12" s="1"/>
  <c r="D9" i="7"/>
  <c r="E48" i="6"/>
  <c r="D48" i="11"/>
  <c r="E25" i="7"/>
  <c r="F25" i="12" s="1"/>
  <c r="D25" i="7"/>
  <c r="E31" i="12"/>
  <c r="E65" i="7"/>
  <c r="F65" i="12" s="1"/>
  <c r="D65" i="7"/>
  <c r="F118" i="4"/>
  <c r="E105" i="7"/>
  <c r="F105" i="12" s="1"/>
  <c r="D105" i="7"/>
  <c r="E88" i="11" l="1"/>
  <c r="F88" i="11" s="1"/>
  <c r="F88" i="6"/>
  <c r="E22" i="11"/>
  <c r="F22" i="11" s="1"/>
  <c r="F22" i="6"/>
  <c r="F20" i="10"/>
  <c r="F40" i="10"/>
  <c r="F22" i="10"/>
  <c r="F37" i="10"/>
  <c r="F81" i="7"/>
  <c r="G81" i="7" s="1"/>
  <c r="E81" i="12"/>
  <c r="E104" i="11"/>
  <c r="F104" i="11" s="1"/>
  <c r="F104" i="6"/>
  <c r="E8" i="11"/>
  <c r="F8" i="11" s="1"/>
  <c r="F8" i="6"/>
  <c r="E38" i="11"/>
  <c r="F38" i="11" s="1"/>
  <c r="F38" i="6"/>
  <c r="F44" i="10"/>
  <c r="F50" i="10"/>
  <c r="F82" i="10"/>
  <c r="F95" i="10"/>
  <c r="F36" i="10"/>
  <c r="F6" i="10"/>
  <c r="E72" i="6"/>
  <c r="E7" i="12"/>
  <c r="D119" i="7"/>
  <c r="F89" i="7"/>
  <c r="G89" i="7" s="1"/>
  <c r="E89" i="12"/>
  <c r="E112" i="6"/>
  <c r="E70" i="6"/>
  <c r="F114" i="10"/>
  <c r="F30" i="10"/>
  <c r="F41" i="10"/>
  <c r="E32" i="6"/>
  <c r="E113" i="12"/>
  <c r="F13" i="10"/>
  <c r="F89" i="10"/>
  <c r="F78" i="10"/>
  <c r="F110" i="10"/>
  <c r="F26" i="10"/>
  <c r="F46" i="10"/>
  <c r="F7" i="12"/>
  <c r="F119" i="12" s="1"/>
  <c r="E119" i="7"/>
  <c r="F105" i="7" s="1"/>
  <c r="F49" i="7"/>
  <c r="G49" i="7" s="1"/>
  <c r="E49" i="12"/>
  <c r="E105" i="12"/>
  <c r="E80" i="6"/>
  <c r="E94" i="6"/>
  <c r="E39" i="12"/>
  <c r="F39" i="7"/>
  <c r="G39" i="7" s="1"/>
  <c r="F24" i="10"/>
  <c r="F76" i="10"/>
  <c r="F8" i="10"/>
  <c r="F51" i="10"/>
  <c r="F47" i="10"/>
  <c r="F79" i="10"/>
  <c r="F33" i="10"/>
  <c r="F95" i="7"/>
  <c r="G95" i="7" s="1"/>
  <c r="E95" i="12"/>
  <c r="E64" i="6"/>
  <c r="E56" i="6"/>
  <c r="E40" i="6"/>
  <c r="F88" i="10"/>
  <c r="F109" i="10"/>
  <c r="F38" i="10"/>
  <c r="F10" i="10"/>
  <c r="F27" i="10"/>
  <c r="F80" i="10"/>
  <c r="F116" i="10"/>
  <c r="E33" i="12"/>
  <c r="E6" i="6"/>
  <c r="E48" i="11"/>
  <c r="F48" i="11" s="1"/>
  <c r="F48" i="6"/>
  <c r="E51" i="12"/>
  <c r="F51" i="7"/>
  <c r="G51" i="7" s="1"/>
  <c r="F32" i="10"/>
  <c r="F73" i="10"/>
  <c r="F35" i="10"/>
  <c r="E23" i="12"/>
  <c r="F23" i="7"/>
  <c r="G23" i="7" s="1"/>
  <c r="E24" i="11"/>
  <c r="F24" i="11" s="1"/>
  <c r="F24" i="6"/>
  <c r="E50" i="11"/>
  <c r="F50" i="11" s="1"/>
  <c r="F50" i="6"/>
  <c r="F91" i="10"/>
  <c r="E73" i="6"/>
  <c r="E9" i="6"/>
  <c r="E17" i="6"/>
  <c r="E52" i="6"/>
  <c r="E93" i="6"/>
  <c r="E44" i="6"/>
  <c r="E65" i="6"/>
  <c r="E21" i="6"/>
  <c r="E49" i="6"/>
  <c r="E97" i="6"/>
  <c r="E19" i="6"/>
  <c r="E35" i="6"/>
  <c r="E51" i="6"/>
  <c r="E67" i="6"/>
  <c r="E83" i="6"/>
  <c r="E99" i="6"/>
  <c r="E115" i="6"/>
  <c r="E42" i="6"/>
  <c r="E62" i="6"/>
  <c r="E86" i="6"/>
  <c r="E106" i="6"/>
  <c r="E77" i="6"/>
  <c r="E20" i="6"/>
  <c r="E100" i="6"/>
  <c r="E36" i="6"/>
  <c r="E101" i="6"/>
  <c r="E23" i="6"/>
  <c r="E71" i="6"/>
  <c r="E103" i="6"/>
  <c r="E10" i="6"/>
  <c r="E74" i="6"/>
  <c r="E81" i="6"/>
  <c r="E69" i="6"/>
  <c r="E57" i="6"/>
  <c r="E68" i="6"/>
  <c r="E116" i="6"/>
  <c r="E33" i="6"/>
  <c r="E28" i="6"/>
  <c r="E85" i="6"/>
  <c r="E89" i="6"/>
  <c r="E29" i="6"/>
  <c r="E61" i="6"/>
  <c r="E113" i="6"/>
  <c r="E12" i="6"/>
  <c r="E45" i="6"/>
  <c r="E92" i="6"/>
  <c r="E109" i="6"/>
  <c r="E15" i="6"/>
  <c r="E31" i="6"/>
  <c r="E47" i="6"/>
  <c r="E63" i="6"/>
  <c r="E79" i="6"/>
  <c r="E95" i="6"/>
  <c r="E111" i="6"/>
  <c r="E26" i="6"/>
  <c r="E58" i="6"/>
  <c r="E82" i="6"/>
  <c r="E102" i="6"/>
  <c r="E117" i="6"/>
  <c r="E37" i="6"/>
  <c r="E60" i="6"/>
  <c r="E53" i="6"/>
  <c r="E76" i="6"/>
  <c r="E7" i="6"/>
  <c r="E39" i="6"/>
  <c r="E55" i="6"/>
  <c r="E87" i="6"/>
  <c r="E46" i="6"/>
  <c r="E90" i="6"/>
  <c r="E13" i="6"/>
  <c r="E25" i="6"/>
  <c r="E41" i="6"/>
  <c r="E59" i="6"/>
  <c r="E14" i="6"/>
  <c r="E105" i="6"/>
  <c r="E27" i="6"/>
  <c r="E107" i="6"/>
  <c r="E108" i="6"/>
  <c r="E84" i="6"/>
  <c r="E11" i="6"/>
  <c r="E75" i="6"/>
  <c r="E54" i="6"/>
  <c r="E91" i="6"/>
  <c r="E78" i="6"/>
  <c r="E43" i="6"/>
  <c r="E98" i="6"/>
  <c r="E110" i="6"/>
  <c r="E30" i="6"/>
  <c r="E16" i="6"/>
  <c r="E66" i="6"/>
  <c r="E34" i="6"/>
  <c r="E18" i="6"/>
  <c r="F65" i="7"/>
  <c r="G65" i="7" s="1"/>
  <c r="E65" i="12"/>
  <c r="E25" i="12"/>
  <c r="E9" i="12"/>
  <c r="F9" i="7"/>
  <c r="G9" i="7" s="1"/>
  <c r="F74" i="10"/>
  <c r="F34" i="10"/>
  <c r="F43" i="10"/>
  <c r="E71" i="12"/>
  <c r="F71" i="7"/>
  <c r="G71" i="7" s="1"/>
  <c r="E73" i="12"/>
  <c r="F117" i="10"/>
  <c r="E57" i="12"/>
  <c r="F57" i="7"/>
  <c r="G57" i="7" s="1"/>
  <c r="E41" i="12"/>
  <c r="E96" i="6"/>
  <c r="F94" i="10"/>
  <c r="G95" i="12"/>
  <c r="F18" i="10"/>
  <c r="F100" i="10"/>
  <c r="F92" i="10"/>
  <c r="F99" i="10"/>
  <c r="F17" i="10"/>
  <c r="F59" i="10"/>
  <c r="E114" i="6"/>
  <c r="E115" i="12"/>
  <c r="F115" i="7"/>
  <c r="G115" i="7" s="1"/>
  <c r="F15" i="10"/>
  <c r="F56" i="10"/>
  <c r="G57" i="12"/>
  <c r="H57" i="12" s="1"/>
  <c r="F55" i="10"/>
  <c r="F93" i="10"/>
  <c r="F57" i="10"/>
  <c r="F112" i="10"/>
  <c r="F19" i="10"/>
  <c r="E97" i="12"/>
  <c r="D118" i="11"/>
  <c r="G105" i="7" l="1"/>
  <c r="G105" i="12"/>
  <c r="H105" i="12" s="1"/>
  <c r="G47" i="12"/>
  <c r="H47" i="12" s="1"/>
  <c r="G16" i="12"/>
  <c r="H16" i="12" s="1"/>
  <c r="E98" i="11"/>
  <c r="F98" i="11" s="1"/>
  <c r="F98" i="6"/>
  <c r="E108" i="11"/>
  <c r="F108" i="11" s="1"/>
  <c r="F108" i="6"/>
  <c r="E13" i="11"/>
  <c r="F13" i="11" s="1"/>
  <c r="F13" i="6"/>
  <c r="E53" i="11"/>
  <c r="F53" i="11" s="1"/>
  <c r="F53" i="6"/>
  <c r="E111" i="11"/>
  <c r="F111" i="11" s="1"/>
  <c r="F111" i="6"/>
  <c r="E92" i="11"/>
  <c r="F92" i="11" s="1"/>
  <c r="F92" i="6"/>
  <c r="E61" i="11"/>
  <c r="F61" i="11" s="1"/>
  <c r="F61" i="6"/>
  <c r="E10" i="11"/>
  <c r="F10" i="11" s="1"/>
  <c r="F10" i="6"/>
  <c r="E77" i="11"/>
  <c r="F77" i="11" s="1"/>
  <c r="F77" i="6"/>
  <c r="G78" i="12"/>
  <c r="H78" i="12" s="1"/>
  <c r="E67" i="11"/>
  <c r="F67" i="11" s="1"/>
  <c r="F67" i="6"/>
  <c r="E44" i="11"/>
  <c r="F44" i="11" s="1"/>
  <c r="F44" i="6"/>
  <c r="H95" i="12"/>
  <c r="E43" i="11"/>
  <c r="F43" i="11" s="1"/>
  <c r="F43" i="6"/>
  <c r="E107" i="11"/>
  <c r="F107" i="11" s="1"/>
  <c r="F107" i="6"/>
  <c r="G108" i="12"/>
  <c r="H108" i="12" s="1"/>
  <c r="E59" i="11"/>
  <c r="F59" i="11" s="1"/>
  <c r="F59" i="6"/>
  <c r="E39" i="11"/>
  <c r="F39" i="11" s="1"/>
  <c r="F39" i="6"/>
  <c r="G40" i="12"/>
  <c r="H40" i="12" s="1"/>
  <c r="E82" i="11"/>
  <c r="F82" i="11" s="1"/>
  <c r="F82" i="6"/>
  <c r="E31" i="11"/>
  <c r="F31" i="11" s="1"/>
  <c r="F31" i="6"/>
  <c r="E29" i="11"/>
  <c r="F29" i="11" s="1"/>
  <c r="F29" i="6"/>
  <c r="E69" i="11"/>
  <c r="F69" i="11" s="1"/>
  <c r="F69" i="6"/>
  <c r="G70" i="12"/>
  <c r="H70" i="12" s="1"/>
  <c r="E36" i="11"/>
  <c r="F36" i="11" s="1"/>
  <c r="F36" i="6"/>
  <c r="E115" i="11"/>
  <c r="F115" i="11" s="1"/>
  <c r="F115" i="6"/>
  <c r="E51" i="11"/>
  <c r="F51" i="11" s="1"/>
  <c r="F51" i="6"/>
  <c r="E93" i="11"/>
  <c r="F93" i="11" s="1"/>
  <c r="F93" i="6"/>
  <c r="E73" i="11"/>
  <c r="F73" i="11" s="1"/>
  <c r="F73" i="6"/>
  <c r="H39" i="12"/>
  <c r="F66" i="7"/>
  <c r="G66" i="7" s="1"/>
  <c r="F46" i="7"/>
  <c r="G46" i="7" s="1"/>
  <c r="F12" i="7"/>
  <c r="G12" i="7" s="1"/>
  <c r="F60" i="7"/>
  <c r="F69" i="7"/>
  <c r="G69" i="7" s="1"/>
  <c r="F15" i="7"/>
  <c r="G15" i="7" s="1"/>
  <c r="F92" i="7"/>
  <c r="F76" i="7"/>
  <c r="G76" i="7" s="1"/>
  <c r="F44" i="7"/>
  <c r="G44" i="7" s="1"/>
  <c r="F40" i="7"/>
  <c r="G40" i="7" s="1"/>
  <c r="F21" i="7"/>
  <c r="G21" i="7" s="1"/>
  <c r="F94" i="7"/>
  <c r="F85" i="7"/>
  <c r="G85" i="7" s="1"/>
  <c r="F47" i="7"/>
  <c r="G47" i="7" s="1"/>
  <c r="F91" i="7"/>
  <c r="G91" i="7" s="1"/>
  <c r="F82" i="7"/>
  <c r="G82" i="7" s="1"/>
  <c r="F109" i="7"/>
  <c r="G109" i="7" s="1"/>
  <c r="F117" i="7"/>
  <c r="G117" i="7" s="1"/>
  <c r="F70" i="7"/>
  <c r="G70" i="7" s="1"/>
  <c r="F55" i="7"/>
  <c r="G55" i="7" s="1"/>
  <c r="F11" i="7"/>
  <c r="G11" i="7" s="1"/>
  <c r="F118" i="7"/>
  <c r="F103" i="7"/>
  <c r="G103" i="7" s="1"/>
  <c r="F99" i="7"/>
  <c r="G99" i="7" s="1"/>
  <c r="F28" i="7"/>
  <c r="G28" i="7" s="1"/>
  <c r="F104" i="7"/>
  <c r="G104" i="7" s="1"/>
  <c r="F107" i="7"/>
  <c r="G107" i="7" s="1"/>
  <c r="F98" i="7"/>
  <c r="G98" i="7" s="1"/>
  <c r="F58" i="7"/>
  <c r="G58" i="7" s="1"/>
  <c r="F13" i="7"/>
  <c r="G13" i="7" s="1"/>
  <c r="F38" i="7"/>
  <c r="F37" i="7"/>
  <c r="G37" i="7" s="1"/>
  <c r="F93" i="7"/>
  <c r="G93" i="7" s="1"/>
  <c r="F102" i="7"/>
  <c r="G102" i="7" s="1"/>
  <c r="F88" i="7"/>
  <c r="G88" i="7" s="1"/>
  <c r="F84" i="7"/>
  <c r="G84" i="7" s="1"/>
  <c r="F75" i="7"/>
  <c r="F48" i="7"/>
  <c r="G48" i="7" s="1"/>
  <c r="F10" i="7"/>
  <c r="G10" i="7" s="1"/>
  <c r="F64" i="7"/>
  <c r="G64" i="7" s="1"/>
  <c r="F45" i="7"/>
  <c r="G45" i="7" s="1"/>
  <c r="F27" i="7"/>
  <c r="F53" i="7"/>
  <c r="G53" i="7" s="1"/>
  <c r="F20" i="7"/>
  <c r="F110" i="7"/>
  <c r="F106" i="7"/>
  <c r="G106" i="7" s="1"/>
  <c r="F78" i="7"/>
  <c r="G78" i="7" s="1"/>
  <c r="F72" i="7"/>
  <c r="G72" i="7" s="1"/>
  <c r="F63" i="7"/>
  <c r="G63" i="7" s="1"/>
  <c r="F59" i="7"/>
  <c r="G59" i="7" s="1"/>
  <c r="F52" i="7"/>
  <c r="F36" i="7"/>
  <c r="G36" i="7" s="1"/>
  <c r="F116" i="7"/>
  <c r="G116" i="7" s="1"/>
  <c r="F112" i="7"/>
  <c r="G112" i="7" s="1"/>
  <c r="F101" i="7"/>
  <c r="F54" i="7"/>
  <c r="G54" i="7" s="1"/>
  <c r="F30" i="7"/>
  <c r="G30" i="7" s="1"/>
  <c r="F26" i="7"/>
  <c r="G26" i="7" s="1"/>
  <c r="F18" i="7"/>
  <c r="F86" i="7"/>
  <c r="G86" i="7" s="1"/>
  <c r="F77" i="7"/>
  <c r="F100" i="7"/>
  <c r="F29" i="7"/>
  <c r="G29" i="7" s="1"/>
  <c r="F8" i="7"/>
  <c r="G8" i="7" s="1"/>
  <c r="F56" i="7"/>
  <c r="G56" i="7" s="1"/>
  <c r="F108" i="7"/>
  <c r="G108" i="7" s="1"/>
  <c r="F74" i="7"/>
  <c r="F61" i="7"/>
  <c r="G61" i="7" s="1"/>
  <c r="F50" i="7"/>
  <c r="G50" i="7" s="1"/>
  <c r="F114" i="7"/>
  <c r="G114" i="7" s="1"/>
  <c r="F32" i="7"/>
  <c r="G32" i="7" s="1"/>
  <c r="F24" i="7"/>
  <c r="G24" i="7" s="1"/>
  <c r="F14" i="7"/>
  <c r="G14" i="7" s="1"/>
  <c r="F34" i="7"/>
  <c r="G34" i="7" s="1"/>
  <c r="F79" i="7"/>
  <c r="F16" i="7"/>
  <c r="G16" i="7" s="1"/>
  <c r="F62" i="7"/>
  <c r="G62" i="7" s="1"/>
  <c r="F43" i="7"/>
  <c r="G43" i="7" s="1"/>
  <c r="F80" i="7"/>
  <c r="F90" i="7"/>
  <c r="G90" i="7" s="1"/>
  <c r="F68" i="7"/>
  <c r="G68" i="7" s="1"/>
  <c r="F42" i="7"/>
  <c r="G42" i="7" s="1"/>
  <c r="F87" i="7"/>
  <c r="G87" i="7" s="1"/>
  <c r="F22" i="7"/>
  <c r="G22" i="7" s="1"/>
  <c r="F96" i="7"/>
  <c r="G96" i="7" s="1"/>
  <c r="F83" i="7"/>
  <c r="G83" i="7" s="1"/>
  <c r="F19" i="7"/>
  <c r="F67" i="7"/>
  <c r="G67" i="7" s="1"/>
  <c r="F35" i="7"/>
  <c r="F31" i="7"/>
  <c r="F17" i="7"/>
  <c r="G17" i="7" s="1"/>
  <c r="F111" i="7"/>
  <c r="G111" i="7" s="1"/>
  <c r="F97" i="7"/>
  <c r="G97" i="7" s="1"/>
  <c r="E114" i="11"/>
  <c r="F114" i="11" s="1"/>
  <c r="F114" i="6"/>
  <c r="F41" i="7"/>
  <c r="G41" i="7" s="1"/>
  <c r="E34" i="11"/>
  <c r="F34" i="11" s="1"/>
  <c r="F34" i="6"/>
  <c r="E110" i="11"/>
  <c r="F110" i="11" s="1"/>
  <c r="F110" i="6"/>
  <c r="E91" i="11"/>
  <c r="F91" i="11" s="1"/>
  <c r="F91" i="6"/>
  <c r="E84" i="11"/>
  <c r="F84" i="11" s="1"/>
  <c r="F84" i="6"/>
  <c r="G85" i="12"/>
  <c r="H85" i="12" s="1"/>
  <c r="E105" i="11"/>
  <c r="F105" i="11" s="1"/>
  <c r="F105" i="6"/>
  <c r="G106" i="12"/>
  <c r="H106" i="12" s="1"/>
  <c r="E25" i="11"/>
  <c r="F25" i="11" s="1"/>
  <c r="F25" i="6"/>
  <c r="G26" i="12"/>
  <c r="H26" i="12" s="1"/>
  <c r="E87" i="11"/>
  <c r="F87" i="11" s="1"/>
  <c r="F87" i="6"/>
  <c r="G88" i="12"/>
  <c r="H88" i="12" s="1"/>
  <c r="E76" i="11"/>
  <c r="F76" i="11" s="1"/>
  <c r="F76" i="6"/>
  <c r="E117" i="11"/>
  <c r="F117" i="11" s="1"/>
  <c r="F117" i="6"/>
  <c r="E26" i="11"/>
  <c r="F26" i="11" s="1"/>
  <c r="F26" i="6"/>
  <c r="E63" i="11"/>
  <c r="F63" i="11" s="1"/>
  <c r="F63" i="6"/>
  <c r="E109" i="11"/>
  <c r="F109" i="11" s="1"/>
  <c r="F109" i="6"/>
  <c r="E113" i="11"/>
  <c r="F113" i="11" s="1"/>
  <c r="F113" i="6"/>
  <c r="G114" i="12"/>
  <c r="H114" i="12" s="1"/>
  <c r="E85" i="11"/>
  <c r="F85" i="11" s="1"/>
  <c r="F85" i="6"/>
  <c r="E68" i="11"/>
  <c r="F68" i="11" s="1"/>
  <c r="F68" i="6"/>
  <c r="E74" i="11"/>
  <c r="F74" i="11" s="1"/>
  <c r="F74" i="6"/>
  <c r="E23" i="11"/>
  <c r="F23" i="11" s="1"/>
  <c r="F23" i="6"/>
  <c r="E20" i="11"/>
  <c r="F20" i="11" s="1"/>
  <c r="F20" i="6"/>
  <c r="E62" i="11"/>
  <c r="F62" i="11" s="1"/>
  <c r="F62" i="6"/>
  <c r="E83" i="11"/>
  <c r="F83" i="11" s="1"/>
  <c r="F83" i="6"/>
  <c r="E19" i="11"/>
  <c r="F19" i="11" s="1"/>
  <c r="F19" i="6"/>
  <c r="E65" i="11"/>
  <c r="F65" i="11" s="1"/>
  <c r="F65" i="6"/>
  <c r="E17" i="11"/>
  <c r="F17" i="11" s="1"/>
  <c r="F17" i="6"/>
  <c r="G39" i="12"/>
  <c r="G89" i="12"/>
  <c r="E64" i="11"/>
  <c r="F64" i="11" s="1"/>
  <c r="F64" i="6"/>
  <c r="G65" i="12"/>
  <c r="H65" i="12" s="1"/>
  <c r="E80" i="11"/>
  <c r="F80" i="11" s="1"/>
  <c r="F80" i="6"/>
  <c r="F113" i="7"/>
  <c r="G115" i="12"/>
  <c r="H115" i="12" s="1"/>
  <c r="H89" i="12"/>
  <c r="E119" i="12"/>
  <c r="G83" i="12"/>
  <c r="H83" i="12" s="1"/>
  <c r="G45" i="12"/>
  <c r="H45" i="12" s="1"/>
  <c r="G23" i="12"/>
  <c r="H23" i="12" s="1"/>
  <c r="G21" i="12"/>
  <c r="H21" i="12" s="1"/>
  <c r="E66" i="11"/>
  <c r="F66" i="11" s="1"/>
  <c r="F66" i="6"/>
  <c r="E54" i="11"/>
  <c r="F54" i="11" s="1"/>
  <c r="F54" i="6"/>
  <c r="G55" i="12"/>
  <c r="H55" i="12" s="1"/>
  <c r="E14" i="11"/>
  <c r="F14" i="11" s="1"/>
  <c r="F14" i="6"/>
  <c r="G15" i="12"/>
  <c r="H15" i="12" s="1"/>
  <c r="E55" i="11"/>
  <c r="F55" i="11" s="1"/>
  <c r="F55" i="6"/>
  <c r="E102" i="11"/>
  <c r="F102" i="11" s="1"/>
  <c r="F102" i="6"/>
  <c r="G103" i="12"/>
  <c r="H103" i="12" s="1"/>
  <c r="E47" i="11"/>
  <c r="F47" i="11" s="1"/>
  <c r="F47" i="6"/>
  <c r="E28" i="11"/>
  <c r="F28" i="11" s="1"/>
  <c r="F28" i="6"/>
  <c r="G29" i="12"/>
  <c r="H29" i="12" s="1"/>
  <c r="E57" i="11"/>
  <c r="F57" i="11" s="1"/>
  <c r="F57" i="6"/>
  <c r="E101" i="11"/>
  <c r="F101" i="11" s="1"/>
  <c r="F101" i="6"/>
  <c r="G102" i="12"/>
  <c r="H102" i="12" s="1"/>
  <c r="E42" i="11"/>
  <c r="F42" i="11" s="1"/>
  <c r="F42" i="6"/>
  <c r="G43" i="12"/>
  <c r="H43" i="12" s="1"/>
  <c r="E97" i="11"/>
  <c r="F97" i="11" s="1"/>
  <c r="F97" i="6"/>
  <c r="G98" i="12"/>
  <c r="H98" i="12" s="1"/>
  <c r="E9" i="11"/>
  <c r="F9" i="11" s="1"/>
  <c r="F9" i="6"/>
  <c r="G10" i="12"/>
  <c r="H10" i="12" s="1"/>
  <c r="E6" i="11"/>
  <c r="F6" i="11" s="1"/>
  <c r="F6" i="6"/>
  <c r="E72" i="11"/>
  <c r="F72" i="11" s="1"/>
  <c r="F72" i="6"/>
  <c r="G73" i="12"/>
  <c r="H73" i="12" s="1"/>
  <c r="G49" i="12"/>
  <c r="H49" i="12" s="1"/>
  <c r="E16" i="11"/>
  <c r="F16" i="11" s="1"/>
  <c r="F16" i="6"/>
  <c r="G17" i="12"/>
  <c r="H17" i="12" s="1"/>
  <c r="E75" i="11"/>
  <c r="F75" i="11" s="1"/>
  <c r="F75" i="6"/>
  <c r="G76" i="12"/>
  <c r="H76" i="12" s="1"/>
  <c r="E90" i="11"/>
  <c r="F90" i="11" s="1"/>
  <c r="F90" i="6"/>
  <c r="G91" i="12"/>
  <c r="H91" i="12" s="1"/>
  <c r="E60" i="11"/>
  <c r="F60" i="11" s="1"/>
  <c r="F60" i="6"/>
  <c r="E95" i="11"/>
  <c r="F95" i="11" s="1"/>
  <c r="F95" i="6"/>
  <c r="E45" i="11"/>
  <c r="F45" i="11" s="1"/>
  <c r="F45" i="6"/>
  <c r="G46" i="12"/>
  <c r="H46" i="12" s="1"/>
  <c r="E33" i="11"/>
  <c r="F33" i="11" s="1"/>
  <c r="F33" i="6"/>
  <c r="E103" i="11"/>
  <c r="F103" i="11" s="1"/>
  <c r="F103" i="6"/>
  <c r="G104" i="12"/>
  <c r="H104" i="12" s="1"/>
  <c r="E106" i="11"/>
  <c r="F106" i="11" s="1"/>
  <c r="F106" i="6"/>
  <c r="G107" i="12"/>
  <c r="H107" i="12" s="1"/>
  <c r="E49" i="11"/>
  <c r="F49" i="11" s="1"/>
  <c r="F49" i="6"/>
  <c r="G81" i="12"/>
  <c r="H81" i="12" s="1"/>
  <c r="E40" i="11"/>
  <c r="F40" i="11" s="1"/>
  <c r="F40" i="6"/>
  <c r="E32" i="11"/>
  <c r="F32" i="11" s="1"/>
  <c r="F32" i="6"/>
  <c r="E70" i="11"/>
  <c r="F70" i="11" s="1"/>
  <c r="F70" i="6"/>
  <c r="G71" i="12"/>
  <c r="H71" i="12" s="1"/>
  <c r="G7" i="12"/>
  <c r="G51" i="12"/>
  <c r="H51" i="12" s="1"/>
  <c r="E96" i="11"/>
  <c r="F96" i="11" s="1"/>
  <c r="F96" i="6"/>
  <c r="F73" i="7"/>
  <c r="G73" i="7" s="1"/>
  <c r="G44" i="12"/>
  <c r="H44" i="12" s="1"/>
  <c r="F25" i="7"/>
  <c r="E18" i="11"/>
  <c r="F18" i="11" s="1"/>
  <c r="F18" i="6"/>
  <c r="E30" i="11"/>
  <c r="F30" i="11" s="1"/>
  <c r="F30" i="6"/>
  <c r="E78" i="11"/>
  <c r="F78" i="11" s="1"/>
  <c r="F78" i="6"/>
  <c r="E11" i="11"/>
  <c r="F11" i="11" s="1"/>
  <c r="F11" i="6"/>
  <c r="G12" i="12"/>
  <c r="H12" i="12" s="1"/>
  <c r="E27" i="11"/>
  <c r="F27" i="11" s="1"/>
  <c r="F27" i="6"/>
  <c r="E41" i="11"/>
  <c r="F41" i="11" s="1"/>
  <c r="F41" i="6"/>
  <c r="E46" i="11"/>
  <c r="F46" i="11" s="1"/>
  <c r="F46" i="6"/>
  <c r="E7" i="11"/>
  <c r="F7" i="11" s="1"/>
  <c r="F7" i="6"/>
  <c r="G8" i="12"/>
  <c r="H8" i="12" s="1"/>
  <c r="E37" i="11"/>
  <c r="F37" i="11" s="1"/>
  <c r="F37" i="6"/>
  <c r="E58" i="11"/>
  <c r="F58" i="11" s="1"/>
  <c r="F58" i="6"/>
  <c r="G59" i="12"/>
  <c r="H59" i="12" s="1"/>
  <c r="E79" i="11"/>
  <c r="F79" i="11" s="1"/>
  <c r="F79" i="6"/>
  <c r="E15" i="11"/>
  <c r="F15" i="11" s="1"/>
  <c r="F15" i="6"/>
  <c r="E12" i="11"/>
  <c r="F12" i="11" s="1"/>
  <c r="F12" i="6"/>
  <c r="G13" i="12"/>
  <c r="H13" i="12" s="1"/>
  <c r="E89" i="11"/>
  <c r="F89" i="11" s="1"/>
  <c r="F89" i="6"/>
  <c r="E116" i="11"/>
  <c r="F116" i="11" s="1"/>
  <c r="F116" i="6"/>
  <c r="E81" i="11"/>
  <c r="F81" i="11" s="1"/>
  <c r="F81" i="6"/>
  <c r="E71" i="11"/>
  <c r="F71" i="11" s="1"/>
  <c r="F71" i="6"/>
  <c r="E100" i="11"/>
  <c r="F100" i="11" s="1"/>
  <c r="F100" i="6"/>
  <c r="E86" i="11"/>
  <c r="F86" i="11" s="1"/>
  <c r="F86" i="6"/>
  <c r="G87" i="12"/>
  <c r="H87" i="12" s="1"/>
  <c r="E99" i="11"/>
  <c r="F99" i="11" s="1"/>
  <c r="F99" i="6"/>
  <c r="E35" i="11"/>
  <c r="F35" i="11" s="1"/>
  <c r="F35" i="6"/>
  <c r="E21" i="11"/>
  <c r="F21" i="11" s="1"/>
  <c r="F21" i="6"/>
  <c r="E52" i="11"/>
  <c r="F52" i="11" s="1"/>
  <c r="F52" i="6"/>
  <c r="G53" i="12"/>
  <c r="H53" i="12" s="1"/>
  <c r="F33" i="7"/>
  <c r="G33" i="7" s="1"/>
  <c r="E56" i="11"/>
  <c r="F56" i="11" s="1"/>
  <c r="F56" i="6"/>
  <c r="G34" i="12"/>
  <c r="H34" i="12" s="1"/>
  <c r="G48" i="12"/>
  <c r="H48" i="12" s="1"/>
  <c r="G9" i="12"/>
  <c r="H9" i="12" s="1"/>
  <c r="E94" i="11"/>
  <c r="F94" i="11" s="1"/>
  <c r="F94" i="6"/>
  <c r="E112" i="11"/>
  <c r="F112" i="11" s="1"/>
  <c r="F112" i="6"/>
  <c r="F7" i="7"/>
  <c r="G7" i="7" s="1"/>
  <c r="F118" i="10"/>
  <c r="F118" i="11" l="1"/>
  <c r="G35" i="7"/>
  <c r="G35" i="12"/>
  <c r="H35" i="12" s="1"/>
  <c r="G110" i="7"/>
  <c r="G110" i="12"/>
  <c r="H110" i="12" s="1"/>
  <c r="G93" i="12"/>
  <c r="H93" i="12" s="1"/>
  <c r="G66" i="12"/>
  <c r="H66" i="12" s="1"/>
  <c r="G20" i="7"/>
  <c r="G20" i="12"/>
  <c r="H20" i="12" s="1"/>
  <c r="G94" i="7"/>
  <c r="G94" i="12"/>
  <c r="H94" i="12" s="1"/>
  <c r="G60" i="7"/>
  <c r="G60" i="12"/>
  <c r="H60" i="12" s="1"/>
  <c r="G62" i="12"/>
  <c r="H62" i="12" s="1"/>
  <c r="G99" i="12"/>
  <c r="H99" i="12" s="1"/>
  <c r="G58" i="12"/>
  <c r="H58" i="12" s="1"/>
  <c r="G33" i="12"/>
  <c r="H33" i="12" s="1"/>
  <c r="G36" i="12"/>
  <c r="H36" i="12" s="1"/>
  <c r="G22" i="12"/>
  <c r="H22" i="12" s="1"/>
  <c r="G72" i="12"/>
  <c r="H72" i="12" s="1"/>
  <c r="G25" i="7"/>
  <c r="G25" i="12"/>
  <c r="H25" i="12" s="1"/>
  <c r="G50" i="12"/>
  <c r="H50" i="12" s="1"/>
  <c r="G61" i="12"/>
  <c r="H61" i="12" s="1"/>
  <c r="F118" i="6"/>
  <c r="G67" i="12"/>
  <c r="H67" i="12" s="1"/>
  <c r="G111" i="12"/>
  <c r="H111" i="12" s="1"/>
  <c r="G69" i="12"/>
  <c r="H69" i="12" s="1"/>
  <c r="G31" i="7"/>
  <c r="G31" i="12"/>
  <c r="H31" i="12" s="1"/>
  <c r="G100" i="7"/>
  <c r="G100" i="12"/>
  <c r="H100" i="12" s="1"/>
  <c r="G27" i="7"/>
  <c r="G27" i="12"/>
  <c r="H27" i="12" s="1"/>
  <c r="G118" i="7"/>
  <c r="G118" i="12"/>
  <c r="H118" i="12" s="1"/>
  <c r="G32" i="12"/>
  <c r="H32" i="12" s="1"/>
  <c r="G90" i="12"/>
  <c r="H90" i="12" s="1"/>
  <c r="G28" i="12"/>
  <c r="H28" i="12" s="1"/>
  <c r="H7" i="12"/>
  <c r="G77" i="7"/>
  <c r="G77" i="12"/>
  <c r="H77" i="12" s="1"/>
  <c r="G75" i="7"/>
  <c r="G75" i="12"/>
  <c r="H75" i="12" s="1"/>
  <c r="G116" i="12"/>
  <c r="H116" i="12" s="1"/>
  <c r="G30" i="12"/>
  <c r="H30" i="12" s="1"/>
  <c r="G96" i="12"/>
  <c r="H96" i="12" s="1"/>
  <c r="G11" i="12"/>
  <c r="H11" i="12" s="1"/>
  <c r="G63" i="12"/>
  <c r="H63" i="12" s="1"/>
  <c r="G68" i="12"/>
  <c r="H68" i="12" s="1"/>
  <c r="G54" i="12"/>
  <c r="H54" i="12" s="1"/>
  <c r="G82" i="12"/>
  <c r="H82" i="12" s="1"/>
  <c r="G97" i="12"/>
  <c r="H97" i="12" s="1"/>
  <c r="G41" i="12"/>
  <c r="H41" i="12" s="1"/>
  <c r="G14" i="12"/>
  <c r="H14" i="12" s="1"/>
  <c r="G37" i="12"/>
  <c r="H37" i="12" s="1"/>
  <c r="G113" i="7"/>
  <c r="G113" i="12"/>
  <c r="H113" i="12" s="1"/>
  <c r="G84" i="12"/>
  <c r="H84" i="12" s="1"/>
  <c r="G24" i="12"/>
  <c r="H24" i="12" s="1"/>
  <c r="G86" i="12"/>
  <c r="H86" i="12" s="1"/>
  <c r="G64" i="12"/>
  <c r="H64" i="12" s="1"/>
  <c r="G19" i="7"/>
  <c r="G19" i="12"/>
  <c r="H19" i="12" s="1"/>
  <c r="G80" i="7"/>
  <c r="G80" i="12"/>
  <c r="H80" i="12" s="1"/>
  <c r="G79" i="7"/>
  <c r="G79" i="12"/>
  <c r="H79" i="12" s="1"/>
  <c r="G74" i="7"/>
  <c r="G74" i="12"/>
  <c r="H74" i="12" s="1"/>
  <c r="G18" i="7"/>
  <c r="G18" i="12"/>
  <c r="H18" i="12" s="1"/>
  <c r="G101" i="7"/>
  <c r="G101" i="12"/>
  <c r="H101" i="12" s="1"/>
  <c r="G52" i="7"/>
  <c r="G52" i="12"/>
  <c r="H52" i="12" s="1"/>
  <c r="G38" i="7"/>
  <c r="G38" i="12"/>
  <c r="H38" i="12" s="1"/>
  <c r="G92" i="7"/>
  <c r="G92" i="12"/>
  <c r="H92" i="12" s="1"/>
  <c r="G112" i="12"/>
  <c r="H112" i="12" s="1"/>
  <c r="G109" i="12"/>
  <c r="H109" i="12" s="1"/>
  <c r="G117" i="12"/>
  <c r="H117" i="12" s="1"/>
  <c r="G42" i="12"/>
  <c r="H42" i="12" s="1"/>
  <c r="G56" i="12"/>
  <c r="H56" i="12" s="1"/>
  <c r="G119" i="12" l="1"/>
  <c r="G119" i="7"/>
  <c r="H119" i="12"/>
</calcChain>
</file>

<file path=xl/comments1.xml><?xml version="1.0" encoding="utf-8"?>
<comments xmlns="http://schemas.openxmlformats.org/spreadsheetml/2006/main">
  <authors>
    <author>William Musubire</author>
  </authors>
  <commentList>
    <comment ref="C5" authorId="0">
      <text>
        <r>
          <rPr>
            <sz val="9"/>
            <color indexed="81"/>
            <rFont val="Tahoma"/>
            <family val="2"/>
          </rPr>
          <t xml:space="preserve">
Census figures
</t>
        </r>
      </text>
    </comment>
    <comment ref="E5" authorId="0">
      <text>
        <r>
          <rPr>
            <sz val="9"/>
            <color indexed="81"/>
            <rFont val="Tahoma"/>
            <family val="2"/>
          </rPr>
          <t xml:space="preserve">2015 CE's
</t>
        </r>
      </text>
    </comment>
    <comment ref="E118" authorId="0">
      <text>
        <r>
          <rPr>
            <sz val="9"/>
            <color indexed="81"/>
            <rFont val="Tahoma"/>
            <family val="2"/>
          </rPr>
          <t xml:space="preserve">Planned 2015 CE quantity
</t>
        </r>
      </text>
    </comment>
  </commentList>
</comments>
</file>

<file path=xl/comments2.xml><?xml version="1.0" encoding="utf-8"?>
<comments xmlns="http://schemas.openxmlformats.org/spreadsheetml/2006/main">
  <authors>
    <author>Micheal Lukunyanga</author>
  </authors>
  <commentList>
    <comment ref="L61" authorId="0">
      <text>
        <r>
          <rPr>
            <b/>
            <sz val="9"/>
            <color indexed="81"/>
            <rFont val="Tahoma"/>
            <family val="2"/>
          </rPr>
          <t>5000 Doses issued for mini SIA due to refugee influx, UNICEF to re-emburse stock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Micheal Lukunyanga</author>
  </authors>
  <commentList>
    <comment ref="L61" authorId="0">
      <text>
        <r>
          <rPr>
            <b/>
            <sz val="8"/>
            <color indexed="81"/>
            <rFont val="Tahoma"/>
            <family val="2"/>
          </rPr>
          <t>4000 Doses issued for mini SIA due to refugee influx, UNICEF to re-emburse stock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wmusubire</author>
    <author>William Musubire</author>
  </authors>
  <commentList>
    <comment ref="E5" authorId="0">
      <text>
        <r>
          <rPr>
            <sz val="9"/>
            <color indexed="81"/>
            <rFont val="Tahoma"/>
            <family val="2"/>
          </rPr>
          <t xml:space="preserve">(doses calculated x schedule x wastage factor) / doses per vial
</t>
        </r>
      </text>
    </comment>
    <comment ref="E118" authorId="1">
      <text>
        <r>
          <rPr>
            <sz val="9"/>
            <color indexed="81"/>
            <rFont val="Tahoma"/>
            <family val="2"/>
          </rPr>
          <t xml:space="preserve">2015 Forecast quantity
</t>
        </r>
      </text>
    </comment>
  </commentList>
</comments>
</file>

<file path=xl/comments5.xml><?xml version="1.0" encoding="utf-8"?>
<comments xmlns="http://schemas.openxmlformats.org/spreadsheetml/2006/main">
  <authors>
    <author>wmusubire</author>
  </authors>
  <commentList>
    <comment ref="E5" authorId="0">
      <text>
        <r>
          <rPr>
            <sz val="9"/>
            <color indexed="81"/>
            <rFont val="Tahoma"/>
            <family val="2"/>
          </rPr>
          <t xml:space="preserve">target popn x coverage x wastage factor x schedule 
</t>
        </r>
      </text>
    </comment>
  </commentList>
</comments>
</file>

<file path=xl/comments6.xml><?xml version="1.0" encoding="utf-8"?>
<comments xmlns="http://schemas.openxmlformats.org/spreadsheetml/2006/main">
  <authors>
    <author>wmusubire</author>
  </authors>
  <commentList>
    <comment ref="E5" authorId="0">
      <text>
        <r>
          <rPr>
            <sz val="9"/>
            <color indexed="81"/>
            <rFont val="Tahoma"/>
            <family val="2"/>
          </rPr>
          <t xml:space="preserve">(doses calculated x schedule x wastage factor) / doses per vial
</t>
        </r>
      </text>
    </comment>
  </commentList>
</comments>
</file>

<file path=xl/comments7.xml><?xml version="1.0" encoding="utf-8"?>
<comments xmlns="http://schemas.openxmlformats.org/spreadsheetml/2006/main">
  <authors>
    <author>wmusubire</author>
  </authors>
  <commentList>
    <comment ref="G6" authorId="0">
      <text>
        <r>
          <rPr>
            <sz val="9"/>
            <color indexed="81"/>
            <rFont val="Tahoma"/>
            <family val="2"/>
          </rPr>
          <t xml:space="preserve">target popn x coverage x wastage factor x doses in schedule 
</t>
        </r>
      </text>
    </comment>
  </commentList>
</comments>
</file>

<file path=xl/sharedStrings.xml><?xml version="1.0" encoding="utf-8"?>
<sst xmlns="http://schemas.openxmlformats.org/spreadsheetml/2006/main" count="1958" uniqueCount="445">
  <si>
    <t>No.</t>
  </si>
  <si>
    <t>DISTRICT</t>
  </si>
  <si>
    <t>Birth cohort (4.85%)</t>
  </si>
  <si>
    <t>Surviving infants (4.3%)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</si>
  <si>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</si>
  <si>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</si>
  <si>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</si>
  <si>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</si>
  <si>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</si>
  <si>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</si>
  <si>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</si>
  <si>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</si>
  <si>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</si>
  <si>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</si>
  <si>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</si>
  <si>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</si>
  <si>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</si>
  <si>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</si>
  <si>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</si>
  <si>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</si>
  <si>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</si>
  <si>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</si>
  <si>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</si>
  <si>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</si>
  <si>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</si>
  <si>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</si>
  <si>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</si>
  <si>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</si>
  <si>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</si>
  <si>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</si>
  <si>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</si>
  <si>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</si>
  <si>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</si>
  <si>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</si>
  <si>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</si>
  <si>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</si>
  <si>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</si>
  <si>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</si>
  <si>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</si>
  <si>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</si>
  <si>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</si>
  <si>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</si>
  <si>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</si>
  <si>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</si>
  <si>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</si>
  <si>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</si>
  <si>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</si>
  <si>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</si>
  <si>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</si>
  <si>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</si>
  <si>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</si>
  <si>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</si>
  <si>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</si>
  <si>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</si>
  <si>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</si>
  <si>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</si>
  <si>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</si>
  <si>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</si>
  <si>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</si>
  <si>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</si>
  <si>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</si>
  <si>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</si>
  <si>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</si>
  <si>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</si>
  <si>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</si>
  <si>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</si>
  <si>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</si>
  <si>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</si>
  <si>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</si>
  <si>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</si>
  <si>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</si>
  <si>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</si>
  <si>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</si>
  <si>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</si>
  <si>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</si>
  <si>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</si>
  <si>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</si>
  <si>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</si>
  <si>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</si>
  <si>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</si>
  <si>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</si>
  <si>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</si>
  <si>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</si>
  <si>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</si>
  <si>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</si>
  <si>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</si>
  <si>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</si>
  <si>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</si>
  <si>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</si>
  <si>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</si>
  <si>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</si>
  <si>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</si>
  <si>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</si>
  <si>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</si>
  <si>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</si>
  <si>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</si>
  <si>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</si>
  <si>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</si>
  <si>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</si>
  <si>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</si>
  <si>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</si>
  <si>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</si>
  <si>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</si>
  <si>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</si>
  <si>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</si>
  <si>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</si>
  <si>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Sembabule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</si>
  <si>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</si>
  <si>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</si>
  <si>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</si>
  <si>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</si>
  <si>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</si>
  <si>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</si>
  <si>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</si>
  <si>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</si>
  <si>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Pregnant women (5%)</t>
  </si>
  <si>
    <t>Non-pregnant women (18%)</t>
  </si>
  <si>
    <t xml:space="preserve">Total Pop </t>
  </si>
  <si>
    <t>Wastage factor</t>
  </si>
  <si>
    <t>Penta</t>
  </si>
  <si>
    <t>PCV</t>
  </si>
  <si>
    <t>Coverage (%)</t>
  </si>
  <si>
    <t>Number fo doses per recipient</t>
  </si>
  <si>
    <t>Antigens</t>
  </si>
  <si>
    <t>Measles</t>
  </si>
  <si>
    <t>Syring 5ML</t>
  </si>
  <si>
    <t>Cummulative Total</t>
  </si>
  <si>
    <t>Namayingo</t>
  </si>
  <si>
    <t>Monthly Average</t>
  </si>
  <si>
    <t>statistic summary</t>
  </si>
  <si>
    <t>Monthly doses supplied</t>
  </si>
  <si>
    <t>Annual requirements (doses)</t>
  </si>
  <si>
    <t xml:space="preserve">BCG </t>
  </si>
  <si>
    <t xml:space="preserve">Q 1               Total </t>
  </si>
  <si>
    <t xml:space="preserve">Q 2              Total </t>
  </si>
  <si>
    <t xml:space="preserve">Q 3            Total </t>
  </si>
  <si>
    <t xml:space="preserve">Q 4            Total </t>
  </si>
  <si>
    <t>Tetanus  Toxoid</t>
  </si>
  <si>
    <t>For mixing Measles</t>
  </si>
  <si>
    <t>Safety stock</t>
  </si>
  <si>
    <t>Frequency of supply per year</t>
  </si>
  <si>
    <t>Leasd time (in days)</t>
  </si>
  <si>
    <t>Vial size</t>
  </si>
  <si>
    <t>Doses per vial</t>
  </si>
  <si>
    <t>Annual requirements (syringes)</t>
  </si>
  <si>
    <t xml:space="preserve">For mixing BCG </t>
  </si>
  <si>
    <t xml:space="preserve">For injecting BCG </t>
  </si>
  <si>
    <t>Avg. monthly requirement (syringes)</t>
  </si>
  <si>
    <t>Avg. monthly requirement (doses)</t>
  </si>
  <si>
    <t>For injecting:  Penta, PCV, Measles, TT</t>
  </si>
  <si>
    <t>TT preg.</t>
  </si>
  <si>
    <t>TT non preg.</t>
  </si>
  <si>
    <t>Monthly syringes supplied</t>
  </si>
  <si>
    <t>Total Pop 2014</t>
  </si>
  <si>
    <t>Human Papiloma Virus</t>
  </si>
  <si>
    <t>Total Pop 2015</t>
  </si>
  <si>
    <t>IGANGA</t>
  </si>
  <si>
    <t>District</t>
  </si>
  <si>
    <t>ABIM</t>
  </si>
  <si>
    <t>ADJUMANI</t>
  </si>
  <si>
    <t>AGAGO</t>
  </si>
  <si>
    <t>ALEBTONG</t>
  </si>
  <si>
    <t>AMOLATAR</t>
  </si>
  <si>
    <t>AMUDAT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</si>
  <si>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</si>
  <si>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</si>
  <si>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</si>
  <si>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</si>
  <si>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</si>
  <si>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</si>
  <si>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</si>
  <si>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</si>
  <si>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</si>
  <si>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</si>
  <si>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BUKOMANSIMBI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</si>
  <si>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</si>
  <si>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</si>
  <si>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</si>
  <si>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</si>
  <si>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</si>
  <si>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</si>
  <si>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</si>
  <si>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</si>
  <si>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</si>
  <si>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</si>
  <si>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</si>
  <si>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</si>
  <si>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</si>
  <si>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</si>
  <si>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</si>
  <si>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ISINGIRO</t>
  </si>
  <si>
    <t>JINJA</t>
  </si>
  <si>
    <t>KAABONG</t>
  </si>
  <si>
    <t>KABALE</t>
  </si>
  <si>
    <t>KABAROLE</t>
  </si>
  <si>
    <t>KABERAMAIDO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</si>
  <si>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</si>
  <si>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</si>
  <si>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</si>
  <si>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</si>
  <si>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</si>
  <si>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</si>
  <si>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</si>
  <si>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</si>
  <si>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</si>
  <si>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</si>
  <si>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</si>
  <si>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</si>
  <si>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</si>
  <si>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</si>
  <si>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</si>
  <si>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</si>
  <si>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</si>
  <si>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</t>
  </si>
  <si>
    <t>KOBOKO</t>
  </si>
  <si>
    <t>KOLE</t>
  </si>
  <si>
    <t>KOTIDO</t>
  </si>
  <si>
    <t>KUMI</t>
  </si>
  <si>
    <t>KWEEN</t>
  </si>
  <si>
    <t>KYANKWANZI</t>
  </si>
  <si>
    <t>KYEGEGWA</t>
  </si>
  <si>
    <t>KYENJOJO</t>
  </si>
  <si>
    <t>LAMWO</t>
  </si>
  <si>
    <t>LIRA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</si>
  <si>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</si>
  <si>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</si>
  <si>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</si>
  <si>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</si>
  <si>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</si>
  <si>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</si>
  <si>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</si>
  <si>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</si>
  <si>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</si>
  <si>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</si>
  <si>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</si>
  <si>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</si>
  <si>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</si>
  <si>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</si>
  <si>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</si>
  <si>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</si>
  <si>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</si>
  <si>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</si>
  <si>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</si>
  <si>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</si>
  <si>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</si>
  <si>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</si>
  <si>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</si>
  <si>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</si>
  <si>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</si>
  <si>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</si>
  <si>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</si>
  <si>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</si>
  <si>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</si>
  <si>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OTUKE</t>
  </si>
  <si>
    <t>OYAM</t>
  </si>
  <si>
    <t>PADER</t>
  </si>
  <si>
    <t>PALLISA</t>
  </si>
  <si>
    <t>RAKAI</t>
  </si>
  <si>
    <t>RUBIRIZI</t>
  </si>
  <si>
    <t>RUKUNGIRI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</si>
  <si>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</si>
  <si>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</si>
  <si>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</si>
  <si>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</si>
  <si>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</si>
  <si>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</si>
  <si>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</si>
  <si>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</si>
  <si>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SEMBABULE</t>
  </si>
  <si>
    <t>Males</t>
  </si>
  <si>
    <t>Females</t>
  </si>
  <si>
    <t>Urban</t>
  </si>
  <si>
    <t>Rural</t>
  </si>
  <si>
    <t>Household</t>
  </si>
  <si>
    <t>Non household</t>
  </si>
  <si>
    <t>Total</t>
  </si>
  <si>
    <t>-</t>
  </si>
  <si>
    <t>DPT</t>
  </si>
  <si>
    <t>Expected pregnancies (5%)</t>
  </si>
  <si>
    <t>Young girls (2.2%)</t>
  </si>
  <si>
    <t>tOPV</t>
  </si>
  <si>
    <t>PCV-10</t>
  </si>
  <si>
    <t>NB: Worksheet to be updated when 2015 HPV is launched in the country</t>
  </si>
  <si>
    <t xml:space="preserve">zone </t>
  </si>
  <si>
    <t xml:space="preserve">ABIM </t>
  </si>
  <si>
    <t xml:space="preserve">ADJUMANI </t>
  </si>
  <si>
    <t xml:space="preserve">AGAGO </t>
  </si>
  <si>
    <t xml:space="preserve">ALEBTONG </t>
  </si>
  <si>
    <t xml:space="preserve">AMOLATAR </t>
  </si>
  <si>
    <t xml:space="preserve">AMUDAT </t>
  </si>
  <si>
    <t xml:space="preserve">AMURIA </t>
  </si>
  <si>
    <t xml:space="preserve">AMURU </t>
  </si>
  <si>
    <t xml:space="preserve">APAC </t>
  </si>
  <si>
    <t xml:space="preserve">ARUA </t>
  </si>
  <si>
    <t xml:space="preserve">BUDAKA </t>
  </si>
  <si>
    <t xml:space="preserve">BUDUDA </t>
  </si>
  <si>
    <t xml:space="preserve">BUGIRI </t>
  </si>
  <si>
    <t xml:space="preserve">BUHWEJU </t>
  </si>
  <si>
    <t xml:space="preserve">BUIKWE </t>
  </si>
  <si>
    <t xml:space="preserve">BUKEDEA </t>
  </si>
  <si>
    <t xml:space="preserve">BUKOMANSIMBI </t>
  </si>
  <si>
    <t xml:space="preserve">BUKWO </t>
  </si>
  <si>
    <t xml:space="preserve">BULAMBULI </t>
  </si>
  <si>
    <t xml:space="preserve">BULIISA </t>
  </si>
  <si>
    <t xml:space="preserve">BUNDIBUGYO </t>
  </si>
  <si>
    <t xml:space="preserve">BUSHENYI </t>
  </si>
  <si>
    <t xml:space="preserve">BUSIA </t>
  </si>
  <si>
    <t xml:space="preserve">BUTALEJA </t>
  </si>
  <si>
    <t xml:space="preserve">BUTAMBALA </t>
  </si>
  <si>
    <t xml:space="preserve">BUVUMA </t>
  </si>
  <si>
    <t xml:space="preserve">BUYENDE </t>
  </si>
  <si>
    <t xml:space="preserve">DOKOLO </t>
  </si>
  <si>
    <t xml:space="preserve">GOMBA </t>
  </si>
  <si>
    <t xml:space="preserve">GULU </t>
  </si>
  <si>
    <t xml:space="preserve">HOIMA </t>
  </si>
  <si>
    <t xml:space="preserve">IBANDA </t>
  </si>
  <si>
    <t xml:space="preserve">IGANGA </t>
  </si>
  <si>
    <t xml:space="preserve">ISINGIRO </t>
  </si>
  <si>
    <t xml:space="preserve">JINJA </t>
  </si>
  <si>
    <t xml:space="preserve">KAABONG </t>
  </si>
  <si>
    <t xml:space="preserve">KABALE </t>
  </si>
  <si>
    <t xml:space="preserve">KABAROLE </t>
  </si>
  <si>
    <t xml:space="preserve">KABERAMAIDO </t>
  </si>
  <si>
    <t xml:space="preserve">KALANGALA </t>
  </si>
  <si>
    <t xml:space="preserve">KALIRO </t>
  </si>
  <si>
    <t xml:space="preserve">KALUNGU </t>
  </si>
  <si>
    <t xml:space="preserve">KAMPALA </t>
  </si>
  <si>
    <t xml:space="preserve">KAMULI </t>
  </si>
  <si>
    <t xml:space="preserve">KAMWENGE </t>
  </si>
  <si>
    <t xml:space="preserve">KANUNGU </t>
  </si>
  <si>
    <t xml:space="preserve">KAPCHWORWA </t>
  </si>
  <si>
    <t xml:space="preserve">KASESE </t>
  </si>
  <si>
    <t xml:space="preserve">KATAKWI </t>
  </si>
  <si>
    <t xml:space="preserve">KAYUNGA </t>
  </si>
  <si>
    <t xml:space="preserve">KIBAALE </t>
  </si>
  <si>
    <t xml:space="preserve">KIBOGA </t>
  </si>
  <si>
    <t xml:space="preserve">KIBUKU </t>
  </si>
  <si>
    <t xml:space="preserve">KIRUHURA </t>
  </si>
  <si>
    <t xml:space="preserve">KIRYANDONGO </t>
  </si>
  <si>
    <t xml:space="preserve">KISORO </t>
  </si>
  <si>
    <t xml:space="preserve">KITGUM </t>
  </si>
  <si>
    <t xml:space="preserve">KOBOKO </t>
  </si>
  <si>
    <t xml:space="preserve">KOLE </t>
  </si>
  <si>
    <t xml:space="preserve">KOTIDO </t>
  </si>
  <si>
    <t xml:space="preserve">KUMI </t>
  </si>
  <si>
    <t xml:space="preserve">KWEEN </t>
  </si>
  <si>
    <t xml:space="preserve">KYANKWANZI </t>
  </si>
  <si>
    <t xml:space="preserve">KYEGEGWA </t>
  </si>
  <si>
    <t xml:space="preserve">KYENJOJO </t>
  </si>
  <si>
    <t xml:space="preserve">LAMWO </t>
  </si>
  <si>
    <t xml:space="preserve">LIRA </t>
  </si>
  <si>
    <t xml:space="preserve">LUUKA </t>
  </si>
  <si>
    <t xml:space="preserve">LUWEERO </t>
  </si>
  <si>
    <t xml:space="preserve">LWENGO </t>
  </si>
  <si>
    <t xml:space="preserve">LYANTONDE </t>
  </si>
  <si>
    <t xml:space="preserve">MANAFWA </t>
  </si>
  <si>
    <t xml:space="preserve">MARACHA </t>
  </si>
  <si>
    <t xml:space="preserve">MASAKA </t>
  </si>
  <si>
    <t xml:space="preserve">MASINDI </t>
  </si>
  <si>
    <t xml:space="preserve">MAYUGE </t>
  </si>
  <si>
    <t xml:space="preserve">MBALE </t>
  </si>
  <si>
    <t xml:space="preserve">MBARARA </t>
  </si>
  <si>
    <t xml:space="preserve">MITOOMA </t>
  </si>
  <si>
    <t xml:space="preserve">MITYANA </t>
  </si>
  <si>
    <t xml:space="preserve">MOROTO </t>
  </si>
  <si>
    <t xml:space="preserve">MOYO </t>
  </si>
  <si>
    <t xml:space="preserve">MPIGI </t>
  </si>
  <si>
    <t xml:space="preserve">MUBENDE </t>
  </si>
  <si>
    <t xml:space="preserve">MUKONO </t>
  </si>
  <si>
    <t xml:space="preserve">NAKAPIRIPIRIT </t>
  </si>
  <si>
    <t xml:space="preserve">NAKASEKE </t>
  </si>
  <si>
    <t xml:space="preserve">NAKASONGOLA </t>
  </si>
  <si>
    <t xml:space="preserve">NAMAYINGO </t>
  </si>
  <si>
    <t xml:space="preserve">NAMUTUMBA </t>
  </si>
  <si>
    <t xml:space="preserve">NAPAK </t>
  </si>
  <si>
    <t xml:space="preserve">NEBBI </t>
  </si>
  <si>
    <t xml:space="preserve">NGORA </t>
  </si>
  <si>
    <t xml:space="preserve">NTOROKO </t>
  </si>
  <si>
    <t xml:space="preserve">NTUNGAMO </t>
  </si>
  <si>
    <t xml:space="preserve">NWOYA </t>
  </si>
  <si>
    <t xml:space="preserve">OTUKE </t>
  </si>
  <si>
    <t xml:space="preserve">OYAM </t>
  </si>
  <si>
    <t xml:space="preserve">PADER </t>
  </si>
  <si>
    <t xml:space="preserve">PALLISA </t>
  </si>
  <si>
    <t xml:space="preserve">RAKAI </t>
  </si>
  <si>
    <t xml:space="preserve">RUBIRIZI </t>
  </si>
  <si>
    <t xml:space="preserve">RUKUNGIRI </t>
  </si>
  <si>
    <t xml:space="preserve">SEMBABULE </t>
  </si>
  <si>
    <t xml:space="preserve">SERERE </t>
  </si>
  <si>
    <t xml:space="preserve">SHEEMA </t>
  </si>
  <si>
    <t xml:space="preserve">SIRONKO </t>
  </si>
  <si>
    <t xml:space="preserve">SOROTI </t>
  </si>
  <si>
    <t xml:space="preserve">TORORO </t>
  </si>
  <si>
    <t xml:space="preserve">WAKISO </t>
  </si>
  <si>
    <t xml:space="preserve">YUMBE </t>
  </si>
  <si>
    <t xml:space="preserve">ZOMBO </t>
  </si>
  <si>
    <t>Grand Total</t>
  </si>
  <si>
    <t xml:space="preserve">MEASLES VACCINE 10 DOSE VIAL                      </t>
  </si>
  <si>
    <t xml:space="preserve">POLIO ORAL TRIVALENT (TOPV) 20 DOSE VIAL          </t>
  </si>
  <si>
    <t xml:space="preserve">KAPCHORWA </t>
  </si>
  <si>
    <t>DISTRIBUTION SUMMARY FOR MEASLES SIA STATIONARY</t>
  </si>
  <si>
    <t>Tally Sheets form 1</t>
  </si>
  <si>
    <t>Sub-county Summary form 2</t>
  </si>
  <si>
    <t>Sub-county  Summary form3</t>
  </si>
  <si>
    <t>District Summary form4</t>
  </si>
  <si>
    <t>District Summary form5</t>
  </si>
  <si>
    <t>C.  NIDS Cards</t>
  </si>
  <si>
    <t>UNEPI Registration Form of &lt; 5yrs- 5 per village</t>
  </si>
  <si>
    <t>Field guides</t>
  </si>
  <si>
    <t>training guides</t>
  </si>
  <si>
    <t>Amolator</t>
  </si>
  <si>
    <t>Dokollo</t>
  </si>
  <si>
    <t>Gombe</t>
  </si>
  <si>
    <t>Kampala - Central Div</t>
  </si>
  <si>
    <t>Kampala - Kawempe Div</t>
  </si>
  <si>
    <t>Kampala - Makindye Div</t>
  </si>
  <si>
    <t>Kampala - Nakawa Div</t>
  </si>
  <si>
    <t>Kampala - Rubaga Div</t>
  </si>
  <si>
    <t>Kibuuku</t>
  </si>
  <si>
    <t xml:space="preserve">Mityana </t>
  </si>
  <si>
    <t>Nakasekeke</t>
  </si>
  <si>
    <t>National training</t>
  </si>
  <si>
    <t xml:space="preserve">Item </t>
  </si>
  <si>
    <t>QTY received at NMS</t>
  </si>
  <si>
    <t>Pending delivery to NMS</t>
  </si>
  <si>
    <t>Taken for training</t>
  </si>
  <si>
    <t>Total Qty delivered</t>
  </si>
  <si>
    <t>Measles slides( Training guide)</t>
  </si>
  <si>
    <t>Form 1</t>
  </si>
  <si>
    <t>Form 2</t>
  </si>
  <si>
    <t>Form 3</t>
  </si>
  <si>
    <t>Form 4</t>
  </si>
  <si>
    <t>Form 5</t>
  </si>
  <si>
    <t>Registration form ( Form A)</t>
  </si>
  <si>
    <t>NID Cards</t>
  </si>
  <si>
    <t xml:space="preserve">Overall </t>
  </si>
  <si>
    <t>DISTRIBUTION SUMMARY FOR MEASLES AND POLIO SIA VACCINES</t>
  </si>
  <si>
    <t>BCG</t>
  </si>
  <si>
    <t>DPT-HepB-Hib</t>
  </si>
  <si>
    <t>Measles Vaccine</t>
  </si>
  <si>
    <t>Tetanus</t>
  </si>
  <si>
    <t>tOPV' (+ SIA doses)</t>
  </si>
  <si>
    <t>tOPV' (without SIA doses)</t>
  </si>
  <si>
    <t>HPV</t>
  </si>
  <si>
    <t>=4,529,400-SIA doses'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</si>
</sst>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#,##0.00_ ;\-#,##0.00\ "/>
  </numFmts>
  <fonts count="3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sz val="16"/>
      <name val="Arial Narrow"/>
      <family val="2"/>
    </font>
    <font>
      <sz val="16"/>
      <name val="Arial Narrow"/>
      <family val="2"/>
    </font>
    <font>
      <sz val="11"/>
      <color theme="1"/>
      <name val="Arial Narrow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164" fontId="15" fillId="0" borderId="0" applyFont="0" applyFill="0" applyBorder="0" applyAlignment="0" applyProtection="0"/>
    <xf numFmtId="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5" fillId="0" borderId="0"/>
    <xf numFmtId="0" fontId="1" fillId="0" borderId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/>
    <xf numFmtId="9" fontId="1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244">
    <xf numFmtId="0" fontId="0" fillId="0" borderId="0" xfId="0"/>
    <xf numFmtId="0" fontId="5" fillId="0" borderId="0" xfId="0" applyFont="1" applyFill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17" fontId="6" fillId="2" borderId="1" xfId="0" applyNumberFormat="1" applyFont="1" applyFill="1" applyBorder="1" applyAlignment="1" applyProtection="1">
      <alignment horizontal="center" vertical="center"/>
      <protection locked="0"/>
    </xf>
    <xf numFmtId="17" fontId="6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166" fontId="5" fillId="0" borderId="7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center"/>
      <protection locked="0"/>
    </xf>
    <xf numFmtId="166" fontId="6" fillId="3" borderId="9" xfId="1" applyNumberFormat="1" applyFont="1" applyFill="1" applyBorder="1" applyAlignment="1" applyProtection="1">
      <alignment horizontal="left"/>
      <protection locked="0"/>
    </xf>
    <xf numFmtId="166" fontId="6" fillId="3" borderId="10" xfId="1" applyNumberFormat="1" applyFont="1" applyFill="1" applyBorder="1" applyAlignment="1" applyProtection="1">
      <alignment horizontal="left"/>
      <protection locked="0"/>
    </xf>
    <xf numFmtId="166" fontId="6" fillId="3" borderId="11" xfId="1" applyNumberFormat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Fill="1" applyAlignment="1" applyProtection="1">
      <alignment horizontal="left"/>
      <protection locked="0"/>
    </xf>
    <xf numFmtId="0" fontId="7" fillId="0" borderId="0" xfId="12" applyFont="1" applyBorder="1" applyAlignment="1" applyProtection="1">
      <alignment horizontal="center"/>
    </xf>
    <xf numFmtId="0" fontId="11" fillId="0" borderId="3" xfId="12" applyFont="1" applyFill="1" applyBorder="1" applyAlignment="1" applyProtection="1">
      <alignment horizontal="left"/>
    </xf>
    <xf numFmtId="0" fontId="11" fillId="0" borderId="5" xfId="0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11" fillId="0" borderId="6" xfId="12" applyFont="1" applyFill="1" applyBorder="1" applyAlignment="1" applyProtection="1">
      <alignment horizontal="left"/>
    </xf>
    <xf numFmtId="9" fontId="11" fillId="0" borderId="8" xfId="13" applyFont="1" applyFill="1" applyBorder="1" applyAlignment="1" applyProtection="1">
      <alignment horizontal="center"/>
    </xf>
    <xf numFmtId="0" fontId="7" fillId="0" borderId="12" xfId="12" applyFont="1" applyBorder="1" applyAlignment="1" applyProtection="1">
      <alignment horizontal="center"/>
    </xf>
    <xf numFmtId="0" fontId="11" fillId="0" borderId="13" xfId="12" applyFont="1" applyFill="1" applyBorder="1" applyAlignment="1" applyProtection="1">
      <alignment horizontal="left"/>
    </xf>
    <xf numFmtId="1" fontId="11" fillId="0" borderId="14" xfId="13" applyNumberFormat="1" applyFont="1" applyFill="1" applyBorder="1" applyAlignment="1" applyProtection="1">
      <alignment horizontal="center"/>
    </xf>
    <xf numFmtId="0" fontId="7" fillId="0" borderId="15" xfId="12" applyFont="1" applyBorder="1" applyAlignment="1" applyProtection="1">
      <alignment horizontal="center"/>
    </xf>
    <xf numFmtId="0" fontId="5" fillId="0" borderId="16" xfId="0" applyFont="1" applyBorder="1" applyAlignment="1" applyProtection="1">
      <alignment horizontal="right"/>
    </xf>
    <xf numFmtId="0" fontId="11" fillId="0" borderId="1" xfId="12" applyFont="1" applyFill="1" applyBorder="1" applyAlignment="1" applyProtection="1">
      <alignment horizontal="center" vertical="center"/>
    </xf>
    <xf numFmtId="0" fontId="6" fillId="0" borderId="17" xfId="12" applyFont="1" applyFill="1" applyBorder="1" applyAlignment="1" applyProtection="1">
      <alignment horizontal="left" vertical="center"/>
    </xf>
    <xf numFmtId="0" fontId="9" fillId="4" borderId="18" xfId="12" applyFont="1" applyFill="1" applyBorder="1" applyAlignment="1" applyProtection="1">
      <alignment horizontal="center" vertical="center" wrapText="1"/>
    </xf>
    <xf numFmtId="0" fontId="9" fillId="4" borderId="2" xfId="12" applyFont="1" applyFill="1" applyBorder="1" applyAlignment="1" applyProtection="1">
      <alignment horizontal="center" vertical="center" wrapText="1"/>
    </xf>
    <xf numFmtId="0" fontId="9" fillId="4" borderId="19" xfId="12" applyFont="1" applyFill="1" applyBorder="1" applyAlignment="1" applyProtection="1">
      <alignment horizontal="center" vertical="center" wrapText="1"/>
    </xf>
    <xf numFmtId="0" fontId="9" fillId="4" borderId="17" xfId="12" applyFont="1" applyFill="1" applyBorder="1" applyAlignment="1" applyProtection="1">
      <alignment horizontal="center" vertical="center" wrapText="1"/>
    </xf>
    <xf numFmtId="0" fontId="7" fillId="0" borderId="20" xfId="12" applyFont="1" applyBorder="1" applyAlignment="1" applyProtection="1">
      <alignment horizontal="center"/>
    </xf>
    <xf numFmtId="3" fontId="8" fillId="0" borderId="21" xfId="12" applyNumberFormat="1" applyFont="1" applyBorder="1" applyAlignment="1" applyProtection="1">
      <alignment horizontal="left"/>
    </xf>
    <xf numFmtId="165" fontId="10" fillId="5" borderId="22" xfId="7" applyNumberFormat="1" applyFont="1" applyFill="1" applyBorder="1" applyAlignment="1" applyProtection="1">
      <alignment horizontal="center"/>
    </xf>
    <xf numFmtId="3" fontId="10" fillId="5" borderId="23" xfId="5" applyNumberFormat="1" applyFont="1" applyFill="1" applyBorder="1" applyAlignment="1" applyProtection="1">
      <alignment horizontal="right"/>
    </xf>
    <xf numFmtId="166" fontId="10" fillId="5" borderId="23" xfId="1" applyNumberFormat="1" applyFont="1" applyFill="1" applyBorder="1" applyAlignment="1" applyProtection="1">
      <alignment horizontal="left"/>
    </xf>
    <xf numFmtId="166" fontId="10" fillId="5" borderId="21" xfId="1" applyNumberFormat="1" applyFont="1" applyFill="1" applyBorder="1" applyAlignment="1" applyProtection="1">
      <alignment horizontal="left"/>
    </xf>
    <xf numFmtId="0" fontId="7" fillId="0" borderId="6" xfId="12" applyFont="1" applyBorder="1" applyAlignment="1" applyProtection="1">
      <alignment horizontal="center"/>
    </xf>
    <xf numFmtId="3" fontId="8" fillId="0" borderId="8" xfId="12" applyNumberFormat="1" applyFont="1" applyBorder="1" applyAlignment="1" applyProtection="1">
      <alignment horizontal="left"/>
    </xf>
    <xf numFmtId="3" fontId="10" fillId="5" borderId="7" xfId="5" applyNumberFormat="1" applyFont="1" applyFill="1" applyBorder="1" applyAlignment="1" applyProtection="1">
      <alignment horizontal="right"/>
    </xf>
    <xf numFmtId="166" fontId="10" fillId="5" borderId="7" xfId="1" applyNumberFormat="1" applyFont="1" applyFill="1" applyBorder="1" applyAlignment="1" applyProtection="1">
      <alignment horizontal="left"/>
    </xf>
    <xf numFmtId="0" fontId="7" fillId="0" borderId="13" xfId="12" applyFont="1" applyBorder="1" applyAlignment="1" applyProtection="1">
      <alignment horizontal="center"/>
    </xf>
    <xf numFmtId="3" fontId="8" fillId="0" borderId="14" xfId="12" applyNumberFormat="1" applyFont="1" applyBorder="1" applyAlignment="1" applyProtection="1">
      <alignment horizontal="left"/>
    </xf>
    <xf numFmtId="3" fontId="10" fillId="5" borderId="24" xfId="5" applyNumberFormat="1" applyFont="1" applyFill="1" applyBorder="1" applyAlignment="1" applyProtection="1">
      <alignment horizontal="right"/>
    </xf>
    <xf numFmtId="166" fontId="10" fillId="5" borderId="24" xfId="1" applyNumberFormat="1" applyFont="1" applyFill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166" fontId="6" fillId="3" borderId="9" xfId="0" applyNumberFormat="1" applyFont="1" applyFill="1" applyBorder="1" applyAlignment="1" applyProtection="1">
      <alignment horizontal="left"/>
    </xf>
    <xf numFmtId="166" fontId="6" fillId="3" borderId="10" xfId="0" applyNumberFormat="1" applyFont="1" applyFill="1" applyBorder="1" applyAlignment="1" applyProtection="1">
      <alignment horizontal="left"/>
    </xf>
    <xf numFmtId="166" fontId="6" fillId="3" borderId="11" xfId="0" applyNumberFormat="1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right"/>
    </xf>
    <xf numFmtId="0" fontId="5" fillId="0" borderId="11" xfId="0" applyFont="1" applyBorder="1" applyAlignment="1" applyProtection="1"/>
    <xf numFmtId="0" fontId="6" fillId="0" borderId="25" xfId="0" applyFont="1" applyBorder="1" applyAlignment="1" applyProtection="1">
      <alignment horizontal="right" vertical="center" wrapText="1"/>
    </xf>
    <xf numFmtId="0" fontId="6" fillId="6" borderId="1" xfId="0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 applyProtection="1">
      <alignment horizontal="center" vertical="center" wrapText="1"/>
    </xf>
    <xf numFmtId="0" fontId="6" fillId="6" borderId="17" xfId="0" applyFont="1" applyFill="1" applyBorder="1" applyAlignment="1" applyProtection="1">
      <alignment horizontal="center" vertical="center" wrapText="1"/>
    </xf>
    <xf numFmtId="166" fontId="12" fillId="0" borderId="3" xfId="0" applyNumberFormat="1" applyFont="1" applyBorder="1" applyAlignment="1" applyProtection="1">
      <alignment horizontal="right"/>
    </xf>
    <xf numFmtId="166" fontId="12" fillId="0" borderId="4" xfId="0" applyNumberFormat="1" applyFont="1" applyBorder="1" applyAlignment="1" applyProtection="1">
      <alignment horizontal="right"/>
    </xf>
    <xf numFmtId="166" fontId="12" fillId="0" borderId="5" xfId="0" applyNumberFormat="1" applyFont="1" applyBorder="1" applyAlignment="1" applyProtection="1">
      <alignment horizontal="right"/>
    </xf>
    <xf numFmtId="166" fontId="12" fillId="0" borderId="6" xfId="0" applyNumberFormat="1" applyFont="1" applyBorder="1" applyAlignment="1" applyProtection="1">
      <alignment horizontal="right"/>
    </xf>
    <xf numFmtId="166" fontId="12" fillId="0" borderId="7" xfId="0" applyNumberFormat="1" applyFont="1" applyBorder="1" applyAlignment="1" applyProtection="1">
      <alignment horizontal="right"/>
    </xf>
    <xf numFmtId="166" fontId="12" fillId="0" borderId="8" xfId="0" applyNumberFormat="1" applyFont="1" applyBorder="1" applyAlignment="1" applyProtection="1">
      <alignment horizontal="right"/>
    </xf>
    <xf numFmtId="166" fontId="12" fillId="0" borderId="13" xfId="0" applyNumberFormat="1" applyFont="1" applyBorder="1" applyAlignment="1" applyProtection="1">
      <alignment horizontal="right"/>
    </xf>
    <xf numFmtId="166" fontId="12" fillId="0" borderId="24" xfId="0" applyNumberFormat="1" applyFont="1" applyBorder="1" applyAlignment="1" applyProtection="1">
      <alignment horizontal="right"/>
    </xf>
    <xf numFmtId="166" fontId="12" fillId="0" borderId="14" xfId="0" applyNumberFormat="1" applyFont="1" applyBorder="1" applyAlignment="1" applyProtection="1">
      <alignment horizontal="right"/>
    </xf>
    <xf numFmtId="166" fontId="6" fillId="3" borderId="27" xfId="0" applyNumberFormat="1" applyFont="1" applyFill="1" applyBorder="1" applyAlignment="1" applyProtection="1">
      <alignment horizontal="left"/>
    </xf>
    <xf numFmtId="166" fontId="5" fillId="3" borderId="25" xfId="0" applyNumberFormat="1" applyFont="1" applyFill="1" applyBorder="1" applyAlignment="1" applyProtection="1">
      <alignment horizontal="right"/>
    </xf>
    <xf numFmtId="166" fontId="5" fillId="3" borderId="28" xfId="0" applyNumberFormat="1" applyFont="1" applyFill="1" applyBorder="1" applyAlignment="1" applyProtection="1">
      <alignment horizontal="right"/>
    </xf>
    <xf numFmtId="166" fontId="5" fillId="3" borderId="29" xfId="0" applyNumberFormat="1" applyFont="1" applyFill="1" applyBorder="1" applyAlignment="1" applyProtection="1">
      <alignment horizontal="right"/>
    </xf>
    <xf numFmtId="166" fontId="6" fillId="3" borderId="10" xfId="0" applyNumberFormat="1" applyFont="1" applyFill="1" applyBorder="1" applyAlignment="1" applyProtection="1">
      <alignment horizontal="right"/>
    </xf>
    <xf numFmtId="166" fontId="5" fillId="0" borderId="0" xfId="1" applyNumberFormat="1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right"/>
    </xf>
    <xf numFmtId="1" fontId="11" fillId="0" borderId="8" xfId="13" applyNumberFormat="1" applyFont="1" applyFill="1" applyBorder="1" applyAlignment="1" applyProtection="1">
      <alignment horizontal="center"/>
    </xf>
    <xf numFmtId="165" fontId="10" fillId="5" borderId="3" xfId="7" applyNumberFormat="1" applyFont="1" applyFill="1" applyBorder="1" applyAlignment="1" applyProtection="1">
      <alignment horizontal="center"/>
    </xf>
    <xf numFmtId="166" fontId="10" fillId="5" borderId="4" xfId="1" applyNumberFormat="1" applyFont="1" applyFill="1" applyBorder="1" applyAlignment="1" applyProtection="1">
      <alignment horizontal="left"/>
    </xf>
    <xf numFmtId="165" fontId="10" fillId="5" borderId="6" xfId="7" applyNumberFormat="1" applyFont="1" applyFill="1" applyBorder="1" applyAlignment="1" applyProtection="1">
      <alignment horizontal="center"/>
    </xf>
    <xf numFmtId="165" fontId="10" fillId="5" borderId="13" xfId="7" applyNumberFormat="1" applyFont="1" applyFill="1" applyBorder="1" applyAlignment="1" applyProtection="1">
      <alignment horizontal="center"/>
    </xf>
    <xf numFmtId="3" fontId="10" fillId="5" borderId="4" xfId="5" applyNumberFormat="1" applyFont="1" applyFill="1" applyBorder="1" applyAlignment="1" applyProtection="1">
      <alignment horizontal="right"/>
    </xf>
    <xf numFmtId="0" fontId="9" fillId="4" borderId="1" xfId="12" applyFont="1" applyFill="1" applyBorder="1" applyAlignment="1" applyProtection="1">
      <alignment horizontal="center" vertical="center" wrapText="1"/>
    </xf>
    <xf numFmtId="166" fontId="10" fillId="5" borderId="31" xfId="1" applyNumberFormat="1" applyFont="1" applyFill="1" applyBorder="1" applyAlignment="1" applyProtection="1">
      <alignment horizontal="left"/>
    </xf>
    <xf numFmtId="165" fontId="10" fillId="5" borderId="20" xfId="7" applyNumberFormat="1" applyFont="1" applyFill="1" applyBorder="1" applyAlignment="1" applyProtection="1">
      <alignment horizontal="center"/>
    </xf>
    <xf numFmtId="166" fontId="10" fillId="5" borderId="32" xfId="1" applyNumberFormat="1" applyFont="1" applyFill="1" applyBorder="1" applyAlignment="1" applyProtection="1">
      <alignment horizontal="left"/>
    </xf>
    <xf numFmtId="0" fontId="17" fillId="0" borderId="33" xfId="12" applyFont="1" applyBorder="1" applyProtection="1">
      <protection locked="0"/>
    </xf>
    <xf numFmtId="9" fontId="18" fillId="7" borderId="0" xfId="13" applyFont="1" applyFill="1" applyProtection="1">
      <protection locked="0"/>
    </xf>
    <xf numFmtId="0" fontId="19" fillId="0" borderId="7" xfId="12" applyFont="1" applyBorder="1" applyAlignment="1" applyProtection="1">
      <protection locked="0"/>
    </xf>
    <xf numFmtId="0" fontId="0" fillId="7" borderId="0" xfId="0" applyFill="1" applyProtection="1">
      <protection locked="0"/>
    </xf>
    <xf numFmtId="0" fontId="20" fillId="0" borderId="7" xfId="12" applyFont="1" applyBorder="1" applyAlignment="1" applyProtection="1">
      <protection locked="0"/>
    </xf>
    <xf numFmtId="0" fontId="18" fillId="7" borderId="0" xfId="0" applyFont="1" applyFill="1" applyProtection="1">
      <protection locked="0"/>
    </xf>
    <xf numFmtId="1" fontId="15" fillId="7" borderId="0" xfId="13" applyNumberFormat="1" applyFont="1" applyFill="1" applyProtection="1">
      <protection locked="0"/>
    </xf>
    <xf numFmtId="0" fontId="16" fillId="7" borderId="12" xfId="0" applyFont="1" applyFill="1" applyBorder="1" applyAlignment="1" applyProtection="1">
      <alignment horizontal="center"/>
      <protection locked="0"/>
    </xf>
    <xf numFmtId="0" fontId="11" fillId="0" borderId="34" xfId="12" applyFont="1" applyFill="1" applyBorder="1" applyAlignment="1" applyProtection="1">
      <alignment horizontal="left"/>
    </xf>
    <xf numFmtId="1" fontId="11" fillId="0" borderId="35" xfId="13" applyNumberFormat="1" applyFont="1" applyFill="1" applyBorder="1" applyAlignment="1" applyProtection="1">
      <alignment horizontal="center"/>
    </xf>
    <xf numFmtId="166" fontId="5" fillId="0" borderId="0" xfId="1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166" fontId="10" fillId="5" borderId="36" xfId="1" applyNumberFormat="1" applyFont="1" applyFill="1" applyBorder="1" applyAlignment="1" applyProtection="1">
      <alignment horizontal="left"/>
    </xf>
    <xf numFmtId="165" fontId="21" fillId="0" borderId="7" xfId="0" applyNumberFormat="1" applyFont="1" applyBorder="1" applyAlignment="1" applyProtection="1">
      <alignment wrapText="1"/>
      <protection locked="0"/>
    </xf>
    <xf numFmtId="1" fontId="11" fillId="0" borderId="26" xfId="13" applyNumberFormat="1" applyFont="1" applyFill="1" applyBorder="1" applyAlignment="1" applyProtection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17" xfId="0" applyFont="1" applyFill="1" applyBorder="1" applyAlignment="1" applyProtection="1">
      <alignment horizontal="center"/>
    </xf>
    <xf numFmtId="9" fontId="11" fillId="0" borderId="37" xfId="13" applyFont="1" applyFill="1" applyBorder="1" applyAlignment="1" applyProtection="1">
      <alignment horizontal="center"/>
    </xf>
    <xf numFmtId="9" fontId="11" fillId="0" borderId="21" xfId="13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27" xfId="0" applyFont="1" applyFill="1" applyBorder="1" applyAlignment="1" applyProtection="1">
      <alignment horizontal="center"/>
    </xf>
    <xf numFmtId="165" fontId="10" fillId="5" borderId="3" xfId="9" applyNumberFormat="1" applyFont="1" applyFill="1" applyBorder="1" applyAlignment="1" applyProtection="1">
      <alignment horizontal="center"/>
    </xf>
    <xf numFmtId="166" fontId="10" fillId="5" borderId="4" xfId="1" applyNumberFormat="1" applyFont="1" applyFill="1" applyBorder="1" applyAlignment="1" applyProtection="1">
      <alignment horizontal="center"/>
    </xf>
    <xf numFmtId="165" fontId="10" fillId="5" borderId="6" xfId="9" applyNumberFormat="1" applyFont="1" applyFill="1" applyBorder="1" applyAlignment="1" applyProtection="1">
      <alignment horizontal="center"/>
    </xf>
    <xf numFmtId="166" fontId="10" fillId="5" borderId="7" xfId="1" applyNumberFormat="1" applyFont="1" applyFill="1" applyBorder="1" applyAlignment="1" applyProtection="1">
      <alignment horizontal="center"/>
    </xf>
    <xf numFmtId="166" fontId="10" fillId="0" borderId="7" xfId="1" applyNumberFormat="1" applyFont="1" applyFill="1" applyBorder="1" applyAlignment="1" applyProtection="1">
      <alignment horizontal="center"/>
    </xf>
    <xf numFmtId="165" fontId="10" fillId="5" borderId="13" xfId="9" applyNumberFormat="1" applyFont="1" applyFill="1" applyBorder="1" applyAlignment="1" applyProtection="1">
      <alignment horizontal="center"/>
    </xf>
    <xf numFmtId="166" fontId="10" fillId="0" borderId="24" xfId="1" applyNumberFormat="1" applyFont="1" applyFill="1" applyBorder="1" applyAlignment="1" applyProtection="1">
      <alignment horizontal="center"/>
    </xf>
    <xf numFmtId="166" fontId="6" fillId="3" borderId="11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>
      <alignment horizontal="center"/>
      <protection locked="0"/>
    </xf>
    <xf numFmtId="164" fontId="5" fillId="0" borderId="0" xfId="0" applyNumberFormat="1" applyFont="1" applyFill="1" applyAlignment="1" applyProtection="1">
      <alignment horizontal="center"/>
      <protection locked="0"/>
    </xf>
    <xf numFmtId="166" fontId="5" fillId="0" borderId="43" xfId="1" applyNumberFormat="1" applyFont="1" applyBorder="1" applyAlignment="1" applyProtection="1">
      <alignment horizontal="right"/>
      <protection locked="0"/>
    </xf>
    <xf numFmtId="17" fontId="6" fillId="2" borderId="36" xfId="0" applyNumberFormat="1" applyFont="1" applyFill="1" applyBorder="1" applyAlignment="1" applyProtection="1">
      <alignment horizontal="center" vertical="center"/>
      <protection locked="0"/>
    </xf>
    <xf numFmtId="166" fontId="6" fillId="0" borderId="44" xfId="0" applyNumberFormat="1" applyFont="1" applyBorder="1" applyAlignment="1" applyProtection="1">
      <alignment horizontal="left"/>
    </xf>
    <xf numFmtId="166" fontId="6" fillId="0" borderId="30" xfId="0" applyNumberFormat="1" applyFont="1" applyBorder="1" applyAlignment="1" applyProtection="1">
      <alignment horizontal="left"/>
    </xf>
    <xf numFmtId="166" fontId="6" fillId="0" borderId="45" xfId="0" applyNumberFormat="1" applyFont="1" applyBorder="1" applyAlignment="1" applyProtection="1">
      <alignment horizontal="left"/>
    </xf>
    <xf numFmtId="0" fontId="24" fillId="0" borderId="0" xfId="0" applyFont="1" applyBorder="1" applyAlignment="1">
      <alignment vertical="center"/>
    </xf>
    <xf numFmtId="3" fontId="24" fillId="0" borderId="0" xfId="0" applyNumberFormat="1" applyFont="1" applyBorder="1" applyAlignment="1">
      <alignment vertical="center"/>
    </xf>
    <xf numFmtId="3" fontId="0" fillId="0" borderId="0" xfId="0" applyNumberFormat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right"/>
    </xf>
    <xf numFmtId="0" fontId="0" fillId="0" borderId="0" xfId="0" applyAlignment="1">
      <alignment horizontal="right"/>
    </xf>
    <xf numFmtId="3" fontId="16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4" fillId="0" borderId="0" xfId="0" applyNumberFormat="1" applyFont="1" applyBorder="1" applyAlignment="1">
      <alignment horizontal="right" vertical="center"/>
    </xf>
    <xf numFmtId="3" fontId="22" fillId="0" borderId="0" xfId="0" applyNumberFormat="1" applyFont="1" applyBorder="1" applyAlignment="1">
      <alignment horizontal="right" vertical="center"/>
    </xf>
    <xf numFmtId="3" fontId="23" fillId="0" borderId="0" xfId="0" applyNumberFormat="1" applyFont="1" applyBorder="1" applyAlignment="1">
      <alignment horizontal="right" vertical="center"/>
    </xf>
    <xf numFmtId="3" fontId="25" fillId="0" borderId="46" xfId="0" applyNumberFormat="1" applyFont="1" applyBorder="1" applyAlignment="1">
      <alignment horizontal="right"/>
    </xf>
    <xf numFmtId="0" fontId="16" fillId="0" borderId="0" xfId="0" applyFont="1" applyAlignment="1">
      <alignment horizontal="right"/>
    </xf>
    <xf numFmtId="166" fontId="5" fillId="0" borderId="23" xfId="1" applyNumberFormat="1" applyFont="1" applyBorder="1" applyAlignment="1" applyProtection="1">
      <alignment horizontal="right"/>
      <protection locked="0"/>
    </xf>
    <xf numFmtId="17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5" fillId="6" borderId="0" xfId="0" applyFont="1" applyFill="1" applyAlignment="1" applyProtection="1">
      <alignment horizontal="left"/>
      <protection locked="0"/>
    </xf>
    <xf numFmtId="0" fontId="26" fillId="6" borderId="0" xfId="0" applyFont="1" applyFill="1" applyAlignment="1" applyProtection="1">
      <alignment horizontal="left"/>
      <protection locked="0"/>
    </xf>
    <xf numFmtId="0" fontId="27" fillId="6" borderId="0" xfId="0" applyFont="1" applyFill="1" applyAlignment="1" applyProtection="1">
      <alignment horizontal="left"/>
      <protection locked="0"/>
    </xf>
    <xf numFmtId="166" fontId="10" fillId="5" borderId="47" xfId="1" applyNumberFormat="1" applyFont="1" applyFill="1" applyBorder="1" applyAlignment="1" applyProtection="1">
      <alignment horizontal="left"/>
    </xf>
    <xf numFmtId="166" fontId="10" fillId="5" borderId="43" xfId="1" applyNumberFormat="1" applyFont="1" applyFill="1" applyBorder="1" applyAlignment="1" applyProtection="1">
      <alignment horizontal="left"/>
    </xf>
    <xf numFmtId="17" fontId="6" fillId="2" borderId="48" xfId="0" applyNumberFormat="1" applyFont="1" applyFill="1" applyBorder="1" applyAlignment="1" applyProtection="1">
      <alignment horizontal="center" vertical="center"/>
      <protection locked="0"/>
    </xf>
    <xf numFmtId="166" fontId="10" fillId="5" borderId="42" xfId="1" applyNumberFormat="1" applyFont="1" applyFill="1" applyBorder="1" applyAlignment="1" applyProtection="1">
      <alignment horizontal="left"/>
    </xf>
    <xf numFmtId="166" fontId="10" fillId="5" borderId="49" xfId="1" applyNumberFormat="1" applyFont="1" applyFill="1" applyBorder="1" applyAlignment="1" applyProtection="1">
      <alignment horizontal="left"/>
    </xf>
    <xf numFmtId="166" fontId="10" fillId="0" borderId="49" xfId="1" applyNumberFormat="1" applyFont="1" applyFill="1" applyBorder="1" applyAlignment="1" applyProtection="1">
      <alignment horizontal="left"/>
    </xf>
    <xf numFmtId="166" fontId="10" fillId="5" borderId="42" xfId="1" applyNumberFormat="1" applyFont="1" applyFill="1" applyBorder="1" applyAlignment="1" applyProtection="1">
      <alignment horizontal="center"/>
    </xf>
    <xf numFmtId="166" fontId="10" fillId="5" borderId="43" xfId="1" applyNumberFormat="1" applyFont="1" applyFill="1" applyBorder="1" applyAlignment="1" applyProtection="1">
      <alignment horizontal="center"/>
    </xf>
    <xf numFmtId="166" fontId="10" fillId="5" borderId="49" xfId="1" applyNumberFormat="1" applyFont="1" applyFill="1" applyBorder="1" applyAlignment="1" applyProtection="1">
      <alignment horizontal="center"/>
    </xf>
    <xf numFmtId="166" fontId="10" fillId="5" borderId="32" xfId="1" applyNumberFormat="1" applyFont="1" applyFill="1" applyBorder="1" applyAlignment="1" applyProtection="1">
      <alignment horizontal="center"/>
    </xf>
    <xf numFmtId="0" fontId="6" fillId="0" borderId="28" xfId="0" applyFont="1" applyBorder="1" applyAlignment="1" applyProtection="1"/>
    <xf numFmtId="0" fontId="6" fillId="0" borderId="29" xfId="0" applyFont="1" applyBorder="1" applyAlignment="1" applyProtection="1"/>
    <xf numFmtId="166" fontId="6" fillId="3" borderId="53" xfId="0" applyNumberFormat="1" applyFont="1" applyFill="1" applyBorder="1" applyAlignment="1" applyProtection="1">
      <alignment horizontal="left"/>
    </xf>
    <xf numFmtId="166" fontId="6" fillId="0" borderId="7" xfId="0" applyNumberFormat="1" applyFont="1" applyBorder="1" applyAlignment="1" applyProtection="1">
      <alignment horizontal="left"/>
    </xf>
    <xf numFmtId="0" fontId="5" fillId="0" borderId="0" xfId="0" applyFont="1" applyFill="1" applyAlignment="1" applyProtection="1">
      <alignment horizontal="right"/>
      <protection locked="0"/>
    </xf>
    <xf numFmtId="0" fontId="6" fillId="0" borderId="28" xfId="0" applyFont="1" applyFill="1" applyBorder="1" applyAlignment="1" applyProtection="1"/>
    <xf numFmtId="0" fontId="6" fillId="0" borderId="2" xfId="0" applyFont="1" applyFill="1" applyBorder="1" applyAlignment="1" applyProtection="1">
      <alignment horizontal="center" vertical="center" wrapText="1"/>
    </xf>
    <xf numFmtId="166" fontId="12" fillId="0" borderId="7" xfId="0" applyNumberFormat="1" applyFont="1" applyFill="1" applyBorder="1" applyAlignment="1" applyProtection="1">
      <alignment horizontal="right"/>
    </xf>
    <xf numFmtId="0" fontId="6" fillId="0" borderId="25" xfId="0" applyFont="1" applyFill="1" applyBorder="1" applyAlignment="1" applyProtection="1"/>
    <xf numFmtId="166" fontId="12" fillId="0" borderId="50" xfId="0" applyNumberFormat="1" applyFont="1" applyFill="1" applyBorder="1" applyAlignment="1" applyProtection="1">
      <alignment horizontal="right"/>
    </xf>
    <xf numFmtId="166" fontId="12" fillId="0" borderId="51" xfId="0" applyNumberFormat="1" applyFont="1" applyFill="1" applyBorder="1" applyAlignment="1" applyProtection="1">
      <alignment horizontal="right"/>
    </xf>
    <xf numFmtId="166" fontId="12" fillId="0" borderId="52" xfId="0" applyNumberFormat="1" applyFont="1" applyFill="1" applyBorder="1" applyAlignment="1" applyProtection="1">
      <alignment horizontal="right"/>
    </xf>
    <xf numFmtId="166" fontId="5" fillId="0" borderId="25" xfId="0" applyNumberFormat="1" applyFont="1" applyFill="1" applyBorder="1" applyAlignment="1" applyProtection="1">
      <alignment horizontal="right"/>
    </xf>
    <xf numFmtId="0" fontId="6" fillId="6" borderId="36" xfId="0" applyFont="1" applyFill="1" applyBorder="1" applyAlignment="1" applyProtection="1">
      <alignment horizontal="center" vertical="center" wrapText="1"/>
    </xf>
    <xf numFmtId="166" fontId="5" fillId="3" borderId="10" xfId="0" applyNumberFormat="1" applyFont="1" applyFill="1" applyBorder="1" applyAlignment="1" applyProtection="1">
      <alignment horizontal="right"/>
    </xf>
    <xf numFmtId="0" fontId="6" fillId="6" borderId="54" xfId="0" applyFont="1" applyFill="1" applyBorder="1" applyAlignment="1" applyProtection="1">
      <alignment horizontal="center" vertical="center" wrapText="1"/>
    </xf>
    <xf numFmtId="166" fontId="5" fillId="3" borderId="11" xfId="0" applyNumberFormat="1" applyFont="1" applyFill="1" applyBorder="1" applyAlignment="1" applyProtection="1">
      <alignment horizontal="right"/>
    </xf>
    <xf numFmtId="3" fontId="8" fillId="0" borderId="8" xfId="12" applyNumberFormat="1" applyFont="1" applyFill="1" applyBorder="1" applyAlignment="1" applyProtection="1">
      <alignment horizontal="left"/>
    </xf>
    <xf numFmtId="0" fontId="31" fillId="8" borderId="0" xfId="0" applyFont="1" applyFill="1"/>
    <xf numFmtId="165" fontId="0" fillId="0" borderId="0" xfId="1" applyNumberFormat="1" applyFont="1"/>
    <xf numFmtId="165" fontId="31" fillId="8" borderId="0" xfId="1" applyNumberFormat="1" applyFont="1" applyFill="1"/>
    <xf numFmtId="165" fontId="0" fillId="0" borderId="7" xfId="1" applyNumberFormat="1" applyFont="1" applyBorder="1"/>
    <xf numFmtId="165" fontId="31" fillId="7" borderId="7" xfId="1" applyNumberFormat="1" applyFont="1" applyFill="1" applyBorder="1"/>
    <xf numFmtId="0" fontId="16" fillId="7" borderId="7" xfId="12" applyNumberFormat="1" applyFont="1" applyFill="1" applyBorder="1" applyAlignment="1">
      <alignment horizontal="center" vertical="center" textRotation="90" wrapText="1"/>
    </xf>
    <xf numFmtId="0" fontId="1" fillId="0" borderId="23" xfId="0" applyFont="1" applyFill="1" applyBorder="1"/>
    <xf numFmtId="165" fontId="15" fillId="0" borderId="23" xfId="1" applyNumberFormat="1" applyFont="1" applyFill="1" applyBorder="1"/>
    <xf numFmtId="166" fontId="0" fillId="0" borderId="23" xfId="0" applyNumberFormat="1" applyFont="1" applyFill="1" applyBorder="1"/>
    <xf numFmtId="166" fontId="15" fillId="0" borderId="23" xfId="5" applyNumberFormat="1" applyFont="1" applyFill="1" applyBorder="1"/>
    <xf numFmtId="166" fontId="32" fillId="0" borderId="23" xfId="5" applyNumberFormat="1" applyFont="1" applyFill="1" applyBorder="1" applyAlignment="1">
      <alignment horizontal="left"/>
    </xf>
    <xf numFmtId="166" fontId="33" fillId="0" borderId="23" xfId="5" applyNumberFormat="1" applyFont="1" applyFill="1" applyBorder="1"/>
    <xf numFmtId="0" fontId="1" fillId="0" borderId="7" xfId="0" applyFont="1" applyFill="1" applyBorder="1"/>
    <xf numFmtId="165" fontId="15" fillId="0" borderId="7" xfId="1" applyNumberFormat="1" applyFont="1" applyFill="1" applyBorder="1"/>
    <xf numFmtId="166" fontId="0" fillId="0" borderId="7" xfId="0" applyNumberFormat="1" applyFont="1" applyFill="1" applyBorder="1"/>
    <xf numFmtId="166" fontId="15" fillId="0" borderId="7" xfId="5" applyNumberFormat="1" applyFont="1" applyFill="1" applyBorder="1"/>
    <xf numFmtId="166" fontId="32" fillId="0" borderId="7" xfId="5" applyNumberFormat="1" applyFont="1" applyFill="1" applyBorder="1" applyAlignment="1">
      <alignment horizontal="left"/>
    </xf>
    <xf numFmtId="166" fontId="33" fillId="0" borderId="7" xfId="5" applyNumberFormat="1" applyFont="1" applyFill="1" applyBorder="1"/>
    <xf numFmtId="0" fontId="1" fillId="0" borderId="33" xfId="0" applyFont="1" applyFill="1" applyBorder="1"/>
    <xf numFmtId="165" fontId="15" fillId="0" borderId="33" xfId="1" applyNumberFormat="1" applyFont="1" applyFill="1" applyBorder="1"/>
    <xf numFmtId="166" fontId="0" fillId="0" borderId="33" xfId="0" applyNumberFormat="1" applyFont="1" applyFill="1" applyBorder="1"/>
    <xf numFmtId="166" fontId="15" fillId="0" borderId="33" xfId="5" applyNumberFormat="1" applyFont="1" applyFill="1" applyBorder="1"/>
    <xf numFmtId="166" fontId="32" fillId="0" borderId="33" xfId="5" applyNumberFormat="1" applyFont="1" applyFill="1" applyBorder="1" applyAlignment="1">
      <alignment horizontal="left"/>
    </xf>
    <xf numFmtId="166" fontId="33" fillId="0" borderId="33" xfId="5" applyNumberFormat="1" applyFont="1" applyFill="1" applyBorder="1"/>
    <xf numFmtId="166" fontId="15" fillId="0" borderId="7" xfId="19" applyNumberFormat="1" applyFont="1" applyFill="1" applyBorder="1"/>
    <xf numFmtId="166" fontId="15" fillId="0" borderId="23" xfId="19" applyNumberFormat="1" applyFont="1" applyFill="1" applyBorder="1" applyAlignment="1">
      <alignment horizontal="center" vertical="center" wrapText="1"/>
    </xf>
    <xf numFmtId="166" fontId="15" fillId="0" borderId="7" xfId="19" applyNumberFormat="1" applyFont="1" applyFill="1" applyBorder="1" applyAlignment="1">
      <alignment horizontal="center" vertical="center" wrapText="1"/>
    </xf>
    <xf numFmtId="166" fontId="32" fillId="0" borderId="7" xfId="19" applyNumberFormat="1" applyFont="1" applyFill="1" applyBorder="1" applyAlignment="1">
      <alignment horizontal="left"/>
    </xf>
    <xf numFmtId="166" fontId="0" fillId="0" borderId="7" xfId="0" applyNumberFormat="1" applyFill="1" applyBorder="1"/>
    <xf numFmtId="166" fontId="0" fillId="0" borderId="55" xfId="0" applyNumberFormat="1" applyFont="1" applyFill="1" applyBorder="1"/>
    <xf numFmtId="0" fontId="1" fillId="0" borderId="43" xfId="0" applyFont="1" applyFill="1" applyBorder="1"/>
    <xf numFmtId="0" fontId="34" fillId="0" borderId="0" xfId="0" applyFont="1" applyFill="1" applyBorder="1"/>
    <xf numFmtId="0" fontId="35" fillId="9" borderId="0" xfId="0" applyFont="1" applyFill="1"/>
    <xf numFmtId="165" fontId="35" fillId="9" borderId="7" xfId="0" applyNumberFormat="1" applyFont="1" applyFill="1" applyBorder="1"/>
    <xf numFmtId="0" fontId="35" fillId="8" borderId="7" xfId="0" applyFont="1" applyFill="1" applyBorder="1"/>
    <xf numFmtId="0" fontId="35" fillId="8" borderId="7" xfId="0" applyFont="1" applyFill="1" applyBorder="1" applyAlignment="1">
      <alignment wrapText="1"/>
    </xf>
    <xf numFmtId="0" fontId="35" fillId="8" borderId="55" xfId="0" applyFont="1" applyFill="1" applyBorder="1" applyAlignment="1">
      <alignment wrapText="1"/>
    </xf>
    <xf numFmtId="0" fontId="0" fillId="0" borderId="7" xfId="0" applyBorder="1"/>
    <xf numFmtId="166" fontId="15" fillId="0" borderId="7" xfId="5" applyNumberFormat="1" applyFont="1" applyBorder="1"/>
    <xf numFmtId="166" fontId="35" fillId="0" borderId="0" xfId="0" applyNumberFormat="1" applyFont="1"/>
    <xf numFmtId="166" fontId="15" fillId="10" borderId="7" xfId="5" applyNumberFormat="1" applyFont="1" applyFill="1" applyBorder="1"/>
    <xf numFmtId="165" fontId="35" fillId="0" borderId="0" xfId="1" applyNumberFormat="1" applyFont="1"/>
    <xf numFmtId="0" fontId="31" fillId="11" borderId="0" xfId="0" applyFont="1" applyFill="1"/>
    <xf numFmtId="0" fontId="0" fillId="0" borderId="0" xfId="0" applyAlignment="1"/>
    <xf numFmtId="0" fontId="31" fillId="0" borderId="0" xfId="0" applyFont="1" applyAlignment="1"/>
    <xf numFmtId="165" fontId="35" fillId="7" borderId="7" xfId="1" applyNumberFormat="1" applyFont="1" applyFill="1" applyBorder="1" applyAlignment="1">
      <alignment textRotation="90"/>
    </xf>
    <xf numFmtId="165" fontId="35" fillId="7" borderId="7" xfId="1" applyNumberFormat="1" applyFont="1" applyFill="1" applyBorder="1" applyAlignment="1">
      <alignment textRotation="90" wrapText="1"/>
    </xf>
    <xf numFmtId="166" fontId="28" fillId="0" borderId="7" xfId="0" applyNumberFormat="1" applyFont="1" applyBorder="1"/>
    <xf numFmtId="0" fontId="6" fillId="0" borderId="25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29" xfId="0" applyFont="1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6" fillId="0" borderId="29" xfId="0" applyFont="1" applyBorder="1" applyAlignment="1" applyProtection="1">
      <alignment horizontal="center"/>
      <protection locked="0"/>
    </xf>
    <xf numFmtId="0" fontId="6" fillId="0" borderId="9" xfId="0" applyFont="1" applyFill="1" applyBorder="1" applyAlignment="1" applyProtection="1">
      <alignment horizontal="center"/>
    </xf>
    <xf numFmtId="0" fontId="6" fillId="0" borderId="28" xfId="0" applyFont="1" applyFill="1" applyBorder="1" applyAlignment="1" applyProtection="1">
      <alignment horizontal="center"/>
    </xf>
    <xf numFmtId="0" fontId="6" fillId="0" borderId="29" xfId="0" applyFont="1" applyFill="1" applyBorder="1" applyAlignment="1" applyProtection="1">
      <alignment horizontal="center"/>
    </xf>
    <xf numFmtId="0" fontId="11" fillId="0" borderId="38" xfId="12" applyFont="1" applyFill="1" applyBorder="1" applyAlignment="1" applyProtection="1">
      <alignment horizontal="left"/>
    </xf>
    <xf numFmtId="0" fontId="11" fillId="0" borderId="39" xfId="12" applyFont="1" applyFill="1" applyBorder="1" applyAlignment="1" applyProtection="1">
      <alignment horizontal="left"/>
    </xf>
    <xf numFmtId="0" fontId="11" fillId="0" borderId="40" xfId="12" applyFont="1" applyFill="1" applyBorder="1" applyAlignment="1" applyProtection="1">
      <alignment horizontal="left"/>
    </xf>
    <xf numFmtId="0" fontId="11" fillId="0" borderId="41" xfId="12" applyFont="1" applyFill="1" applyBorder="1" applyAlignment="1" applyProtection="1">
      <alignment horizontal="left"/>
    </xf>
    <xf numFmtId="0" fontId="11" fillId="0" borderId="9" xfId="12" applyFont="1" applyFill="1" applyBorder="1" applyAlignment="1" applyProtection="1">
      <alignment horizontal="left"/>
    </xf>
    <xf numFmtId="0" fontId="11" fillId="0" borderId="11" xfId="12" applyFont="1" applyFill="1" applyBorder="1" applyAlignment="1" applyProtection="1">
      <alignment horizontal="left"/>
    </xf>
    <xf numFmtId="167" fontId="11" fillId="0" borderId="25" xfId="1" applyNumberFormat="1" applyFont="1" applyFill="1" applyBorder="1" applyAlignment="1" applyProtection="1">
      <alignment horizontal="center"/>
    </xf>
    <xf numFmtId="167" fontId="11" fillId="0" borderId="29" xfId="1" applyNumberFormat="1" applyFont="1" applyFill="1" applyBorder="1" applyAlignment="1" applyProtection="1">
      <alignment horizontal="center"/>
    </xf>
    <xf numFmtId="0" fontId="31" fillId="0" borderId="12" xfId="0" applyFont="1" applyBorder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right"/>
    </xf>
    <xf numFmtId="17" fontId="37" fillId="13" borderId="7" xfId="0" applyNumberFormat="1" applyFont="1" applyFill="1" applyBorder="1"/>
    <xf numFmtId="3" fontId="37" fillId="0" borderId="0" xfId="0" applyNumberFormat="1" applyFont="1"/>
    <xf numFmtId="166" fontId="37" fillId="0" borderId="7" xfId="1" applyNumberFormat="1" applyFont="1" applyBorder="1"/>
    <xf numFmtId="166" fontId="37" fillId="0" borderId="43" xfId="1" applyNumberFormat="1" applyFont="1" applyBorder="1"/>
    <xf numFmtId="166" fontId="38" fillId="0" borderId="7" xfId="0" applyNumberFormat="1" applyFont="1" applyBorder="1"/>
    <xf numFmtId="0" fontId="37" fillId="0" borderId="0" xfId="0" quotePrefix="1" applyFont="1" applyAlignment="1">
      <alignment horizontal="right"/>
    </xf>
    <xf numFmtId="166" fontId="37" fillId="12" borderId="7" xfId="1" applyNumberFormat="1" applyFont="1" applyFill="1" applyBorder="1"/>
    <xf numFmtId="0" fontId="37" fillId="0" borderId="7" xfId="0" applyFont="1" applyBorder="1"/>
    <xf numFmtId="0" fontId="37" fillId="0" borderId="43" xfId="0" applyFont="1" applyBorder="1"/>
    <xf numFmtId="0" fontId="37" fillId="6" borderId="7" xfId="0" quotePrefix="1" applyFont="1" applyFill="1" applyBorder="1"/>
  </cellXfs>
  <cellStyles count="20">
    <cellStyle name="Comma" xfId="1" builtinId="3"/>
    <cellStyle name="Comma 2" xfId="2"/>
    <cellStyle name="Comma 2 2" xfId="3"/>
    <cellStyle name="Comma 2 3" xfId="4"/>
    <cellStyle name="Comma 3" xfId="5"/>
    <cellStyle name="Comma 4" xfId="6"/>
    <cellStyle name="Comma 5" xfId="19"/>
    <cellStyle name="Normal" xfId="0" builtinId="0"/>
    <cellStyle name="Normal 2" xfId="7"/>
    <cellStyle name="Normal 2 2" xfId="8"/>
    <cellStyle name="Normal 2 3" xfId="9"/>
    <cellStyle name="Normal 2 4" xfId="10"/>
    <cellStyle name="Normal 2 5" xfId="11"/>
    <cellStyle name="Normal 3" xfId="12"/>
    <cellStyle name="Percent" xfId="13" builtinId="5"/>
    <cellStyle name="Percent 2" xfId="14"/>
    <cellStyle name="Percent 2 2" xfId="15"/>
    <cellStyle name="Percent 2 3" xfId="16"/>
    <cellStyle name="Percent 2 4" xfId="17"/>
    <cellStyle name="Percent 3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X119"/>
  <sheetViews>
    <sheetView workbookViewId="0">
      <pane xSplit="6" ySplit="5" topLeftCell="K111" activePane="bottomRight" state="frozen"/>
      <selection pane="topRight" activeCell="G1" sqref="G1"/>
      <selection pane="bottomLeft" activeCell="A6" sqref="A6"/>
      <selection pane="bottomRight" activeCell="I9" sqref="I9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13" bestFit="1" customWidth="1"/>
    <col min="5" max="5" width="12.85546875" style="1" customWidth="1"/>
    <col min="6" max="6" width="11.5703125" style="1" bestFit="1" customWidth="1"/>
    <col min="7" max="7" width="12.42578125" style="2" bestFit="1" customWidth="1"/>
    <col min="8" max="8" width="9.28515625" style="3" bestFit="1" customWidth="1"/>
    <col min="9" max="9" width="9.28515625" style="2" bestFit="1" customWidth="1"/>
    <col min="10" max="10" width="10" style="2" bestFit="1" customWidth="1"/>
    <col min="11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3.33</v>
      </c>
      <c r="D1" s="18"/>
      <c r="E1" s="18"/>
      <c r="F1" s="18"/>
    </row>
    <row r="2" spans="1:24" x14ac:dyDescent="0.3">
      <c r="A2" s="15"/>
      <c r="B2" s="19" t="s">
        <v>121</v>
      </c>
      <c r="C2" s="20">
        <v>1</v>
      </c>
      <c r="D2" s="18"/>
      <c r="E2" s="18"/>
      <c r="F2" s="18"/>
    </row>
    <row r="3" spans="1:24" ht="17.25" thickBot="1" x14ac:dyDescent="0.35">
      <c r="A3" s="21"/>
      <c r="B3" s="22" t="s">
        <v>122</v>
      </c>
      <c r="C3" s="23">
        <v>1</v>
      </c>
      <c r="D3" s="18"/>
      <c r="E3" s="18"/>
      <c r="F3" s="18"/>
      <c r="S3" s="47"/>
      <c r="T3" s="51"/>
      <c r="U3" s="51"/>
      <c r="V3" s="51"/>
      <c r="W3" s="51"/>
      <c r="X3" s="51"/>
    </row>
    <row r="4" spans="1:24" ht="17.25" thickBot="1" x14ac:dyDescent="0.35">
      <c r="A4" s="24"/>
      <c r="B4" s="25"/>
      <c r="C4" s="220" t="s">
        <v>132</v>
      </c>
      <c r="D4" s="221"/>
      <c r="E4" s="221"/>
      <c r="F4" s="222"/>
      <c r="G4" s="217" t="s">
        <v>130</v>
      </c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9"/>
      <c r="S4" s="52"/>
      <c r="T4" s="214" t="s">
        <v>129</v>
      </c>
      <c r="U4" s="215"/>
      <c r="V4" s="215"/>
      <c r="W4" s="215"/>
      <c r="X4" s="216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155</v>
      </c>
      <c r="D5" s="29" t="s">
        <v>2</v>
      </c>
      <c r="E5" s="30" t="s">
        <v>131</v>
      </c>
      <c r="F5" s="31" t="s">
        <v>148</v>
      </c>
      <c r="G5" s="140">
        <v>42005</v>
      </c>
      <c r="H5" s="116">
        <f>G5+31</f>
        <v>42036</v>
      </c>
      <c r="I5" s="116">
        <f t="shared" ref="I5:R5" si="0">H5+31</f>
        <v>42067</v>
      </c>
      <c r="J5" s="116">
        <f t="shared" si="0"/>
        <v>42098</v>
      </c>
      <c r="K5" s="116">
        <f t="shared" si="0"/>
        <v>42129</v>
      </c>
      <c r="L5" s="116">
        <f t="shared" si="0"/>
        <v>42160</v>
      </c>
      <c r="M5" s="116">
        <f t="shared" si="0"/>
        <v>42191</v>
      </c>
      <c r="N5" s="116">
        <f t="shared" si="0"/>
        <v>42222</v>
      </c>
      <c r="O5" s="116">
        <f t="shared" si="0"/>
        <v>42253</v>
      </c>
      <c r="P5" s="116">
        <f t="shared" si="0"/>
        <v>42284</v>
      </c>
      <c r="Q5" s="116">
        <f t="shared" si="0"/>
        <v>42315</v>
      </c>
      <c r="R5" s="116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34">
        <f>VLOOKUP(B6,Sheet1!A:H,8,FALSE)</f>
        <v>109039</v>
      </c>
      <c r="D6" s="35">
        <f>C6*0.0485</f>
        <v>5288.3914999999997</v>
      </c>
      <c r="E6" s="36">
        <f>(D6/$D$118)*$E$118</f>
        <v>23901.89448169052</v>
      </c>
      <c r="F6" s="138">
        <f>CEILING((E6/12),20)</f>
        <v>2000</v>
      </c>
      <c r="G6" s="8"/>
      <c r="H6" s="8">
        <v>2000</v>
      </c>
      <c r="I6" s="8">
        <v>2000</v>
      </c>
      <c r="J6" s="8">
        <v>2000</v>
      </c>
      <c r="K6" s="8">
        <v>2000</v>
      </c>
      <c r="L6" s="8">
        <v>800</v>
      </c>
      <c r="M6" s="8">
        <v>2000</v>
      </c>
      <c r="N6" s="115">
        <v>800</v>
      </c>
      <c r="O6" s="8">
        <v>800</v>
      </c>
      <c r="P6" s="8">
        <v>2000</v>
      </c>
      <c r="Q6" s="8">
        <v>2000</v>
      </c>
      <c r="R6" s="8">
        <v>2000</v>
      </c>
      <c r="S6" s="117">
        <f>SUM(G6:R6)</f>
        <v>18400</v>
      </c>
      <c r="T6" s="57">
        <f>IFERROR((SUMIF(G6:R6,"&gt;0" )/COUNTIF(G6:R6,"&gt;0")),"")</f>
        <v>1672.7272727272727</v>
      </c>
      <c r="U6" s="58">
        <f>SUM(G6:I6)</f>
        <v>4000</v>
      </c>
      <c r="V6" s="58">
        <f>SUM(J6:L6)</f>
        <v>4800</v>
      </c>
      <c r="W6" s="58">
        <f>SUM(M6:O6)</f>
        <v>3600</v>
      </c>
      <c r="X6" s="59">
        <f>SUM(P6:R6)</f>
        <v>6000</v>
      </c>
    </row>
    <row r="7" spans="1:24" x14ac:dyDescent="0.3">
      <c r="A7" s="38">
        <v>2</v>
      </c>
      <c r="B7" s="39" t="s">
        <v>5</v>
      </c>
      <c r="C7" s="34">
        <f>VLOOKUP(B7,Sheet1!A:H,8,FALSE)</f>
        <v>232813</v>
      </c>
      <c r="D7" s="35">
        <f t="shared" ref="D7:D70" si="1">C7*0.0485</f>
        <v>11291.4305</v>
      </c>
      <c r="E7" s="41">
        <f t="shared" ref="E7:E70" si="2">(D7/$D$118)*$E$118</f>
        <v>51033.774704150041</v>
      </c>
      <c r="F7" s="139">
        <f t="shared" ref="F7:F70" si="3">CEILING((E7/12),20)</f>
        <v>4260</v>
      </c>
      <c r="G7" s="8"/>
      <c r="H7" s="8">
        <v>4400</v>
      </c>
      <c r="I7" s="8">
        <v>4400</v>
      </c>
      <c r="J7" s="8">
        <v>0</v>
      </c>
      <c r="K7" s="8">
        <v>4000</v>
      </c>
      <c r="L7" s="8">
        <v>4000</v>
      </c>
      <c r="M7" s="8">
        <v>4400</v>
      </c>
      <c r="N7" s="115">
        <v>4400</v>
      </c>
      <c r="O7" s="8">
        <v>4400</v>
      </c>
      <c r="P7" s="8">
        <v>5000</v>
      </c>
      <c r="Q7" s="8">
        <v>3000</v>
      </c>
      <c r="R7" s="8">
        <v>6000</v>
      </c>
      <c r="S7" s="118">
        <f t="shared" ref="S7:S38" si="4">SUM(G7:R7)</f>
        <v>44000</v>
      </c>
      <c r="T7" s="60">
        <f>IFERROR((SUMIF(G7:R7,"&gt;0" )/COUNTIF(G7:R7,"&gt;0")),"")</f>
        <v>4400</v>
      </c>
      <c r="U7" s="61">
        <f>SUM(G7:I7)</f>
        <v>8800</v>
      </c>
      <c r="V7" s="61">
        <f t="shared" ref="V7:V38" si="5">SUM(J7:L7)</f>
        <v>8000</v>
      </c>
      <c r="W7" s="61">
        <f t="shared" ref="W7:W38" si="6">SUM(M7:O7)</f>
        <v>13200</v>
      </c>
      <c r="X7" s="62">
        <f t="shared" ref="X7:X38" si="7">SUM(P7:R7)</f>
        <v>14000</v>
      </c>
    </row>
    <row r="8" spans="1:24" x14ac:dyDescent="0.3">
      <c r="A8" s="38">
        <v>3</v>
      </c>
      <c r="B8" s="39" t="s">
        <v>6</v>
      </c>
      <c r="C8" s="34">
        <f>VLOOKUP(B8,Sheet1!A:H,8,FALSE)</f>
        <v>227486</v>
      </c>
      <c r="D8" s="35">
        <f t="shared" si="1"/>
        <v>11033.071</v>
      </c>
      <c r="E8" s="41">
        <f t="shared" si="2"/>
        <v>49866.069645373216</v>
      </c>
      <c r="F8" s="139">
        <f t="shared" si="3"/>
        <v>4160</v>
      </c>
      <c r="G8" s="8"/>
      <c r="H8" s="8">
        <v>4400</v>
      </c>
      <c r="I8" s="8">
        <v>4400</v>
      </c>
      <c r="J8" s="8">
        <v>0</v>
      </c>
      <c r="K8" s="8">
        <v>5000</v>
      </c>
      <c r="L8" s="8">
        <v>4400</v>
      </c>
      <c r="M8" s="8">
        <v>4400</v>
      </c>
      <c r="N8" s="115">
        <v>4400</v>
      </c>
      <c r="O8" s="8">
        <v>4400</v>
      </c>
      <c r="P8" s="8">
        <v>5000</v>
      </c>
      <c r="Q8" s="8">
        <v>2000</v>
      </c>
      <c r="R8" s="8">
        <v>4000</v>
      </c>
      <c r="S8" s="118">
        <f t="shared" si="4"/>
        <v>42400</v>
      </c>
      <c r="T8" s="60">
        <f>IFERROR((SUMIF(G8:R8,"&gt;0" )/COUNTIF(G8:R8,"&gt;0")),"")</f>
        <v>4240</v>
      </c>
      <c r="U8" s="61">
        <f t="shared" ref="U8:U38" si="8">SUM(G8:I8)</f>
        <v>8800</v>
      </c>
      <c r="V8" s="61">
        <f t="shared" si="5"/>
        <v>9400</v>
      </c>
      <c r="W8" s="61">
        <f t="shared" si="6"/>
        <v>13200</v>
      </c>
      <c r="X8" s="62">
        <f t="shared" si="7"/>
        <v>11000</v>
      </c>
    </row>
    <row r="9" spans="1:24" x14ac:dyDescent="0.3">
      <c r="A9" s="38">
        <v>4</v>
      </c>
      <c r="B9" s="39" t="s">
        <v>7</v>
      </c>
      <c r="C9" s="34">
        <f>VLOOKUP(B9,Sheet1!A:H,8,FALSE)</f>
        <v>225327</v>
      </c>
      <c r="D9" s="35">
        <f t="shared" si="1"/>
        <v>10928.3595</v>
      </c>
      <c r="E9" s="41">
        <f t="shared" si="2"/>
        <v>49392.806040736628</v>
      </c>
      <c r="F9" s="139">
        <f t="shared" si="3"/>
        <v>4120</v>
      </c>
      <c r="G9" s="8"/>
      <c r="H9" s="8">
        <v>4400</v>
      </c>
      <c r="I9" s="8">
        <v>0</v>
      </c>
      <c r="J9" s="8">
        <v>2000</v>
      </c>
      <c r="K9" s="8">
        <v>1000</v>
      </c>
      <c r="L9" s="8">
        <v>3200</v>
      </c>
      <c r="M9" s="8">
        <v>3200</v>
      </c>
      <c r="N9" s="115">
        <v>2800</v>
      </c>
      <c r="O9" s="8">
        <v>2800</v>
      </c>
      <c r="P9" s="8">
        <v>5000</v>
      </c>
      <c r="Q9" s="8">
        <v>2000</v>
      </c>
      <c r="R9" s="8">
        <v>4000</v>
      </c>
      <c r="S9" s="118">
        <f t="shared" si="4"/>
        <v>30400</v>
      </c>
      <c r="T9" s="60">
        <f t="shared" ref="T9:T72" si="9">IFERROR((SUMIF(G9:R9,"&gt;0" )/COUNTIF(G9:R9,"&gt;0")),"")</f>
        <v>3040</v>
      </c>
      <c r="U9" s="61">
        <f t="shared" si="8"/>
        <v>4400</v>
      </c>
      <c r="V9" s="61">
        <f t="shared" si="5"/>
        <v>6200</v>
      </c>
      <c r="W9" s="61">
        <f t="shared" si="6"/>
        <v>8800</v>
      </c>
      <c r="X9" s="62">
        <f t="shared" si="7"/>
        <v>11000</v>
      </c>
    </row>
    <row r="10" spans="1:24" x14ac:dyDescent="0.3">
      <c r="A10" s="38">
        <v>5</v>
      </c>
      <c r="B10" s="39" t="s">
        <v>8</v>
      </c>
      <c r="C10" s="34">
        <f>VLOOKUP(B10,Sheet1!A:H,8,FALSE)</f>
        <v>146904</v>
      </c>
      <c r="D10" s="35">
        <f t="shared" si="1"/>
        <v>7124.8440000000001</v>
      </c>
      <c r="E10" s="41">
        <f t="shared" si="2"/>
        <v>32202.091975699197</v>
      </c>
      <c r="F10" s="139">
        <f t="shared" si="3"/>
        <v>2700</v>
      </c>
      <c r="G10" s="8"/>
      <c r="H10" s="8">
        <v>2800</v>
      </c>
      <c r="I10" s="8">
        <v>400</v>
      </c>
      <c r="J10" s="8">
        <v>2000</v>
      </c>
      <c r="K10" s="8">
        <v>3000</v>
      </c>
      <c r="L10" s="8">
        <v>800</v>
      </c>
      <c r="M10" s="8">
        <v>2800</v>
      </c>
      <c r="N10" s="115">
        <v>2800</v>
      </c>
      <c r="O10" s="8">
        <v>0</v>
      </c>
      <c r="P10" s="8">
        <v>3000</v>
      </c>
      <c r="Q10" s="8">
        <v>0</v>
      </c>
      <c r="R10" s="8">
        <v>2000</v>
      </c>
      <c r="S10" s="118">
        <f t="shared" si="4"/>
        <v>19600</v>
      </c>
      <c r="T10" s="60">
        <f t="shared" si="9"/>
        <v>2177.7777777777778</v>
      </c>
      <c r="U10" s="61">
        <f t="shared" si="8"/>
        <v>3200</v>
      </c>
      <c r="V10" s="61">
        <f t="shared" si="5"/>
        <v>5800</v>
      </c>
      <c r="W10" s="61">
        <f t="shared" si="6"/>
        <v>5600</v>
      </c>
      <c r="X10" s="62">
        <f t="shared" si="7"/>
        <v>5000</v>
      </c>
    </row>
    <row r="11" spans="1:24" x14ac:dyDescent="0.3">
      <c r="A11" s="38">
        <v>6</v>
      </c>
      <c r="B11" s="39" t="s">
        <v>9</v>
      </c>
      <c r="C11" s="34">
        <f>VLOOKUP(B11,Sheet1!A:H,8,FALSE)</f>
        <v>111758</v>
      </c>
      <c r="D11" s="35">
        <f t="shared" si="1"/>
        <v>5420.2629999999999</v>
      </c>
      <c r="E11" s="41">
        <f t="shared" si="2"/>
        <v>24497.912888826653</v>
      </c>
      <c r="F11" s="139">
        <f t="shared" si="3"/>
        <v>2060</v>
      </c>
      <c r="G11" s="8"/>
      <c r="H11" s="8">
        <v>2400</v>
      </c>
      <c r="I11" s="8">
        <v>2400</v>
      </c>
      <c r="J11" s="8">
        <v>2000</v>
      </c>
      <c r="K11" s="8">
        <v>0</v>
      </c>
      <c r="L11" s="8">
        <v>0</v>
      </c>
      <c r="M11" s="8">
        <v>2400</v>
      </c>
      <c r="N11" s="115">
        <v>0</v>
      </c>
      <c r="O11" s="8">
        <v>1200</v>
      </c>
      <c r="P11" s="8">
        <v>1000</v>
      </c>
      <c r="Q11" s="8">
        <v>0</v>
      </c>
      <c r="R11" s="8">
        <v>2000</v>
      </c>
      <c r="S11" s="118">
        <f t="shared" si="4"/>
        <v>13400</v>
      </c>
      <c r="T11" s="60">
        <f t="shared" si="9"/>
        <v>1914.2857142857142</v>
      </c>
      <c r="U11" s="61">
        <f t="shared" si="8"/>
        <v>4800</v>
      </c>
      <c r="V11" s="61">
        <f t="shared" si="5"/>
        <v>2000</v>
      </c>
      <c r="W11" s="61">
        <f t="shared" si="6"/>
        <v>3600</v>
      </c>
      <c r="X11" s="62">
        <f t="shared" si="7"/>
        <v>3000</v>
      </c>
    </row>
    <row r="12" spans="1:24" x14ac:dyDescent="0.3">
      <c r="A12" s="38">
        <v>7</v>
      </c>
      <c r="B12" s="39" t="s">
        <v>10</v>
      </c>
      <c r="C12" s="34">
        <f>VLOOKUP(B12,Sheet1!A:H,8,FALSE)</f>
        <v>270601</v>
      </c>
      <c r="D12" s="35">
        <f t="shared" si="1"/>
        <v>13124.148500000001</v>
      </c>
      <c r="E12" s="41">
        <f t="shared" si="2"/>
        <v>59317.093412815033</v>
      </c>
      <c r="F12" s="139">
        <f t="shared" si="3"/>
        <v>4960</v>
      </c>
      <c r="G12" s="8"/>
      <c r="H12" s="8">
        <v>5200</v>
      </c>
      <c r="I12" s="8">
        <v>2000</v>
      </c>
      <c r="J12" s="8">
        <v>3000</v>
      </c>
      <c r="K12" s="8">
        <v>4000</v>
      </c>
      <c r="L12" s="8">
        <v>2400</v>
      </c>
      <c r="M12" s="8">
        <v>5200</v>
      </c>
      <c r="N12" s="115">
        <v>2000</v>
      </c>
      <c r="O12" s="8">
        <v>3200</v>
      </c>
      <c r="P12" s="8">
        <v>3000</v>
      </c>
      <c r="Q12" s="8">
        <v>2000</v>
      </c>
      <c r="R12" s="8">
        <v>4000</v>
      </c>
      <c r="S12" s="118">
        <f t="shared" si="4"/>
        <v>36000</v>
      </c>
      <c r="T12" s="60">
        <f t="shared" si="9"/>
        <v>3272.7272727272725</v>
      </c>
      <c r="U12" s="61">
        <f t="shared" si="8"/>
        <v>7200</v>
      </c>
      <c r="V12" s="61">
        <f t="shared" si="5"/>
        <v>9400</v>
      </c>
      <c r="W12" s="61">
        <f t="shared" si="6"/>
        <v>10400</v>
      </c>
      <c r="X12" s="62">
        <f t="shared" si="7"/>
        <v>9000</v>
      </c>
    </row>
    <row r="13" spans="1:24" x14ac:dyDescent="0.3">
      <c r="A13" s="38">
        <v>8</v>
      </c>
      <c r="B13" s="39" t="s">
        <v>11</v>
      </c>
      <c r="C13" s="34">
        <f>VLOOKUP(B13,Sheet1!A:H,8,FALSE)</f>
        <v>190516</v>
      </c>
      <c r="D13" s="35">
        <f t="shared" si="1"/>
        <v>9240.0259999999998</v>
      </c>
      <c r="E13" s="41">
        <f t="shared" si="2"/>
        <v>41762.060630359338</v>
      </c>
      <c r="F13" s="139">
        <f t="shared" si="3"/>
        <v>3500</v>
      </c>
      <c r="G13" s="8"/>
      <c r="H13" s="8">
        <v>3600</v>
      </c>
      <c r="I13" s="8">
        <v>3600</v>
      </c>
      <c r="J13" s="8">
        <v>4000</v>
      </c>
      <c r="K13" s="8">
        <v>4000</v>
      </c>
      <c r="L13" s="8">
        <v>3600</v>
      </c>
      <c r="M13" s="8">
        <v>3600</v>
      </c>
      <c r="N13" s="115">
        <v>1200</v>
      </c>
      <c r="O13" s="8">
        <v>2000</v>
      </c>
      <c r="P13" s="8">
        <v>4000</v>
      </c>
      <c r="Q13" s="8">
        <v>2000</v>
      </c>
      <c r="R13" s="8">
        <v>2000</v>
      </c>
      <c r="S13" s="118">
        <f t="shared" si="4"/>
        <v>33600</v>
      </c>
      <c r="T13" s="60">
        <f t="shared" si="9"/>
        <v>3054.5454545454545</v>
      </c>
      <c r="U13" s="61">
        <f t="shared" si="8"/>
        <v>7200</v>
      </c>
      <c r="V13" s="61">
        <f t="shared" si="5"/>
        <v>11600</v>
      </c>
      <c r="W13" s="61">
        <f t="shared" si="6"/>
        <v>6800</v>
      </c>
      <c r="X13" s="62">
        <f t="shared" si="7"/>
        <v>8000</v>
      </c>
    </row>
    <row r="14" spans="1:24" x14ac:dyDescent="0.3">
      <c r="A14" s="38">
        <v>9</v>
      </c>
      <c r="B14" s="39" t="s">
        <v>12</v>
      </c>
      <c r="C14" s="34">
        <f>VLOOKUP(B14,Sheet1!A:H,8,FALSE)</f>
        <v>368786</v>
      </c>
      <c r="D14" s="35">
        <f t="shared" si="1"/>
        <v>17886.120999999999</v>
      </c>
      <c r="E14" s="41">
        <f t="shared" si="2"/>
        <v>80839.736776059217</v>
      </c>
      <c r="F14" s="139">
        <f t="shared" si="3"/>
        <v>6740</v>
      </c>
      <c r="G14" s="8"/>
      <c r="H14" s="8">
        <v>6800</v>
      </c>
      <c r="I14" s="8">
        <v>2000</v>
      </c>
      <c r="J14" s="8">
        <v>0</v>
      </c>
      <c r="K14" s="8">
        <v>7000</v>
      </c>
      <c r="L14" s="8">
        <v>4000</v>
      </c>
      <c r="M14" s="8">
        <v>6800</v>
      </c>
      <c r="N14" s="115">
        <v>0</v>
      </c>
      <c r="O14" s="8">
        <v>5600</v>
      </c>
      <c r="P14" s="8">
        <v>7000</v>
      </c>
      <c r="Q14" s="8">
        <v>4000</v>
      </c>
      <c r="R14" s="8">
        <v>6000</v>
      </c>
      <c r="S14" s="118">
        <f t="shared" si="4"/>
        <v>49200</v>
      </c>
      <c r="T14" s="60">
        <f t="shared" si="9"/>
        <v>5466.666666666667</v>
      </c>
      <c r="U14" s="61">
        <f t="shared" si="8"/>
        <v>8800</v>
      </c>
      <c r="V14" s="61">
        <f t="shared" si="5"/>
        <v>11000</v>
      </c>
      <c r="W14" s="61">
        <f t="shared" si="6"/>
        <v>12400</v>
      </c>
      <c r="X14" s="62">
        <f t="shared" si="7"/>
        <v>17000</v>
      </c>
    </row>
    <row r="15" spans="1:24" x14ac:dyDescent="0.3">
      <c r="A15" s="38">
        <v>10</v>
      </c>
      <c r="B15" s="39" t="s">
        <v>13</v>
      </c>
      <c r="C15" s="34">
        <f>VLOOKUP(B15,Sheet1!A:H,8,FALSE)</f>
        <v>785189</v>
      </c>
      <c r="D15" s="35">
        <f t="shared" si="1"/>
        <v>38081.666499999999</v>
      </c>
      <c r="E15" s="41">
        <f t="shared" si="2"/>
        <v>172117.35824965473</v>
      </c>
      <c r="F15" s="139">
        <f t="shared" si="3"/>
        <v>14360</v>
      </c>
      <c r="G15" s="8"/>
      <c r="H15" s="8">
        <v>14400</v>
      </c>
      <c r="I15" s="8">
        <v>7200</v>
      </c>
      <c r="J15" s="8">
        <v>0</v>
      </c>
      <c r="K15" s="8">
        <v>10000</v>
      </c>
      <c r="L15" s="8">
        <v>14000</v>
      </c>
      <c r="M15" s="8">
        <v>14400</v>
      </c>
      <c r="N15" s="115">
        <v>7200</v>
      </c>
      <c r="O15" s="8">
        <v>800</v>
      </c>
      <c r="P15" s="8">
        <v>8000</v>
      </c>
      <c r="Q15" s="8">
        <v>8000</v>
      </c>
      <c r="R15" s="8">
        <v>6000</v>
      </c>
      <c r="S15" s="118">
        <f t="shared" si="4"/>
        <v>90000</v>
      </c>
      <c r="T15" s="60">
        <f t="shared" si="9"/>
        <v>9000</v>
      </c>
      <c r="U15" s="61">
        <f t="shared" si="8"/>
        <v>21600</v>
      </c>
      <c r="V15" s="61">
        <f t="shared" si="5"/>
        <v>24000</v>
      </c>
      <c r="W15" s="61">
        <f t="shared" si="6"/>
        <v>22400</v>
      </c>
      <c r="X15" s="62">
        <f t="shared" si="7"/>
        <v>22000</v>
      </c>
    </row>
    <row r="16" spans="1:24" x14ac:dyDescent="0.3">
      <c r="A16" s="38">
        <v>11</v>
      </c>
      <c r="B16" s="39" t="s">
        <v>14</v>
      </c>
      <c r="C16" s="34">
        <f>VLOOKUP(B16,Sheet1!A:H,8,FALSE)</f>
        <v>208439</v>
      </c>
      <c r="D16" s="35">
        <f t="shared" si="1"/>
        <v>10109.291500000001</v>
      </c>
      <c r="E16" s="41">
        <f t="shared" si="2"/>
        <v>45690.871925357824</v>
      </c>
      <c r="F16" s="139">
        <f t="shared" si="3"/>
        <v>3820</v>
      </c>
      <c r="G16" s="8"/>
      <c r="H16" s="8">
        <v>4000</v>
      </c>
      <c r="I16" s="8">
        <v>1200</v>
      </c>
      <c r="J16" s="8">
        <v>1000</v>
      </c>
      <c r="K16" s="8">
        <v>2000</v>
      </c>
      <c r="L16" s="8">
        <v>1200</v>
      </c>
      <c r="M16" s="8">
        <v>4000</v>
      </c>
      <c r="N16" s="115">
        <v>1200</v>
      </c>
      <c r="O16" s="8">
        <v>4000</v>
      </c>
      <c r="P16" s="8">
        <v>4000</v>
      </c>
      <c r="Q16" s="8">
        <v>0</v>
      </c>
      <c r="R16" s="8">
        <v>4000</v>
      </c>
      <c r="S16" s="118">
        <f t="shared" si="4"/>
        <v>26600</v>
      </c>
      <c r="T16" s="60">
        <f t="shared" si="9"/>
        <v>2660</v>
      </c>
      <c r="U16" s="61">
        <f t="shared" si="8"/>
        <v>5200</v>
      </c>
      <c r="V16" s="61">
        <f t="shared" si="5"/>
        <v>4200</v>
      </c>
      <c r="W16" s="61">
        <f t="shared" si="6"/>
        <v>9200</v>
      </c>
      <c r="X16" s="62">
        <f t="shared" si="7"/>
        <v>8000</v>
      </c>
    </row>
    <row r="17" spans="1:24" x14ac:dyDescent="0.3">
      <c r="A17" s="38">
        <v>12</v>
      </c>
      <c r="B17" s="39" t="s">
        <v>15</v>
      </c>
      <c r="C17" s="34">
        <f>VLOOKUP(B17,Sheet1!A:H,8,FALSE)</f>
        <v>211683</v>
      </c>
      <c r="D17" s="35">
        <f t="shared" si="1"/>
        <v>10266.6255</v>
      </c>
      <c r="E17" s="41">
        <f t="shared" si="2"/>
        <v>46401.972959837265</v>
      </c>
      <c r="F17" s="139">
        <f t="shared" si="3"/>
        <v>3880</v>
      </c>
      <c r="G17" s="8"/>
      <c r="H17" s="8">
        <v>4000</v>
      </c>
      <c r="I17" s="8">
        <v>4000</v>
      </c>
      <c r="J17" s="8">
        <v>4000</v>
      </c>
      <c r="K17" s="8">
        <v>2000</v>
      </c>
      <c r="L17" s="8">
        <v>3200</v>
      </c>
      <c r="M17" s="8">
        <v>4000</v>
      </c>
      <c r="N17" s="115">
        <v>2000</v>
      </c>
      <c r="O17" s="8">
        <v>3200</v>
      </c>
      <c r="P17" s="8">
        <v>4000</v>
      </c>
      <c r="Q17" s="8">
        <v>4000</v>
      </c>
      <c r="R17" s="8">
        <v>2000</v>
      </c>
      <c r="S17" s="118">
        <f t="shared" si="4"/>
        <v>36400</v>
      </c>
      <c r="T17" s="60">
        <f t="shared" si="9"/>
        <v>3309.090909090909</v>
      </c>
      <c r="U17" s="61">
        <f t="shared" si="8"/>
        <v>8000</v>
      </c>
      <c r="V17" s="61">
        <f t="shared" si="5"/>
        <v>9200</v>
      </c>
      <c r="W17" s="61">
        <f t="shared" si="6"/>
        <v>9200</v>
      </c>
      <c r="X17" s="62">
        <f t="shared" si="7"/>
        <v>10000</v>
      </c>
    </row>
    <row r="18" spans="1:24" x14ac:dyDescent="0.3">
      <c r="A18" s="38">
        <v>13</v>
      </c>
      <c r="B18" s="39" t="s">
        <v>16</v>
      </c>
      <c r="C18" s="34">
        <f>VLOOKUP(B18,Sheet1!A:H,8,FALSE)</f>
        <v>390076</v>
      </c>
      <c r="D18" s="35">
        <f t="shared" si="1"/>
        <v>18918.686000000002</v>
      </c>
      <c r="E18" s="41">
        <f t="shared" si="2"/>
        <v>85506.611321086151</v>
      </c>
      <c r="F18" s="139">
        <f t="shared" si="3"/>
        <v>7140</v>
      </c>
      <c r="G18" s="8"/>
      <c r="H18" s="8">
        <v>7200</v>
      </c>
      <c r="I18" s="8">
        <v>1200</v>
      </c>
      <c r="J18" s="8">
        <v>8000</v>
      </c>
      <c r="K18" s="8">
        <v>8000</v>
      </c>
      <c r="L18" s="8">
        <v>5200</v>
      </c>
      <c r="M18" s="8">
        <v>5200</v>
      </c>
      <c r="N18" s="115">
        <v>7200</v>
      </c>
      <c r="O18" s="8">
        <v>7200</v>
      </c>
      <c r="P18" s="8">
        <v>8000</v>
      </c>
      <c r="Q18" s="8">
        <v>3000</v>
      </c>
      <c r="R18" s="8">
        <v>6000</v>
      </c>
      <c r="S18" s="118">
        <f t="shared" si="4"/>
        <v>66200</v>
      </c>
      <c r="T18" s="60">
        <f t="shared" si="9"/>
        <v>6018.181818181818</v>
      </c>
      <c r="U18" s="61">
        <f t="shared" si="8"/>
        <v>8400</v>
      </c>
      <c r="V18" s="61">
        <f t="shared" si="5"/>
        <v>21200</v>
      </c>
      <c r="W18" s="61">
        <f t="shared" si="6"/>
        <v>19600</v>
      </c>
      <c r="X18" s="62">
        <f t="shared" si="7"/>
        <v>17000</v>
      </c>
    </row>
    <row r="19" spans="1:24" x14ac:dyDescent="0.3">
      <c r="A19" s="38">
        <v>14</v>
      </c>
      <c r="B19" s="39" t="s">
        <v>17</v>
      </c>
      <c r="C19" s="34">
        <f>VLOOKUP(B19,Sheet1!A:H,8,FALSE)</f>
        <v>124044</v>
      </c>
      <c r="D19" s="35">
        <f t="shared" si="1"/>
        <v>6016.134</v>
      </c>
      <c r="E19" s="41">
        <f t="shared" si="2"/>
        <v>27191.065573664644</v>
      </c>
      <c r="F19" s="139">
        <f t="shared" si="3"/>
        <v>2280</v>
      </c>
      <c r="G19" s="8"/>
      <c r="H19" s="8">
        <v>2400</v>
      </c>
      <c r="I19" s="8">
        <v>1200</v>
      </c>
      <c r="J19" s="8">
        <v>3000</v>
      </c>
      <c r="K19" s="8">
        <v>2000</v>
      </c>
      <c r="L19" s="8">
        <v>2400</v>
      </c>
      <c r="M19" s="8">
        <v>2400</v>
      </c>
      <c r="N19" s="115">
        <v>0</v>
      </c>
      <c r="O19" s="8">
        <v>1600</v>
      </c>
      <c r="P19" s="8">
        <v>3000</v>
      </c>
      <c r="Q19" s="8">
        <v>0</v>
      </c>
      <c r="R19" s="8">
        <v>2000</v>
      </c>
      <c r="S19" s="118">
        <f t="shared" si="4"/>
        <v>20000</v>
      </c>
      <c r="T19" s="60">
        <f t="shared" si="9"/>
        <v>2222.2222222222222</v>
      </c>
      <c r="U19" s="61">
        <f t="shared" si="8"/>
        <v>3600</v>
      </c>
      <c r="V19" s="61">
        <f t="shared" si="5"/>
        <v>7400</v>
      </c>
      <c r="W19" s="61">
        <f t="shared" si="6"/>
        <v>4000</v>
      </c>
      <c r="X19" s="62">
        <f t="shared" si="7"/>
        <v>5000</v>
      </c>
    </row>
    <row r="20" spans="1:24" x14ac:dyDescent="0.3">
      <c r="A20" s="38">
        <v>15</v>
      </c>
      <c r="B20" s="39" t="s">
        <v>18</v>
      </c>
      <c r="C20" s="34">
        <f>VLOOKUP(B20,Sheet1!A:H,8,FALSE)</f>
        <v>436406</v>
      </c>
      <c r="D20" s="35">
        <f t="shared" si="1"/>
        <v>21165.690999999999</v>
      </c>
      <c r="E20" s="41">
        <f t="shared" si="2"/>
        <v>95662.379177877956</v>
      </c>
      <c r="F20" s="139">
        <f t="shared" si="3"/>
        <v>7980</v>
      </c>
      <c r="G20" s="8"/>
      <c r="H20" s="8">
        <v>8000</v>
      </c>
      <c r="I20" s="8">
        <v>4800</v>
      </c>
      <c r="J20" s="8">
        <v>5000</v>
      </c>
      <c r="K20" s="8">
        <v>5000</v>
      </c>
      <c r="L20" s="8">
        <v>5600</v>
      </c>
      <c r="M20" s="8">
        <v>8000</v>
      </c>
      <c r="N20" s="115">
        <v>4800</v>
      </c>
      <c r="O20" s="8">
        <v>4800</v>
      </c>
      <c r="P20" s="8">
        <v>8000</v>
      </c>
      <c r="Q20" s="8">
        <v>4000</v>
      </c>
      <c r="R20" s="8">
        <v>6000</v>
      </c>
      <c r="S20" s="118">
        <f t="shared" si="4"/>
        <v>64000</v>
      </c>
      <c r="T20" s="60">
        <f t="shared" si="9"/>
        <v>5818.181818181818</v>
      </c>
      <c r="U20" s="61">
        <f t="shared" si="8"/>
        <v>12800</v>
      </c>
      <c r="V20" s="61">
        <f t="shared" si="5"/>
        <v>15600</v>
      </c>
      <c r="W20" s="61">
        <f t="shared" si="6"/>
        <v>17600</v>
      </c>
      <c r="X20" s="62">
        <f t="shared" si="7"/>
        <v>18000</v>
      </c>
    </row>
    <row r="21" spans="1:24" x14ac:dyDescent="0.3">
      <c r="A21" s="38">
        <v>16</v>
      </c>
      <c r="B21" s="39" t="s">
        <v>19</v>
      </c>
      <c r="C21" s="34">
        <f>VLOOKUP(B21,Sheet1!A:H,8,FALSE)</f>
        <v>188918</v>
      </c>
      <c r="D21" s="35">
        <f t="shared" si="1"/>
        <v>9162.523000000001</v>
      </c>
      <c r="E21" s="41">
        <f t="shared" si="2"/>
        <v>41411.771033226745</v>
      </c>
      <c r="F21" s="139">
        <f t="shared" si="3"/>
        <v>3460</v>
      </c>
      <c r="G21" s="8"/>
      <c r="H21" s="8">
        <v>3600</v>
      </c>
      <c r="I21" s="8">
        <v>3200</v>
      </c>
      <c r="J21" s="8">
        <v>2000</v>
      </c>
      <c r="K21" s="8">
        <v>3000</v>
      </c>
      <c r="L21" s="8">
        <v>2000</v>
      </c>
      <c r="M21" s="8">
        <v>3600</v>
      </c>
      <c r="N21" s="115">
        <v>2800</v>
      </c>
      <c r="O21" s="8">
        <v>2800</v>
      </c>
      <c r="P21" s="8">
        <v>3000</v>
      </c>
      <c r="Q21" s="8">
        <v>0</v>
      </c>
      <c r="R21" s="8">
        <v>4000</v>
      </c>
      <c r="S21" s="118">
        <f t="shared" si="4"/>
        <v>30000</v>
      </c>
      <c r="T21" s="60">
        <f t="shared" si="9"/>
        <v>3000</v>
      </c>
      <c r="U21" s="61">
        <f t="shared" si="8"/>
        <v>6800</v>
      </c>
      <c r="V21" s="61">
        <f t="shared" si="5"/>
        <v>7000</v>
      </c>
      <c r="W21" s="61">
        <f t="shared" si="6"/>
        <v>9200</v>
      </c>
      <c r="X21" s="62">
        <f t="shared" si="7"/>
        <v>7000</v>
      </c>
    </row>
    <row r="22" spans="1:24" x14ac:dyDescent="0.3">
      <c r="A22" s="38">
        <v>17</v>
      </c>
      <c r="B22" s="39" t="s">
        <v>20</v>
      </c>
      <c r="C22" s="34">
        <f>VLOOKUP(B22,Sheet1!A:H,8,FALSE)</f>
        <v>151075</v>
      </c>
      <c r="D22" s="35">
        <f t="shared" si="1"/>
        <v>7327.1374999999998</v>
      </c>
      <c r="E22" s="41">
        <f t="shared" si="2"/>
        <v>33116.396049316259</v>
      </c>
      <c r="F22" s="139">
        <f t="shared" si="3"/>
        <v>2760</v>
      </c>
      <c r="G22" s="8"/>
      <c r="H22" s="8">
        <v>2800</v>
      </c>
      <c r="I22" s="8">
        <v>2800</v>
      </c>
      <c r="J22" s="8">
        <v>0</v>
      </c>
      <c r="K22" s="8">
        <v>2000</v>
      </c>
      <c r="L22" s="8">
        <v>2000</v>
      </c>
      <c r="M22" s="8">
        <v>2800</v>
      </c>
      <c r="N22" s="115">
        <v>2800</v>
      </c>
      <c r="O22" s="8">
        <v>2800</v>
      </c>
      <c r="P22" s="8">
        <v>3000</v>
      </c>
      <c r="Q22" s="8">
        <v>2000</v>
      </c>
      <c r="R22" s="8">
        <v>2000</v>
      </c>
      <c r="S22" s="118">
        <f t="shared" si="4"/>
        <v>25000</v>
      </c>
      <c r="T22" s="60">
        <f t="shared" si="9"/>
        <v>2500</v>
      </c>
      <c r="U22" s="61">
        <f t="shared" si="8"/>
        <v>5600</v>
      </c>
      <c r="V22" s="61">
        <f t="shared" si="5"/>
        <v>4000</v>
      </c>
      <c r="W22" s="61">
        <f t="shared" si="6"/>
        <v>8400</v>
      </c>
      <c r="X22" s="62">
        <f t="shared" si="7"/>
        <v>7000</v>
      </c>
    </row>
    <row r="23" spans="1:24" x14ac:dyDescent="0.3">
      <c r="A23" s="38">
        <v>18</v>
      </c>
      <c r="B23" s="39" t="s">
        <v>21</v>
      </c>
      <c r="C23" s="34">
        <f>VLOOKUP(B23,Sheet1!A:H,8,FALSE)</f>
        <v>89253</v>
      </c>
      <c r="D23" s="35">
        <f t="shared" si="1"/>
        <v>4328.7705000000005</v>
      </c>
      <c r="E23" s="41">
        <f t="shared" si="2"/>
        <v>19564.704263376632</v>
      </c>
      <c r="F23" s="139">
        <f t="shared" si="3"/>
        <v>1640</v>
      </c>
      <c r="G23" s="8"/>
      <c r="H23" s="8">
        <v>2000</v>
      </c>
      <c r="I23" s="8">
        <v>2000</v>
      </c>
      <c r="J23" s="8">
        <v>1000</v>
      </c>
      <c r="K23" s="8">
        <v>1000</v>
      </c>
      <c r="L23" s="8">
        <v>2000</v>
      </c>
      <c r="M23" s="8">
        <v>2000</v>
      </c>
      <c r="N23" s="115">
        <v>2000</v>
      </c>
      <c r="O23" s="8">
        <v>2000</v>
      </c>
      <c r="P23" s="8">
        <v>2000</v>
      </c>
      <c r="Q23" s="8">
        <v>1000</v>
      </c>
      <c r="R23" s="8">
        <v>2000</v>
      </c>
      <c r="S23" s="118">
        <f t="shared" si="4"/>
        <v>19000</v>
      </c>
      <c r="T23" s="60">
        <f t="shared" si="9"/>
        <v>1727.2727272727273</v>
      </c>
      <c r="U23" s="61">
        <f t="shared" si="8"/>
        <v>4000</v>
      </c>
      <c r="V23" s="61">
        <f t="shared" si="5"/>
        <v>4000</v>
      </c>
      <c r="W23" s="61">
        <f t="shared" si="6"/>
        <v>6000</v>
      </c>
      <c r="X23" s="62">
        <f t="shared" si="7"/>
        <v>5000</v>
      </c>
    </row>
    <row r="24" spans="1:24" x14ac:dyDescent="0.3">
      <c r="A24" s="38">
        <v>19</v>
      </c>
      <c r="B24" s="39" t="s">
        <v>22</v>
      </c>
      <c r="C24" s="34">
        <f>VLOOKUP(B24,Sheet1!A:H,8,FALSE)</f>
        <v>177322</v>
      </c>
      <c r="D24" s="35">
        <f t="shared" si="1"/>
        <v>8600.1170000000002</v>
      </c>
      <c r="E24" s="41">
        <f t="shared" si="2"/>
        <v>38869.869801468529</v>
      </c>
      <c r="F24" s="139">
        <f t="shared" si="3"/>
        <v>3240</v>
      </c>
      <c r="G24" s="8"/>
      <c r="H24" s="8">
        <v>3600</v>
      </c>
      <c r="I24" s="8">
        <v>1200</v>
      </c>
      <c r="J24" s="8">
        <v>2000</v>
      </c>
      <c r="K24" s="8">
        <v>1000</v>
      </c>
      <c r="L24" s="8">
        <v>1200</v>
      </c>
      <c r="M24" s="8">
        <v>3600</v>
      </c>
      <c r="N24" s="115">
        <v>1600</v>
      </c>
      <c r="O24" s="8">
        <v>1600</v>
      </c>
      <c r="P24" s="8">
        <v>4000</v>
      </c>
      <c r="Q24" s="8">
        <v>1000</v>
      </c>
      <c r="R24" s="8">
        <v>2000</v>
      </c>
      <c r="S24" s="118">
        <f t="shared" si="4"/>
        <v>22800</v>
      </c>
      <c r="T24" s="60">
        <f t="shared" si="9"/>
        <v>2072.7272727272725</v>
      </c>
      <c r="U24" s="61">
        <f t="shared" si="8"/>
        <v>4800</v>
      </c>
      <c r="V24" s="61">
        <f t="shared" si="5"/>
        <v>4200</v>
      </c>
      <c r="W24" s="61">
        <f t="shared" si="6"/>
        <v>6800</v>
      </c>
      <c r="X24" s="62">
        <f t="shared" si="7"/>
        <v>7000</v>
      </c>
    </row>
    <row r="25" spans="1:24" x14ac:dyDescent="0.3">
      <c r="A25" s="38">
        <v>20</v>
      </c>
      <c r="B25" s="39" t="s">
        <v>23</v>
      </c>
      <c r="C25" s="34">
        <f>VLOOKUP(B25,Sheet1!A:H,8,FALSE)</f>
        <v>113569</v>
      </c>
      <c r="D25" s="35">
        <f t="shared" si="1"/>
        <v>5508.0965000000006</v>
      </c>
      <c r="E25" s="41">
        <f t="shared" si="2"/>
        <v>24894.893151909971</v>
      </c>
      <c r="F25" s="139">
        <f t="shared" si="3"/>
        <v>2080</v>
      </c>
      <c r="G25" s="8"/>
      <c r="H25" s="8">
        <v>2400</v>
      </c>
      <c r="I25" s="8">
        <v>400</v>
      </c>
      <c r="J25" s="8">
        <v>1000</v>
      </c>
      <c r="K25" s="8">
        <v>1000</v>
      </c>
      <c r="L25" s="8">
        <v>2400</v>
      </c>
      <c r="M25" s="8">
        <v>2400</v>
      </c>
      <c r="N25" s="115">
        <v>800</v>
      </c>
      <c r="O25" s="8">
        <v>1200</v>
      </c>
      <c r="P25" s="8">
        <v>3000</v>
      </c>
      <c r="Q25" s="8">
        <v>1000</v>
      </c>
      <c r="R25" s="8">
        <v>2000</v>
      </c>
      <c r="S25" s="118">
        <f t="shared" si="4"/>
        <v>17600</v>
      </c>
      <c r="T25" s="60">
        <f t="shared" si="9"/>
        <v>1600</v>
      </c>
      <c r="U25" s="61">
        <f t="shared" si="8"/>
        <v>2800</v>
      </c>
      <c r="V25" s="61">
        <f t="shared" si="5"/>
        <v>4400</v>
      </c>
      <c r="W25" s="61">
        <f t="shared" si="6"/>
        <v>4400</v>
      </c>
      <c r="X25" s="62">
        <f t="shared" si="7"/>
        <v>6000</v>
      </c>
    </row>
    <row r="26" spans="1:24" x14ac:dyDescent="0.3">
      <c r="A26" s="38">
        <v>21</v>
      </c>
      <c r="B26" s="39" t="s">
        <v>24</v>
      </c>
      <c r="C26" s="34">
        <f>VLOOKUP(B26,Sheet1!A:H,8,FALSE)</f>
        <v>224145</v>
      </c>
      <c r="D26" s="35">
        <f t="shared" si="1"/>
        <v>10871.032500000001</v>
      </c>
      <c r="E26" s="41">
        <f t="shared" si="2"/>
        <v>49133.70572546083</v>
      </c>
      <c r="F26" s="139">
        <f t="shared" si="3"/>
        <v>4100</v>
      </c>
      <c r="G26" s="8"/>
      <c r="H26" s="8">
        <v>4400</v>
      </c>
      <c r="I26" s="8">
        <v>2000</v>
      </c>
      <c r="J26" s="8">
        <v>3000</v>
      </c>
      <c r="K26" s="8">
        <v>3000</v>
      </c>
      <c r="L26" s="8">
        <v>3200</v>
      </c>
      <c r="M26" s="8">
        <v>4400</v>
      </c>
      <c r="N26" s="115">
        <v>4400</v>
      </c>
      <c r="O26" s="8">
        <v>0</v>
      </c>
      <c r="P26" s="8">
        <v>3000</v>
      </c>
      <c r="Q26" s="8">
        <v>2000</v>
      </c>
      <c r="R26" s="8">
        <v>2000</v>
      </c>
      <c r="S26" s="118">
        <f t="shared" si="4"/>
        <v>31400</v>
      </c>
      <c r="T26" s="60">
        <f t="shared" si="9"/>
        <v>3140</v>
      </c>
      <c r="U26" s="61">
        <f t="shared" si="8"/>
        <v>6400</v>
      </c>
      <c r="V26" s="61">
        <f t="shared" si="5"/>
        <v>9200</v>
      </c>
      <c r="W26" s="61">
        <f t="shared" si="6"/>
        <v>8800</v>
      </c>
      <c r="X26" s="62">
        <f t="shared" si="7"/>
        <v>7000</v>
      </c>
    </row>
    <row r="27" spans="1:24" x14ac:dyDescent="0.3">
      <c r="A27" s="38">
        <v>22</v>
      </c>
      <c r="B27" s="39" t="s">
        <v>25</v>
      </c>
      <c r="C27" s="34">
        <f>VLOOKUP(B27,Sheet1!A:H,8,FALSE)</f>
        <v>235621</v>
      </c>
      <c r="D27" s="35">
        <f t="shared" si="1"/>
        <v>11427.6185</v>
      </c>
      <c r="E27" s="41">
        <f t="shared" si="2"/>
        <v>51649.302356683416</v>
      </c>
      <c r="F27" s="139">
        <f t="shared" si="3"/>
        <v>4320</v>
      </c>
      <c r="G27" s="8"/>
      <c r="H27" s="8">
        <v>4400</v>
      </c>
      <c r="I27" s="8">
        <v>4000</v>
      </c>
      <c r="J27" s="8">
        <v>4000</v>
      </c>
      <c r="K27" s="8">
        <v>5000</v>
      </c>
      <c r="L27" s="8">
        <v>4000</v>
      </c>
      <c r="M27" s="8">
        <v>4400</v>
      </c>
      <c r="N27" s="115">
        <v>0</v>
      </c>
      <c r="O27" s="8">
        <v>3200</v>
      </c>
      <c r="P27" s="8">
        <v>5000</v>
      </c>
      <c r="Q27" s="8">
        <v>4000</v>
      </c>
      <c r="R27" s="8">
        <v>2000</v>
      </c>
      <c r="S27" s="118">
        <f t="shared" si="4"/>
        <v>40000</v>
      </c>
      <c r="T27" s="60">
        <f t="shared" si="9"/>
        <v>4000</v>
      </c>
      <c r="U27" s="61">
        <f t="shared" si="8"/>
        <v>8400</v>
      </c>
      <c r="V27" s="61">
        <f t="shared" si="5"/>
        <v>13000</v>
      </c>
      <c r="W27" s="61">
        <f t="shared" si="6"/>
        <v>7600</v>
      </c>
      <c r="X27" s="62">
        <f t="shared" si="7"/>
        <v>11000</v>
      </c>
    </row>
    <row r="28" spans="1:24" x14ac:dyDescent="0.3">
      <c r="A28" s="38">
        <v>23</v>
      </c>
      <c r="B28" s="39" t="s">
        <v>26</v>
      </c>
      <c r="C28" s="34">
        <f>VLOOKUP(B28,Sheet1!A:H,8,FALSE)</f>
        <v>325527</v>
      </c>
      <c r="D28" s="35">
        <f t="shared" si="1"/>
        <v>15788.059500000001</v>
      </c>
      <c r="E28" s="41">
        <f t="shared" si="2"/>
        <v>71357.147487974697</v>
      </c>
      <c r="F28" s="139">
        <f t="shared" si="3"/>
        <v>5960</v>
      </c>
      <c r="G28" s="8"/>
      <c r="H28" s="8">
        <v>6000</v>
      </c>
      <c r="I28" s="8">
        <v>6000</v>
      </c>
      <c r="J28" s="8">
        <v>6000</v>
      </c>
      <c r="K28" s="8">
        <v>6000</v>
      </c>
      <c r="L28" s="8">
        <v>0</v>
      </c>
      <c r="M28" s="8">
        <v>6000</v>
      </c>
      <c r="N28" s="115">
        <v>3200</v>
      </c>
      <c r="O28" s="8">
        <v>6000</v>
      </c>
      <c r="P28" s="8">
        <v>6000</v>
      </c>
      <c r="Q28" s="8">
        <v>0</v>
      </c>
      <c r="R28" s="8">
        <v>2000</v>
      </c>
      <c r="S28" s="118">
        <f t="shared" si="4"/>
        <v>47200</v>
      </c>
      <c r="T28" s="60">
        <f t="shared" si="9"/>
        <v>5244.4444444444443</v>
      </c>
      <c r="U28" s="61">
        <f t="shared" si="8"/>
        <v>12000</v>
      </c>
      <c r="V28" s="61">
        <f t="shared" si="5"/>
        <v>12000</v>
      </c>
      <c r="W28" s="61">
        <f t="shared" si="6"/>
        <v>15200</v>
      </c>
      <c r="X28" s="62">
        <f t="shared" si="7"/>
        <v>8000</v>
      </c>
    </row>
    <row r="29" spans="1:24" x14ac:dyDescent="0.3">
      <c r="A29" s="38">
        <v>24</v>
      </c>
      <c r="B29" s="39" t="s">
        <v>27</v>
      </c>
      <c r="C29" s="34">
        <f>VLOOKUP(B29,Sheet1!A:H,8,FALSE)</f>
        <v>245873</v>
      </c>
      <c r="D29" s="35">
        <f t="shared" si="1"/>
        <v>11924.8405</v>
      </c>
      <c r="E29" s="41">
        <f t="shared" si="2"/>
        <v>53896.592062442745</v>
      </c>
      <c r="F29" s="139">
        <f t="shared" si="3"/>
        <v>4500</v>
      </c>
      <c r="G29" s="8"/>
      <c r="H29" s="8">
        <v>4800</v>
      </c>
      <c r="I29" s="8">
        <v>2800</v>
      </c>
      <c r="J29" s="8">
        <v>2000</v>
      </c>
      <c r="K29" s="8">
        <v>3000</v>
      </c>
      <c r="L29" s="8">
        <v>2000</v>
      </c>
      <c r="M29" s="8">
        <v>4800</v>
      </c>
      <c r="N29" s="115">
        <v>4800</v>
      </c>
      <c r="O29" s="8">
        <v>4800</v>
      </c>
      <c r="P29" s="8">
        <v>4000</v>
      </c>
      <c r="Q29" s="8">
        <v>4000</v>
      </c>
      <c r="R29" s="8">
        <v>4000</v>
      </c>
      <c r="S29" s="118">
        <f t="shared" si="4"/>
        <v>41000</v>
      </c>
      <c r="T29" s="60">
        <f t="shared" si="9"/>
        <v>3727.2727272727275</v>
      </c>
      <c r="U29" s="61">
        <f t="shared" si="8"/>
        <v>7600</v>
      </c>
      <c r="V29" s="61">
        <f t="shared" si="5"/>
        <v>7000</v>
      </c>
      <c r="W29" s="61">
        <f t="shared" si="6"/>
        <v>14400</v>
      </c>
      <c r="X29" s="62">
        <f t="shared" si="7"/>
        <v>12000</v>
      </c>
    </row>
    <row r="30" spans="1:24" x14ac:dyDescent="0.3">
      <c r="A30" s="38">
        <v>25</v>
      </c>
      <c r="B30" s="39" t="s">
        <v>28</v>
      </c>
      <c r="C30" s="34">
        <f>VLOOKUP(B30,Sheet1!A:H,8,FALSE)</f>
        <v>100471</v>
      </c>
      <c r="D30" s="35">
        <f t="shared" si="1"/>
        <v>4872.8434999999999</v>
      </c>
      <c r="E30" s="41">
        <f t="shared" si="2"/>
        <v>22023.746003447653</v>
      </c>
      <c r="F30" s="139">
        <f t="shared" si="3"/>
        <v>1840</v>
      </c>
      <c r="G30" s="8"/>
      <c r="H30" s="8">
        <v>2000</v>
      </c>
      <c r="I30" s="8">
        <v>1200</v>
      </c>
      <c r="J30" s="8">
        <v>2000</v>
      </c>
      <c r="K30" s="8">
        <v>2000</v>
      </c>
      <c r="L30" s="8">
        <v>1600</v>
      </c>
      <c r="M30" s="8">
        <v>2000</v>
      </c>
      <c r="N30" s="115">
        <v>2000</v>
      </c>
      <c r="O30" s="8">
        <v>2000</v>
      </c>
      <c r="P30" s="8">
        <v>2000</v>
      </c>
      <c r="Q30" s="8">
        <v>1000</v>
      </c>
      <c r="R30" s="8">
        <v>2000</v>
      </c>
      <c r="S30" s="118">
        <f t="shared" si="4"/>
        <v>19800</v>
      </c>
      <c r="T30" s="60">
        <f t="shared" si="9"/>
        <v>1800</v>
      </c>
      <c r="U30" s="61">
        <f t="shared" si="8"/>
        <v>3200</v>
      </c>
      <c r="V30" s="61">
        <f t="shared" si="5"/>
        <v>5600</v>
      </c>
      <c r="W30" s="61">
        <f t="shared" si="6"/>
        <v>6000</v>
      </c>
      <c r="X30" s="62">
        <f t="shared" si="7"/>
        <v>5000</v>
      </c>
    </row>
    <row r="31" spans="1:24" x14ac:dyDescent="0.3">
      <c r="A31" s="38">
        <v>26</v>
      </c>
      <c r="B31" s="39" t="s">
        <v>29</v>
      </c>
      <c r="C31" s="34">
        <f>VLOOKUP(B31,Sheet1!A:H,8,FALSE)</f>
        <v>89960</v>
      </c>
      <c r="D31" s="35">
        <f t="shared" si="1"/>
        <v>4363.0600000000004</v>
      </c>
      <c r="E31" s="41">
        <f t="shared" si="2"/>
        <v>19719.682201532294</v>
      </c>
      <c r="F31" s="139">
        <f t="shared" si="3"/>
        <v>1660</v>
      </c>
      <c r="G31" s="8"/>
      <c r="H31" s="8">
        <v>3000</v>
      </c>
      <c r="I31" s="8">
        <v>0</v>
      </c>
      <c r="J31" s="8">
        <v>2000</v>
      </c>
      <c r="K31" s="8">
        <v>1000</v>
      </c>
      <c r="L31" s="8">
        <v>1200</v>
      </c>
      <c r="M31" s="8">
        <v>2000</v>
      </c>
      <c r="N31" s="115">
        <v>2000</v>
      </c>
      <c r="O31" s="8">
        <v>2000</v>
      </c>
      <c r="P31" s="8">
        <v>2000</v>
      </c>
      <c r="Q31" s="8">
        <v>0</v>
      </c>
      <c r="R31" s="8">
        <v>2000</v>
      </c>
      <c r="S31" s="118">
        <f t="shared" si="4"/>
        <v>17200</v>
      </c>
      <c r="T31" s="60">
        <f t="shared" si="9"/>
        <v>1911.1111111111111</v>
      </c>
      <c r="U31" s="61">
        <f t="shared" si="8"/>
        <v>3000</v>
      </c>
      <c r="V31" s="61">
        <f t="shared" si="5"/>
        <v>4200</v>
      </c>
      <c r="W31" s="61">
        <f t="shared" si="6"/>
        <v>6000</v>
      </c>
      <c r="X31" s="62">
        <f t="shared" si="7"/>
        <v>4000</v>
      </c>
    </row>
    <row r="32" spans="1:24" x14ac:dyDescent="0.3">
      <c r="A32" s="38">
        <v>27</v>
      </c>
      <c r="B32" s="39" t="s">
        <v>30</v>
      </c>
      <c r="C32" s="34">
        <f>VLOOKUP(B32,Sheet1!A:H,8,FALSE)</f>
        <v>320468</v>
      </c>
      <c r="D32" s="35">
        <f t="shared" si="1"/>
        <v>15542.698</v>
      </c>
      <c r="E32" s="41">
        <f t="shared" si="2"/>
        <v>70248.189370394059</v>
      </c>
      <c r="F32" s="139">
        <f t="shared" si="3"/>
        <v>5860</v>
      </c>
      <c r="G32" s="8"/>
      <c r="H32" s="8">
        <v>6000</v>
      </c>
      <c r="I32" s="8">
        <v>6000</v>
      </c>
      <c r="J32" s="8">
        <v>2000</v>
      </c>
      <c r="K32" s="8">
        <v>5000</v>
      </c>
      <c r="L32" s="8">
        <v>4800</v>
      </c>
      <c r="M32" s="8">
        <v>6000</v>
      </c>
      <c r="N32" s="115">
        <v>4800</v>
      </c>
      <c r="O32" s="8">
        <v>4800</v>
      </c>
      <c r="P32" s="8">
        <v>6000</v>
      </c>
      <c r="Q32" s="8">
        <v>3000</v>
      </c>
      <c r="R32" s="8">
        <v>4000</v>
      </c>
      <c r="S32" s="118">
        <f t="shared" si="4"/>
        <v>52400</v>
      </c>
      <c r="T32" s="60">
        <f t="shared" si="9"/>
        <v>4763.636363636364</v>
      </c>
      <c r="U32" s="61">
        <f t="shared" si="8"/>
        <v>12000</v>
      </c>
      <c r="V32" s="61">
        <f t="shared" si="5"/>
        <v>11800</v>
      </c>
      <c r="W32" s="61">
        <f t="shared" si="6"/>
        <v>15600</v>
      </c>
      <c r="X32" s="62">
        <f t="shared" si="7"/>
        <v>13000</v>
      </c>
    </row>
    <row r="33" spans="1:24" x14ac:dyDescent="0.3">
      <c r="A33" s="38">
        <v>28</v>
      </c>
      <c r="B33" s="39" t="s">
        <v>31</v>
      </c>
      <c r="C33" s="34">
        <f>VLOOKUP(B33,Sheet1!A:H,8,FALSE)</f>
        <v>182579</v>
      </c>
      <c r="D33" s="35">
        <f t="shared" si="1"/>
        <v>8855.0815000000002</v>
      </c>
      <c r="E33" s="41">
        <f t="shared" si="2"/>
        <v>40022.23050993291</v>
      </c>
      <c r="F33" s="139">
        <f t="shared" si="3"/>
        <v>3340</v>
      </c>
      <c r="G33" s="8"/>
      <c r="H33" s="8">
        <v>3600</v>
      </c>
      <c r="I33" s="8">
        <v>2000</v>
      </c>
      <c r="J33" s="8">
        <v>1000</v>
      </c>
      <c r="K33" s="8">
        <v>3000</v>
      </c>
      <c r="L33" s="8">
        <v>3200</v>
      </c>
      <c r="M33" s="8">
        <v>3600</v>
      </c>
      <c r="N33" s="115">
        <v>2000</v>
      </c>
      <c r="O33" s="8">
        <v>2000</v>
      </c>
      <c r="P33" s="8">
        <v>2000</v>
      </c>
      <c r="Q33" s="8">
        <v>3000</v>
      </c>
      <c r="R33" s="8">
        <v>2000</v>
      </c>
      <c r="S33" s="118">
        <f t="shared" si="4"/>
        <v>27400</v>
      </c>
      <c r="T33" s="60">
        <f t="shared" si="9"/>
        <v>2490.909090909091</v>
      </c>
      <c r="U33" s="61">
        <f t="shared" si="8"/>
        <v>5600</v>
      </c>
      <c r="V33" s="61">
        <f t="shared" si="5"/>
        <v>7200</v>
      </c>
      <c r="W33" s="61">
        <f t="shared" si="6"/>
        <v>7600</v>
      </c>
      <c r="X33" s="62">
        <f t="shared" si="7"/>
        <v>7000</v>
      </c>
    </row>
    <row r="34" spans="1:24" x14ac:dyDescent="0.3">
      <c r="A34" s="38">
        <v>29</v>
      </c>
      <c r="B34" s="39" t="s">
        <v>32</v>
      </c>
      <c r="C34" s="34">
        <f>VLOOKUP(B34,Sheet1!A:H,8,FALSE)</f>
        <v>160075</v>
      </c>
      <c r="D34" s="35">
        <f t="shared" si="1"/>
        <v>7763.6374999999998</v>
      </c>
      <c r="E34" s="41">
        <f t="shared" si="2"/>
        <v>35089.241089487346</v>
      </c>
      <c r="F34" s="139">
        <f t="shared" si="3"/>
        <v>2940</v>
      </c>
      <c r="G34" s="8"/>
      <c r="H34" s="8">
        <v>3200</v>
      </c>
      <c r="I34" s="8">
        <v>1200</v>
      </c>
      <c r="J34" s="8">
        <v>1000</v>
      </c>
      <c r="K34" s="8">
        <v>1000</v>
      </c>
      <c r="L34" s="8">
        <v>3200</v>
      </c>
      <c r="M34" s="8">
        <v>3200</v>
      </c>
      <c r="N34" s="115">
        <v>1200</v>
      </c>
      <c r="O34" s="8">
        <v>0</v>
      </c>
      <c r="P34" s="8">
        <v>3000</v>
      </c>
      <c r="Q34" s="8">
        <v>0</v>
      </c>
      <c r="R34" s="8">
        <v>2000</v>
      </c>
      <c r="S34" s="118">
        <f t="shared" si="4"/>
        <v>19000</v>
      </c>
      <c r="T34" s="60">
        <f t="shared" si="9"/>
        <v>2111.1111111111113</v>
      </c>
      <c r="U34" s="61">
        <f t="shared" si="8"/>
        <v>4400</v>
      </c>
      <c r="V34" s="61">
        <f t="shared" si="5"/>
        <v>5200</v>
      </c>
      <c r="W34" s="61">
        <f t="shared" si="6"/>
        <v>4400</v>
      </c>
      <c r="X34" s="62">
        <f t="shared" si="7"/>
        <v>5000</v>
      </c>
    </row>
    <row r="35" spans="1:24" x14ac:dyDescent="0.3">
      <c r="A35" s="38">
        <v>30</v>
      </c>
      <c r="B35" s="39" t="s">
        <v>33</v>
      </c>
      <c r="C35" s="34">
        <f>VLOOKUP(B35,Sheet1!A:H,8,FALSE)</f>
        <v>443733</v>
      </c>
      <c r="D35" s="35">
        <f t="shared" si="1"/>
        <v>21521.050500000001</v>
      </c>
      <c r="E35" s="41">
        <f t="shared" si="2"/>
        <v>97268.494245581693</v>
      </c>
      <c r="F35" s="139">
        <f t="shared" si="3"/>
        <v>8120</v>
      </c>
      <c r="G35" s="8"/>
      <c r="H35" s="8">
        <v>8400</v>
      </c>
      <c r="I35" s="8">
        <v>6800</v>
      </c>
      <c r="J35" s="8">
        <v>7000</v>
      </c>
      <c r="K35" s="8">
        <v>7000</v>
      </c>
      <c r="L35" s="8">
        <v>6400</v>
      </c>
      <c r="M35" s="8">
        <v>8400</v>
      </c>
      <c r="N35" s="115">
        <v>6400</v>
      </c>
      <c r="O35" s="8">
        <v>8400</v>
      </c>
      <c r="P35" s="8">
        <v>9000</v>
      </c>
      <c r="Q35" s="8">
        <v>0</v>
      </c>
      <c r="R35" s="8">
        <v>10000</v>
      </c>
      <c r="S35" s="118">
        <f t="shared" si="4"/>
        <v>77800</v>
      </c>
      <c r="T35" s="60">
        <f t="shared" si="9"/>
        <v>7780</v>
      </c>
      <c r="U35" s="61">
        <f t="shared" si="8"/>
        <v>15200</v>
      </c>
      <c r="V35" s="61">
        <f t="shared" si="5"/>
        <v>20400</v>
      </c>
      <c r="W35" s="61">
        <f t="shared" si="6"/>
        <v>23200</v>
      </c>
      <c r="X35" s="62">
        <f t="shared" si="7"/>
        <v>19000</v>
      </c>
    </row>
    <row r="36" spans="1:24" x14ac:dyDescent="0.3">
      <c r="A36" s="38">
        <v>31</v>
      </c>
      <c r="B36" s="39" t="s">
        <v>34</v>
      </c>
      <c r="C36" s="34">
        <f>VLOOKUP(B36,Sheet1!A:H,8,FALSE)</f>
        <v>573903</v>
      </c>
      <c r="D36" s="35">
        <f t="shared" si="1"/>
        <v>27834.2955</v>
      </c>
      <c r="E36" s="41">
        <f t="shared" si="2"/>
        <v>125802.40967658945</v>
      </c>
      <c r="F36" s="139">
        <f t="shared" si="3"/>
        <v>10500</v>
      </c>
      <c r="G36" s="8"/>
      <c r="H36" s="8">
        <v>10800</v>
      </c>
      <c r="I36" s="8">
        <v>800</v>
      </c>
      <c r="J36" s="8">
        <v>8000</v>
      </c>
      <c r="K36" s="8">
        <v>8000</v>
      </c>
      <c r="L36" s="8">
        <v>10800</v>
      </c>
      <c r="M36" s="8">
        <v>10800</v>
      </c>
      <c r="N36" s="115">
        <v>9200</v>
      </c>
      <c r="O36" s="8">
        <v>8000</v>
      </c>
      <c r="P36" s="8">
        <v>8000</v>
      </c>
      <c r="Q36" s="8">
        <v>3000</v>
      </c>
      <c r="R36" s="8">
        <v>8000</v>
      </c>
      <c r="S36" s="118">
        <f t="shared" si="4"/>
        <v>85400</v>
      </c>
      <c r="T36" s="60">
        <f t="shared" si="9"/>
        <v>7763.636363636364</v>
      </c>
      <c r="U36" s="61">
        <f t="shared" si="8"/>
        <v>11600</v>
      </c>
      <c r="V36" s="61">
        <f t="shared" si="5"/>
        <v>26800</v>
      </c>
      <c r="W36" s="61">
        <f t="shared" si="6"/>
        <v>28000</v>
      </c>
      <c r="X36" s="62">
        <f t="shared" si="7"/>
        <v>19000</v>
      </c>
    </row>
    <row r="37" spans="1:24" x14ac:dyDescent="0.3">
      <c r="A37" s="38">
        <v>32</v>
      </c>
      <c r="B37" s="39" t="s">
        <v>35</v>
      </c>
      <c r="C37" s="34">
        <f>VLOOKUP(B37,Sheet1!A:H,8,FALSE)</f>
        <v>248083</v>
      </c>
      <c r="D37" s="35">
        <f t="shared" si="1"/>
        <v>12032.0255</v>
      </c>
      <c r="E37" s="41">
        <f t="shared" si="2"/>
        <v>54381.035122306974</v>
      </c>
      <c r="F37" s="139">
        <f t="shared" si="3"/>
        <v>4540</v>
      </c>
      <c r="G37" s="8"/>
      <c r="H37" s="8">
        <v>4800</v>
      </c>
      <c r="I37" s="8">
        <v>4800</v>
      </c>
      <c r="J37" s="8">
        <v>4000</v>
      </c>
      <c r="K37" s="8">
        <v>3000</v>
      </c>
      <c r="L37" s="8">
        <v>4800</v>
      </c>
      <c r="M37" s="8">
        <v>4800</v>
      </c>
      <c r="N37" s="115">
        <v>3200</v>
      </c>
      <c r="O37" s="8">
        <v>2000</v>
      </c>
      <c r="P37" s="8">
        <v>5000</v>
      </c>
      <c r="Q37" s="8">
        <v>3000</v>
      </c>
      <c r="R37" s="8">
        <v>6000</v>
      </c>
      <c r="S37" s="118">
        <f t="shared" si="4"/>
        <v>45400</v>
      </c>
      <c r="T37" s="60">
        <f t="shared" si="9"/>
        <v>4127.272727272727</v>
      </c>
      <c r="U37" s="61">
        <f t="shared" si="8"/>
        <v>9600</v>
      </c>
      <c r="V37" s="61">
        <f t="shared" si="5"/>
        <v>11800</v>
      </c>
      <c r="W37" s="61">
        <f t="shared" si="6"/>
        <v>10000</v>
      </c>
      <c r="X37" s="62">
        <f t="shared" si="7"/>
        <v>14000</v>
      </c>
    </row>
    <row r="38" spans="1:24" x14ac:dyDescent="0.3">
      <c r="A38" s="38">
        <v>33</v>
      </c>
      <c r="B38" s="39" t="s">
        <v>36</v>
      </c>
      <c r="C38" s="34">
        <f>VLOOKUP(B38,Sheet1!A:H,8,FALSE)</f>
        <v>506388</v>
      </c>
      <c r="D38" s="35">
        <f t="shared" si="1"/>
        <v>24559.817999999999</v>
      </c>
      <c r="E38" s="41">
        <f t="shared" si="2"/>
        <v>111002.78380023938</v>
      </c>
      <c r="F38" s="139">
        <f t="shared" si="3"/>
        <v>9260</v>
      </c>
      <c r="G38" s="8"/>
      <c r="H38" s="8">
        <v>9600</v>
      </c>
      <c r="I38" s="8">
        <v>7600</v>
      </c>
      <c r="J38" s="8">
        <v>10000</v>
      </c>
      <c r="K38" s="8">
        <v>10000</v>
      </c>
      <c r="L38" s="8">
        <v>9600</v>
      </c>
      <c r="M38" s="8">
        <v>9600</v>
      </c>
      <c r="N38" s="115">
        <v>9600</v>
      </c>
      <c r="O38" s="8">
        <v>5200</v>
      </c>
      <c r="P38" s="8">
        <v>10000</v>
      </c>
      <c r="Q38" s="8">
        <v>9000</v>
      </c>
      <c r="R38" s="8">
        <v>6000</v>
      </c>
      <c r="S38" s="118">
        <f t="shared" si="4"/>
        <v>96200</v>
      </c>
      <c r="T38" s="60">
        <f t="shared" si="9"/>
        <v>8745.454545454546</v>
      </c>
      <c r="U38" s="61">
        <f t="shared" si="8"/>
        <v>17200</v>
      </c>
      <c r="V38" s="61">
        <f t="shared" si="5"/>
        <v>29600</v>
      </c>
      <c r="W38" s="61">
        <f t="shared" si="6"/>
        <v>24400</v>
      </c>
      <c r="X38" s="62">
        <f t="shared" si="7"/>
        <v>25000</v>
      </c>
    </row>
    <row r="39" spans="1:24" x14ac:dyDescent="0.3">
      <c r="A39" s="38">
        <v>34</v>
      </c>
      <c r="B39" s="39" t="s">
        <v>37</v>
      </c>
      <c r="C39" s="34">
        <f>VLOOKUP(B39,Sheet1!A:H,8,FALSE)</f>
        <v>492116</v>
      </c>
      <c r="D39" s="35">
        <f t="shared" si="1"/>
        <v>23867.626</v>
      </c>
      <c r="E39" s="41">
        <f t="shared" si="2"/>
        <v>107874.28997653695</v>
      </c>
      <c r="F39" s="139">
        <f t="shared" si="3"/>
        <v>9000</v>
      </c>
      <c r="G39" s="8"/>
      <c r="H39" s="8">
        <v>9200</v>
      </c>
      <c r="I39" s="8">
        <v>9200</v>
      </c>
      <c r="J39" s="8">
        <v>9000</v>
      </c>
      <c r="K39" s="8">
        <v>9000</v>
      </c>
      <c r="L39" s="8">
        <v>2000</v>
      </c>
      <c r="M39" s="8">
        <v>9200</v>
      </c>
      <c r="N39" s="115">
        <v>9200</v>
      </c>
      <c r="O39" s="8">
        <v>8000</v>
      </c>
      <c r="P39" s="8">
        <v>9000</v>
      </c>
      <c r="Q39" s="8">
        <v>0</v>
      </c>
      <c r="R39" s="8">
        <v>4000</v>
      </c>
      <c r="S39" s="118">
        <f t="shared" ref="S39:S102" si="10">SUM(G39:R39)</f>
        <v>77800</v>
      </c>
      <c r="T39" s="60">
        <f t="shared" si="9"/>
        <v>7780</v>
      </c>
      <c r="U39" s="61">
        <f t="shared" ref="U39:U102" si="11">SUM(G39:I39)</f>
        <v>18400</v>
      </c>
      <c r="V39" s="61">
        <f t="shared" ref="V39:V102" si="12">SUM(J39:L39)</f>
        <v>20000</v>
      </c>
      <c r="W39" s="61">
        <f t="shared" ref="W39:W102" si="13">SUM(M39:O39)</f>
        <v>26400</v>
      </c>
      <c r="X39" s="62">
        <f t="shared" ref="X39:X102" si="14">SUM(P39:R39)</f>
        <v>13000</v>
      </c>
    </row>
    <row r="40" spans="1:24" x14ac:dyDescent="0.3">
      <c r="A40" s="38">
        <v>35</v>
      </c>
      <c r="B40" s="39" t="s">
        <v>38</v>
      </c>
      <c r="C40" s="34">
        <f>VLOOKUP(B40,Sheet1!A:H,8,FALSE)</f>
        <v>468256</v>
      </c>
      <c r="D40" s="35">
        <f t="shared" si="1"/>
        <v>22710.416000000001</v>
      </c>
      <c r="E40" s="41">
        <f t="shared" si="2"/>
        <v>102644.05857003896</v>
      </c>
      <c r="F40" s="139">
        <f t="shared" si="3"/>
        <v>8560</v>
      </c>
      <c r="G40" s="8"/>
      <c r="H40" s="8">
        <v>8800</v>
      </c>
      <c r="I40" s="8">
        <v>8800</v>
      </c>
      <c r="J40" s="8">
        <v>9000</v>
      </c>
      <c r="K40" s="8">
        <v>9000</v>
      </c>
      <c r="L40" s="8">
        <v>8800</v>
      </c>
      <c r="M40" s="8">
        <v>8800</v>
      </c>
      <c r="N40" s="115">
        <v>8800</v>
      </c>
      <c r="O40" s="8">
        <v>8800</v>
      </c>
      <c r="P40" s="8">
        <v>9000</v>
      </c>
      <c r="Q40" s="8">
        <v>9000</v>
      </c>
      <c r="R40" s="8">
        <v>10000</v>
      </c>
      <c r="S40" s="118">
        <f t="shared" si="10"/>
        <v>98800</v>
      </c>
      <c r="T40" s="60">
        <f t="shared" si="9"/>
        <v>8981.818181818182</v>
      </c>
      <c r="U40" s="61">
        <f t="shared" si="11"/>
        <v>17600</v>
      </c>
      <c r="V40" s="61">
        <f t="shared" si="12"/>
        <v>26800</v>
      </c>
      <c r="W40" s="61">
        <f t="shared" si="13"/>
        <v>26400</v>
      </c>
      <c r="X40" s="62">
        <f t="shared" si="14"/>
        <v>28000</v>
      </c>
    </row>
    <row r="41" spans="1:24" x14ac:dyDescent="0.3">
      <c r="A41" s="38">
        <v>36</v>
      </c>
      <c r="B41" s="39" t="s">
        <v>39</v>
      </c>
      <c r="C41" s="34">
        <f>VLOOKUP(B41,Sheet1!A:H,8,FALSE)</f>
        <v>169274</v>
      </c>
      <c r="D41" s="35">
        <f t="shared" si="1"/>
        <v>8209.7890000000007</v>
      </c>
      <c r="E41" s="41">
        <f t="shared" si="2"/>
        <v>37105.70792554666</v>
      </c>
      <c r="F41" s="139">
        <f t="shared" si="3"/>
        <v>3100</v>
      </c>
      <c r="G41" s="8"/>
      <c r="H41" s="8">
        <v>3200</v>
      </c>
      <c r="I41" s="8">
        <v>3200</v>
      </c>
      <c r="J41" s="8">
        <v>0</v>
      </c>
      <c r="K41" s="8">
        <v>0</v>
      </c>
      <c r="L41" s="8">
        <v>1200</v>
      </c>
      <c r="M41" s="8">
        <v>3200</v>
      </c>
      <c r="N41" s="115">
        <v>1200</v>
      </c>
      <c r="O41" s="8">
        <v>2800</v>
      </c>
      <c r="P41" s="8">
        <v>0</v>
      </c>
      <c r="Q41" s="8">
        <v>1000</v>
      </c>
      <c r="R41" s="8">
        <v>4000</v>
      </c>
      <c r="S41" s="118">
        <f t="shared" si="10"/>
        <v>19800</v>
      </c>
      <c r="T41" s="60">
        <f t="shared" si="9"/>
        <v>2475</v>
      </c>
      <c r="U41" s="61">
        <f t="shared" si="11"/>
        <v>6400</v>
      </c>
      <c r="V41" s="61">
        <f t="shared" si="12"/>
        <v>1200</v>
      </c>
      <c r="W41" s="61">
        <f t="shared" si="13"/>
        <v>7200</v>
      </c>
      <c r="X41" s="62">
        <f t="shared" si="14"/>
        <v>5000</v>
      </c>
    </row>
    <row r="42" spans="1:24" x14ac:dyDescent="0.3">
      <c r="A42" s="38">
        <v>37</v>
      </c>
      <c r="B42" s="39" t="s">
        <v>40</v>
      </c>
      <c r="C42" s="34">
        <f>VLOOKUP(B42,Sheet1!A:H,8,FALSE)</f>
        <v>534160</v>
      </c>
      <c r="D42" s="35">
        <f t="shared" si="1"/>
        <v>25906.760000000002</v>
      </c>
      <c r="E42" s="41">
        <f t="shared" si="2"/>
        <v>117090.54518419842</v>
      </c>
      <c r="F42" s="139">
        <f t="shared" si="3"/>
        <v>9760</v>
      </c>
      <c r="G42" s="8"/>
      <c r="H42" s="8">
        <v>10000</v>
      </c>
      <c r="I42" s="8">
        <v>10000</v>
      </c>
      <c r="J42" s="8">
        <v>10000</v>
      </c>
      <c r="K42" s="8">
        <v>10000</v>
      </c>
      <c r="L42" s="8">
        <v>2000</v>
      </c>
      <c r="M42" s="8">
        <v>10000</v>
      </c>
      <c r="N42" s="115">
        <v>10000</v>
      </c>
      <c r="O42" s="8">
        <v>14000</v>
      </c>
      <c r="P42" s="8">
        <v>14000</v>
      </c>
      <c r="Q42" s="8">
        <v>10000</v>
      </c>
      <c r="R42" s="8">
        <v>10000</v>
      </c>
      <c r="S42" s="118">
        <f t="shared" si="10"/>
        <v>110000</v>
      </c>
      <c r="T42" s="60">
        <f t="shared" si="9"/>
        <v>10000</v>
      </c>
      <c r="U42" s="61">
        <f t="shared" si="11"/>
        <v>20000</v>
      </c>
      <c r="V42" s="61">
        <f t="shared" si="12"/>
        <v>22000</v>
      </c>
      <c r="W42" s="61">
        <f t="shared" si="13"/>
        <v>34000</v>
      </c>
      <c r="X42" s="62">
        <f t="shared" si="14"/>
        <v>34000</v>
      </c>
    </row>
    <row r="43" spans="1:24" x14ac:dyDescent="0.3">
      <c r="A43" s="38">
        <v>38</v>
      </c>
      <c r="B43" s="39" t="s">
        <v>41</v>
      </c>
      <c r="C43" s="34">
        <f>VLOOKUP(B43,Sheet1!A:H,8,FALSE)</f>
        <v>474216</v>
      </c>
      <c r="D43" s="35">
        <f t="shared" si="1"/>
        <v>22999.476000000002</v>
      </c>
      <c r="E43" s="41">
        <f t="shared" si="2"/>
        <v>103950.52039664115</v>
      </c>
      <c r="F43" s="139">
        <f t="shared" si="3"/>
        <v>8680</v>
      </c>
      <c r="G43" s="8"/>
      <c r="H43" s="8">
        <v>8800</v>
      </c>
      <c r="I43" s="8">
        <v>8000</v>
      </c>
      <c r="J43" s="8">
        <v>6000</v>
      </c>
      <c r="K43" s="8">
        <v>6000</v>
      </c>
      <c r="L43" s="8">
        <v>8800</v>
      </c>
      <c r="M43" s="8">
        <v>8800</v>
      </c>
      <c r="N43" s="115">
        <v>8800</v>
      </c>
      <c r="O43" s="8">
        <v>0</v>
      </c>
      <c r="P43" s="8">
        <v>9000</v>
      </c>
      <c r="Q43" s="8">
        <v>4000</v>
      </c>
      <c r="R43" s="8">
        <v>8000</v>
      </c>
      <c r="S43" s="118">
        <f t="shared" si="10"/>
        <v>76200</v>
      </c>
      <c r="T43" s="60">
        <f t="shared" si="9"/>
        <v>7620</v>
      </c>
      <c r="U43" s="61">
        <f t="shared" si="11"/>
        <v>16800</v>
      </c>
      <c r="V43" s="61">
        <f t="shared" si="12"/>
        <v>20800</v>
      </c>
      <c r="W43" s="61">
        <f t="shared" si="13"/>
        <v>17600</v>
      </c>
      <c r="X43" s="62">
        <f t="shared" si="14"/>
        <v>21000</v>
      </c>
    </row>
    <row r="44" spans="1:24" x14ac:dyDescent="0.3">
      <c r="A44" s="38">
        <v>39</v>
      </c>
      <c r="B44" s="39" t="s">
        <v>42</v>
      </c>
      <c r="C44" s="34">
        <f>VLOOKUP(B44,Sheet1!A:H,8,FALSE)</f>
        <v>213374</v>
      </c>
      <c r="D44" s="35">
        <f t="shared" si="1"/>
        <v>10348.639000000001</v>
      </c>
      <c r="E44" s="41">
        <f t="shared" si="2"/>
        <v>46772.648622384964</v>
      </c>
      <c r="F44" s="139">
        <f t="shared" si="3"/>
        <v>3900</v>
      </c>
      <c r="G44" s="8"/>
      <c r="H44" s="8">
        <v>4000</v>
      </c>
      <c r="I44" s="8">
        <v>1200</v>
      </c>
      <c r="J44" s="8">
        <v>2000</v>
      </c>
      <c r="K44" s="8">
        <v>4000</v>
      </c>
      <c r="L44" s="8">
        <v>2000</v>
      </c>
      <c r="M44" s="8">
        <v>4000</v>
      </c>
      <c r="N44" s="115">
        <v>2000</v>
      </c>
      <c r="O44" s="8">
        <v>2000</v>
      </c>
      <c r="P44" s="8">
        <v>2000</v>
      </c>
      <c r="Q44" s="8">
        <v>2000</v>
      </c>
      <c r="R44" s="8">
        <v>2000</v>
      </c>
      <c r="S44" s="118">
        <f t="shared" si="10"/>
        <v>27200</v>
      </c>
      <c r="T44" s="60">
        <f t="shared" si="9"/>
        <v>2472.7272727272725</v>
      </c>
      <c r="U44" s="61">
        <f t="shared" si="11"/>
        <v>5200</v>
      </c>
      <c r="V44" s="61">
        <f t="shared" si="12"/>
        <v>8000</v>
      </c>
      <c r="W44" s="61">
        <f t="shared" si="13"/>
        <v>8000</v>
      </c>
      <c r="X44" s="62">
        <f t="shared" si="14"/>
        <v>6000</v>
      </c>
    </row>
    <row r="45" spans="1:24" x14ac:dyDescent="0.3">
      <c r="A45" s="38">
        <v>40</v>
      </c>
      <c r="B45" s="39" t="s">
        <v>43</v>
      </c>
      <c r="C45" s="34">
        <f>VLOOKUP(B45,Sheet1!A:H,8,FALSE)</f>
        <v>53406</v>
      </c>
      <c r="D45" s="35">
        <f t="shared" si="1"/>
        <v>2590.1910000000003</v>
      </c>
      <c r="E45" s="41">
        <f t="shared" si="2"/>
        <v>11706.862468375208</v>
      </c>
      <c r="F45" s="139">
        <f t="shared" si="3"/>
        <v>980</v>
      </c>
      <c r="G45" s="8"/>
      <c r="H45" s="8">
        <v>1200</v>
      </c>
      <c r="I45" s="8">
        <v>1200</v>
      </c>
      <c r="J45" s="8">
        <v>0</v>
      </c>
      <c r="K45" s="8">
        <v>1000</v>
      </c>
      <c r="L45" s="8">
        <v>800</v>
      </c>
      <c r="M45" s="8">
        <v>1000</v>
      </c>
      <c r="N45" s="115">
        <v>1200</v>
      </c>
      <c r="O45" s="8">
        <v>800</v>
      </c>
      <c r="P45" s="8">
        <v>1000</v>
      </c>
      <c r="Q45" s="8">
        <v>1000</v>
      </c>
      <c r="R45" s="8">
        <v>2000</v>
      </c>
      <c r="S45" s="118">
        <f t="shared" si="10"/>
        <v>11200</v>
      </c>
      <c r="T45" s="60">
        <f t="shared" si="9"/>
        <v>1120</v>
      </c>
      <c r="U45" s="61">
        <f t="shared" si="11"/>
        <v>2400</v>
      </c>
      <c r="V45" s="61">
        <f t="shared" si="12"/>
        <v>1800</v>
      </c>
      <c r="W45" s="61">
        <f t="shared" si="13"/>
        <v>3000</v>
      </c>
      <c r="X45" s="62">
        <f t="shared" si="14"/>
        <v>4000</v>
      </c>
    </row>
    <row r="46" spans="1:24" x14ac:dyDescent="0.3">
      <c r="A46" s="38">
        <v>41</v>
      </c>
      <c r="B46" s="39" t="s">
        <v>44</v>
      </c>
      <c r="C46" s="34">
        <f>VLOOKUP(B46,Sheet1!A:H,8,FALSE)</f>
        <v>236927</v>
      </c>
      <c r="D46" s="35">
        <f t="shared" si="1"/>
        <v>11490.959500000001</v>
      </c>
      <c r="E46" s="41">
        <f t="shared" si="2"/>
        <v>51935.58409251269</v>
      </c>
      <c r="F46" s="139">
        <f t="shared" si="3"/>
        <v>4340</v>
      </c>
      <c r="G46" s="8"/>
      <c r="H46" s="8">
        <v>4400</v>
      </c>
      <c r="I46" s="8">
        <v>3200</v>
      </c>
      <c r="J46" s="8">
        <v>2000</v>
      </c>
      <c r="K46" s="8">
        <v>2000</v>
      </c>
      <c r="L46" s="8">
        <v>2800</v>
      </c>
      <c r="M46" s="8">
        <v>3200</v>
      </c>
      <c r="N46" s="115">
        <v>3200</v>
      </c>
      <c r="O46" s="8">
        <v>3200</v>
      </c>
      <c r="P46" s="8">
        <v>5000</v>
      </c>
      <c r="Q46" s="8">
        <v>0</v>
      </c>
      <c r="R46" s="8">
        <v>4000</v>
      </c>
      <c r="S46" s="118">
        <f t="shared" si="10"/>
        <v>33000</v>
      </c>
      <c r="T46" s="60">
        <f t="shared" si="9"/>
        <v>3300</v>
      </c>
      <c r="U46" s="61">
        <f t="shared" si="11"/>
        <v>7600</v>
      </c>
      <c r="V46" s="61">
        <f t="shared" si="12"/>
        <v>6800</v>
      </c>
      <c r="W46" s="61">
        <f t="shared" si="13"/>
        <v>9600</v>
      </c>
      <c r="X46" s="62">
        <f t="shared" si="14"/>
        <v>9000</v>
      </c>
    </row>
    <row r="47" spans="1:24" x14ac:dyDescent="0.3">
      <c r="A47" s="38">
        <v>42</v>
      </c>
      <c r="B47" s="39" t="s">
        <v>45</v>
      </c>
      <c r="C47" s="34">
        <f>VLOOKUP(B47,Sheet1!A:H,8,FALSE)</f>
        <v>184131</v>
      </c>
      <c r="D47" s="35">
        <f t="shared" si="1"/>
        <v>8930.3535000000011</v>
      </c>
      <c r="E47" s="41">
        <f t="shared" si="2"/>
        <v>40362.43667686019</v>
      </c>
      <c r="F47" s="139">
        <f t="shared" si="3"/>
        <v>3380</v>
      </c>
      <c r="G47" s="8"/>
      <c r="H47" s="8">
        <v>3600</v>
      </c>
      <c r="I47" s="8">
        <v>3200</v>
      </c>
      <c r="J47" s="8">
        <v>3000</v>
      </c>
      <c r="K47" s="8">
        <v>0</v>
      </c>
      <c r="L47" s="8">
        <v>3200</v>
      </c>
      <c r="M47" s="8">
        <v>3600</v>
      </c>
      <c r="N47" s="115">
        <v>3200</v>
      </c>
      <c r="O47" s="8">
        <v>3200</v>
      </c>
      <c r="P47" s="8">
        <v>4000</v>
      </c>
      <c r="Q47" s="8">
        <v>3000</v>
      </c>
      <c r="R47" s="8">
        <v>4000</v>
      </c>
      <c r="S47" s="118">
        <f t="shared" si="10"/>
        <v>34000</v>
      </c>
      <c r="T47" s="60">
        <f t="shared" si="9"/>
        <v>3400</v>
      </c>
      <c r="U47" s="61">
        <f t="shared" si="11"/>
        <v>6800</v>
      </c>
      <c r="V47" s="61">
        <f t="shared" si="12"/>
        <v>6200</v>
      </c>
      <c r="W47" s="61">
        <f t="shared" si="13"/>
        <v>10000</v>
      </c>
      <c r="X47" s="62">
        <f t="shared" si="14"/>
        <v>11000</v>
      </c>
    </row>
    <row r="48" spans="1:24" x14ac:dyDescent="0.3">
      <c r="A48" s="38">
        <v>43</v>
      </c>
      <c r="B48" s="39" t="s">
        <v>46</v>
      </c>
      <c r="C48" s="34">
        <f>VLOOKUP(B48,Sheet1!A:H,8,FALSE)</f>
        <v>1516210</v>
      </c>
      <c r="D48" s="35">
        <f t="shared" si="1"/>
        <v>73536.184999999998</v>
      </c>
      <c r="E48" s="41">
        <f t="shared" si="2"/>
        <v>332360.81981753308</v>
      </c>
      <c r="F48" s="139">
        <f t="shared" si="3"/>
        <v>27700</v>
      </c>
      <c r="G48" s="8"/>
      <c r="H48" s="8">
        <v>28000</v>
      </c>
      <c r="I48" s="8">
        <v>28000</v>
      </c>
      <c r="J48" s="8">
        <v>28000</v>
      </c>
      <c r="K48" s="8">
        <v>2000</v>
      </c>
      <c r="L48" s="8">
        <v>28000</v>
      </c>
      <c r="M48" s="8">
        <v>28000</v>
      </c>
      <c r="N48" s="115">
        <v>22000</v>
      </c>
      <c r="O48" s="8">
        <v>21600</v>
      </c>
      <c r="P48" s="8">
        <v>28000</v>
      </c>
      <c r="Q48" s="8">
        <v>28000</v>
      </c>
      <c r="R48" s="8">
        <v>28000</v>
      </c>
      <c r="S48" s="118">
        <f t="shared" si="10"/>
        <v>269600</v>
      </c>
      <c r="T48" s="60">
        <f t="shared" si="9"/>
        <v>24509.090909090908</v>
      </c>
      <c r="U48" s="61">
        <f t="shared" si="11"/>
        <v>56000</v>
      </c>
      <c r="V48" s="61">
        <f t="shared" si="12"/>
        <v>58000</v>
      </c>
      <c r="W48" s="61">
        <f t="shared" si="13"/>
        <v>71600</v>
      </c>
      <c r="X48" s="62">
        <f t="shared" si="14"/>
        <v>84000</v>
      </c>
    </row>
    <row r="49" spans="1:24" x14ac:dyDescent="0.3">
      <c r="A49" s="38">
        <v>44</v>
      </c>
      <c r="B49" s="39" t="s">
        <v>47</v>
      </c>
      <c r="C49" s="34">
        <f>VLOOKUP(B49,Sheet1!A:H,8,FALSE)</f>
        <v>490255</v>
      </c>
      <c r="D49" s="35">
        <f t="shared" si="1"/>
        <v>23777.3675</v>
      </c>
      <c r="E49" s="41">
        <f t="shared" si="2"/>
        <v>107466.34946323048</v>
      </c>
      <c r="F49" s="139">
        <f t="shared" si="3"/>
        <v>8960</v>
      </c>
      <c r="G49" s="8"/>
      <c r="H49" s="8">
        <v>9200</v>
      </c>
      <c r="I49" s="8">
        <v>1200</v>
      </c>
      <c r="J49" s="8">
        <v>9000</v>
      </c>
      <c r="K49" s="8">
        <v>9000</v>
      </c>
      <c r="L49" s="8">
        <v>8800</v>
      </c>
      <c r="M49" s="8">
        <v>9200</v>
      </c>
      <c r="N49" s="115">
        <v>9200</v>
      </c>
      <c r="O49" s="8">
        <v>9200</v>
      </c>
      <c r="P49" s="8">
        <v>9000</v>
      </c>
      <c r="Q49" s="8">
        <v>9000</v>
      </c>
      <c r="R49" s="8">
        <v>0</v>
      </c>
      <c r="S49" s="118">
        <f t="shared" si="10"/>
        <v>82800</v>
      </c>
      <c r="T49" s="60">
        <f t="shared" si="9"/>
        <v>8280</v>
      </c>
      <c r="U49" s="61">
        <f t="shared" si="11"/>
        <v>10400</v>
      </c>
      <c r="V49" s="61">
        <f t="shared" si="12"/>
        <v>26800</v>
      </c>
      <c r="W49" s="61">
        <f t="shared" si="13"/>
        <v>27600</v>
      </c>
      <c r="X49" s="62">
        <f t="shared" si="14"/>
        <v>18000</v>
      </c>
    </row>
    <row r="50" spans="1:24" x14ac:dyDescent="0.3">
      <c r="A50" s="38">
        <v>45</v>
      </c>
      <c r="B50" s="39" t="s">
        <v>48</v>
      </c>
      <c r="C50" s="34">
        <f>VLOOKUP(B50,Sheet1!A:H,8,FALSE)</f>
        <v>421470</v>
      </c>
      <c r="D50" s="35">
        <f t="shared" si="1"/>
        <v>20441.295000000002</v>
      </c>
      <c r="E50" s="41">
        <f t="shared" si="2"/>
        <v>92388.333231211829</v>
      </c>
      <c r="F50" s="139">
        <f t="shared" si="3"/>
        <v>7700</v>
      </c>
      <c r="G50" s="8"/>
      <c r="H50" s="8">
        <v>8000</v>
      </c>
      <c r="I50" s="8">
        <v>4000</v>
      </c>
      <c r="J50" s="8">
        <v>7000</v>
      </c>
      <c r="K50" s="8">
        <v>5000</v>
      </c>
      <c r="L50" s="8">
        <v>8000</v>
      </c>
      <c r="M50" s="8">
        <v>8000</v>
      </c>
      <c r="N50" s="115">
        <v>3200</v>
      </c>
      <c r="O50" s="8">
        <v>8000</v>
      </c>
      <c r="P50" s="8">
        <v>8000</v>
      </c>
      <c r="Q50" s="8">
        <v>0</v>
      </c>
      <c r="R50" s="8">
        <v>4000</v>
      </c>
      <c r="S50" s="118">
        <f t="shared" si="10"/>
        <v>63200</v>
      </c>
      <c r="T50" s="60">
        <f t="shared" si="9"/>
        <v>6320</v>
      </c>
      <c r="U50" s="61">
        <f t="shared" si="11"/>
        <v>12000</v>
      </c>
      <c r="V50" s="61">
        <f t="shared" si="12"/>
        <v>20000</v>
      </c>
      <c r="W50" s="61">
        <f t="shared" si="13"/>
        <v>19200</v>
      </c>
      <c r="X50" s="62">
        <f t="shared" si="14"/>
        <v>12000</v>
      </c>
    </row>
    <row r="51" spans="1:24" x14ac:dyDescent="0.3">
      <c r="A51" s="38">
        <v>46</v>
      </c>
      <c r="B51" s="39" t="s">
        <v>49</v>
      </c>
      <c r="C51" s="34">
        <f>VLOOKUP(B51,Sheet1!A:H,8,FALSE)</f>
        <v>252075</v>
      </c>
      <c r="D51" s="35">
        <f t="shared" si="1"/>
        <v>12225.637500000001</v>
      </c>
      <c r="E51" s="41">
        <f t="shared" si="2"/>
        <v>55256.101500125085</v>
      </c>
      <c r="F51" s="139">
        <f t="shared" si="3"/>
        <v>4620</v>
      </c>
      <c r="G51" s="8"/>
      <c r="H51" s="8">
        <v>4800</v>
      </c>
      <c r="I51" s="8">
        <v>2000</v>
      </c>
      <c r="J51" s="8">
        <v>3000</v>
      </c>
      <c r="K51" s="8">
        <v>3000</v>
      </c>
      <c r="L51" s="8">
        <v>4000</v>
      </c>
      <c r="M51" s="8">
        <v>4800</v>
      </c>
      <c r="N51" s="115">
        <v>2800</v>
      </c>
      <c r="O51" s="8">
        <v>3200</v>
      </c>
      <c r="P51" s="8">
        <v>5000</v>
      </c>
      <c r="Q51" s="8">
        <v>2000</v>
      </c>
      <c r="R51" s="8">
        <v>4000</v>
      </c>
      <c r="S51" s="118">
        <f t="shared" si="10"/>
        <v>38600</v>
      </c>
      <c r="T51" s="60">
        <f t="shared" si="9"/>
        <v>3509.090909090909</v>
      </c>
      <c r="U51" s="61">
        <f t="shared" si="11"/>
        <v>6800</v>
      </c>
      <c r="V51" s="61">
        <f t="shared" si="12"/>
        <v>10000</v>
      </c>
      <c r="W51" s="61">
        <f t="shared" si="13"/>
        <v>10800</v>
      </c>
      <c r="X51" s="62">
        <f t="shared" si="14"/>
        <v>11000</v>
      </c>
    </row>
    <row r="52" spans="1:24" x14ac:dyDescent="0.3">
      <c r="A52" s="38">
        <v>47</v>
      </c>
      <c r="B52" s="39" t="s">
        <v>50</v>
      </c>
      <c r="C52" s="34">
        <f>VLOOKUP(B52,Sheet1!A:H,8,FALSE)</f>
        <v>104580</v>
      </c>
      <c r="D52" s="35">
        <f t="shared" si="1"/>
        <v>5072.13</v>
      </c>
      <c r="E52" s="41">
        <f t="shared" si="2"/>
        <v>22924.459366787985</v>
      </c>
      <c r="F52" s="139">
        <f t="shared" si="3"/>
        <v>1920</v>
      </c>
      <c r="G52" s="8"/>
      <c r="H52" s="8">
        <v>2000</v>
      </c>
      <c r="I52" s="8">
        <v>2000</v>
      </c>
      <c r="J52" s="8">
        <v>2000</v>
      </c>
      <c r="K52" s="8">
        <v>2000</v>
      </c>
      <c r="L52" s="8">
        <v>2000</v>
      </c>
      <c r="M52" s="8">
        <v>2000</v>
      </c>
      <c r="N52" s="115">
        <v>2000</v>
      </c>
      <c r="O52" s="8">
        <v>2000</v>
      </c>
      <c r="P52" s="8">
        <v>2000</v>
      </c>
      <c r="Q52" s="8">
        <v>2000</v>
      </c>
      <c r="R52" s="8">
        <v>2000</v>
      </c>
      <c r="S52" s="118">
        <f t="shared" si="10"/>
        <v>22000</v>
      </c>
      <c r="T52" s="60">
        <f t="shared" si="9"/>
        <v>2000</v>
      </c>
      <c r="U52" s="61">
        <f t="shared" si="11"/>
        <v>4000</v>
      </c>
      <c r="V52" s="61">
        <f t="shared" si="12"/>
        <v>6000</v>
      </c>
      <c r="W52" s="61">
        <f t="shared" si="13"/>
        <v>6000</v>
      </c>
      <c r="X52" s="62">
        <f t="shared" si="14"/>
        <v>6000</v>
      </c>
    </row>
    <row r="53" spans="1:24" x14ac:dyDescent="0.3">
      <c r="A53" s="38">
        <v>48</v>
      </c>
      <c r="B53" s="39" t="s">
        <v>51</v>
      </c>
      <c r="C53" s="34">
        <f>VLOOKUP(B53,Sheet1!A:H,8,FALSE)</f>
        <v>702029</v>
      </c>
      <c r="D53" s="35">
        <f t="shared" si="1"/>
        <v>34048.406500000005</v>
      </c>
      <c r="E53" s="41">
        <f t="shared" si="2"/>
        <v>153888.27007847393</v>
      </c>
      <c r="F53" s="139">
        <f t="shared" si="3"/>
        <v>12840</v>
      </c>
      <c r="G53" s="8"/>
      <c r="H53" s="8">
        <v>13200</v>
      </c>
      <c r="I53" s="8">
        <v>10000</v>
      </c>
      <c r="J53" s="8">
        <v>10000</v>
      </c>
      <c r="K53" s="8">
        <v>12000</v>
      </c>
      <c r="L53" s="8">
        <v>11600</v>
      </c>
      <c r="M53" s="8">
        <v>13200</v>
      </c>
      <c r="N53" s="115">
        <v>13200</v>
      </c>
      <c r="O53" s="8">
        <v>10000</v>
      </c>
      <c r="P53" s="8">
        <v>13000</v>
      </c>
      <c r="Q53" s="8">
        <v>0</v>
      </c>
      <c r="R53" s="8">
        <v>12000</v>
      </c>
      <c r="S53" s="118">
        <f t="shared" si="10"/>
        <v>118200</v>
      </c>
      <c r="T53" s="60">
        <f t="shared" si="9"/>
        <v>11820</v>
      </c>
      <c r="U53" s="61">
        <f t="shared" si="11"/>
        <v>23200</v>
      </c>
      <c r="V53" s="61">
        <f t="shared" si="12"/>
        <v>33600</v>
      </c>
      <c r="W53" s="61">
        <f t="shared" si="13"/>
        <v>36400</v>
      </c>
      <c r="X53" s="62">
        <f t="shared" si="14"/>
        <v>25000</v>
      </c>
    </row>
    <row r="54" spans="1:24" x14ac:dyDescent="0.3">
      <c r="A54" s="38">
        <v>49</v>
      </c>
      <c r="B54" s="39" t="s">
        <v>52</v>
      </c>
      <c r="C54" s="34">
        <f>VLOOKUP(B54,Sheet1!A:H,8,FALSE)</f>
        <v>165553</v>
      </c>
      <c r="D54" s="35">
        <f t="shared" si="1"/>
        <v>8029.3204999999998</v>
      </c>
      <c r="E54" s="41">
        <f t="shared" si="2"/>
        <v>36290.046103938148</v>
      </c>
      <c r="F54" s="139">
        <f t="shared" si="3"/>
        <v>3040</v>
      </c>
      <c r="G54" s="8"/>
      <c r="H54" s="8">
        <v>3200</v>
      </c>
      <c r="I54" s="8">
        <v>1600</v>
      </c>
      <c r="J54" s="8">
        <v>1000</v>
      </c>
      <c r="K54" s="8">
        <v>2000</v>
      </c>
      <c r="L54" s="8">
        <v>2000</v>
      </c>
      <c r="M54" s="8">
        <v>3200</v>
      </c>
      <c r="N54" s="115">
        <v>4000</v>
      </c>
      <c r="O54" s="8">
        <v>800</v>
      </c>
      <c r="P54" s="8">
        <v>4000</v>
      </c>
      <c r="Q54" s="8">
        <v>1000</v>
      </c>
      <c r="R54" s="8">
        <v>2000</v>
      </c>
      <c r="S54" s="118">
        <f t="shared" si="10"/>
        <v>24800</v>
      </c>
      <c r="T54" s="60">
        <f t="shared" si="9"/>
        <v>2254.5454545454545</v>
      </c>
      <c r="U54" s="61">
        <f t="shared" si="11"/>
        <v>4800</v>
      </c>
      <c r="V54" s="61">
        <f t="shared" si="12"/>
        <v>5000</v>
      </c>
      <c r="W54" s="61">
        <f t="shared" si="13"/>
        <v>8000</v>
      </c>
      <c r="X54" s="62">
        <f t="shared" si="14"/>
        <v>7000</v>
      </c>
    </row>
    <row r="55" spans="1:24" x14ac:dyDescent="0.3">
      <c r="A55" s="38">
        <v>50</v>
      </c>
      <c r="B55" s="39" t="s">
        <v>53</v>
      </c>
      <c r="C55" s="34">
        <f>VLOOKUP(B55,Sheet1!A:H,8,FALSE)</f>
        <v>370210</v>
      </c>
      <c r="D55" s="35">
        <f t="shared" si="1"/>
        <v>17955.185000000001</v>
      </c>
      <c r="E55" s="41">
        <f t="shared" si="2"/>
        <v>81151.884702415191</v>
      </c>
      <c r="F55" s="139">
        <f t="shared" si="3"/>
        <v>6780</v>
      </c>
      <c r="G55" s="8"/>
      <c r="H55" s="8">
        <v>6800</v>
      </c>
      <c r="I55" s="8">
        <v>4000</v>
      </c>
      <c r="J55" s="8">
        <v>6000</v>
      </c>
      <c r="K55" s="8">
        <v>7000</v>
      </c>
      <c r="L55" s="8">
        <v>6800</v>
      </c>
      <c r="M55" s="8">
        <v>6800</v>
      </c>
      <c r="N55" s="115">
        <v>5200</v>
      </c>
      <c r="O55" s="8">
        <v>6800</v>
      </c>
      <c r="P55" s="8">
        <v>7000</v>
      </c>
      <c r="Q55" s="8">
        <v>0</v>
      </c>
      <c r="R55" s="8">
        <v>4000</v>
      </c>
      <c r="S55" s="118">
        <f t="shared" si="10"/>
        <v>60400</v>
      </c>
      <c r="T55" s="60">
        <f t="shared" si="9"/>
        <v>6040</v>
      </c>
      <c r="U55" s="61">
        <f t="shared" si="11"/>
        <v>10800</v>
      </c>
      <c r="V55" s="61">
        <f t="shared" si="12"/>
        <v>19800</v>
      </c>
      <c r="W55" s="61">
        <f t="shared" si="13"/>
        <v>18800</v>
      </c>
      <c r="X55" s="62">
        <f t="shared" si="14"/>
        <v>11000</v>
      </c>
    </row>
    <row r="56" spans="1:24" x14ac:dyDescent="0.3">
      <c r="A56" s="38">
        <v>51</v>
      </c>
      <c r="B56" s="39" t="s">
        <v>54</v>
      </c>
      <c r="C56" s="34">
        <f>VLOOKUP(B56,Sheet1!A:H,8,FALSE)</f>
        <v>788714</v>
      </c>
      <c r="D56" s="35">
        <f t="shared" si="1"/>
        <v>38252.629000000001</v>
      </c>
      <c r="E56" s="41">
        <f t="shared" si="2"/>
        <v>172890.05589038841</v>
      </c>
      <c r="F56" s="139">
        <f t="shared" si="3"/>
        <v>14420</v>
      </c>
      <c r="G56" s="8"/>
      <c r="H56" s="8">
        <v>14800</v>
      </c>
      <c r="I56" s="8">
        <v>14800</v>
      </c>
      <c r="J56" s="8">
        <v>2000</v>
      </c>
      <c r="K56" s="8">
        <v>14000</v>
      </c>
      <c r="L56" s="8">
        <v>8000</v>
      </c>
      <c r="M56" s="8">
        <v>14800</v>
      </c>
      <c r="N56" s="115">
        <v>14800</v>
      </c>
      <c r="O56" s="8">
        <v>14800</v>
      </c>
      <c r="P56" s="8">
        <v>15000</v>
      </c>
      <c r="Q56" s="8">
        <v>4000</v>
      </c>
      <c r="R56" s="8">
        <v>10000</v>
      </c>
      <c r="S56" s="118">
        <f t="shared" si="10"/>
        <v>127000</v>
      </c>
      <c r="T56" s="60">
        <f t="shared" si="9"/>
        <v>11545.454545454546</v>
      </c>
      <c r="U56" s="61">
        <f t="shared" si="11"/>
        <v>29600</v>
      </c>
      <c r="V56" s="61">
        <f t="shared" si="12"/>
        <v>24000</v>
      </c>
      <c r="W56" s="61">
        <f t="shared" si="13"/>
        <v>44400</v>
      </c>
      <c r="X56" s="62">
        <f t="shared" si="14"/>
        <v>29000</v>
      </c>
    </row>
    <row r="57" spans="1:24" x14ac:dyDescent="0.3">
      <c r="A57" s="38">
        <v>52</v>
      </c>
      <c r="B57" s="39" t="s">
        <v>55</v>
      </c>
      <c r="C57" s="34">
        <f>VLOOKUP(B57,Sheet1!A:H,8,FALSE)</f>
        <v>148606</v>
      </c>
      <c r="D57" s="35">
        <f t="shared" si="1"/>
        <v>7207.3910000000005</v>
      </c>
      <c r="E57" s="41">
        <f t="shared" si="2"/>
        <v>32575.178893296001</v>
      </c>
      <c r="F57" s="139">
        <f t="shared" si="3"/>
        <v>2720</v>
      </c>
      <c r="G57" s="8"/>
      <c r="H57" s="8">
        <v>2800</v>
      </c>
      <c r="I57" s="8">
        <v>2800</v>
      </c>
      <c r="J57" s="8">
        <v>0</v>
      </c>
      <c r="K57" s="8">
        <v>2000</v>
      </c>
      <c r="L57" s="8">
        <v>0</v>
      </c>
      <c r="M57" s="8">
        <v>2800</v>
      </c>
      <c r="N57" s="115">
        <v>2400</v>
      </c>
      <c r="O57" s="8">
        <v>2800</v>
      </c>
      <c r="P57" s="8">
        <v>3000</v>
      </c>
      <c r="Q57" s="8">
        <v>0</v>
      </c>
      <c r="R57" s="8">
        <v>2000</v>
      </c>
      <c r="S57" s="118">
        <f t="shared" si="10"/>
        <v>20600</v>
      </c>
      <c r="T57" s="60">
        <f t="shared" si="9"/>
        <v>2575</v>
      </c>
      <c r="U57" s="61">
        <f t="shared" si="11"/>
        <v>5600</v>
      </c>
      <c r="V57" s="61">
        <f t="shared" si="12"/>
        <v>2000</v>
      </c>
      <c r="W57" s="61">
        <f t="shared" si="13"/>
        <v>8000</v>
      </c>
      <c r="X57" s="62">
        <f t="shared" si="14"/>
        <v>5000</v>
      </c>
    </row>
    <row r="58" spans="1:24" x14ac:dyDescent="0.3">
      <c r="A58" s="38">
        <v>53</v>
      </c>
      <c r="B58" s="39" t="s">
        <v>56</v>
      </c>
      <c r="C58" s="34">
        <f>VLOOKUP(B58,Sheet1!A:H,8,FALSE)</f>
        <v>202630</v>
      </c>
      <c r="D58" s="35">
        <f t="shared" si="1"/>
        <v>9827.5550000000003</v>
      </c>
      <c r="E58" s="41">
        <f t="shared" si="2"/>
        <v>44417.510054429615</v>
      </c>
      <c r="F58" s="139">
        <f t="shared" si="3"/>
        <v>3720</v>
      </c>
      <c r="G58" s="8"/>
      <c r="H58" s="8">
        <v>4000</v>
      </c>
      <c r="I58" s="8">
        <v>4000</v>
      </c>
      <c r="J58" s="8">
        <v>3000</v>
      </c>
      <c r="K58" s="8">
        <v>2000</v>
      </c>
      <c r="L58" s="8">
        <v>1200</v>
      </c>
      <c r="M58" s="8">
        <v>4000</v>
      </c>
      <c r="N58" s="115">
        <v>1600</v>
      </c>
      <c r="O58" s="8">
        <v>2000</v>
      </c>
      <c r="P58" s="8">
        <v>2000</v>
      </c>
      <c r="Q58" s="8">
        <v>1000</v>
      </c>
      <c r="R58" s="8">
        <v>2000</v>
      </c>
      <c r="S58" s="118">
        <f t="shared" si="10"/>
        <v>26800</v>
      </c>
      <c r="T58" s="60">
        <f t="shared" si="9"/>
        <v>2436.3636363636365</v>
      </c>
      <c r="U58" s="61">
        <f t="shared" si="11"/>
        <v>8000</v>
      </c>
      <c r="V58" s="61">
        <f t="shared" si="12"/>
        <v>6200</v>
      </c>
      <c r="W58" s="61">
        <f t="shared" si="13"/>
        <v>7600</v>
      </c>
      <c r="X58" s="62">
        <f t="shared" si="14"/>
        <v>5000</v>
      </c>
    </row>
    <row r="59" spans="1:24" x14ac:dyDescent="0.3">
      <c r="A59" s="38">
        <v>54</v>
      </c>
      <c r="B59" s="39" t="s">
        <v>57</v>
      </c>
      <c r="C59" s="34">
        <f>VLOOKUP(B59,Sheet1!A:H,8,FALSE)</f>
        <v>328544</v>
      </c>
      <c r="D59" s="35">
        <f t="shared" si="1"/>
        <v>15934.384</v>
      </c>
      <c r="E59" s="41">
        <f t="shared" si="2"/>
        <v>72018.48898644092</v>
      </c>
      <c r="F59" s="139">
        <f t="shared" si="3"/>
        <v>6020</v>
      </c>
      <c r="G59" s="8"/>
      <c r="H59" s="8">
        <v>6400</v>
      </c>
      <c r="I59" s="8">
        <v>1200</v>
      </c>
      <c r="J59" s="8">
        <v>4000</v>
      </c>
      <c r="K59" s="8">
        <v>4000</v>
      </c>
      <c r="L59" s="8">
        <v>4000</v>
      </c>
      <c r="M59" s="8">
        <v>6400</v>
      </c>
      <c r="N59" s="115">
        <v>4000</v>
      </c>
      <c r="O59" s="8">
        <v>4000</v>
      </c>
      <c r="P59" s="8">
        <v>7000</v>
      </c>
      <c r="Q59" s="8">
        <v>3000</v>
      </c>
      <c r="R59" s="8">
        <v>2000</v>
      </c>
      <c r="S59" s="118">
        <f t="shared" si="10"/>
        <v>46000</v>
      </c>
      <c r="T59" s="60">
        <f t="shared" si="9"/>
        <v>4181.818181818182</v>
      </c>
      <c r="U59" s="61">
        <f t="shared" si="11"/>
        <v>7600</v>
      </c>
      <c r="V59" s="61">
        <f t="shared" si="12"/>
        <v>12000</v>
      </c>
      <c r="W59" s="61">
        <f t="shared" si="13"/>
        <v>14400</v>
      </c>
      <c r="X59" s="62">
        <f t="shared" si="14"/>
        <v>12000</v>
      </c>
    </row>
    <row r="60" spans="1:24" x14ac:dyDescent="0.3">
      <c r="A60" s="38">
        <v>55</v>
      </c>
      <c r="B60" s="39" t="s">
        <v>58</v>
      </c>
      <c r="C60" s="34">
        <f>VLOOKUP(B60,Sheet1!A:H,8,FALSE)</f>
        <v>268188</v>
      </c>
      <c r="D60" s="35">
        <f t="shared" si="1"/>
        <v>13007.118</v>
      </c>
      <c r="E60" s="41">
        <f t="shared" si="2"/>
        <v>58788.151737044711</v>
      </c>
      <c r="F60" s="139">
        <f t="shared" si="3"/>
        <v>4900</v>
      </c>
      <c r="G60" s="8"/>
      <c r="H60" s="8">
        <v>5200</v>
      </c>
      <c r="I60" s="8">
        <v>5200</v>
      </c>
      <c r="J60" s="8">
        <v>0</v>
      </c>
      <c r="K60" s="8">
        <v>3000</v>
      </c>
      <c r="L60" s="8">
        <v>3200</v>
      </c>
      <c r="M60" s="8">
        <v>5200</v>
      </c>
      <c r="N60" s="115">
        <v>4000</v>
      </c>
      <c r="O60" s="8">
        <v>5200</v>
      </c>
      <c r="P60" s="8">
        <v>5000</v>
      </c>
      <c r="Q60" s="8">
        <v>3000</v>
      </c>
      <c r="R60" s="8">
        <v>4000</v>
      </c>
      <c r="S60" s="118">
        <f t="shared" si="10"/>
        <v>43000</v>
      </c>
      <c r="T60" s="60">
        <f t="shared" si="9"/>
        <v>4300</v>
      </c>
      <c r="U60" s="61">
        <f t="shared" si="11"/>
        <v>10400</v>
      </c>
      <c r="V60" s="61">
        <f t="shared" si="12"/>
        <v>6200</v>
      </c>
      <c r="W60" s="61">
        <f t="shared" si="13"/>
        <v>14400</v>
      </c>
      <c r="X60" s="62">
        <f t="shared" si="14"/>
        <v>12000</v>
      </c>
    </row>
    <row r="61" spans="1:24" x14ac:dyDescent="0.3">
      <c r="A61" s="38">
        <v>56</v>
      </c>
      <c r="B61" s="165" t="s">
        <v>59</v>
      </c>
      <c r="C61" s="34">
        <f>VLOOKUP(B61,Sheet1!A:H,8,FALSE)</f>
        <v>287179</v>
      </c>
      <c r="D61" s="35">
        <f t="shared" si="1"/>
        <v>13928.181500000001</v>
      </c>
      <c r="E61" s="41">
        <f t="shared" si="2"/>
        <v>62951.073976810163</v>
      </c>
      <c r="F61" s="139">
        <f t="shared" si="3"/>
        <v>5260</v>
      </c>
      <c r="G61" s="8"/>
      <c r="H61" s="8">
        <v>5600</v>
      </c>
      <c r="I61" s="8">
        <v>5600</v>
      </c>
      <c r="J61" s="8">
        <v>6000</v>
      </c>
      <c r="K61" s="8">
        <v>6000</v>
      </c>
      <c r="L61" s="8">
        <v>6000</v>
      </c>
      <c r="M61" s="8">
        <v>5600</v>
      </c>
      <c r="N61" s="115">
        <v>5600</v>
      </c>
      <c r="O61" s="8">
        <v>5600</v>
      </c>
      <c r="P61" s="8">
        <v>6000</v>
      </c>
      <c r="Q61" s="8">
        <v>3000</v>
      </c>
      <c r="R61" s="8">
        <v>6000</v>
      </c>
      <c r="S61" s="118">
        <f t="shared" si="10"/>
        <v>61000</v>
      </c>
      <c r="T61" s="60">
        <f t="shared" si="9"/>
        <v>5545.454545454545</v>
      </c>
      <c r="U61" s="61">
        <f t="shared" si="11"/>
        <v>11200</v>
      </c>
      <c r="V61" s="61">
        <f t="shared" si="12"/>
        <v>18000</v>
      </c>
      <c r="W61" s="61">
        <f t="shared" si="13"/>
        <v>16800</v>
      </c>
      <c r="X61" s="62">
        <f t="shared" si="14"/>
        <v>15000</v>
      </c>
    </row>
    <row r="62" spans="1:24" x14ac:dyDescent="0.3">
      <c r="A62" s="38">
        <v>57</v>
      </c>
      <c r="B62" s="39" t="s">
        <v>60</v>
      </c>
      <c r="C62" s="34">
        <f>VLOOKUP(B62,Sheet1!A:H,8,FALSE)</f>
        <v>204012</v>
      </c>
      <c r="D62" s="35">
        <f t="shared" si="1"/>
        <v>9894.5820000000003</v>
      </c>
      <c r="E62" s="41">
        <f t="shared" si="2"/>
        <v>44720.451370598108</v>
      </c>
      <c r="F62" s="139">
        <f t="shared" si="3"/>
        <v>3740</v>
      </c>
      <c r="G62" s="8"/>
      <c r="H62" s="8">
        <v>4000</v>
      </c>
      <c r="I62" s="8">
        <v>4000</v>
      </c>
      <c r="J62" s="8">
        <v>2000</v>
      </c>
      <c r="K62" s="8">
        <v>4000</v>
      </c>
      <c r="L62" s="8">
        <v>4000</v>
      </c>
      <c r="M62" s="8">
        <v>4000</v>
      </c>
      <c r="N62" s="115">
        <v>0</v>
      </c>
      <c r="O62" s="8">
        <v>3200</v>
      </c>
      <c r="P62" s="8">
        <v>4000</v>
      </c>
      <c r="Q62" s="8">
        <v>2000</v>
      </c>
      <c r="R62" s="8">
        <v>2000</v>
      </c>
      <c r="S62" s="118">
        <f t="shared" si="10"/>
        <v>33200</v>
      </c>
      <c r="T62" s="60">
        <f t="shared" si="9"/>
        <v>3320</v>
      </c>
      <c r="U62" s="61">
        <f t="shared" si="11"/>
        <v>8000</v>
      </c>
      <c r="V62" s="61">
        <f t="shared" si="12"/>
        <v>10000</v>
      </c>
      <c r="W62" s="61">
        <f t="shared" si="13"/>
        <v>7200</v>
      </c>
      <c r="X62" s="62">
        <f t="shared" si="14"/>
        <v>8000</v>
      </c>
    </row>
    <row r="63" spans="1:24" x14ac:dyDescent="0.3">
      <c r="A63" s="38">
        <v>58</v>
      </c>
      <c r="B63" s="39" t="s">
        <v>61</v>
      </c>
      <c r="C63" s="34">
        <f>VLOOKUP(B63,Sheet1!A:H,8,FALSE)</f>
        <v>208163</v>
      </c>
      <c r="D63" s="35">
        <f t="shared" si="1"/>
        <v>10095.905500000001</v>
      </c>
      <c r="E63" s="41">
        <f t="shared" si="2"/>
        <v>45630.37134412591</v>
      </c>
      <c r="F63" s="139">
        <f t="shared" si="3"/>
        <v>3820</v>
      </c>
      <c r="G63" s="8"/>
      <c r="H63" s="8">
        <v>4000</v>
      </c>
      <c r="I63" s="8">
        <v>2000</v>
      </c>
      <c r="J63" s="8">
        <v>0</v>
      </c>
      <c r="K63" s="8">
        <v>4000</v>
      </c>
      <c r="L63" s="8">
        <v>4000</v>
      </c>
      <c r="M63" s="8">
        <v>4000</v>
      </c>
      <c r="N63" s="115">
        <v>4000</v>
      </c>
      <c r="O63" s="8">
        <v>4000</v>
      </c>
      <c r="P63" s="8">
        <v>4000</v>
      </c>
      <c r="Q63" s="8">
        <v>3000</v>
      </c>
      <c r="R63" s="8">
        <v>4000</v>
      </c>
      <c r="S63" s="118">
        <f t="shared" si="10"/>
        <v>37000</v>
      </c>
      <c r="T63" s="60">
        <f t="shared" si="9"/>
        <v>3700</v>
      </c>
      <c r="U63" s="61">
        <f t="shared" si="11"/>
        <v>6000</v>
      </c>
      <c r="V63" s="61">
        <f t="shared" si="12"/>
        <v>8000</v>
      </c>
      <c r="W63" s="61">
        <f t="shared" si="13"/>
        <v>12000</v>
      </c>
      <c r="X63" s="62">
        <f t="shared" si="14"/>
        <v>11000</v>
      </c>
    </row>
    <row r="64" spans="1:24" x14ac:dyDescent="0.3">
      <c r="A64" s="38">
        <v>59</v>
      </c>
      <c r="B64" s="39" t="s">
        <v>62</v>
      </c>
      <c r="C64" s="34">
        <f>VLOOKUP(B64,Sheet1!A:H,8,FALSE)</f>
        <v>241878</v>
      </c>
      <c r="D64" s="35">
        <f t="shared" si="1"/>
        <v>11731.083000000001</v>
      </c>
      <c r="E64" s="41">
        <f t="shared" si="2"/>
        <v>53020.86806961125</v>
      </c>
      <c r="F64" s="139">
        <f t="shared" si="3"/>
        <v>4420</v>
      </c>
      <c r="G64" s="8"/>
      <c r="H64" s="8">
        <v>4800</v>
      </c>
      <c r="I64" s="8">
        <v>0</v>
      </c>
      <c r="J64" s="8">
        <v>0</v>
      </c>
      <c r="K64" s="8">
        <v>0</v>
      </c>
      <c r="L64" s="8">
        <v>2800</v>
      </c>
      <c r="M64" s="8">
        <v>4800</v>
      </c>
      <c r="N64" s="115">
        <v>0</v>
      </c>
      <c r="O64" s="8">
        <v>4800</v>
      </c>
      <c r="P64" s="8">
        <v>5000</v>
      </c>
      <c r="Q64" s="8">
        <v>3000</v>
      </c>
      <c r="R64" s="8">
        <v>4000</v>
      </c>
      <c r="S64" s="118">
        <f t="shared" si="10"/>
        <v>29200</v>
      </c>
      <c r="T64" s="60">
        <f t="shared" si="9"/>
        <v>4171.4285714285716</v>
      </c>
      <c r="U64" s="61">
        <f t="shared" si="11"/>
        <v>4800</v>
      </c>
      <c r="V64" s="61">
        <f t="shared" si="12"/>
        <v>2800</v>
      </c>
      <c r="W64" s="61">
        <f t="shared" si="13"/>
        <v>9600</v>
      </c>
      <c r="X64" s="62">
        <f t="shared" si="14"/>
        <v>12000</v>
      </c>
    </row>
    <row r="65" spans="1:24" x14ac:dyDescent="0.3">
      <c r="A65" s="38">
        <v>60</v>
      </c>
      <c r="B65" s="39" t="s">
        <v>63</v>
      </c>
      <c r="C65" s="34">
        <f>VLOOKUP(B65,Sheet1!A:H,8,FALSE)</f>
        <v>178909</v>
      </c>
      <c r="D65" s="35">
        <f t="shared" si="1"/>
        <v>8677.0864999999994</v>
      </c>
      <c r="E65" s="41">
        <f t="shared" si="2"/>
        <v>39217.748143552031</v>
      </c>
      <c r="F65" s="139">
        <f t="shared" si="3"/>
        <v>3280</v>
      </c>
      <c r="G65" s="8"/>
      <c r="H65" s="8">
        <v>3600</v>
      </c>
      <c r="I65" s="8">
        <v>1200</v>
      </c>
      <c r="J65" s="8">
        <v>0</v>
      </c>
      <c r="K65" s="8">
        <v>0</v>
      </c>
      <c r="L65" s="8">
        <v>1200</v>
      </c>
      <c r="M65" s="8">
        <v>3600</v>
      </c>
      <c r="N65" s="115">
        <v>3600</v>
      </c>
      <c r="O65" s="8">
        <v>2400</v>
      </c>
      <c r="P65" s="8">
        <v>4000</v>
      </c>
      <c r="Q65" s="8">
        <v>0</v>
      </c>
      <c r="R65" s="8">
        <v>2000</v>
      </c>
      <c r="S65" s="118">
        <f t="shared" si="10"/>
        <v>21600</v>
      </c>
      <c r="T65" s="60">
        <f t="shared" si="9"/>
        <v>2700</v>
      </c>
      <c r="U65" s="61">
        <f t="shared" si="11"/>
        <v>4800</v>
      </c>
      <c r="V65" s="61">
        <f t="shared" si="12"/>
        <v>1200</v>
      </c>
      <c r="W65" s="61">
        <f t="shared" si="13"/>
        <v>9600</v>
      </c>
      <c r="X65" s="62">
        <f t="shared" si="14"/>
        <v>6000</v>
      </c>
    </row>
    <row r="66" spans="1:24" x14ac:dyDescent="0.3">
      <c r="A66" s="38">
        <v>61</v>
      </c>
      <c r="B66" s="39" t="s">
        <v>64</v>
      </c>
      <c r="C66" s="34">
        <f>VLOOKUP(B66,Sheet1!A:H,8,FALSE)</f>
        <v>258073</v>
      </c>
      <c r="D66" s="35">
        <f t="shared" si="1"/>
        <v>12516.540500000001</v>
      </c>
      <c r="E66" s="41">
        <f t="shared" si="2"/>
        <v>56570.893116896885</v>
      </c>
      <c r="F66" s="139">
        <f t="shared" si="3"/>
        <v>4720</v>
      </c>
      <c r="G66" s="8"/>
      <c r="H66" s="8">
        <v>4800</v>
      </c>
      <c r="I66" s="8">
        <v>1200</v>
      </c>
      <c r="J66" s="8">
        <v>3000</v>
      </c>
      <c r="K66" s="8">
        <v>3000</v>
      </c>
      <c r="L66" s="8">
        <v>3200</v>
      </c>
      <c r="M66" s="8">
        <v>4800</v>
      </c>
      <c r="N66" s="115">
        <v>3200</v>
      </c>
      <c r="O66" s="8">
        <v>3200</v>
      </c>
      <c r="P66" s="8">
        <v>3000</v>
      </c>
      <c r="Q66" s="8">
        <v>2000</v>
      </c>
      <c r="R66" s="8">
        <v>4000</v>
      </c>
      <c r="S66" s="118">
        <f t="shared" si="10"/>
        <v>35400</v>
      </c>
      <c r="T66" s="60">
        <f t="shared" si="9"/>
        <v>3218.181818181818</v>
      </c>
      <c r="U66" s="61">
        <f t="shared" si="11"/>
        <v>6000</v>
      </c>
      <c r="V66" s="61">
        <f t="shared" si="12"/>
        <v>9200</v>
      </c>
      <c r="W66" s="61">
        <f t="shared" si="13"/>
        <v>11200</v>
      </c>
      <c r="X66" s="62">
        <f t="shared" si="14"/>
        <v>9000</v>
      </c>
    </row>
    <row r="67" spans="1:24" x14ac:dyDescent="0.3">
      <c r="A67" s="38">
        <v>62</v>
      </c>
      <c r="B67" s="39" t="s">
        <v>65</v>
      </c>
      <c r="C67" s="34">
        <f>VLOOKUP(B67,Sheet1!A:H,8,FALSE)</f>
        <v>95623</v>
      </c>
      <c r="D67" s="35">
        <f t="shared" si="1"/>
        <v>4637.7155000000002</v>
      </c>
      <c r="E67" s="41">
        <f t="shared" si="2"/>
        <v>20961.04014180883</v>
      </c>
      <c r="F67" s="139">
        <f t="shared" si="3"/>
        <v>1760</v>
      </c>
      <c r="G67" s="8"/>
      <c r="H67" s="8">
        <v>2000</v>
      </c>
      <c r="I67" s="8">
        <v>2000</v>
      </c>
      <c r="J67" s="8">
        <v>2000</v>
      </c>
      <c r="K67" s="8">
        <v>1000</v>
      </c>
      <c r="L67" s="8">
        <v>2000</v>
      </c>
      <c r="M67" s="8">
        <v>2000</v>
      </c>
      <c r="N67" s="115">
        <v>2000</v>
      </c>
      <c r="O67" s="8">
        <v>2000</v>
      </c>
      <c r="P67" s="8">
        <v>2000</v>
      </c>
      <c r="Q67" s="8">
        <v>2000</v>
      </c>
      <c r="R67" s="8">
        <v>2000</v>
      </c>
      <c r="S67" s="118">
        <f t="shared" si="10"/>
        <v>21000</v>
      </c>
      <c r="T67" s="60">
        <f t="shared" si="9"/>
        <v>1909.090909090909</v>
      </c>
      <c r="U67" s="61">
        <f t="shared" si="11"/>
        <v>4000</v>
      </c>
      <c r="V67" s="61">
        <f t="shared" si="12"/>
        <v>5000</v>
      </c>
      <c r="W67" s="61">
        <f t="shared" si="13"/>
        <v>6000</v>
      </c>
      <c r="X67" s="62">
        <f t="shared" si="14"/>
        <v>6000</v>
      </c>
    </row>
    <row r="68" spans="1:24" x14ac:dyDescent="0.3">
      <c r="A68" s="38">
        <v>63</v>
      </c>
      <c r="B68" s="39" t="s">
        <v>66</v>
      </c>
      <c r="C68" s="34">
        <f>VLOOKUP(B68,Sheet1!A:H,8,FALSE)</f>
        <v>214057</v>
      </c>
      <c r="D68" s="35">
        <f t="shared" si="1"/>
        <v>10381.764500000001</v>
      </c>
      <c r="E68" s="41">
        <f t="shared" si="2"/>
        <v>46922.365640433505</v>
      </c>
      <c r="F68" s="139">
        <f t="shared" si="3"/>
        <v>3920</v>
      </c>
      <c r="G68" s="8"/>
      <c r="H68" s="8">
        <v>4000</v>
      </c>
      <c r="I68" s="8">
        <v>2000</v>
      </c>
      <c r="J68" s="8">
        <v>2000</v>
      </c>
      <c r="K68" s="8">
        <v>2000</v>
      </c>
      <c r="L68" s="8">
        <v>4000</v>
      </c>
      <c r="M68" s="8">
        <v>4000</v>
      </c>
      <c r="N68" s="115">
        <v>400</v>
      </c>
      <c r="O68" s="8">
        <v>4000</v>
      </c>
      <c r="P68" s="8">
        <v>4000</v>
      </c>
      <c r="Q68" s="8">
        <v>0</v>
      </c>
      <c r="R68" s="8">
        <v>4000</v>
      </c>
      <c r="S68" s="118">
        <f t="shared" si="10"/>
        <v>30400</v>
      </c>
      <c r="T68" s="60">
        <f t="shared" si="9"/>
        <v>3040</v>
      </c>
      <c r="U68" s="61">
        <f t="shared" si="11"/>
        <v>6000</v>
      </c>
      <c r="V68" s="61">
        <f t="shared" si="12"/>
        <v>8000</v>
      </c>
      <c r="W68" s="61">
        <f t="shared" si="13"/>
        <v>8400</v>
      </c>
      <c r="X68" s="62">
        <f t="shared" si="14"/>
        <v>8000</v>
      </c>
    </row>
    <row r="69" spans="1:24" x14ac:dyDescent="0.3">
      <c r="A69" s="38">
        <v>64</v>
      </c>
      <c r="B69" s="39" t="s">
        <v>67</v>
      </c>
      <c r="C69" s="34">
        <f>VLOOKUP(B69,Sheet1!A:H,8,FALSE)</f>
        <v>277379</v>
      </c>
      <c r="D69" s="35">
        <f t="shared" si="1"/>
        <v>13452.8815</v>
      </c>
      <c r="E69" s="41">
        <f t="shared" si="2"/>
        <v>60802.864933068311</v>
      </c>
      <c r="F69" s="139">
        <f t="shared" si="3"/>
        <v>5080</v>
      </c>
      <c r="G69" s="8"/>
      <c r="H69" s="8">
        <v>5200</v>
      </c>
      <c r="I69" s="8">
        <v>5200</v>
      </c>
      <c r="J69" s="8">
        <v>6000</v>
      </c>
      <c r="K69" s="8">
        <v>6000</v>
      </c>
      <c r="L69" s="8">
        <v>4000</v>
      </c>
      <c r="M69" s="8">
        <v>5200</v>
      </c>
      <c r="N69" s="115">
        <v>0</v>
      </c>
      <c r="O69" s="8">
        <v>0</v>
      </c>
      <c r="P69" s="8">
        <v>6000</v>
      </c>
      <c r="Q69" s="8">
        <v>0</v>
      </c>
      <c r="R69" s="8">
        <v>2000</v>
      </c>
      <c r="S69" s="118">
        <f t="shared" si="10"/>
        <v>39600</v>
      </c>
      <c r="T69" s="60">
        <f t="shared" si="9"/>
        <v>4950</v>
      </c>
      <c r="U69" s="61">
        <f t="shared" si="11"/>
        <v>10400</v>
      </c>
      <c r="V69" s="61">
        <f t="shared" si="12"/>
        <v>16000</v>
      </c>
      <c r="W69" s="61">
        <f t="shared" si="13"/>
        <v>5200</v>
      </c>
      <c r="X69" s="62">
        <f t="shared" si="14"/>
        <v>8000</v>
      </c>
    </row>
    <row r="70" spans="1:24" x14ac:dyDescent="0.3">
      <c r="A70" s="38">
        <v>65</v>
      </c>
      <c r="B70" s="39" t="s">
        <v>68</v>
      </c>
      <c r="C70" s="34">
        <f>VLOOKUP(B70,Sheet1!A:H,8,FALSE)</f>
        <v>423991</v>
      </c>
      <c r="D70" s="35">
        <f t="shared" si="1"/>
        <v>20563.5635</v>
      </c>
      <c r="E70" s="41">
        <f t="shared" si="2"/>
        <v>92940.949047464179</v>
      </c>
      <c r="F70" s="139">
        <f t="shared" si="3"/>
        <v>7760</v>
      </c>
      <c r="G70" s="8"/>
      <c r="H70" s="8">
        <v>8000</v>
      </c>
      <c r="I70" s="8">
        <v>8000</v>
      </c>
      <c r="J70" s="8">
        <v>8000</v>
      </c>
      <c r="K70" s="8">
        <v>8000</v>
      </c>
      <c r="L70" s="8">
        <v>0</v>
      </c>
      <c r="M70" s="8">
        <v>8000</v>
      </c>
      <c r="N70" s="115">
        <v>8000</v>
      </c>
      <c r="O70" s="8">
        <v>6000</v>
      </c>
      <c r="P70" s="8">
        <v>8000</v>
      </c>
      <c r="Q70" s="8">
        <v>0</v>
      </c>
      <c r="R70" s="8">
        <v>0</v>
      </c>
      <c r="S70" s="118">
        <f t="shared" si="10"/>
        <v>62000</v>
      </c>
      <c r="T70" s="60">
        <f t="shared" si="9"/>
        <v>7750</v>
      </c>
      <c r="U70" s="61">
        <f t="shared" si="11"/>
        <v>16000</v>
      </c>
      <c r="V70" s="61">
        <f t="shared" si="12"/>
        <v>16000</v>
      </c>
      <c r="W70" s="61">
        <f t="shared" si="13"/>
        <v>22000</v>
      </c>
      <c r="X70" s="62">
        <f t="shared" si="14"/>
        <v>8000</v>
      </c>
    </row>
    <row r="71" spans="1:24" x14ac:dyDescent="0.3">
      <c r="A71" s="38">
        <v>66</v>
      </c>
      <c r="B71" s="39" t="s">
        <v>69</v>
      </c>
      <c r="C71" s="34">
        <f>VLOOKUP(B71,Sheet1!A:H,8,FALSE)</f>
        <v>134050</v>
      </c>
      <c r="D71" s="35">
        <f t="shared" ref="D71:D117" si="15">C71*0.0485</f>
        <v>6501.4250000000002</v>
      </c>
      <c r="E71" s="41">
        <f t="shared" ref="E71:E117" si="16">(D71/$D$118)*$E$118</f>
        <v>29384.430848325963</v>
      </c>
      <c r="F71" s="139">
        <f t="shared" ref="F71:F117" si="17">CEILING((E71/12),20)</f>
        <v>2460</v>
      </c>
      <c r="G71" s="8"/>
      <c r="H71" s="8">
        <v>2800</v>
      </c>
      <c r="I71" s="8">
        <v>2800</v>
      </c>
      <c r="J71" s="8">
        <v>3000</v>
      </c>
      <c r="K71" s="8">
        <v>2000</v>
      </c>
      <c r="L71" s="8">
        <v>1200</v>
      </c>
      <c r="M71" s="8">
        <v>2800</v>
      </c>
      <c r="N71" s="115">
        <v>2000</v>
      </c>
      <c r="O71" s="8">
        <v>2400</v>
      </c>
      <c r="P71" s="8">
        <v>3000</v>
      </c>
      <c r="Q71" s="8">
        <v>2000</v>
      </c>
      <c r="R71" s="8">
        <v>4000</v>
      </c>
      <c r="S71" s="118">
        <f t="shared" si="10"/>
        <v>28000</v>
      </c>
      <c r="T71" s="60">
        <f t="shared" si="9"/>
        <v>2545.4545454545455</v>
      </c>
      <c r="U71" s="61">
        <f t="shared" si="11"/>
        <v>5600</v>
      </c>
      <c r="V71" s="61">
        <f t="shared" si="12"/>
        <v>6200</v>
      </c>
      <c r="W71" s="61">
        <f t="shared" si="13"/>
        <v>7200</v>
      </c>
      <c r="X71" s="62">
        <f t="shared" si="14"/>
        <v>9000</v>
      </c>
    </row>
    <row r="72" spans="1:24" x14ac:dyDescent="0.3">
      <c r="A72" s="38">
        <v>67</v>
      </c>
      <c r="B72" s="39" t="s">
        <v>70</v>
      </c>
      <c r="C72" s="34">
        <f>VLOOKUP(B72,Sheet1!A:H,8,FALSE)</f>
        <v>410516</v>
      </c>
      <c r="D72" s="35">
        <f t="shared" si="15"/>
        <v>19910.026000000002</v>
      </c>
      <c r="E72" s="41">
        <f t="shared" si="16"/>
        <v>89987.161612319149</v>
      </c>
      <c r="F72" s="139">
        <f t="shared" si="17"/>
        <v>7500</v>
      </c>
      <c r="G72" s="8"/>
      <c r="H72" s="8">
        <v>7600</v>
      </c>
      <c r="I72" s="8">
        <v>5600</v>
      </c>
      <c r="J72" s="8">
        <v>5000</v>
      </c>
      <c r="K72" s="8">
        <v>6000</v>
      </c>
      <c r="L72" s="8">
        <v>1600</v>
      </c>
      <c r="M72" s="8">
        <v>7600</v>
      </c>
      <c r="N72" s="115">
        <v>4000</v>
      </c>
      <c r="O72" s="8">
        <v>7600</v>
      </c>
      <c r="P72" s="8">
        <v>8000</v>
      </c>
      <c r="Q72" s="8">
        <v>0</v>
      </c>
      <c r="R72" s="8">
        <v>4000</v>
      </c>
      <c r="S72" s="118">
        <f t="shared" si="10"/>
        <v>57000</v>
      </c>
      <c r="T72" s="60">
        <f t="shared" si="9"/>
        <v>5700</v>
      </c>
      <c r="U72" s="61">
        <f t="shared" si="11"/>
        <v>13200</v>
      </c>
      <c r="V72" s="61">
        <f t="shared" si="12"/>
        <v>12600</v>
      </c>
      <c r="W72" s="61">
        <f t="shared" si="13"/>
        <v>19200</v>
      </c>
      <c r="X72" s="62">
        <f t="shared" si="14"/>
        <v>12000</v>
      </c>
    </row>
    <row r="73" spans="1:24" x14ac:dyDescent="0.3">
      <c r="A73" s="38">
        <v>68</v>
      </c>
      <c r="B73" s="39" t="s">
        <v>71</v>
      </c>
      <c r="C73" s="34">
        <f>VLOOKUP(B73,Sheet1!A:H,8,FALSE)</f>
        <v>241453</v>
      </c>
      <c r="D73" s="35">
        <f t="shared" si="15"/>
        <v>11710.470499999999</v>
      </c>
      <c r="E73" s="41">
        <f t="shared" si="16"/>
        <v>52927.705942714274</v>
      </c>
      <c r="F73" s="139">
        <f t="shared" si="17"/>
        <v>4420</v>
      </c>
      <c r="G73" s="8"/>
      <c r="H73" s="8">
        <v>4800</v>
      </c>
      <c r="I73" s="8">
        <v>3200</v>
      </c>
      <c r="J73" s="8">
        <v>4000</v>
      </c>
      <c r="K73" s="8">
        <v>5000</v>
      </c>
      <c r="L73" s="8">
        <v>4000</v>
      </c>
      <c r="M73" s="8">
        <v>4800</v>
      </c>
      <c r="N73" s="115">
        <v>4000</v>
      </c>
      <c r="O73" s="8">
        <v>4800</v>
      </c>
      <c r="P73" s="8">
        <v>5000</v>
      </c>
      <c r="Q73" s="8">
        <v>0</v>
      </c>
      <c r="R73" s="8">
        <v>4000</v>
      </c>
      <c r="S73" s="118">
        <f t="shared" si="10"/>
        <v>43600</v>
      </c>
      <c r="T73" s="60">
        <f t="shared" ref="T73:T118" si="18">IFERROR((SUMIF(G73:R73,"&gt;0" )/COUNTIF(G73:R73,"&gt;0")),"")</f>
        <v>4360</v>
      </c>
      <c r="U73" s="61">
        <f t="shared" si="11"/>
        <v>8000</v>
      </c>
      <c r="V73" s="61">
        <f t="shared" si="12"/>
        <v>13000</v>
      </c>
      <c r="W73" s="61">
        <f t="shared" si="13"/>
        <v>13600</v>
      </c>
      <c r="X73" s="62">
        <f t="shared" si="14"/>
        <v>9000</v>
      </c>
    </row>
    <row r="74" spans="1:24" x14ac:dyDescent="0.3">
      <c r="A74" s="38">
        <v>69</v>
      </c>
      <c r="B74" s="39" t="s">
        <v>72</v>
      </c>
      <c r="C74" s="34">
        <f>VLOOKUP(B74,Sheet1!A:H,8,FALSE)</f>
        <v>458158</v>
      </c>
      <c r="D74" s="35">
        <f t="shared" si="15"/>
        <v>22220.663</v>
      </c>
      <c r="E74" s="41">
        <f t="shared" si="16"/>
        <v>100430.526434967</v>
      </c>
      <c r="F74" s="139">
        <f t="shared" si="17"/>
        <v>8380</v>
      </c>
      <c r="G74" s="8"/>
      <c r="H74" s="8">
        <v>8400</v>
      </c>
      <c r="I74" s="8">
        <v>6000</v>
      </c>
      <c r="J74" s="8">
        <v>9000</v>
      </c>
      <c r="K74" s="8">
        <v>9000</v>
      </c>
      <c r="L74" s="8">
        <v>5200</v>
      </c>
      <c r="M74" s="8">
        <v>8400</v>
      </c>
      <c r="N74" s="115">
        <v>8400</v>
      </c>
      <c r="O74" s="8">
        <v>8400</v>
      </c>
      <c r="P74" s="8">
        <v>9000</v>
      </c>
      <c r="Q74" s="8">
        <v>5000</v>
      </c>
      <c r="R74" s="8">
        <v>4000</v>
      </c>
      <c r="S74" s="118">
        <f t="shared" si="10"/>
        <v>80800</v>
      </c>
      <c r="T74" s="60">
        <f t="shared" si="18"/>
        <v>7345.454545454545</v>
      </c>
      <c r="U74" s="61">
        <f t="shared" si="11"/>
        <v>14400</v>
      </c>
      <c r="V74" s="61">
        <f t="shared" si="12"/>
        <v>23200</v>
      </c>
      <c r="W74" s="61">
        <f t="shared" si="13"/>
        <v>25200</v>
      </c>
      <c r="X74" s="62">
        <f t="shared" si="14"/>
        <v>18000</v>
      </c>
    </row>
    <row r="75" spans="1:24" x14ac:dyDescent="0.3">
      <c r="A75" s="38">
        <v>70</v>
      </c>
      <c r="B75" s="39" t="s">
        <v>73</v>
      </c>
      <c r="C75" s="34">
        <f>VLOOKUP(B75,Sheet1!A:H,8,FALSE)</f>
        <v>275450</v>
      </c>
      <c r="D75" s="35">
        <f t="shared" si="15"/>
        <v>13359.325000000001</v>
      </c>
      <c r="E75" s="41">
        <f t="shared" si="16"/>
        <v>60380.018479458311</v>
      </c>
      <c r="F75" s="139">
        <f t="shared" si="17"/>
        <v>5040</v>
      </c>
      <c r="G75" s="8"/>
      <c r="H75" s="8">
        <v>5200</v>
      </c>
      <c r="I75" s="8">
        <v>5200</v>
      </c>
      <c r="J75" s="8">
        <v>1000</v>
      </c>
      <c r="K75" s="8">
        <v>1000</v>
      </c>
      <c r="L75" s="8">
        <v>5200</v>
      </c>
      <c r="M75" s="8">
        <v>5200</v>
      </c>
      <c r="N75" s="115">
        <v>2000</v>
      </c>
      <c r="O75" s="8">
        <v>1200</v>
      </c>
      <c r="P75" s="8">
        <v>6000</v>
      </c>
      <c r="Q75" s="8">
        <v>0</v>
      </c>
      <c r="R75" s="8">
        <v>4000</v>
      </c>
      <c r="S75" s="118">
        <f t="shared" si="10"/>
        <v>36000</v>
      </c>
      <c r="T75" s="60">
        <f t="shared" si="18"/>
        <v>3600</v>
      </c>
      <c r="U75" s="61">
        <f t="shared" si="11"/>
        <v>10400</v>
      </c>
      <c r="V75" s="61">
        <f t="shared" si="12"/>
        <v>7200</v>
      </c>
      <c r="W75" s="61">
        <f t="shared" si="13"/>
        <v>8400</v>
      </c>
      <c r="X75" s="62">
        <f t="shared" si="14"/>
        <v>10000</v>
      </c>
    </row>
    <row r="76" spans="1:24" x14ac:dyDescent="0.3">
      <c r="A76" s="38">
        <v>71</v>
      </c>
      <c r="B76" s="39" t="s">
        <v>74</v>
      </c>
      <c r="C76" s="34">
        <f>VLOOKUP(B76,Sheet1!A:H,8,FALSE)</f>
        <v>94573</v>
      </c>
      <c r="D76" s="35">
        <f t="shared" si="15"/>
        <v>4586.7905000000001</v>
      </c>
      <c r="E76" s="41">
        <f t="shared" si="16"/>
        <v>20730.874887122201</v>
      </c>
      <c r="F76" s="139">
        <f t="shared" si="17"/>
        <v>1740</v>
      </c>
      <c r="G76" s="8"/>
      <c r="H76" s="8">
        <v>2000</v>
      </c>
      <c r="I76" s="8">
        <v>2000</v>
      </c>
      <c r="J76" s="8">
        <v>2000</v>
      </c>
      <c r="K76" s="8">
        <v>2000</v>
      </c>
      <c r="L76" s="8">
        <v>2000</v>
      </c>
      <c r="M76" s="8">
        <v>2000</v>
      </c>
      <c r="N76" s="115">
        <v>2000</v>
      </c>
      <c r="O76" s="8">
        <v>2000</v>
      </c>
      <c r="P76" s="8">
        <v>2000</v>
      </c>
      <c r="Q76" s="8">
        <v>2000</v>
      </c>
      <c r="R76" s="8">
        <v>2000</v>
      </c>
      <c r="S76" s="118">
        <f t="shared" si="10"/>
        <v>22000</v>
      </c>
      <c r="T76" s="60">
        <f t="shared" si="18"/>
        <v>2000</v>
      </c>
      <c r="U76" s="61">
        <f t="shared" si="11"/>
        <v>4000</v>
      </c>
      <c r="V76" s="61">
        <f t="shared" si="12"/>
        <v>6000</v>
      </c>
      <c r="W76" s="61">
        <f t="shared" si="13"/>
        <v>6000</v>
      </c>
      <c r="X76" s="62">
        <f t="shared" si="14"/>
        <v>6000</v>
      </c>
    </row>
    <row r="77" spans="1:24" x14ac:dyDescent="0.3">
      <c r="A77" s="38">
        <v>72</v>
      </c>
      <c r="B77" s="39" t="s">
        <v>75</v>
      </c>
      <c r="C77" s="34">
        <f>VLOOKUP(B77,Sheet1!A:H,8,FALSE)</f>
        <v>352864</v>
      </c>
      <c r="D77" s="35">
        <f t="shared" si="15"/>
        <v>17113.904000000002</v>
      </c>
      <c r="E77" s="41">
        <f t="shared" si="16"/>
        <v>77349.554694992126</v>
      </c>
      <c r="F77" s="139">
        <f t="shared" si="17"/>
        <v>6460</v>
      </c>
      <c r="G77" s="8"/>
      <c r="H77" s="8">
        <v>6800</v>
      </c>
      <c r="I77" s="8">
        <v>6800</v>
      </c>
      <c r="J77" s="8">
        <v>1000</v>
      </c>
      <c r="K77" s="8">
        <v>3000</v>
      </c>
      <c r="L77" s="8">
        <v>4000</v>
      </c>
      <c r="M77" s="8">
        <v>6800</v>
      </c>
      <c r="N77" s="115">
        <v>3200</v>
      </c>
      <c r="O77" s="8">
        <v>2400</v>
      </c>
      <c r="P77" s="8">
        <v>7000</v>
      </c>
      <c r="Q77" s="8">
        <v>0</v>
      </c>
      <c r="R77" s="8">
        <v>4000</v>
      </c>
      <c r="S77" s="118">
        <f t="shared" si="10"/>
        <v>45000</v>
      </c>
      <c r="T77" s="60">
        <f t="shared" si="18"/>
        <v>4500</v>
      </c>
      <c r="U77" s="61">
        <f t="shared" si="11"/>
        <v>13600</v>
      </c>
      <c r="V77" s="61">
        <f t="shared" si="12"/>
        <v>8000</v>
      </c>
      <c r="W77" s="61">
        <f t="shared" si="13"/>
        <v>12400</v>
      </c>
      <c r="X77" s="62">
        <f t="shared" si="14"/>
        <v>11000</v>
      </c>
    </row>
    <row r="78" spans="1:24" x14ac:dyDescent="0.3">
      <c r="A78" s="38">
        <v>73</v>
      </c>
      <c r="B78" s="39" t="s">
        <v>76</v>
      </c>
      <c r="C78" s="34">
        <f>VLOOKUP(B78,Sheet1!A:H,8,FALSE)</f>
        <v>186176</v>
      </c>
      <c r="D78" s="35">
        <f t="shared" si="15"/>
        <v>9029.5360000000001</v>
      </c>
      <c r="E78" s="41">
        <f t="shared" si="16"/>
        <v>40810.710910987953</v>
      </c>
      <c r="F78" s="139">
        <f t="shared" si="17"/>
        <v>3420</v>
      </c>
      <c r="G78" s="8"/>
      <c r="H78" s="8">
        <v>3600</v>
      </c>
      <c r="I78" s="8">
        <v>3600</v>
      </c>
      <c r="J78" s="8">
        <v>4000</v>
      </c>
      <c r="K78" s="8">
        <v>4000</v>
      </c>
      <c r="L78" s="8">
        <v>3600</v>
      </c>
      <c r="M78" s="8">
        <v>3600</v>
      </c>
      <c r="N78" s="115">
        <v>3600</v>
      </c>
      <c r="O78" s="8">
        <v>3600</v>
      </c>
      <c r="P78" s="8">
        <v>4000</v>
      </c>
      <c r="Q78" s="8">
        <v>4000</v>
      </c>
      <c r="R78" s="8">
        <v>4000</v>
      </c>
      <c r="S78" s="118">
        <f t="shared" si="10"/>
        <v>41600</v>
      </c>
      <c r="T78" s="60">
        <f t="shared" si="18"/>
        <v>3781.818181818182</v>
      </c>
      <c r="U78" s="61">
        <f t="shared" si="11"/>
        <v>7200</v>
      </c>
      <c r="V78" s="61">
        <f t="shared" si="12"/>
        <v>11600</v>
      </c>
      <c r="W78" s="61">
        <f t="shared" si="13"/>
        <v>10800</v>
      </c>
      <c r="X78" s="62">
        <f t="shared" si="14"/>
        <v>12000</v>
      </c>
    </row>
    <row r="79" spans="1:24" x14ac:dyDescent="0.3">
      <c r="A79" s="38">
        <v>74</v>
      </c>
      <c r="B79" s="39" t="s">
        <v>77</v>
      </c>
      <c r="C79" s="34">
        <f>VLOOKUP(B79,Sheet1!A:H,8,FALSE)</f>
        <v>296649</v>
      </c>
      <c r="D79" s="35">
        <f t="shared" si="15"/>
        <v>14387.476500000001</v>
      </c>
      <c r="E79" s="41">
        <f t="shared" si="16"/>
        <v>65026.945369079069</v>
      </c>
      <c r="F79" s="139">
        <f t="shared" si="17"/>
        <v>5420</v>
      </c>
      <c r="G79" s="8"/>
      <c r="H79" s="8">
        <v>5600</v>
      </c>
      <c r="I79" s="8">
        <v>5600</v>
      </c>
      <c r="J79" s="8">
        <v>5000</v>
      </c>
      <c r="K79" s="8">
        <v>4000</v>
      </c>
      <c r="L79" s="8">
        <v>5600</v>
      </c>
      <c r="M79" s="8">
        <v>4000</v>
      </c>
      <c r="N79" s="115">
        <v>5600</v>
      </c>
      <c r="O79" s="8">
        <v>6000</v>
      </c>
      <c r="P79" s="8">
        <v>4000</v>
      </c>
      <c r="Q79" s="8">
        <v>0</v>
      </c>
      <c r="R79" s="8">
        <v>6000</v>
      </c>
      <c r="S79" s="118">
        <f t="shared" si="10"/>
        <v>51400</v>
      </c>
      <c r="T79" s="60">
        <f t="shared" si="18"/>
        <v>5140</v>
      </c>
      <c r="U79" s="61">
        <f t="shared" si="11"/>
        <v>11200</v>
      </c>
      <c r="V79" s="61">
        <f t="shared" si="12"/>
        <v>14600</v>
      </c>
      <c r="W79" s="61">
        <f t="shared" si="13"/>
        <v>15600</v>
      </c>
      <c r="X79" s="62">
        <f t="shared" si="14"/>
        <v>10000</v>
      </c>
    </row>
    <row r="80" spans="1:24" x14ac:dyDescent="0.3">
      <c r="A80" s="38">
        <v>75</v>
      </c>
      <c r="B80" s="39" t="s">
        <v>78</v>
      </c>
      <c r="C80" s="34">
        <f>VLOOKUP(B80,Sheet1!A:H,8,FALSE)</f>
        <v>292951</v>
      </c>
      <c r="D80" s="35">
        <f t="shared" si="15"/>
        <v>14208.1235</v>
      </c>
      <c r="E80" s="41">
        <f t="shared" si="16"/>
        <v>64216.325262573213</v>
      </c>
      <c r="F80" s="139">
        <f t="shared" si="17"/>
        <v>5360</v>
      </c>
      <c r="G80" s="8"/>
      <c r="H80" s="8">
        <v>5600</v>
      </c>
      <c r="I80" s="8">
        <v>2000</v>
      </c>
      <c r="J80" s="8">
        <v>6000</v>
      </c>
      <c r="K80" s="8">
        <v>6000</v>
      </c>
      <c r="L80" s="8">
        <v>3200</v>
      </c>
      <c r="M80" s="8">
        <v>5600</v>
      </c>
      <c r="N80" s="115">
        <v>5600</v>
      </c>
      <c r="O80" s="8">
        <v>1200</v>
      </c>
      <c r="P80" s="8">
        <v>6000</v>
      </c>
      <c r="Q80" s="8">
        <v>2000</v>
      </c>
      <c r="R80" s="8">
        <v>6000</v>
      </c>
      <c r="S80" s="118">
        <f t="shared" si="10"/>
        <v>49200</v>
      </c>
      <c r="T80" s="60">
        <f t="shared" si="18"/>
        <v>4472.727272727273</v>
      </c>
      <c r="U80" s="61">
        <f t="shared" si="11"/>
        <v>7600</v>
      </c>
      <c r="V80" s="61">
        <f t="shared" si="12"/>
        <v>15200</v>
      </c>
      <c r="W80" s="61">
        <f t="shared" si="13"/>
        <v>12400</v>
      </c>
      <c r="X80" s="62">
        <f t="shared" si="14"/>
        <v>14000</v>
      </c>
    </row>
    <row r="81" spans="1:24" x14ac:dyDescent="0.3">
      <c r="A81" s="38">
        <v>76</v>
      </c>
      <c r="B81" s="39" t="s">
        <v>79</v>
      </c>
      <c r="C81" s="34">
        <f>VLOOKUP(B81,Sheet1!A:H,8,FALSE)</f>
        <v>479172</v>
      </c>
      <c r="D81" s="35">
        <f t="shared" si="15"/>
        <v>23239.842000000001</v>
      </c>
      <c r="E81" s="41">
        <f t="shared" si="16"/>
        <v>105036.90039876202</v>
      </c>
      <c r="F81" s="139">
        <f t="shared" si="17"/>
        <v>8760</v>
      </c>
      <c r="G81" s="8"/>
      <c r="H81" s="8">
        <v>8800</v>
      </c>
      <c r="I81" s="8">
        <v>8800</v>
      </c>
      <c r="J81" s="8">
        <v>0</v>
      </c>
      <c r="K81" s="8">
        <v>6000</v>
      </c>
      <c r="L81" s="8">
        <v>6000</v>
      </c>
      <c r="M81" s="8">
        <v>8800</v>
      </c>
      <c r="N81" s="115">
        <v>3200</v>
      </c>
      <c r="O81" s="8">
        <v>8800</v>
      </c>
      <c r="P81" s="8">
        <v>9000</v>
      </c>
      <c r="Q81" s="8">
        <v>3000</v>
      </c>
      <c r="R81" s="8">
        <v>6000</v>
      </c>
      <c r="S81" s="118">
        <f t="shared" si="10"/>
        <v>68400</v>
      </c>
      <c r="T81" s="60">
        <f t="shared" si="18"/>
        <v>6840</v>
      </c>
      <c r="U81" s="61">
        <f t="shared" si="11"/>
        <v>17600</v>
      </c>
      <c r="V81" s="61">
        <f t="shared" si="12"/>
        <v>12000</v>
      </c>
      <c r="W81" s="61">
        <f t="shared" si="13"/>
        <v>20800</v>
      </c>
      <c r="X81" s="62">
        <f t="shared" si="14"/>
        <v>18000</v>
      </c>
    </row>
    <row r="82" spans="1:24" x14ac:dyDescent="0.3">
      <c r="A82" s="38">
        <v>77</v>
      </c>
      <c r="B82" s="39" t="s">
        <v>80</v>
      </c>
      <c r="C82" s="34">
        <f>VLOOKUP(B82,Sheet1!A:H,8,FALSE)</f>
        <v>492804</v>
      </c>
      <c r="D82" s="35">
        <f t="shared" si="15"/>
        <v>23900.994000000002</v>
      </c>
      <c r="E82" s="41">
        <f t="shared" si="16"/>
        <v>108025.10301960784</v>
      </c>
      <c r="F82" s="139">
        <f t="shared" si="17"/>
        <v>9020</v>
      </c>
      <c r="G82" s="8"/>
      <c r="H82" s="8">
        <v>9200</v>
      </c>
      <c r="I82" s="8">
        <v>4000</v>
      </c>
      <c r="J82" s="8">
        <v>5000</v>
      </c>
      <c r="K82" s="8">
        <v>8000</v>
      </c>
      <c r="L82" s="8">
        <v>8000</v>
      </c>
      <c r="M82" s="8">
        <v>9200</v>
      </c>
      <c r="N82" s="115">
        <v>9200</v>
      </c>
      <c r="O82" s="8">
        <v>9200</v>
      </c>
      <c r="P82" s="8">
        <v>10000</v>
      </c>
      <c r="Q82" s="8">
        <v>0</v>
      </c>
      <c r="R82" s="8">
        <v>8000</v>
      </c>
      <c r="S82" s="118">
        <f t="shared" si="10"/>
        <v>79800</v>
      </c>
      <c r="T82" s="60">
        <f t="shared" si="18"/>
        <v>7980</v>
      </c>
      <c r="U82" s="61">
        <f t="shared" si="11"/>
        <v>13200</v>
      </c>
      <c r="V82" s="61">
        <f t="shared" si="12"/>
        <v>21000</v>
      </c>
      <c r="W82" s="61">
        <f t="shared" si="13"/>
        <v>27600</v>
      </c>
      <c r="X82" s="62">
        <f t="shared" si="14"/>
        <v>18000</v>
      </c>
    </row>
    <row r="83" spans="1:24" x14ac:dyDescent="0.3">
      <c r="A83" s="38">
        <v>78</v>
      </c>
      <c r="B83" s="39" t="s">
        <v>81</v>
      </c>
      <c r="C83" s="34">
        <f>VLOOKUP(B83,Sheet1!A:H,8,FALSE)</f>
        <v>474144</v>
      </c>
      <c r="D83" s="35">
        <f t="shared" si="15"/>
        <v>22995.984</v>
      </c>
      <c r="E83" s="41">
        <f t="shared" si="16"/>
        <v>103934.73763631978</v>
      </c>
      <c r="F83" s="139">
        <f t="shared" si="17"/>
        <v>8680</v>
      </c>
      <c r="G83" s="8"/>
      <c r="H83" s="8">
        <v>8800</v>
      </c>
      <c r="I83" s="8">
        <v>6000</v>
      </c>
      <c r="J83" s="8">
        <v>7000</v>
      </c>
      <c r="K83" s="8">
        <v>3000</v>
      </c>
      <c r="L83" s="8">
        <v>5200</v>
      </c>
      <c r="M83" s="8">
        <v>8800</v>
      </c>
      <c r="N83" s="115">
        <v>4800</v>
      </c>
      <c r="O83" s="8">
        <v>4000</v>
      </c>
      <c r="P83" s="8">
        <v>5000</v>
      </c>
      <c r="Q83" s="8">
        <v>5000</v>
      </c>
      <c r="R83" s="8">
        <v>4000</v>
      </c>
      <c r="S83" s="118">
        <f t="shared" si="10"/>
        <v>61600</v>
      </c>
      <c r="T83" s="60">
        <f t="shared" si="18"/>
        <v>5600</v>
      </c>
      <c r="U83" s="61">
        <f t="shared" si="11"/>
        <v>14800</v>
      </c>
      <c r="V83" s="61">
        <f t="shared" si="12"/>
        <v>15200</v>
      </c>
      <c r="W83" s="61">
        <f t="shared" si="13"/>
        <v>17600</v>
      </c>
      <c r="X83" s="62">
        <f t="shared" si="14"/>
        <v>14000</v>
      </c>
    </row>
    <row r="84" spans="1:24" x14ac:dyDescent="0.3">
      <c r="A84" s="38">
        <v>79</v>
      </c>
      <c r="B84" s="39" t="s">
        <v>82</v>
      </c>
      <c r="C84" s="34">
        <f>VLOOKUP(B84,Sheet1!A:H,8,FALSE)</f>
        <v>185519</v>
      </c>
      <c r="D84" s="35">
        <f t="shared" si="15"/>
        <v>8997.6715000000004</v>
      </c>
      <c r="E84" s="41">
        <f t="shared" si="16"/>
        <v>40666.693223055459</v>
      </c>
      <c r="F84" s="139">
        <f t="shared" si="17"/>
        <v>3400</v>
      </c>
      <c r="G84" s="8"/>
      <c r="H84" s="8">
        <v>3600</v>
      </c>
      <c r="I84" s="8">
        <v>800</v>
      </c>
      <c r="J84" s="8">
        <v>1000</v>
      </c>
      <c r="K84" s="8">
        <v>1000</v>
      </c>
      <c r="L84" s="8">
        <v>1200</v>
      </c>
      <c r="M84" s="8">
        <v>3600</v>
      </c>
      <c r="N84" s="115">
        <v>1200</v>
      </c>
      <c r="O84" s="8">
        <v>800</v>
      </c>
      <c r="P84" s="8">
        <v>4000</v>
      </c>
      <c r="Q84" s="8">
        <v>2000</v>
      </c>
      <c r="R84" s="8">
        <v>2000</v>
      </c>
      <c r="S84" s="118">
        <f t="shared" si="10"/>
        <v>21200</v>
      </c>
      <c r="T84" s="60">
        <f t="shared" si="18"/>
        <v>1927.2727272727273</v>
      </c>
      <c r="U84" s="61">
        <f t="shared" si="11"/>
        <v>4400</v>
      </c>
      <c r="V84" s="61">
        <f t="shared" si="12"/>
        <v>3200</v>
      </c>
      <c r="W84" s="61">
        <f t="shared" si="13"/>
        <v>5600</v>
      </c>
      <c r="X84" s="62">
        <f t="shared" si="14"/>
        <v>8000</v>
      </c>
    </row>
    <row r="85" spans="1:24" x14ac:dyDescent="0.3">
      <c r="A85" s="38">
        <v>80</v>
      </c>
      <c r="B85" s="39" t="s">
        <v>83</v>
      </c>
      <c r="C85" s="34">
        <f>VLOOKUP(B85,Sheet1!A:H,8,FALSE)</f>
        <v>331266</v>
      </c>
      <c r="D85" s="35">
        <f t="shared" si="15"/>
        <v>16066.401</v>
      </c>
      <c r="E85" s="41">
        <f t="shared" si="16"/>
        <v>72615.16500859044</v>
      </c>
      <c r="F85" s="139">
        <f t="shared" si="17"/>
        <v>6060</v>
      </c>
      <c r="G85" s="8"/>
      <c r="H85" s="8">
        <v>6400</v>
      </c>
      <c r="I85" s="8">
        <v>6000</v>
      </c>
      <c r="J85" s="8">
        <v>7000</v>
      </c>
      <c r="K85" s="8">
        <v>6000</v>
      </c>
      <c r="L85" s="8">
        <v>6400</v>
      </c>
      <c r="M85" s="8">
        <v>6400</v>
      </c>
      <c r="N85" s="115">
        <v>6400</v>
      </c>
      <c r="O85" s="8">
        <v>6400</v>
      </c>
      <c r="P85" s="8">
        <v>3000</v>
      </c>
      <c r="Q85" s="8">
        <v>2000</v>
      </c>
      <c r="R85" s="8">
        <v>6000</v>
      </c>
      <c r="S85" s="118">
        <f t="shared" si="10"/>
        <v>62000</v>
      </c>
      <c r="T85" s="60">
        <f t="shared" si="18"/>
        <v>5636.363636363636</v>
      </c>
      <c r="U85" s="61">
        <f t="shared" si="11"/>
        <v>12400</v>
      </c>
      <c r="V85" s="61">
        <f t="shared" si="12"/>
        <v>19400</v>
      </c>
      <c r="W85" s="61">
        <f t="shared" si="13"/>
        <v>19200</v>
      </c>
      <c r="X85" s="62">
        <f t="shared" si="14"/>
        <v>11000</v>
      </c>
    </row>
    <row r="86" spans="1:24" x14ac:dyDescent="0.3">
      <c r="A86" s="38">
        <v>81</v>
      </c>
      <c r="B86" s="39" t="s">
        <v>84</v>
      </c>
      <c r="C86" s="34">
        <f>VLOOKUP(B86,Sheet1!A:H,8,FALSE)</f>
        <v>104539</v>
      </c>
      <c r="D86" s="35">
        <f t="shared" si="15"/>
        <v>5070.1414999999997</v>
      </c>
      <c r="E86" s="41">
        <f t="shared" si="16"/>
        <v>22915.471961604981</v>
      </c>
      <c r="F86" s="139">
        <f t="shared" si="17"/>
        <v>1920</v>
      </c>
      <c r="G86" s="8"/>
      <c r="H86" s="8">
        <v>2000</v>
      </c>
      <c r="I86" s="8">
        <v>2000</v>
      </c>
      <c r="J86" s="8">
        <v>2000</v>
      </c>
      <c r="K86" s="8">
        <v>1000</v>
      </c>
      <c r="L86" s="8">
        <v>2000</v>
      </c>
      <c r="M86" s="8">
        <v>2000</v>
      </c>
      <c r="N86" s="115">
        <v>2000</v>
      </c>
      <c r="O86" s="8">
        <v>2000</v>
      </c>
      <c r="P86" s="8">
        <v>1000</v>
      </c>
      <c r="Q86" s="8">
        <v>2000</v>
      </c>
      <c r="R86" s="8">
        <v>2000</v>
      </c>
      <c r="S86" s="118">
        <f t="shared" si="10"/>
        <v>20000</v>
      </c>
      <c r="T86" s="60">
        <f t="shared" si="18"/>
        <v>1818.1818181818182</v>
      </c>
      <c r="U86" s="61">
        <f t="shared" si="11"/>
        <v>4000</v>
      </c>
      <c r="V86" s="61">
        <f t="shared" si="12"/>
        <v>5000</v>
      </c>
      <c r="W86" s="61">
        <f t="shared" si="13"/>
        <v>6000</v>
      </c>
      <c r="X86" s="62">
        <f t="shared" si="14"/>
        <v>5000</v>
      </c>
    </row>
    <row r="87" spans="1:24" x14ac:dyDescent="0.3">
      <c r="A87" s="38">
        <v>82</v>
      </c>
      <c r="B87" s="39" t="s">
        <v>85</v>
      </c>
      <c r="C87" s="34">
        <f>VLOOKUP(B87,Sheet1!A:H,8,FALSE)</f>
        <v>137489</v>
      </c>
      <c r="D87" s="35">
        <f t="shared" si="15"/>
        <v>6668.2165000000005</v>
      </c>
      <c r="E87" s="41">
        <f t="shared" si="16"/>
        <v>30138.276858675785</v>
      </c>
      <c r="F87" s="139">
        <f t="shared" si="17"/>
        <v>2520</v>
      </c>
      <c r="G87" s="8"/>
      <c r="H87" s="8">
        <v>2800</v>
      </c>
      <c r="I87" s="8">
        <v>1200</v>
      </c>
      <c r="J87" s="8">
        <v>1000</v>
      </c>
      <c r="K87" s="8">
        <v>2000</v>
      </c>
      <c r="L87" s="8">
        <v>2800</v>
      </c>
      <c r="M87" s="8">
        <v>2800</v>
      </c>
      <c r="N87" s="115">
        <v>2000</v>
      </c>
      <c r="O87" s="8">
        <v>2800</v>
      </c>
      <c r="P87" s="8">
        <v>3000</v>
      </c>
      <c r="Q87" s="8">
        <v>2000</v>
      </c>
      <c r="R87" s="8">
        <v>4000</v>
      </c>
      <c r="S87" s="118">
        <f t="shared" si="10"/>
        <v>26400</v>
      </c>
      <c r="T87" s="60">
        <f t="shared" si="18"/>
        <v>2400</v>
      </c>
      <c r="U87" s="61">
        <f t="shared" si="11"/>
        <v>4000</v>
      </c>
      <c r="V87" s="61">
        <f t="shared" si="12"/>
        <v>5800</v>
      </c>
      <c r="W87" s="61">
        <f t="shared" si="13"/>
        <v>7600</v>
      </c>
      <c r="X87" s="62">
        <f t="shared" si="14"/>
        <v>9000</v>
      </c>
    </row>
    <row r="88" spans="1:24" x14ac:dyDescent="0.3">
      <c r="A88" s="38">
        <v>83</v>
      </c>
      <c r="B88" s="39" t="s">
        <v>86</v>
      </c>
      <c r="C88" s="34">
        <f>VLOOKUP(B88,Sheet1!A:H,8,FALSE)</f>
        <v>251512</v>
      </c>
      <c r="D88" s="35">
        <f t="shared" si="15"/>
        <v>12198.332</v>
      </c>
      <c r="E88" s="41">
        <f t="shared" si="16"/>
        <v>55132.68908261216</v>
      </c>
      <c r="F88" s="139">
        <f t="shared" si="17"/>
        <v>4600</v>
      </c>
      <c r="G88" s="8"/>
      <c r="H88" s="8">
        <v>4800</v>
      </c>
      <c r="I88" s="8">
        <v>4800</v>
      </c>
      <c r="J88" s="8">
        <v>5000</v>
      </c>
      <c r="K88" s="8">
        <v>5000</v>
      </c>
      <c r="L88" s="8">
        <v>4800</v>
      </c>
      <c r="M88" s="8">
        <v>4800</v>
      </c>
      <c r="N88" s="115">
        <v>4800</v>
      </c>
      <c r="O88" s="8">
        <v>4800</v>
      </c>
      <c r="P88" s="8">
        <v>5000</v>
      </c>
      <c r="Q88" s="8">
        <v>5000</v>
      </c>
      <c r="R88" s="8">
        <v>6000</v>
      </c>
      <c r="S88" s="118">
        <f t="shared" si="10"/>
        <v>54800</v>
      </c>
      <c r="T88" s="60">
        <f t="shared" si="18"/>
        <v>4981.818181818182</v>
      </c>
      <c r="U88" s="61">
        <f t="shared" si="11"/>
        <v>9600</v>
      </c>
      <c r="V88" s="61">
        <f t="shared" si="12"/>
        <v>14800</v>
      </c>
      <c r="W88" s="61">
        <f t="shared" si="13"/>
        <v>14400</v>
      </c>
      <c r="X88" s="62">
        <f t="shared" si="14"/>
        <v>16000</v>
      </c>
    </row>
    <row r="89" spans="1:24" x14ac:dyDescent="0.3">
      <c r="A89" s="38">
        <v>84</v>
      </c>
      <c r="B89" s="39" t="s">
        <v>87</v>
      </c>
      <c r="C89" s="34">
        <f>VLOOKUP(B89,Sheet1!A:H,8,FALSE)</f>
        <v>688819</v>
      </c>
      <c r="D89" s="35">
        <f t="shared" si="15"/>
        <v>33407.7215</v>
      </c>
      <c r="E89" s="41">
        <f t="shared" si="16"/>
        <v>150992.57196951169</v>
      </c>
      <c r="F89" s="139">
        <f t="shared" si="17"/>
        <v>12600</v>
      </c>
      <c r="G89" s="8"/>
      <c r="H89" s="8">
        <v>12800</v>
      </c>
      <c r="I89" s="8">
        <v>0</v>
      </c>
      <c r="J89" s="8">
        <v>1000</v>
      </c>
      <c r="K89" s="8">
        <v>12000</v>
      </c>
      <c r="L89" s="8">
        <v>6000</v>
      </c>
      <c r="M89" s="8">
        <v>12800</v>
      </c>
      <c r="N89" s="115">
        <v>12800</v>
      </c>
      <c r="O89" s="8">
        <v>12800</v>
      </c>
      <c r="P89" s="8">
        <v>13000</v>
      </c>
      <c r="Q89" s="8">
        <v>0</v>
      </c>
      <c r="R89" s="8">
        <v>0</v>
      </c>
      <c r="S89" s="118">
        <f t="shared" si="10"/>
        <v>83200</v>
      </c>
      <c r="T89" s="60">
        <f t="shared" si="18"/>
        <v>10400</v>
      </c>
      <c r="U89" s="61">
        <f t="shared" si="11"/>
        <v>12800</v>
      </c>
      <c r="V89" s="61">
        <f t="shared" si="12"/>
        <v>19000</v>
      </c>
      <c r="W89" s="61">
        <f t="shared" si="13"/>
        <v>38400</v>
      </c>
      <c r="X89" s="62">
        <f t="shared" si="14"/>
        <v>13000</v>
      </c>
    </row>
    <row r="90" spans="1:24" x14ac:dyDescent="0.3">
      <c r="A90" s="38">
        <v>85</v>
      </c>
      <c r="B90" s="39" t="s">
        <v>88</v>
      </c>
      <c r="C90" s="34">
        <f>VLOOKUP(B90,Sheet1!A:H,8,FALSE)</f>
        <v>599817</v>
      </c>
      <c r="D90" s="35">
        <f t="shared" si="15"/>
        <v>29091.124500000002</v>
      </c>
      <c r="E90" s="41">
        <f t="shared" si="16"/>
        <v>131482.88816225537</v>
      </c>
      <c r="F90" s="139">
        <f t="shared" si="17"/>
        <v>10960</v>
      </c>
      <c r="G90" s="8"/>
      <c r="H90" s="8">
        <v>11200</v>
      </c>
      <c r="I90" s="8">
        <v>11200</v>
      </c>
      <c r="J90" s="8">
        <v>3000</v>
      </c>
      <c r="K90" s="8">
        <v>10000</v>
      </c>
      <c r="L90" s="8">
        <v>10000</v>
      </c>
      <c r="M90" s="8">
        <v>11200</v>
      </c>
      <c r="N90" s="115">
        <v>0</v>
      </c>
      <c r="O90" s="8">
        <v>6000</v>
      </c>
      <c r="P90" s="8">
        <v>11000</v>
      </c>
      <c r="Q90" s="8">
        <v>7000</v>
      </c>
      <c r="R90" s="8">
        <v>10000</v>
      </c>
      <c r="S90" s="118">
        <f t="shared" si="10"/>
        <v>90600</v>
      </c>
      <c r="T90" s="60">
        <f t="shared" si="18"/>
        <v>9060</v>
      </c>
      <c r="U90" s="61">
        <f t="shared" si="11"/>
        <v>22400</v>
      </c>
      <c r="V90" s="61">
        <f t="shared" si="12"/>
        <v>23000</v>
      </c>
      <c r="W90" s="61">
        <f t="shared" si="13"/>
        <v>17200</v>
      </c>
      <c r="X90" s="62">
        <f t="shared" si="14"/>
        <v>28000</v>
      </c>
    </row>
    <row r="91" spans="1:24" x14ac:dyDescent="0.3">
      <c r="A91" s="38">
        <v>86</v>
      </c>
      <c r="B91" s="39" t="s">
        <v>89</v>
      </c>
      <c r="C91" s="34">
        <f>VLOOKUP(B91,Sheet1!A:H,8,FALSE)</f>
        <v>169691</v>
      </c>
      <c r="D91" s="35">
        <f t="shared" si="15"/>
        <v>8230.0135000000009</v>
      </c>
      <c r="E91" s="41">
        <f t="shared" si="16"/>
        <v>37197.116412407922</v>
      </c>
      <c r="F91" s="139">
        <f t="shared" si="17"/>
        <v>3100</v>
      </c>
      <c r="G91" s="8"/>
      <c r="H91" s="8">
        <v>3200</v>
      </c>
      <c r="I91" s="8">
        <v>2000</v>
      </c>
      <c r="J91" s="8">
        <v>2000</v>
      </c>
      <c r="K91" s="8">
        <v>2000</v>
      </c>
      <c r="L91" s="8">
        <v>1200</v>
      </c>
      <c r="M91" s="8">
        <v>3200</v>
      </c>
      <c r="N91" s="115">
        <v>1600</v>
      </c>
      <c r="O91" s="8">
        <v>800</v>
      </c>
      <c r="P91" s="8">
        <v>3000</v>
      </c>
      <c r="Q91" s="8">
        <v>2000</v>
      </c>
      <c r="R91" s="8">
        <v>0</v>
      </c>
      <c r="S91" s="118">
        <f t="shared" si="10"/>
        <v>21000</v>
      </c>
      <c r="T91" s="60">
        <f t="shared" si="18"/>
        <v>2100</v>
      </c>
      <c r="U91" s="61">
        <f t="shared" si="11"/>
        <v>5200</v>
      </c>
      <c r="V91" s="61">
        <f t="shared" si="12"/>
        <v>5200</v>
      </c>
      <c r="W91" s="61">
        <f t="shared" si="13"/>
        <v>5600</v>
      </c>
      <c r="X91" s="62">
        <f t="shared" si="14"/>
        <v>5000</v>
      </c>
    </row>
    <row r="92" spans="1:24" x14ac:dyDescent="0.3">
      <c r="A92" s="38">
        <v>87</v>
      </c>
      <c r="B92" s="39" t="s">
        <v>90</v>
      </c>
      <c r="C92" s="34">
        <f>VLOOKUP(B92,Sheet1!A:H,8,FALSE)</f>
        <v>197703</v>
      </c>
      <c r="D92" s="35">
        <f t="shared" si="15"/>
        <v>9588.5954999999994</v>
      </c>
      <c r="E92" s="41">
        <f t="shared" si="16"/>
        <v>43337.48699743818</v>
      </c>
      <c r="F92" s="139">
        <f t="shared" si="17"/>
        <v>3620</v>
      </c>
      <c r="G92" s="8"/>
      <c r="H92" s="8">
        <v>4000</v>
      </c>
      <c r="I92" s="8">
        <v>4000</v>
      </c>
      <c r="J92" s="8">
        <v>4000</v>
      </c>
      <c r="K92" s="8">
        <v>4000</v>
      </c>
      <c r="L92" s="8">
        <v>3200</v>
      </c>
      <c r="M92" s="8">
        <v>4000</v>
      </c>
      <c r="N92" s="115">
        <v>2800</v>
      </c>
      <c r="O92" s="8">
        <v>4000</v>
      </c>
      <c r="P92" s="8">
        <v>4000</v>
      </c>
      <c r="Q92" s="8">
        <v>4000</v>
      </c>
      <c r="R92" s="8">
        <v>4000</v>
      </c>
      <c r="S92" s="118">
        <f t="shared" si="10"/>
        <v>42000</v>
      </c>
      <c r="T92" s="60">
        <f t="shared" si="18"/>
        <v>3818.181818181818</v>
      </c>
      <c r="U92" s="61">
        <f t="shared" si="11"/>
        <v>8000</v>
      </c>
      <c r="V92" s="61">
        <f t="shared" si="12"/>
        <v>11200</v>
      </c>
      <c r="W92" s="61">
        <f t="shared" si="13"/>
        <v>10800</v>
      </c>
      <c r="X92" s="62">
        <f t="shared" si="14"/>
        <v>12000</v>
      </c>
    </row>
    <row r="93" spans="1:24" x14ac:dyDescent="0.3">
      <c r="A93" s="38">
        <v>88</v>
      </c>
      <c r="B93" s="39" t="s">
        <v>91</v>
      </c>
      <c r="C93" s="34">
        <f>VLOOKUP(B93,Sheet1!A:H,8,FALSE)</f>
        <v>181863</v>
      </c>
      <c r="D93" s="35">
        <f t="shared" si="15"/>
        <v>8820.3554999999997</v>
      </c>
      <c r="E93" s="41">
        <f t="shared" si="16"/>
        <v>39865.27972673707</v>
      </c>
      <c r="F93" s="139">
        <f t="shared" si="17"/>
        <v>3340</v>
      </c>
      <c r="G93" s="8"/>
      <c r="H93" s="8">
        <v>3600</v>
      </c>
      <c r="I93" s="8">
        <v>3600</v>
      </c>
      <c r="J93" s="8">
        <v>2000</v>
      </c>
      <c r="K93" s="8">
        <v>2000</v>
      </c>
      <c r="L93" s="8">
        <v>3600</v>
      </c>
      <c r="M93" s="8">
        <v>3600</v>
      </c>
      <c r="N93" s="115">
        <v>3600</v>
      </c>
      <c r="O93" s="8">
        <v>3600</v>
      </c>
      <c r="P93" s="8">
        <v>4000</v>
      </c>
      <c r="Q93" s="8">
        <v>2000</v>
      </c>
      <c r="R93" s="8">
        <v>2000</v>
      </c>
      <c r="S93" s="118">
        <f t="shared" si="10"/>
        <v>33600</v>
      </c>
      <c r="T93" s="60">
        <f t="shared" si="18"/>
        <v>3054.5454545454545</v>
      </c>
      <c r="U93" s="61">
        <f t="shared" si="11"/>
        <v>7200</v>
      </c>
      <c r="V93" s="61">
        <f t="shared" si="12"/>
        <v>7600</v>
      </c>
      <c r="W93" s="61">
        <f t="shared" si="13"/>
        <v>10800</v>
      </c>
      <c r="X93" s="62">
        <f t="shared" si="14"/>
        <v>8000</v>
      </c>
    </row>
    <row r="94" spans="1:24" x14ac:dyDescent="0.3">
      <c r="A94" s="38">
        <v>89</v>
      </c>
      <c r="B94" s="39" t="s">
        <v>127</v>
      </c>
      <c r="C94" s="34">
        <f>VLOOKUP(B94,Sheet1!A:H,8,FALSE)</f>
        <v>223229</v>
      </c>
      <c r="D94" s="35">
        <f t="shared" si="15"/>
        <v>10826.6065</v>
      </c>
      <c r="E94" s="41">
        <f t="shared" si="16"/>
        <v>48932.913941372302</v>
      </c>
      <c r="F94" s="139">
        <f t="shared" si="17"/>
        <v>4080</v>
      </c>
      <c r="G94" s="8"/>
      <c r="H94" s="8">
        <v>4400</v>
      </c>
      <c r="I94" s="8">
        <v>4400</v>
      </c>
      <c r="J94" s="8">
        <v>2000</v>
      </c>
      <c r="K94" s="8">
        <v>3000</v>
      </c>
      <c r="L94" s="8">
        <v>4000</v>
      </c>
      <c r="M94" s="8">
        <v>4400</v>
      </c>
      <c r="N94" s="115">
        <v>4400</v>
      </c>
      <c r="O94" s="8">
        <v>4000</v>
      </c>
      <c r="P94" s="8">
        <v>5000</v>
      </c>
      <c r="Q94" s="8">
        <v>2000</v>
      </c>
      <c r="R94" s="8">
        <v>4000</v>
      </c>
      <c r="S94" s="118">
        <f t="shared" si="10"/>
        <v>41600</v>
      </c>
      <c r="T94" s="60">
        <f t="shared" si="18"/>
        <v>3781.818181818182</v>
      </c>
      <c r="U94" s="61">
        <f t="shared" si="11"/>
        <v>8800</v>
      </c>
      <c r="V94" s="61">
        <f t="shared" si="12"/>
        <v>9000</v>
      </c>
      <c r="W94" s="61">
        <f t="shared" si="13"/>
        <v>12800</v>
      </c>
      <c r="X94" s="62">
        <f t="shared" si="14"/>
        <v>11000</v>
      </c>
    </row>
    <row r="95" spans="1:24" x14ac:dyDescent="0.3">
      <c r="A95" s="38">
        <v>90</v>
      </c>
      <c r="B95" s="39" t="s">
        <v>92</v>
      </c>
      <c r="C95" s="34">
        <f>VLOOKUP(B95,Sheet1!A:H,8,FALSE)</f>
        <v>253260</v>
      </c>
      <c r="D95" s="35">
        <f t="shared" si="15"/>
        <v>12283.11</v>
      </c>
      <c r="E95" s="41">
        <f t="shared" si="16"/>
        <v>55515.859430414275</v>
      </c>
      <c r="F95" s="139">
        <f t="shared" si="17"/>
        <v>4640</v>
      </c>
      <c r="G95" s="8"/>
      <c r="H95" s="8">
        <v>4800</v>
      </c>
      <c r="I95" s="8">
        <v>0</v>
      </c>
      <c r="J95" s="8">
        <v>2000</v>
      </c>
      <c r="K95" s="8">
        <v>3000</v>
      </c>
      <c r="L95" s="8">
        <v>4800</v>
      </c>
      <c r="M95" s="8">
        <v>4800</v>
      </c>
      <c r="N95" s="115">
        <v>400</v>
      </c>
      <c r="O95" s="8">
        <v>3200</v>
      </c>
      <c r="P95" s="8">
        <v>5000</v>
      </c>
      <c r="Q95" s="8">
        <v>0</v>
      </c>
      <c r="R95" s="8">
        <v>2000</v>
      </c>
      <c r="S95" s="118">
        <f t="shared" si="10"/>
        <v>30000</v>
      </c>
      <c r="T95" s="60">
        <f t="shared" si="18"/>
        <v>3333.3333333333335</v>
      </c>
      <c r="U95" s="61">
        <f t="shared" si="11"/>
        <v>4800</v>
      </c>
      <c r="V95" s="61">
        <f t="shared" si="12"/>
        <v>9800</v>
      </c>
      <c r="W95" s="61">
        <f t="shared" si="13"/>
        <v>8400</v>
      </c>
      <c r="X95" s="62">
        <f t="shared" si="14"/>
        <v>7000</v>
      </c>
    </row>
    <row r="96" spans="1:24" x14ac:dyDescent="0.3">
      <c r="A96" s="38">
        <v>91</v>
      </c>
      <c r="B96" s="39" t="s">
        <v>93</v>
      </c>
      <c r="C96" s="34">
        <f>VLOOKUP(B96,Sheet1!A:H,8,FALSE)</f>
        <v>145219</v>
      </c>
      <c r="D96" s="35">
        <f t="shared" si="15"/>
        <v>7043.1215000000002</v>
      </c>
      <c r="E96" s="41">
        <f t="shared" si="16"/>
        <v>31832.731543178281</v>
      </c>
      <c r="F96" s="139">
        <f t="shared" si="17"/>
        <v>2660</v>
      </c>
      <c r="G96" s="8"/>
      <c r="H96" s="8">
        <v>2800</v>
      </c>
      <c r="I96" s="8">
        <v>1600</v>
      </c>
      <c r="J96" s="8">
        <v>2000</v>
      </c>
      <c r="K96" s="8">
        <v>2000</v>
      </c>
      <c r="L96" s="8">
        <v>2400</v>
      </c>
      <c r="M96" s="8">
        <v>2800</v>
      </c>
      <c r="N96" s="115">
        <v>2800</v>
      </c>
      <c r="O96" s="8">
        <v>2000</v>
      </c>
      <c r="P96" s="8">
        <v>3000</v>
      </c>
      <c r="Q96" s="8">
        <v>3000</v>
      </c>
      <c r="R96" s="8">
        <v>4000</v>
      </c>
      <c r="S96" s="118">
        <f t="shared" si="10"/>
        <v>28400</v>
      </c>
      <c r="T96" s="60">
        <f t="shared" si="18"/>
        <v>2581.818181818182</v>
      </c>
      <c r="U96" s="61">
        <f t="shared" si="11"/>
        <v>4400</v>
      </c>
      <c r="V96" s="61">
        <f t="shared" si="12"/>
        <v>6400</v>
      </c>
      <c r="W96" s="61">
        <f t="shared" si="13"/>
        <v>7600</v>
      </c>
      <c r="X96" s="62">
        <f t="shared" si="14"/>
        <v>10000</v>
      </c>
    </row>
    <row r="97" spans="1:24" x14ac:dyDescent="0.3">
      <c r="A97" s="38">
        <v>92</v>
      </c>
      <c r="B97" s="39" t="s">
        <v>94</v>
      </c>
      <c r="C97" s="34">
        <f>VLOOKUP(B97,Sheet1!A:H,8,FALSE)</f>
        <v>385220</v>
      </c>
      <c r="D97" s="35">
        <f t="shared" si="15"/>
        <v>18683.170000000002</v>
      </c>
      <c r="E97" s="41">
        <f t="shared" si="16"/>
        <v>84442.151819411636</v>
      </c>
      <c r="F97" s="139">
        <f t="shared" si="17"/>
        <v>7040</v>
      </c>
      <c r="G97" s="8"/>
      <c r="H97" s="8">
        <v>7200</v>
      </c>
      <c r="I97" s="8">
        <v>7200</v>
      </c>
      <c r="J97" s="8">
        <v>4000</v>
      </c>
      <c r="K97" s="8">
        <v>4000</v>
      </c>
      <c r="L97" s="8">
        <v>4000</v>
      </c>
      <c r="M97" s="8">
        <v>7200</v>
      </c>
      <c r="N97" s="115">
        <v>7200</v>
      </c>
      <c r="O97" s="8">
        <v>7200</v>
      </c>
      <c r="P97" s="8">
        <v>0</v>
      </c>
      <c r="Q97" s="8">
        <v>4000</v>
      </c>
      <c r="R97" s="8">
        <v>4000</v>
      </c>
      <c r="S97" s="118">
        <f t="shared" si="10"/>
        <v>56000</v>
      </c>
      <c r="T97" s="60">
        <f t="shared" si="18"/>
        <v>5600</v>
      </c>
      <c r="U97" s="61">
        <f t="shared" si="11"/>
        <v>14400</v>
      </c>
      <c r="V97" s="61">
        <f t="shared" si="12"/>
        <v>12000</v>
      </c>
      <c r="W97" s="61">
        <f t="shared" si="13"/>
        <v>21600</v>
      </c>
      <c r="X97" s="62">
        <f t="shared" si="14"/>
        <v>8000</v>
      </c>
    </row>
    <row r="98" spans="1:24" x14ac:dyDescent="0.3">
      <c r="A98" s="38">
        <v>93</v>
      </c>
      <c r="B98" s="39" t="s">
        <v>95</v>
      </c>
      <c r="C98" s="34">
        <f>VLOOKUP(B98,Sheet1!A:H,8,FALSE)</f>
        <v>142487</v>
      </c>
      <c r="D98" s="35">
        <f t="shared" si="15"/>
        <v>6910.6194999999998</v>
      </c>
      <c r="E98" s="41">
        <f t="shared" si="16"/>
        <v>31233.863470984117</v>
      </c>
      <c r="F98" s="139">
        <f t="shared" si="17"/>
        <v>2620</v>
      </c>
      <c r="G98" s="8"/>
      <c r="H98" s="8">
        <v>2800</v>
      </c>
      <c r="I98" s="8">
        <v>2000</v>
      </c>
      <c r="J98" s="8">
        <v>2000</v>
      </c>
      <c r="K98" s="8">
        <v>1000</v>
      </c>
      <c r="L98" s="8">
        <v>2000</v>
      </c>
      <c r="M98" s="8">
        <v>2800</v>
      </c>
      <c r="N98" s="115">
        <v>2000</v>
      </c>
      <c r="O98" s="8">
        <v>2000</v>
      </c>
      <c r="P98" s="8">
        <v>2000</v>
      </c>
      <c r="Q98" s="8">
        <v>2000</v>
      </c>
      <c r="R98" s="8">
        <v>2000</v>
      </c>
      <c r="S98" s="118">
        <f t="shared" si="10"/>
        <v>22600</v>
      </c>
      <c r="T98" s="60">
        <f t="shared" si="18"/>
        <v>2054.5454545454545</v>
      </c>
      <c r="U98" s="61">
        <f t="shared" si="11"/>
        <v>4800</v>
      </c>
      <c r="V98" s="61">
        <f t="shared" si="12"/>
        <v>5000</v>
      </c>
      <c r="W98" s="61">
        <f t="shared" si="13"/>
        <v>6800</v>
      </c>
      <c r="X98" s="62">
        <f t="shared" si="14"/>
        <v>6000</v>
      </c>
    </row>
    <row r="99" spans="1:24" x14ac:dyDescent="0.3">
      <c r="A99" s="38">
        <v>94</v>
      </c>
      <c r="B99" s="39" t="s">
        <v>96</v>
      </c>
      <c r="C99" s="34">
        <f>VLOOKUP(B99,Sheet1!A:H,8,FALSE)</f>
        <v>66422</v>
      </c>
      <c r="D99" s="35">
        <f t="shared" si="15"/>
        <v>3221.4670000000001</v>
      </c>
      <c r="E99" s="41">
        <f t="shared" si="16"/>
        <v>14560.03480647152</v>
      </c>
      <c r="F99" s="139">
        <f>CEILING((E99/12),20)</f>
        <v>1220</v>
      </c>
      <c r="G99" s="8"/>
      <c r="H99" s="8">
        <v>1600</v>
      </c>
      <c r="I99" s="8">
        <v>1600</v>
      </c>
      <c r="J99" s="8">
        <v>2000</v>
      </c>
      <c r="K99" s="8">
        <v>1000</v>
      </c>
      <c r="L99" s="8">
        <v>1200</v>
      </c>
      <c r="M99" s="8">
        <v>1600</v>
      </c>
      <c r="N99" s="115">
        <v>800</v>
      </c>
      <c r="O99" s="8">
        <v>1200</v>
      </c>
      <c r="P99" s="8">
        <v>2000</v>
      </c>
      <c r="Q99" s="8">
        <v>2000</v>
      </c>
      <c r="R99" s="8">
        <v>2000</v>
      </c>
      <c r="S99" s="118">
        <f t="shared" si="10"/>
        <v>17000</v>
      </c>
      <c r="T99" s="60">
        <f t="shared" si="18"/>
        <v>1545.4545454545455</v>
      </c>
      <c r="U99" s="61">
        <f t="shared" si="11"/>
        <v>3200</v>
      </c>
      <c r="V99" s="61">
        <f t="shared" si="12"/>
        <v>4200</v>
      </c>
      <c r="W99" s="61">
        <f t="shared" si="13"/>
        <v>3600</v>
      </c>
      <c r="X99" s="62">
        <f t="shared" si="14"/>
        <v>6000</v>
      </c>
    </row>
    <row r="100" spans="1:24" x14ac:dyDescent="0.3">
      <c r="A100" s="38">
        <v>95</v>
      </c>
      <c r="B100" s="39" t="s">
        <v>97</v>
      </c>
      <c r="C100" s="34">
        <f>VLOOKUP(B100,Sheet1!A:H,8,FALSE)</f>
        <v>489323</v>
      </c>
      <c r="D100" s="35">
        <f t="shared" si="15"/>
        <v>23732.165499999999</v>
      </c>
      <c r="E100" s="41">
        <f t="shared" si="16"/>
        <v>107262.05039907053</v>
      </c>
      <c r="F100" s="139">
        <f t="shared" si="17"/>
        <v>8940</v>
      </c>
      <c r="G100" s="8"/>
      <c r="H100" s="8">
        <v>9200</v>
      </c>
      <c r="I100" s="8">
        <v>3200</v>
      </c>
      <c r="J100" s="8">
        <v>3000</v>
      </c>
      <c r="K100" s="8">
        <v>6000</v>
      </c>
      <c r="L100" s="8">
        <v>6000</v>
      </c>
      <c r="M100" s="8">
        <v>9200</v>
      </c>
      <c r="N100" s="115">
        <v>4000</v>
      </c>
      <c r="O100" s="8">
        <v>4000</v>
      </c>
      <c r="P100" s="8">
        <v>9000</v>
      </c>
      <c r="Q100" s="8">
        <v>0</v>
      </c>
      <c r="R100" s="8">
        <v>4000</v>
      </c>
      <c r="S100" s="118">
        <f t="shared" si="10"/>
        <v>57600</v>
      </c>
      <c r="T100" s="60">
        <f t="shared" si="18"/>
        <v>5760</v>
      </c>
      <c r="U100" s="61">
        <f t="shared" si="11"/>
        <v>12400</v>
      </c>
      <c r="V100" s="61">
        <f t="shared" si="12"/>
        <v>15000</v>
      </c>
      <c r="W100" s="61">
        <f t="shared" si="13"/>
        <v>17200</v>
      </c>
      <c r="X100" s="62">
        <f t="shared" si="14"/>
        <v>13000</v>
      </c>
    </row>
    <row r="101" spans="1:24" x14ac:dyDescent="0.3">
      <c r="A101" s="38">
        <v>96</v>
      </c>
      <c r="B101" s="39" t="s">
        <v>98</v>
      </c>
      <c r="C101" s="34">
        <f>VLOOKUP(B101,Sheet1!A:H,8,FALSE)</f>
        <v>128094</v>
      </c>
      <c r="D101" s="35">
        <f t="shared" si="15"/>
        <v>6212.5590000000002</v>
      </c>
      <c r="E101" s="41">
        <f t="shared" si="16"/>
        <v>28078.845841741637</v>
      </c>
      <c r="F101" s="139">
        <f t="shared" si="17"/>
        <v>2340</v>
      </c>
      <c r="G101" s="8"/>
      <c r="H101" s="8">
        <v>2400</v>
      </c>
      <c r="I101" s="8">
        <v>2400</v>
      </c>
      <c r="J101" s="8">
        <v>3000</v>
      </c>
      <c r="K101" s="8">
        <v>2000</v>
      </c>
      <c r="L101" s="8">
        <v>2400</v>
      </c>
      <c r="M101" s="8">
        <v>2400</v>
      </c>
      <c r="N101" s="115">
        <v>1200</v>
      </c>
      <c r="O101" s="8">
        <v>800</v>
      </c>
      <c r="P101" s="8">
        <v>3000</v>
      </c>
      <c r="Q101" s="8">
        <v>0</v>
      </c>
      <c r="R101" s="8">
        <v>2000</v>
      </c>
      <c r="S101" s="118">
        <f t="shared" si="10"/>
        <v>21600</v>
      </c>
      <c r="T101" s="60">
        <f t="shared" si="18"/>
        <v>2160</v>
      </c>
      <c r="U101" s="61">
        <f t="shared" si="11"/>
        <v>4800</v>
      </c>
      <c r="V101" s="61">
        <f t="shared" si="12"/>
        <v>7400</v>
      </c>
      <c r="W101" s="61">
        <f t="shared" si="13"/>
        <v>4400</v>
      </c>
      <c r="X101" s="62">
        <f t="shared" si="14"/>
        <v>5000</v>
      </c>
    </row>
    <row r="102" spans="1:24" x14ac:dyDescent="0.3">
      <c r="A102" s="38">
        <v>97</v>
      </c>
      <c r="B102" s="39" t="s">
        <v>99</v>
      </c>
      <c r="C102" s="34">
        <f>VLOOKUP(B102,Sheet1!A:H,8,FALSE)</f>
        <v>105617</v>
      </c>
      <c r="D102" s="35">
        <f t="shared" si="15"/>
        <v>5122.4245000000001</v>
      </c>
      <c r="E102" s="41">
        <f t="shared" si="16"/>
        <v>23151.774956416586</v>
      </c>
      <c r="F102" s="139">
        <f t="shared" si="17"/>
        <v>1940</v>
      </c>
      <c r="G102" s="8"/>
      <c r="H102" s="8">
        <v>2000</v>
      </c>
      <c r="I102" s="8">
        <v>0</v>
      </c>
      <c r="J102" s="8">
        <v>0</v>
      </c>
      <c r="K102" s="8">
        <v>0</v>
      </c>
      <c r="L102" s="8">
        <v>2000</v>
      </c>
      <c r="M102" s="8">
        <v>2000</v>
      </c>
      <c r="N102" s="115">
        <v>2000</v>
      </c>
      <c r="O102" s="8">
        <v>2000</v>
      </c>
      <c r="P102" s="8">
        <v>2000</v>
      </c>
      <c r="Q102" s="8">
        <v>0</v>
      </c>
      <c r="R102" s="8">
        <v>2000</v>
      </c>
      <c r="S102" s="118">
        <f t="shared" si="10"/>
        <v>14000</v>
      </c>
      <c r="T102" s="60">
        <f t="shared" si="18"/>
        <v>2000</v>
      </c>
      <c r="U102" s="61">
        <f t="shared" si="11"/>
        <v>2000</v>
      </c>
      <c r="V102" s="61">
        <f t="shared" si="12"/>
        <v>2000</v>
      </c>
      <c r="W102" s="61">
        <f t="shared" si="13"/>
        <v>6000</v>
      </c>
      <c r="X102" s="62">
        <f t="shared" si="14"/>
        <v>4000</v>
      </c>
    </row>
    <row r="103" spans="1:24" x14ac:dyDescent="0.3">
      <c r="A103" s="38">
        <v>98</v>
      </c>
      <c r="B103" s="39" t="s">
        <v>100</v>
      </c>
      <c r="C103" s="34">
        <f>VLOOKUP(B103,Sheet1!A:H,8,FALSE)</f>
        <v>388011</v>
      </c>
      <c r="D103" s="35">
        <f t="shared" si="15"/>
        <v>18818.533500000001</v>
      </c>
      <c r="E103" s="41">
        <f t="shared" si="16"/>
        <v>85053.952986869117</v>
      </c>
      <c r="F103" s="139">
        <f t="shared" si="17"/>
        <v>7100</v>
      </c>
      <c r="G103" s="8"/>
      <c r="H103" s="8">
        <v>7200</v>
      </c>
      <c r="I103" s="8">
        <v>4800</v>
      </c>
      <c r="J103" s="8">
        <v>4000</v>
      </c>
      <c r="K103" s="8">
        <v>4000</v>
      </c>
      <c r="L103" s="8">
        <v>4000</v>
      </c>
      <c r="M103" s="8">
        <v>7200</v>
      </c>
      <c r="N103" s="115">
        <v>4000</v>
      </c>
      <c r="O103" s="8">
        <v>4000</v>
      </c>
      <c r="P103" s="8">
        <v>8000</v>
      </c>
      <c r="Q103" s="8">
        <v>4000</v>
      </c>
      <c r="R103" s="8">
        <v>0</v>
      </c>
      <c r="S103" s="118">
        <f t="shared" ref="S103:S117" si="19">SUM(G103:R103)</f>
        <v>51200</v>
      </c>
      <c r="T103" s="60">
        <f t="shared" si="18"/>
        <v>5120</v>
      </c>
      <c r="U103" s="61">
        <f t="shared" ref="U103:U118" si="20">SUM(G103:I103)</f>
        <v>12000</v>
      </c>
      <c r="V103" s="61">
        <f t="shared" ref="V103:V118" si="21">SUM(J103:L103)</f>
        <v>12000</v>
      </c>
      <c r="W103" s="61">
        <f t="shared" ref="W103:W118" si="22">SUM(M103:O103)</f>
        <v>15200</v>
      </c>
      <c r="X103" s="62">
        <f t="shared" ref="X103:X118" si="23">SUM(P103:R103)</f>
        <v>12000</v>
      </c>
    </row>
    <row r="104" spans="1:24" x14ac:dyDescent="0.3">
      <c r="A104" s="38">
        <v>99</v>
      </c>
      <c r="B104" s="39" t="s">
        <v>101</v>
      </c>
      <c r="C104" s="34">
        <f>VLOOKUP(B104,Sheet1!A:H,8,FALSE)</f>
        <v>183723</v>
      </c>
      <c r="D104" s="35">
        <f t="shared" si="15"/>
        <v>8910.5655000000006</v>
      </c>
      <c r="E104" s="41">
        <f t="shared" si="16"/>
        <v>40273.001035039102</v>
      </c>
      <c r="F104" s="139">
        <f t="shared" si="17"/>
        <v>3360</v>
      </c>
      <c r="G104" s="8"/>
      <c r="H104" s="8">
        <v>3600</v>
      </c>
      <c r="I104" s="8">
        <v>3600</v>
      </c>
      <c r="J104" s="8">
        <v>3000</v>
      </c>
      <c r="K104" s="8">
        <v>2000</v>
      </c>
      <c r="L104" s="8">
        <v>2000</v>
      </c>
      <c r="M104" s="8">
        <v>1200</v>
      </c>
      <c r="N104" s="115">
        <v>3600</v>
      </c>
      <c r="O104" s="8">
        <v>3600</v>
      </c>
      <c r="P104" s="8">
        <v>4000</v>
      </c>
      <c r="Q104" s="8">
        <v>1000</v>
      </c>
      <c r="R104" s="8">
        <v>2000</v>
      </c>
      <c r="S104" s="118">
        <f t="shared" si="19"/>
        <v>29600</v>
      </c>
      <c r="T104" s="60">
        <f t="shared" si="18"/>
        <v>2690.909090909091</v>
      </c>
      <c r="U104" s="61">
        <f t="shared" si="20"/>
        <v>7200</v>
      </c>
      <c r="V104" s="61">
        <f t="shared" si="21"/>
        <v>7000</v>
      </c>
      <c r="W104" s="61">
        <f t="shared" si="22"/>
        <v>8400</v>
      </c>
      <c r="X104" s="62">
        <f t="shared" si="23"/>
        <v>7000</v>
      </c>
    </row>
    <row r="105" spans="1:24" x14ac:dyDescent="0.3">
      <c r="A105" s="38">
        <v>100</v>
      </c>
      <c r="B105" s="39" t="s">
        <v>102</v>
      </c>
      <c r="C105" s="34">
        <f>VLOOKUP(B105,Sheet1!A:H,8,FALSE)</f>
        <v>386074</v>
      </c>
      <c r="D105" s="35">
        <f t="shared" si="15"/>
        <v>18724.589</v>
      </c>
      <c r="E105" s="41">
        <f t="shared" si="16"/>
        <v>84629.352893223404</v>
      </c>
      <c r="F105" s="139">
        <f t="shared" si="17"/>
        <v>7060</v>
      </c>
      <c r="G105" s="8"/>
      <c r="H105" s="8">
        <v>7200</v>
      </c>
      <c r="I105" s="8">
        <v>7200</v>
      </c>
      <c r="J105" s="8">
        <v>7000</v>
      </c>
      <c r="K105" s="8">
        <v>7000</v>
      </c>
      <c r="L105" s="8">
        <v>7200</v>
      </c>
      <c r="M105" s="8">
        <v>7200</v>
      </c>
      <c r="N105" s="115">
        <v>6000</v>
      </c>
      <c r="O105" s="8">
        <v>6000</v>
      </c>
      <c r="P105" s="8">
        <v>4000</v>
      </c>
      <c r="Q105" s="8">
        <v>4000</v>
      </c>
      <c r="R105" s="8">
        <v>6000</v>
      </c>
      <c r="S105" s="118">
        <f t="shared" si="19"/>
        <v>68800</v>
      </c>
      <c r="T105" s="60">
        <f t="shared" si="18"/>
        <v>6254.545454545455</v>
      </c>
      <c r="U105" s="61">
        <f t="shared" si="20"/>
        <v>14400</v>
      </c>
      <c r="V105" s="61">
        <f t="shared" si="21"/>
        <v>21200</v>
      </c>
      <c r="W105" s="61">
        <f t="shared" si="22"/>
        <v>19200</v>
      </c>
      <c r="X105" s="62">
        <f t="shared" si="23"/>
        <v>14000</v>
      </c>
    </row>
    <row r="106" spans="1:24" x14ac:dyDescent="0.3">
      <c r="A106" s="38">
        <v>101</v>
      </c>
      <c r="B106" s="39" t="s">
        <v>103</v>
      </c>
      <c r="C106" s="34">
        <f>VLOOKUP(B106,Sheet1!A:H,8,FALSE)</f>
        <v>518008</v>
      </c>
      <c r="D106" s="35">
        <f t="shared" si="15"/>
        <v>25123.387999999999</v>
      </c>
      <c r="E106" s="41">
        <f t="shared" si="16"/>
        <v>113549.94595210471</v>
      </c>
      <c r="F106" s="139">
        <f t="shared" si="17"/>
        <v>9480</v>
      </c>
      <c r="G106" s="8"/>
      <c r="H106" s="8">
        <v>9600</v>
      </c>
      <c r="I106" s="8">
        <v>9600</v>
      </c>
      <c r="J106" s="8">
        <v>10000</v>
      </c>
      <c r="K106" s="8">
        <v>8000</v>
      </c>
      <c r="L106" s="8">
        <v>9600</v>
      </c>
      <c r="M106" s="8">
        <v>9600</v>
      </c>
      <c r="N106" s="115">
        <v>9600</v>
      </c>
      <c r="O106" s="8">
        <v>9600</v>
      </c>
      <c r="P106" s="8">
        <v>10000</v>
      </c>
      <c r="Q106" s="8">
        <v>0</v>
      </c>
      <c r="R106" s="8">
        <v>4000</v>
      </c>
      <c r="S106" s="118">
        <f t="shared" si="19"/>
        <v>89600</v>
      </c>
      <c r="T106" s="60">
        <f t="shared" si="18"/>
        <v>8960</v>
      </c>
      <c r="U106" s="61">
        <f t="shared" si="20"/>
        <v>19200</v>
      </c>
      <c r="V106" s="61">
        <f t="shared" si="21"/>
        <v>27600</v>
      </c>
      <c r="W106" s="61">
        <f t="shared" si="22"/>
        <v>28800</v>
      </c>
      <c r="X106" s="62">
        <f t="shared" si="23"/>
        <v>14000</v>
      </c>
    </row>
    <row r="107" spans="1:24" x14ac:dyDescent="0.3">
      <c r="A107" s="38">
        <v>102</v>
      </c>
      <c r="B107" s="39" t="s">
        <v>104</v>
      </c>
      <c r="C107" s="34">
        <f>VLOOKUP(B107,Sheet1!A:H,8,FALSE)</f>
        <v>129283</v>
      </c>
      <c r="D107" s="35">
        <f t="shared" si="15"/>
        <v>6270.2255000000005</v>
      </c>
      <c r="E107" s="41">
        <f t="shared" si="16"/>
        <v>28339.480592048683</v>
      </c>
      <c r="F107" s="139">
        <f t="shared" si="17"/>
        <v>2380</v>
      </c>
      <c r="G107" s="8"/>
      <c r="H107" s="8">
        <v>2400</v>
      </c>
      <c r="I107" s="8">
        <v>2400</v>
      </c>
      <c r="J107" s="8">
        <v>3000</v>
      </c>
      <c r="K107" s="8">
        <v>3000</v>
      </c>
      <c r="L107" s="8">
        <v>1200</v>
      </c>
      <c r="M107" s="8">
        <v>1200</v>
      </c>
      <c r="N107" s="115">
        <v>1600</v>
      </c>
      <c r="O107" s="8">
        <v>2000</v>
      </c>
      <c r="P107" s="8">
        <v>3000</v>
      </c>
      <c r="Q107" s="8">
        <v>0</v>
      </c>
      <c r="R107" s="8">
        <v>2000</v>
      </c>
      <c r="S107" s="118">
        <f t="shared" si="19"/>
        <v>21800</v>
      </c>
      <c r="T107" s="60">
        <f t="shared" si="18"/>
        <v>2180</v>
      </c>
      <c r="U107" s="61">
        <f t="shared" si="20"/>
        <v>4800</v>
      </c>
      <c r="V107" s="61">
        <f t="shared" si="21"/>
        <v>7200</v>
      </c>
      <c r="W107" s="61">
        <f t="shared" si="22"/>
        <v>4800</v>
      </c>
      <c r="X107" s="62">
        <f t="shared" si="23"/>
        <v>5000</v>
      </c>
    </row>
    <row r="108" spans="1:24" x14ac:dyDescent="0.3">
      <c r="A108" s="38">
        <v>103</v>
      </c>
      <c r="B108" s="39" t="s">
        <v>105</v>
      </c>
      <c r="C108" s="34">
        <f>VLOOKUP(B108,Sheet1!A:H,8,FALSE)</f>
        <v>320567</v>
      </c>
      <c r="D108" s="35">
        <f t="shared" si="15"/>
        <v>15547.4995</v>
      </c>
      <c r="E108" s="41">
        <f t="shared" si="16"/>
        <v>70269.890665835948</v>
      </c>
      <c r="F108" s="139">
        <f t="shared" si="17"/>
        <v>5860</v>
      </c>
      <c r="G108" s="8"/>
      <c r="H108" s="8">
        <v>6000</v>
      </c>
      <c r="I108" s="8">
        <v>6000</v>
      </c>
      <c r="J108" s="8">
        <v>3000</v>
      </c>
      <c r="K108" s="8">
        <v>6000</v>
      </c>
      <c r="L108" s="8">
        <v>5600</v>
      </c>
      <c r="M108" s="8">
        <v>6000</v>
      </c>
      <c r="N108" s="115">
        <v>4800</v>
      </c>
      <c r="O108" s="8">
        <v>6000</v>
      </c>
      <c r="P108" s="8">
        <v>6000</v>
      </c>
      <c r="Q108" s="8">
        <v>5000</v>
      </c>
      <c r="R108" s="8">
        <v>4000</v>
      </c>
      <c r="S108" s="118">
        <f t="shared" si="19"/>
        <v>58400</v>
      </c>
      <c r="T108" s="60">
        <f t="shared" si="18"/>
        <v>5309.090909090909</v>
      </c>
      <c r="U108" s="61">
        <f t="shared" si="20"/>
        <v>12000</v>
      </c>
      <c r="V108" s="61">
        <f t="shared" si="21"/>
        <v>14600</v>
      </c>
      <c r="W108" s="61">
        <f t="shared" si="22"/>
        <v>16800</v>
      </c>
      <c r="X108" s="62">
        <f t="shared" si="23"/>
        <v>15000</v>
      </c>
    </row>
    <row r="109" spans="1:24" x14ac:dyDescent="0.3">
      <c r="A109" s="38">
        <v>104</v>
      </c>
      <c r="B109" s="39" t="s">
        <v>106</v>
      </c>
      <c r="C109" s="34">
        <f>VLOOKUP(B109,Sheet1!A:H,8,FALSE)</f>
        <v>252994</v>
      </c>
      <c r="D109" s="35">
        <f t="shared" si="15"/>
        <v>12270.209000000001</v>
      </c>
      <c r="E109" s="41">
        <f t="shared" si="16"/>
        <v>55457.550899226997</v>
      </c>
      <c r="F109" s="139">
        <f t="shared" si="17"/>
        <v>4640</v>
      </c>
      <c r="G109" s="8"/>
      <c r="H109" s="8">
        <v>4800</v>
      </c>
      <c r="I109" s="8">
        <v>4800</v>
      </c>
      <c r="J109" s="8">
        <v>5000</v>
      </c>
      <c r="K109" s="8">
        <v>0</v>
      </c>
      <c r="L109" s="8">
        <v>2000</v>
      </c>
      <c r="M109" s="8">
        <v>4800</v>
      </c>
      <c r="N109" s="115">
        <v>4800</v>
      </c>
      <c r="O109" s="8">
        <v>4800</v>
      </c>
      <c r="P109" s="8">
        <v>5000</v>
      </c>
      <c r="Q109" s="8">
        <v>2000</v>
      </c>
      <c r="R109" s="8">
        <v>2000</v>
      </c>
      <c r="S109" s="118">
        <f t="shared" si="19"/>
        <v>40000</v>
      </c>
      <c r="T109" s="60">
        <f t="shared" si="18"/>
        <v>4000</v>
      </c>
      <c r="U109" s="61">
        <f t="shared" si="20"/>
        <v>9600</v>
      </c>
      <c r="V109" s="61">
        <f t="shared" si="21"/>
        <v>7000</v>
      </c>
      <c r="W109" s="61">
        <f t="shared" si="22"/>
        <v>14400</v>
      </c>
      <c r="X109" s="62">
        <f t="shared" si="23"/>
        <v>9000</v>
      </c>
    </row>
    <row r="110" spans="1:24" x14ac:dyDescent="0.3">
      <c r="A110" s="38">
        <v>105</v>
      </c>
      <c r="B110" s="39" t="s">
        <v>107</v>
      </c>
      <c r="C110" s="34">
        <f>VLOOKUP(B110,Sheet1!A:H,8,FALSE)</f>
        <v>283630</v>
      </c>
      <c r="D110" s="35">
        <f t="shared" si="15"/>
        <v>13756.055</v>
      </c>
      <c r="E110" s="41">
        <f t="shared" si="16"/>
        <v>62173.115415969361</v>
      </c>
      <c r="F110" s="139">
        <f t="shared" si="17"/>
        <v>5200</v>
      </c>
      <c r="G110" s="8"/>
      <c r="H110" s="8">
        <v>5200</v>
      </c>
      <c r="I110" s="8">
        <v>4000</v>
      </c>
      <c r="J110" s="8">
        <v>3000</v>
      </c>
      <c r="K110" s="8">
        <v>2000</v>
      </c>
      <c r="L110" s="8">
        <v>3200</v>
      </c>
      <c r="M110" s="8">
        <v>5200</v>
      </c>
      <c r="N110" s="115">
        <v>2400</v>
      </c>
      <c r="O110" s="8">
        <v>2000</v>
      </c>
      <c r="P110" s="8">
        <v>3000</v>
      </c>
      <c r="Q110" s="8">
        <v>3000</v>
      </c>
      <c r="R110" s="8">
        <v>4000</v>
      </c>
      <c r="S110" s="118">
        <f t="shared" si="19"/>
        <v>37000</v>
      </c>
      <c r="T110" s="60">
        <f t="shared" si="18"/>
        <v>3363.6363636363635</v>
      </c>
      <c r="U110" s="61">
        <f t="shared" si="20"/>
        <v>9200</v>
      </c>
      <c r="V110" s="61">
        <f t="shared" si="21"/>
        <v>8200</v>
      </c>
      <c r="W110" s="61">
        <f t="shared" si="22"/>
        <v>9600</v>
      </c>
      <c r="X110" s="62">
        <f t="shared" si="23"/>
        <v>10000</v>
      </c>
    </row>
    <row r="111" spans="1:24" x14ac:dyDescent="0.3">
      <c r="A111" s="38">
        <v>106</v>
      </c>
      <c r="B111" s="39" t="s">
        <v>108</v>
      </c>
      <c r="C111" s="34">
        <f>VLOOKUP(B111,Sheet1!A:H,8,FALSE)</f>
        <v>211720</v>
      </c>
      <c r="D111" s="35">
        <f t="shared" si="15"/>
        <v>10268.42</v>
      </c>
      <c r="E111" s="41">
        <f t="shared" si="16"/>
        <v>46410.08354500241</v>
      </c>
      <c r="F111" s="139">
        <f t="shared" si="17"/>
        <v>3880</v>
      </c>
      <c r="G111" s="8"/>
      <c r="H111" s="8">
        <v>4000</v>
      </c>
      <c r="I111" s="8">
        <v>3600</v>
      </c>
      <c r="J111" s="8">
        <v>4000</v>
      </c>
      <c r="K111" s="8">
        <v>3000</v>
      </c>
      <c r="L111" s="8">
        <v>2000</v>
      </c>
      <c r="M111" s="8">
        <v>4000</v>
      </c>
      <c r="N111" s="115">
        <v>4000</v>
      </c>
      <c r="O111" s="8">
        <v>2800</v>
      </c>
      <c r="P111" s="8">
        <v>4000</v>
      </c>
      <c r="Q111" s="8">
        <v>2000</v>
      </c>
      <c r="R111" s="8">
        <v>4000</v>
      </c>
      <c r="S111" s="118">
        <f t="shared" si="19"/>
        <v>37400</v>
      </c>
      <c r="T111" s="60">
        <f t="shared" si="18"/>
        <v>3400</v>
      </c>
      <c r="U111" s="61">
        <f t="shared" si="20"/>
        <v>7600</v>
      </c>
      <c r="V111" s="61">
        <f t="shared" si="21"/>
        <v>9000</v>
      </c>
      <c r="W111" s="61">
        <f t="shared" si="22"/>
        <v>10800</v>
      </c>
      <c r="X111" s="62">
        <f t="shared" si="23"/>
        <v>10000</v>
      </c>
    </row>
    <row r="112" spans="1:24" x14ac:dyDescent="0.3">
      <c r="A112" s="38">
        <v>107</v>
      </c>
      <c r="B112" s="39" t="s">
        <v>109</v>
      </c>
      <c r="C112" s="34">
        <f>VLOOKUP(B112,Sheet1!A:H,8,FALSE)</f>
        <v>246636</v>
      </c>
      <c r="D112" s="35">
        <f t="shared" si="15"/>
        <v>11961.846</v>
      </c>
      <c r="E112" s="41">
        <f t="shared" si="16"/>
        <v>54063.845480848358</v>
      </c>
      <c r="F112" s="139">
        <f t="shared" si="17"/>
        <v>4520</v>
      </c>
      <c r="G112" s="8"/>
      <c r="H112" s="8">
        <v>4800</v>
      </c>
      <c r="I112" s="8">
        <v>3200</v>
      </c>
      <c r="J112" s="8">
        <v>3000</v>
      </c>
      <c r="K112" s="8">
        <v>3000</v>
      </c>
      <c r="L112" s="8">
        <v>3200</v>
      </c>
      <c r="M112" s="8">
        <v>4800</v>
      </c>
      <c r="N112" s="115">
        <v>4800</v>
      </c>
      <c r="O112" s="8">
        <v>3200</v>
      </c>
      <c r="P112" s="8">
        <v>3000</v>
      </c>
      <c r="Q112" s="8">
        <v>3000</v>
      </c>
      <c r="R112" s="8">
        <v>4000</v>
      </c>
      <c r="S112" s="118">
        <f t="shared" si="19"/>
        <v>40000</v>
      </c>
      <c r="T112" s="60">
        <f t="shared" si="18"/>
        <v>3636.3636363636365</v>
      </c>
      <c r="U112" s="61">
        <f t="shared" si="20"/>
        <v>8000</v>
      </c>
      <c r="V112" s="61">
        <f t="shared" si="21"/>
        <v>9200</v>
      </c>
      <c r="W112" s="61">
        <f t="shared" si="22"/>
        <v>12800</v>
      </c>
      <c r="X112" s="62">
        <f t="shared" si="23"/>
        <v>10000</v>
      </c>
    </row>
    <row r="113" spans="1:24" x14ac:dyDescent="0.3">
      <c r="A113" s="38">
        <v>108</v>
      </c>
      <c r="B113" s="39" t="s">
        <v>110</v>
      </c>
      <c r="C113" s="34">
        <f>VLOOKUP(B113,Sheet1!A:H,8,FALSE)</f>
        <v>297154</v>
      </c>
      <c r="D113" s="35">
        <f t="shared" si="15"/>
        <v>14411.969000000001</v>
      </c>
      <c r="E113" s="41">
        <f t="shared" si="16"/>
        <v>65137.643896333109</v>
      </c>
      <c r="F113" s="139">
        <f t="shared" si="17"/>
        <v>5440</v>
      </c>
      <c r="G113" s="8"/>
      <c r="H113" s="8">
        <v>5600</v>
      </c>
      <c r="I113" s="8">
        <v>2000</v>
      </c>
      <c r="J113" s="8">
        <v>6000</v>
      </c>
      <c r="K113" s="8">
        <v>3000</v>
      </c>
      <c r="L113" s="8">
        <v>3600</v>
      </c>
      <c r="M113" s="8">
        <v>5600</v>
      </c>
      <c r="N113" s="115">
        <v>4000</v>
      </c>
      <c r="O113" s="8">
        <v>4000</v>
      </c>
      <c r="P113" s="8">
        <v>6000</v>
      </c>
      <c r="Q113" s="8">
        <v>2000</v>
      </c>
      <c r="R113" s="8">
        <v>6000</v>
      </c>
      <c r="S113" s="118">
        <f t="shared" si="19"/>
        <v>47800</v>
      </c>
      <c r="T113" s="60">
        <f t="shared" si="18"/>
        <v>4345.454545454545</v>
      </c>
      <c r="U113" s="61">
        <f t="shared" si="20"/>
        <v>7600</v>
      </c>
      <c r="V113" s="61">
        <f t="shared" si="21"/>
        <v>12600</v>
      </c>
      <c r="W113" s="61">
        <f t="shared" si="22"/>
        <v>13600</v>
      </c>
      <c r="X113" s="62">
        <f t="shared" si="23"/>
        <v>14000</v>
      </c>
    </row>
    <row r="114" spans="1:24" x14ac:dyDescent="0.3">
      <c r="A114" s="38">
        <v>109</v>
      </c>
      <c r="B114" s="39" t="s">
        <v>111</v>
      </c>
      <c r="C114" s="34">
        <f>VLOOKUP(B114,Sheet1!A:H,8,FALSE)</f>
        <v>526378</v>
      </c>
      <c r="D114" s="35">
        <f t="shared" si="15"/>
        <v>25529.333000000002</v>
      </c>
      <c r="E114" s="41">
        <f t="shared" si="16"/>
        <v>115384.69183946382</v>
      </c>
      <c r="F114" s="139">
        <f t="shared" si="17"/>
        <v>9620</v>
      </c>
      <c r="G114" s="8"/>
      <c r="H114" s="8">
        <v>10000</v>
      </c>
      <c r="I114" s="8">
        <v>3200</v>
      </c>
      <c r="J114" s="8">
        <v>7000</v>
      </c>
      <c r="K114" s="8">
        <v>7000</v>
      </c>
      <c r="L114" s="8">
        <v>7200</v>
      </c>
      <c r="M114" s="8">
        <v>10000</v>
      </c>
      <c r="N114" s="115">
        <v>8000</v>
      </c>
      <c r="O114" s="8">
        <v>10000</v>
      </c>
      <c r="P114" s="8">
        <v>7000</v>
      </c>
      <c r="Q114" s="8">
        <v>2000</v>
      </c>
      <c r="R114" s="8">
        <v>6000</v>
      </c>
      <c r="S114" s="118">
        <f t="shared" si="19"/>
        <v>77400</v>
      </c>
      <c r="T114" s="60">
        <f t="shared" si="18"/>
        <v>7036.363636363636</v>
      </c>
      <c r="U114" s="61">
        <f t="shared" si="20"/>
        <v>13200</v>
      </c>
      <c r="V114" s="61">
        <f t="shared" si="21"/>
        <v>21200</v>
      </c>
      <c r="W114" s="61">
        <f t="shared" si="22"/>
        <v>28000</v>
      </c>
      <c r="X114" s="62">
        <f t="shared" si="23"/>
        <v>15000</v>
      </c>
    </row>
    <row r="115" spans="1:24" x14ac:dyDescent="0.3">
      <c r="A115" s="38">
        <v>110</v>
      </c>
      <c r="B115" s="39" t="s">
        <v>112</v>
      </c>
      <c r="C115" s="34">
        <f>VLOOKUP(B115,Sheet1!A:H,8,FALSE)</f>
        <v>2007700</v>
      </c>
      <c r="D115" s="35">
        <f t="shared" si="15"/>
        <v>97373.45</v>
      </c>
      <c r="E115" s="41">
        <f t="shared" si="16"/>
        <v>440097.88746127591</v>
      </c>
      <c r="F115" s="139">
        <f t="shared" si="17"/>
        <v>36680</v>
      </c>
      <c r="G115" s="8"/>
      <c r="H115" s="8">
        <v>30800</v>
      </c>
      <c r="I115" s="8">
        <v>41200</v>
      </c>
      <c r="J115" s="8">
        <v>4000</v>
      </c>
      <c r="K115" s="8">
        <v>4400</v>
      </c>
      <c r="L115" s="8">
        <v>2000</v>
      </c>
      <c r="M115" s="8">
        <v>33000</v>
      </c>
      <c r="N115" s="115">
        <v>3200</v>
      </c>
      <c r="O115" s="8">
        <v>12200</v>
      </c>
      <c r="P115" s="8">
        <v>31000</v>
      </c>
      <c r="Q115" s="8">
        <v>3500</v>
      </c>
      <c r="R115" s="8">
        <v>13000</v>
      </c>
      <c r="S115" s="118">
        <f t="shared" si="19"/>
        <v>178300</v>
      </c>
      <c r="T115" s="60">
        <f t="shared" si="18"/>
        <v>16209.09090909091</v>
      </c>
      <c r="U115" s="61">
        <f t="shared" si="20"/>
        <v>72000</v>
      </c>
      <c r="V115" s="61">
        <f t="shared" si="21"/>
        <v>10400</v>
      </c>
      <c r="W115" s="61">
        <f t="shared" si="22"/>
        <v>48400</v>
      </c>
      <c r="X115" s="62">
        <f t="shared" si="23"/>
        <v>47500</v>
      </c>
    </row>
    <row r="116" spans="1:24" x14ac:dyDescent="0.3">
      <c r="A116" s="38">
        <v>111</v>
      </c>
      <c r="B116" s="39" t="s">
        <v>113</v>
      </c>
      <c r="C116" s="34">
        <f>VLOOKUP(B116,Sheet1!A:H,8,FALSE)</f>
        <v>485582</v>
      </c>
      <c r="D116" s="35">
        <f t="shared" si="15"/>
        <v>23550.726999999999</v>
      </c>
      <c r="E116" s="41">
        <f t="shared" si="16"/>
        <v>106442.00447737274</v>
      </c>
      <c r="F116" s="139">
        <f t="shared" si="17"/>
        <v>8880</v>
      </c>
      <c r="G116" s="8"/>
      <c r="H116" s="8">
        <v>9200</v>
      </c>
      <c r="I116" s="8">
        <v>9200</v>
      </c>
      <c r="J116" s="8">
        <v>0</v>
      </c>
      <c r="K116" s="8">
        <v>6000</v>
      </c>
      <c r="L116" s="8">
        <v>5600</v>
      </c>
      <c r="M116" s="8">
        <v>9200</v>
      </c>
      <c r="N116" s="115">
        <v>0</v>
      </c>
      <c r="O116" s="8">
        <v>6000</v>
      </c>
      <c r="P116" s="8">
        <v>3000</v>
      </c>
      <c r="Q116" s="8">
        <v>9000</v>
      </c>
      <c r="R116" s="8">
        <v>4000</v>
      </c>
      <c r="S116" s="118">
        <f t="shared" si="19"/>
        <v>61200</v>
      </c>
      <c r="T116" s="60">
        <f t="shared" si="18"/>
        <v>6800</v>
      </c>
      <c r="U116" s="61">
        <f t="shared" si="20"/>
        <v>18400</v>
      </c>
      <c r="V116" s="61">
        <f t="shared" si="21"/>
        <v>11600</v>
      </c>
      <c r="W116" s="61">
        <f t="shared" si="22"/>
        <v>15200</v>
      </c>
      <c r="X116" s="62">
        <f t="shared" si="23"/>
        <v>16000</v>
      </c>
    </row>
    <row r="117" spans="1:24" ht="17.25" thickBot="1" x14ac:dyDescent="0.35">
      <c r="A117" s="42">
        <v>112</v>
      </c>
      <c r="B117" s="43" t="s">
        <v>114</v>
      </c>
      <c r="C117" s="34">
        <f>VLOOKUP(B117,Sheet1!A:H,8,FALSE)</f>
        <v>240368</v>
      </c>
      <c r="D117" s="35">
        <f t="shared" si="15"/>
        <v>11657.848</v>
      </c>
      <c r="E117" s="45">
        <f t="shared" si="16"/>
        <v>52689.868512871428</v>
      </c>
      <c r="F117" s="82">
        <f t="shared" si="17"/>
        <v>4400</v>
      </c>
      <c r="G117" s="8"/>
      <c r="H117" s="8">
        <v>4400</v>
      </c>
      <c r="I117" s="8">
        <v>3200</v>
      </c>
      <c r="J117" s="8">
        <v>2000</v>
      </c>
      <c r="K117" s="8">
        <v>2000</v>
      </c>
      <c r="L117" s="8">
        <v>2000</v>
      </c>
      <c r="M117" s="8">
        <v>4400</v>
      </c>
      <c r="N117" s="115">
        <v>4000</v>
      </c>
      <c r="O117" s="8">
        <v>2000</v>
      </c>
      <c r="P117" s="8">
        <v>2000</v>
      </c>
      <c r="Q117" s="8">
        <v>2000</v>
      </c>
      <c r="R117" s="8">
        <v>4000</v>
      </c>
      <c r="S117" s="119">
        <f t="shared" si="19"/>
        <v>32000</v>
      </c>
      <c r="T117" s="63">
        <f t="shared" si="18"/>
        <v>2909.090909090909</v>
      </c>
      <c r="U117" s="64">
        <f t="shared" si="20"/>
        <v>7600</v>
      </c>
      <c r="V117" s="64">
        <f t="shared" si="21"/>
        <v>6000</v>
      </c>
      <c r="W117" s="64">
        <f t="shared" si="22"/>
        <v>10400</v>
      </c>
      <c r="X117" s="65">
        <f t="shared" si="23"/>
        <v>8000</v>
      </c>
    </row>
    <row r="118" spans="1:24" ht="17.25" thickBot="1" x14ac:dyDescent="0.35">
      <c r="A118" s="46"/>
      <c r="B118" s="47"/>
      <c r="C118" s="49">
        <f>SUM(C6:C117)</f>
        <v>34844095</v>
      </c>
      <c r="D118" s="49">
        <f>SUM(D6:D117)</f>
        <v>1689938.6074999992</v>
      </c>
      <c r="E118" s="49">
        <v>7638000</v>
      </c>
      <c r="F118" s="50">
        <f>SUM(F6:F117)</f>
        <v>637640</v>
      </c>
      <c r="G118" s="10">
        <f t="shared" ref="G118:R118" si="24">SUM(G6:G117)</f>
        <v>0</v>
      </c>
      <c r="H118" s="11">
        <f t="shared" si="24"/>
        <v>654600</v>
      </c>
      <c r="I118" s="11">
        <f t="shared" si="24"/>
        <v>483200</v>
      </c>
      <c r="J118" s="11">
        <f t="shared" si="24"/>
        <v>403000</v>
      </c>
      <c r="K118" s="11">
        <f t="shared" si="24"/>
        <v>452400</v>
      </c>
      <c r="L118" s="11">
        <f>SUM(L6:L117)</f>
        <v>454800</v>
      </c>
      <c r="M118" s="11">
        <f t="shared" si="24"/>
        <v>646000</v>
      </c>
      <c r="N118" s="11">
        <f>SUM(N6:N117)</f>
        <v>450800</v>
      </c>
      <c r="O118" s="11">
        <f t="shared" si="24"/>
        <v>483400</v>
      </c>
      <c r="P118" s="11">
        <f t="shared" si="24"/>
        <v>616000</v>
      </c>
      <c r="Q118" s="11">
        <f t="shared" si="24"/>
        <v>277500</v>
      </c>
      <c r="R118" s="12">
        <f t="shared" si="24"/>
        <v>463000</v>
      </c>
      <c r="S118" s="66">
        <f>SUM(G118:R118)</f>
        <v>5384700</v>
      </c>
      <c r="T118" s="67">
        <f t="shared" si="18"/>
        <v>489518.18181818182</v>
      </c>
      <c r="U118" s="68">
        <f t="shared" si="20"/>
        <v>1137800</v>
      </c>
      <c r="V118" s="68">
        <f t="shared" si="21"/>
        <v>1310200</v>
      </c>
      <c r="W118" s="68">
        <f t="shared" si="22"/>
        <v>1580200</v>
      </c>
      <c r="X118" s="69">
        <f t="shared" si="23"/>
        <v>1356500</v>
      </c>
    </row>
    <row r="119" spans="1:24" x14ac:dyDescent="0.3">
      <c r="F119" s="14"/>
      <c r="G119" s="93"/>
    </row>
  </sheetData>
  <mergeCells count="3">
    <mergeCell ref="T4:X4"/>
    <mergeCell ref="G4:R4"/>
    <mergeCell ref="C4:F4"/>
  </mergeCells>
  <pageMargins left="0.7" right="0.7" top="0.75" bottom="0.75" header="0.3" footer="0.3"/>
  <pageSetup paperSize="9" orientation="portrait" r:id="rId1"/>
  <ignoredErrors>
    <ignoredError sqref="U6:X6 G118:K118 M118:R118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FFFF00"/>
  </sheetPr>
  <dimension ref="A1:Z122"/>
  <sheetViews>
    <sheetView workbookViewId="0">
      <pane xSplit="8" ySplit="6" topLeftCell="L7" activePane="bottomRight" state="frozen"/>
      <selection pane="topRight" activeCell="I1" sqref="I1"/>
      <selection pane="bottomLeft" activeCell="A7" sqref="A7"/>
      <selection pane="bottomRight" activeCell="T7" sqref="T7:T118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13" bestFit="1" customWidth="1"/>
    <col min="5" max="5" width="12" style="13" customWidth="1"/>
    <col min="6" max="6" width="12" style="13" bestFit="1" customWidth="1"/>
    <col min="7" max="7" width="12.85546875" style="1" customWidth="1"/>
    <col min="8" max="8" width="11.5703125" style="1" bestFit="1" customWidth="1"/>
    <col min="9" max="9" width="10" style="2" bestFit="1" customWidth="1"/>
    <col min="10" max="10" width="11" style="3" customWidth="1"/>
    <col min="11" max="11" width="10.5703125" style="2" customWidth="1"/>
    <col min="12" max="12" width="10" style="2" customWidth="1"/>
    <col min="13" max="15" width="10" style="2" bestFit="1" customWidth="1"/>
    <col min="16" max="16" width="11" style="2" bestFit="1" customWidth="1"/>
    <col min="17" max="17" width="9.28515625" style="2" bestFit="1" customWidth="1"/>
    <col min="18" max="18" width="10" style="2" bestFit="1" customWidth="1"/>
    <col min="19" max="19" width="9.28515625" style="3" bestFit="1" customWidth="1"/>
    <col min="20" max="20" width="9.28515625" style="2" bestFit="1" customWidth="1"/>
    <col min="21" max="21" width="13.28515625" style="2" customWidth="1"/>
    <col min="22" max="22" width="13.28515625" style="4" customWidth="1"/>
    <col min="23" max="26" width="10.85546875" style="4" bestFit="1" customWidth="1"/>
    <col min="27" max="16384" width="9.140625" style="2"/>
  </cols>
  <sheetData>
    <row r="1" spans="1:26" ht="17.25" thickBot="1" x14ac:dyDescent="0.35">
      <c r="A1" s="46"/>
      <c r="B1" s="47"/>
      <c r="C1" s="94" t="s">
        <v>119</v>
      </c>
      <c r="D1" s="94" t="s">
        <v>120</v>
      </c>
      <c r="E1" s="95" t="s">
        <v>124</v>
      </c>
      <c r="F1" s="95" t="s">
        <v>150</v>
      </c>
      <c r="G1" s="95" t="s">
        <v>151</v>
      </c>
      <c r="H1" s="18"/>
    </row>
    <row r="2" spans="1:26" x14ac:dyDescent="0.3">
      <c r="A2" s="15"/>
      <c r="B2" s="16" t="s">
        <v>118</v>
      </c>
      <c r="C2" s="17">
        <v>1.05</v>
      </c>
      <c r="D2" s="17">
        <v>1.05</v>
      </c>
      <c r="E2" s="17">
        <v>1.05</v>
      </c>
      <c r="F2" s="17">
        <v>1.05</v>
      </c>
      <c r="G2" s="17">
        <v>1.05</v>
      </c>
      <c r="H2" s="18"/>
    </row>
    <row r="3" spans="1:26" x14ac:dyDescent="0.3">
      <c r="A3" s="15"/>
      <c r="B3" s="19" t="s">
        <v>121</v>
      </c>
      <c r="C3" s="20">
        <v>0.98</v>
      </c>
      <c r="D3" s="20">
        <v>0.98</v>
      </c>
      <c r="E3" s="20">
        <v>0.95</v>
      </c>
      <c r="F3" s="20">
        <v>0.7</v>
      </c>
      <c r="G3" s="20">
        <v>0.3</v>
      </c>
      <c r="H3" s="18"/>
    </row>
    <row r="4" spans="1:26" ht="17.25" thickBot="1" x14ac:dyDescent="0.35">
      <c r="A4" s="21"/>
      <c r="B4" s="22" t="s">
        <v>122</v>
      </c>
      <c r="C4" s="23">
        <v>3</v>
      </c>
      <c r="D4" s="23">
        <v>3</v>
      </c>
      <c r="E4" s="23">
        <v>1</v>
      </c>
      <c r="F4" s="23">
        <v>2</v>
      </c>
      <c r="G4" s="23">
        <v>2</v>
      </c>
      <c r="H4" s="18"/>
      <c r="U4" s="47"/>
      <c r="V4" s="51"/>
      <c r="W4" s="51"/>
      <c r="X4" s="51"/>
      <c r="Y4" s="51"/>
      <c r="Z4" s="51"/>
    </row>
    <row r="5" spans="1:26" ht="17.25" thickBot="1" x14ac:dyDescent="0.35">
      <c r="A5" s="24"/>
      <c r="B5" s="25"/>
      <c r="C5" s="220" t="s">
        <v>149</v>
      </c>
      <c r="D5" s="221"/>
      <c r="E5" s="221"/>
      <c r="F5" s="221"/>
      <c r="G5" s="221"/>
      <c r="H5" s="222"/>
      <c r="I5" s="217" t="s">
        <v>152</v>
      </c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9"/>
      <c r="U5" s="52"/>
      <c r="V5" s="214" t="s">
        <v>129</v>
      </c>
      <c r="W5" s="215"/>
      <c r="X5" s="215"/>
      <c r="Y5" s="215"/>
      <c r="Z5" s="216"/>
    </row>
    <row r="6" spans="1:26" s="7" customFormat="1" ht="63.75" customHeight="1" thickBot="1" x14ac:dyDescent="0.3">
      <c r="A6" s="26" t="s">
        <v>0</v>
      </c>
      <c r="B6" s="27" t="s">
        <v>1</v>
      </c>
      <c r="C6" s="28" t="s">
        <v>153</v>
      </c>
      <c r="D6" s="30" t="s">
        <v>3</v>
      </c>
      <c r="E6" s="30" t="s">
        <v>115</v>
      </c>
      <c r="F6" s="30" t="s">
        <v>116</v>
      </c>
      <c r="G6" s="30" t="s">
        <v>144</v>
      </c>
      <c r="H6" s="31" t="s">
        <v>147</v>
      </c>
      <c r="I6" s="140">
        <v>41640</v>
      </c>
      <c r="J6" s="116">
        <f>I6+31</f>
        <v>41671</v>
      </c>
      <c r="K6" s="116">
        <f t="shared" ref="K6:T6" si="0">J6+31</f>
        <v>41702</v>
      </c>
      <c r="L6" s="116">
        <f t="shared" si="0"/>
        <v>41733</v>
      </c>
      <c r="M6" s="116">
        <f t="shared" si="0"/>
        <v>41764</v>
      </c>
      <c r="N6" s="116">
        <f t="shared" si="0"/>
        <v>41795</v>
      </c>
      <c r="O6" s="116">
        <f t="shared" si="0"/>
        <v>41826</v>
      </c>
      <c r="P6" s="116">
        <f t="shared" si="0"/>
        <v>41857</v>
      </c>
      <c r="Q6" s="116">
        <f t="shared" si="0"/>
        <v>41888</v>
      </c>
      <c r="R6" s="116">
        <f t="shared" si="0"/>
        <v>41919</v>
      </c>
      <c r="S6" s="116">
        <f t="shared" si="0"/>
        <v>41950</v>
      </c>
      <c r="T6" s="116">
        <f t="shared" si="0"/>
        <v>41981</v>
      </c>
      <c r="U6" s="53" t="s">
        <v>126</v>
      </c>
      <c r="V6" s="54" t="s">
        <v>128</v>
      </c>
      <c r="W6" s="55" t="s">
        <v>133</v>
      </c>
      <c r="X6" s="55" t="s">
        <v>134</v>
      </c>
      <c r="Y6" s="55" t="s">
        <v>135</v>
      </c>
      <c r="Z6" s="56" t="s">
        <v>136</v>
      </c>
    </row>
    <row r="7" spans="1:26" x14ac:dyDescent="0.3">
      <c r="A7" s="32">
        <v>1</v>
      </c>
      <c r="B7" s="33" t="s">
        <v>4</v>
      </c>
      <c r="C7" s="74">
        <f>BCG!C6</f>
        <v>109039</v>
      </c>
      <c r="D7" s="78">
        <f>DPT!D6</f>
        <v>4688.6769999999997</v>
      </c>
      <c r="E7" s="78">
        <f>Tetanus!D7</f>
        <v>5451.9500000000007</v>
      </c>
      <c r="F7" s="78">
        <f>Tetanus!E7</f>
        <v>2398.8579999999997</v>
      </c>
      <c r="G7" s="96">
        <f>(DPT!E6+PCV!E6+Measles!E6+Tetanus!F7)*0.05+(DPT!E6+PCV!E6+Measles!E6+Tetanus!F7)</f>
        <v>63183.099651318262</v>
      </c>
      <c r="H7" s="141">
        <f>CEILING((G7/12),100)</f>
        <v>5300</v>
      </c>
      <c r="I7" s="8"/>
      <c r="J7" s="8">
        <v>3600</v>
      </c>
      <c r="K7" s="8">
        <v>5000</v>
      </c>
      <c r="L7" s="8">
        <v>500</v>
      </c>
      <c r="M7" s="8">
        <v>5300</v>
      </c>
      <c r="N7" s="8">
        <v>0</v>
      </c>
      <c r="O7" s="8">
        <v>5300</v>
      </c>
      <c r="P7" s="8">
        <v>500</v>
      </c>
      <c r="Q7" s="8">
        <v>1500</v>
      </c>
      <c r="R7" s="8">
        <v>5300</v>
      </c>
      <c r="S7" s="8">
        <v>0</v>
      </c>
      <c r="T7" s="8">
        <v>5300</v>
      </c>
      <c r="U7" s="117">
        <f>SUM(I7:T7)</f>
        <v>32300</v>
      </c>
      <c r="V7" s="57">
        <f>IFERROR((SUMIF(I7:T7,"&gt;0" )/COUNTIF(I7:T7,"&gt;0")),"")</f>
        <v>3588.8888888888887</v>
      </c>
      <c r="W7" s="58">
        <f>SUM(I7:K7)</f>
        <v>8600</v>
      </c>
      <c r="X7" s="58">
        <f>SUM(L7:N7)</f>
        <v>5800</v>
      </c>
      <c r="Y7" s="58">
        <f>SUM(O7:Q7)</f>
        <v>7300</v>
      </c>
      <c r="Z7" s="59">
        <f>SUM(R7:T7)</f>
        <v>10600</v>
      </c>
    </row>
    <row r="8" spans="1:26" x14ac:dyDescent="0.3">
      <c r="A8" s="38">
        <v>2</v>
      </c>
      <c r="B8" s="39" t="s">
        <v>5</v>
      </c>
      <c r="C8" s="76">
        <f>BCG!C7</f>
        <v>232813</v>
      </c>
      <c r="D8" s="40">
        <f>DPT!D7</f>
        <v>10010.958999999999</v>
      </c>
      <c r="E8" s="40">
        <f>Tetanus!D8</f>
        <v>11640.650000000001</v>
      </c>
      <c r="F8" s="40">
        <f>Tetanus!E8</f>
        <v>5121.8859999999995</v>
      </c>
      <c r="G8" s="41">
        <f>(DPT!E7+PCV!E7+Measles!E7+Tetanus!F8)*0.05+(DPT!E7+PCV!E7+Measles!E7+Tetanus!F8)</f>
        <v>134904.45601227414</v>
      </c>
      <c r="H8" s="142">
        <f t="shared" ref="H8:H71" si="1">CEILING((G8/12),100)</f>
        <v>11300</v>
      </c>
      <c r="I8" s="8"/>
      <c r="J8" s="8">
        <v>7700</v>
      </c>
      <c r="K8" s="8">
        <v>11300</v>
      </c>
      <c r="L8" s="8">
        <v>0</v>
      </c>
      <c r="M8" s="8">
        <v>11300</v>
      </c>
      <c r="N8" s="8">
        <v>0</v>
      </c>
      <c r="O8" s="8">
        <v>11300</v>
      </c>
      <c r="P8" s="8">
        <v>0</v>
      </c>
      <c r="Q8" s="8">
        <v>0</v>
      </c>
      <c r="R8" s="8">
        <v>11300</v>
      </c>
      <c r="S8" s="8">
        <v>13700</v>
      </c>
      <c r="T8" s="8">
        <v>0</v>
      </c>
      <c r="U8" s="118">
        <f t="shared" ref="U8:U71" si="2">SUM(I8:T8)</f>
        <v>66600</v>
      </c>
      <c r="V8" s="60">
        <f>IFERROR((SUMIF(I8:T8,"&gt;0" )/COUNTIF(I8:T8,"&gt;0")),"")</f>
        <v>11100</v>
      </c>
      <c r="W8" s="61">
        <f>SUM(I8:K8)</f>
        <v>19000</v>
      </c>
      <c r="X8" s="61">
        <f t="shared" ref="X8:X71" si="3">SUM(L8:N8)</f>
        <v>11300</v>
      </c>
      <c r="Y8" s="61">
        <f t="shared" ref="Y8:Y71" si="4">SUM(O8:Q8)</f>
        <v>11300</v>
      </c>
      <c r="Z8" s="62">
        <f t="shared" ref="Z8:Z71" si="5">SUM(R8:T8)</f>
        <v>25000</v>
      </c>
    </row>
    <row r="9" spans="1:26" x14ac:dyDescent="0.3">
      <c r="A9" s="38">
        <v>3</v>
      </c>
      <c r="B9" s="39" t="s">
        <v>6</v>
      </c>
      <c r="C9" s="76">
        <f>BCG!C8</f>
        <v>227486</v>
      </c>
      <c r="D9" s="40">
        <f>DPT!D8</f>
        <v>9781.8979999999992</v>
      </c>
      <c r="E9" s="40">
        <f>Tetanus!D9</f>
        <v>11374.300000000001</v>
      </c>
      <c r="F9" s="40">
        <f>Tetanus!E9</f>
        <v>5004.692</v>
      </c>
      <c r="G9" s="41">
        <f>(DPT!E8+PCV!E8+Measles!E8+Tetanus!F9)*0.05+(DPT!E8+PCV!E8+Measles!E8+Tetanus!F9)</f>
        <v>131817.70382413437</v>
      </c>
      <c r="H9" s="142">
        <f t="shared" si="1"/>
        <v>11000</v>
      </c>
      <c r="I9" s="8"/>
      <c r="J9" s="8">
        <v>7600</v>
      </c>
      <c r="K9" s="8">
        <v>6200</v>
      </c>
      <c r="L9" s="8">
        <v>1000</v>
      </c>
      <c r="M9" s="8">
        <v>11000</v>
      </c>
      <c r="N9" s="8">
        <v>5600</v>
      </c>
      <c r="O9" s="8">
        <v>11000</v>
      </c>
      <c r="P9" s="8">
        <v>4600</v>
      </c>
      <c r="Q9" s="8">
        <v>5600</v>
      </c>
      <c r="R9" s="8">
        <v>11000</v>
      </c>
      <c r="S9" s="8">
        <v>0</v>
      </c>
      <c r="T9" s="8">
        <v>0</v>
      </c>
      <c r="U9" s="118">
        <f t="shared" si="2"/>
        <v>63600</v>
      </c>
      <c r="V9" s="60">
        <f>IFERROR((SUMIF(I9:T9,"&gt;0" )/COUNTIF(I9:T9,"&gt;0")),"")</f>
        <v>7066.666666666667</v>
      </c>
      <c r="W9" s="61">
        <f t="shared" ref="W9:W72" si="6">SUM(I9:K9)</f>
        <v>13800</v>
      </c>
      <c r="X9" s="61">
        <f t="shared" si="3"/>
        <v>17600</v>
      </c>
      <c r="Y9" s="61">
        <f t="shared" si="4"/>
        <v>21200</v>
      </c>
      <c r="Z9" s="62">
        <f t="shared" si="5"/>
        <v>11000</v>
      </c>
    </row>
    <row r="10" spans="1:26" x14ac:dyDescent="0.3">
      <c r="A10" s="38">
        <v>4</v>
      </c>
      <c r="B10" s="39" t="s">
        <v>7</v>
      </c>
      <c r="C10" s="76">
        <f>BCG!C9</f>
        <v>225327</v>
      </c>
      <c r="D10" s="40">
        <f>DPT!D9</f>
        <v>9689.0609999999997</v>
      </c>
      <c r="E10" s="40">
        <f>Tetanus!D10</f>
        <v>11266.35</v>
      </c>
      <c r="F10" s="40">
        <f>Tetanus!E10</f>
        <v>4957.1939999999995</v>
      </c>
      <c r="G10" s="41">
        <f>(DPT!E9+PCV!E9+Measles!E9+Tetanus!F10)*0.05+(DPT!E9+PCV!E9+Measles!E9+Tetanus!F10)</f>
        <v>130566.66234221324</v>
      </c>
      <c r="H10" s="142">
        <f t="shared" si="1"/>
        <v>10900</v>
      </c>
      <c r="I10" s="8"/>
      <c r="J10" s="8">
        <v>7500</v>
      </c>
      <c r="K10" s="8">
        <v>0</v>
      </c>
      <c r="L10" s="8">
        <v>8500</v>
      </c>
      <c r="M10" s="8">
        <v>10900</v>
      </c>
      <c r="N10" s="8">
        <v>2000</v>
      </c>
      <c r="O10" s="8">
        <v>2000</v>
      </c>
      <c r="P10" s="8">
        <v>3000</v>
      </c>
      <c r="Q10" s="8">
        <v>7800</v>
      </c>
      <c r="R10" s="8">
        <v>10900</v>
      </c>
      <c r="S10" s="8">
        <v>12400</v>
      </c>
      <c r="T10" s="8">
        <v>10900</v>
      </c>
      <c r="U10" s="118">
        <f t="shared" si="2"/>
        <v>75900</v>
      </c>
      <c r="V10" s="60">
        <f t="shared" ref="V10:V73" si="7">IFERROR((SUMIF(I10:T10,"&gt;0" )/COUNTIF(I10:T10,"&gt;0")),"")</f>
        <v>7590</v>
      </c>
      <c r="W10" s="61">
        <f t="shared" si="6"/>
        <v>7500</v>
      </c>
      <c r="X10" s="61">
        <f t="shared" si="3"/>
        <v>21400</v>
      </c>
      <c r="Y10" s="61">
        <f t="shared" si="4"/>
        <v>12800</v>
      </c>
      <c r="Z10" s="62">
        <f t="shared" si="5"/>
        <v>34200</v>
      </c>
    </row>
    <row r="11" spans="1:26" x14ac:dyDescent="0.3">
      <c r="A11" s="38">
        <v>5</v>
      </c>
      <c r="B11" s="39" t="s">
        <v>8</v>
      </c>
      <c r="C11" s="76">
        <f>BCG!C10</f>
        <v>146904</v>
      </c>
      <c r="D11" s="40">
        <f>DPT!D10</f>
        <v>6316.8719999999994</v>
      </c>
      <c r="E11" s="40">
        <f>Tetanus!D11</f>
        <v>7345.2000000000007</v>
      </c>
      <c r="F11" s="40">
        <f>Tetanus!E11</f>
        <v>3231.8879999999999</v>
      </c>
      <c r="G11" s="41">
        <f>(DPT!E10+PCV!E10+Measles!E10+Tetanus!F11)*0.05+(DPT!E10+PCV!E10+Measles!E10+Tetanus!F11)</f>
        <v>85124.1305512455</v>
      </c>
      <c r="H11" s="142">
        <f t="shared" si="1"/>
        <v>7100</v>
      </c>
      <c r="I11" s="8"/>
      <c r="J11" s="8">
        <v>4900</v>
      </c>
      <c r="K11" s="8">
        <v>2000</v>
      </c>
      <c r="L11" s="8">
        <v>3600</v>
      </c>
      <c r="M11" s="8">
        <v>7100</v>
      </c>
      <c r="N11" s="8">
        <v>0</v>
      </c>
      <c r="O11" s="8">
        <v>7100</v>
      </c>
      <c r="P11" s="8">
        <v>900</v>
      </c>
      <c r="Q11" s="8">
        <v>600</v>
      </c>
      <c r="R11" s="8">
        <v>7100</v>
      </c>
      <c r="S11" s="8">
        <v>0</v>
      </c>
      <c r="T11" s="8">
        <v>0</v>
      </c>
      <c r="U11" s="118">
        <f t="shared" si="2"/>
        <v>33300</v>
      </c>
      <c r="V11" s="60">
        <f t="shared" si="7"/>
        <v>4162.5</v>
      </c>
      <c r="W11" s="61">
        <f t="shared" si="6"/>
        <v>6900</v>
      </c>
      <c r="X11" s="61">
        <f t="shared" si="3"/>
        <v>10700</v>
      </c>
      <c r="Y11" s="61">
        <f t="shared" si="4"/>
        <v>8600</v>
      </c>
      <c r="Z11" s="62">
        <f t="shared" si="5"/>
        <v>7100</v>
      </c>
    </row>
    <row r="12" spans="1:26" x14ac:dyDescent="0.3">
      <c r="A12" s="38">
        <v>6</v>
      </c>
      <c r="B12" s="39" t="s">
        <v>9</v>
      </c>
      <c r="C12" s="76">
        <f>BCG!C11</f>
        <v>111758</v>
      </c>
      <c r="D12" s="40">
        <f>DPT!D11</f>
        <v>4805.5940000000001</v>
      </c>
      <c r="E12" s="40">
        <f>Tetanus!D12</f>
        <v>5587.9000000000005</v>
      </c>
      <c r="F12" s="40">
        <f>Tetanus!E12</f>
        <v>2458.6759999999999</v>
      </c>
      <c r="G12" s="41">
        <f>(DPT!E11+PCV!E11+Measles!E11+Tetanus!F12)*0.05+(DPT!E11+PCV!E11+Measles!E11+Tetanus!F12)</f>
        <v>64758.635449995199</v>
      </c>
      <c r="H12" s="142">
        <f t="shared" si="1"/>
        <v>5400</v>
      </c>
      <c r="I12" s="8"/>
      <c r="J12" s="8">
        <v>3700</v>
      </c>
      <c r="K12" s="8">
        <v>5400</v>
      </c>
      <c r="L12" s="8">
        <v>0</v>
      </c>
      <c r="M12" s="8">
        <v>5400</v>
      </c>
      <c r="N12" s="8">
        <v>0</v>
      </c>
      <c r="O12" s="8">
        <v>5400</v>
      </c>
      <c r="P12" s="8">
        <v>1800</v>
      </c>
      <c r="Q12" s="8">
        <v>3000</v>
      </c>
      <c r="R12" s="8">
        <v>3000</v>
      </c>
      <c r="S12" s="8">
        <v>0</v>
      </c>
      <c r="T12" s="8">
        <v>5400</v>
      </c>
      <c r="U12" s="118">
        <f t="shared" si="2"/>
        <v>33100</v>
      </c>
      <c r="V12" s="60">
        <f t="shared" si="7"/>
        <v>4137.5</v>
      </c>
      <c r="W12" s="61">
        <f t="shared" si="6"/>
        <v>9100</v>
      </c>
      <c r="X12" s="61">
        <f t="shared" si="3"/>
        <v>5400</v>
      </c>
      <c r="Y12" s="61">
        <f t="shared" si="4"/>
        <v>10200</v>
      </c>
      <c r="Z12" s="62">
        <f t="shared" si="5"/>
        <v>8400</v>
      </c>
    </row>
    <row r="13" spans="1:26" x14ac:dyDescent="0.3">
      <c r="A13" s="38">
        <v>7</v>
      </c>
      <c r="B13" s="39" t="s">
        <v>10</v>
      </c>
      <c r="C13" s="76">
        <f>BCG!C12</f>
        <v>270601</v>
      </c>
      <c r="D13" s="40">
        <f>DPT!D12</f>
        <v>11635.842999999999</v>
      </c>
      <c r="E13" s="40">
        <f>Tetanus!D13</f>
        <v>13530.050000000001</v>
      </c>
      <c r="F13" s="40">
        <f>Tetanus!E13</f>
        <v>5953.2219999999998</v>
      </c>
      <c r="G13" s="41">
        <f>(DPT!E12+PCV!E12+Measles!E12+Tetanus!F13)*0.05+(DPT!E12+PCV!E12+Measles!E12+Tetanus!F13)</f>
        <v>156800.86894364748</v>
      </c>
      <c r="H13" s="142">
        <f t="shared" si="1"/>
        <v>13100</v>
      </c>
      <c r="I13" s="8"/>
      <c r="J13" s="8">
        <v>9000</v>
      </c>
      <c r="K13" s="8">
        <v>2000</v>
      </c>
      <c r="L13" s="8">
        <v>4000</v>
      </c>
      <c r="M13" s="8">
        <v>13100</v>
      </c>
      <c r="N13" s="8">
        <v>2000</v>
      </c>
      <c r="O13" s="8">
        <v>13100</v>
      </c>
      <c r="P13" s="8">
        <v>0</v>
      </c>
      <c r="Q13" s="8">
        <v>0</v>
      </c>
      <c r="R13" s="8">
        <v>4000</v>
      </c>
      <c r="S13" s="8">
        <v>0</v>
      </c>
      <c r="T13" s="8">
        <v>3000</v>
      </c>
      <c r="U13" s="118">
        <f t="shared" si="2"/>
        <v>50200</v>
      </c>
      <c r="V13" s="60">
        <f t="shared" si="7"/>
        <v>6275</v>
      </c>
      <c r="W13" s="61">
        <f t="shared" si="6"/>
        <v>11000</v>
      </c>
      <c r="X13" s="61">
        <f t="shared" si="3"/>
        <v>19100</v>
      </c>
      <c r="Y13" s="61">
        <f t="shared" si="4"/>
        <v>13100</v>
      </c>
      <c r="Z13" s="62">
        <f t="shared" si="5"/>
        <v>7000</v>
      </c>
    </row>
    <row r="14" spans="1:26" x14ac:dyDescent="0.3">
      <c r="A14" s="38">
        <v>8</v>
      </c>
      <c r="B14" s="39" t="s">
        <v>11</v>
      </c>
      <c r="C14" s="76">
        <f>BCG!C13</f>
        <v>190516</v>
      </c>
      <c r="D14" s="40">
        <f>DPT!D13</f>
        <v>8192.1880000000001</v>
      </c>
      <c r="E14" s="40">
        <f>Tetanus!D14</f>
        <v>9525.8000000000011</v>
      </c>
      <c r="F14" s="40">
        <f>Tetanus!E14</f>
        <v>4191.3519999999999</v>
      </c>
      <c r="G14" s="41">
        <f>(DPT!E13+PCV!E13+Measles!E13+Tetanus!F14)*0.05+(DPT!E13+PCV!E13+Measles!E13+Tetanus!F14)</f>
        <v>110395.2843768794</v>
      </c>
      <c r="H14" s="142">
        <f t="shared" si="1"/>
        <v>9200</v>
      </c>
      <c r="I14" s="8"/>
      <c r="J14" s="8">
        <v>6300</v>
      </c>
      <c r="K14" s="8">
        <v>9200</v>
      </c>
      <c r="L14" s="8">
        <v>800</v>
      </c>
      <c r="M14" s="8">
        <v>9200</v>
      </c>
      <c r="N14" s="8">
        <v>0</v>
      </c>
      <c r="O14" s="8">
        <v>9200</v>
      </c>
      <c r="P14" s="8">
        <v>1000</v>
      </c>
      <c r="Q14" s="8">
        <v>6000</v>
      </c>
      <c r="R14" s="8">
        <v>9200</v>
      </c>
      <c r="S14" s="8">
        <v>5000</v>
      </c>
      <c r="T14" s="8">
        <v>1000</v>
      </c>
      <c r="U14" s="118">
        <f t="shared" si="2"/>
        <v>56900</v>
      </c>
      <c r="V14" s="60">
        <f t="shared" si="7"/>
        <v>5690</v>
      </c>
      <c r="W14" s="61">
        <f t="shared" si="6"/>
        <v>15500</v>
      </c>
      <c r="X14" s="61">
        <f t="shared" si="3"/>
        <v>10000</v>
      </c>
      <c r="Y14" s="61">
        <f t="shared" si="4"/>
        <v>16200</v>
      </c>
      <c r="Z14" s="62">
        <f t="shared" si="5"/>
        <v>15200</v>
      </c>
    </row>
    <row r="15" spans="1:26" x14ac:dyDescent="0.3">
      <c r="A15" s="38">
        <v>9</v>
      </c>
      <c r="B15" s="39" t="s">
        <v>12</v>
      </c>
      <c r="C15" s="76">
        <f>BCG!C14</f>
        <v>368786</v>
      </c>
      <c r="D15" s="40">
        <f>DPT!D14</f>
        <v>15857.797999999999</v>
      </c>
      <c r="E15" s="40">
        <f>Tetanus!D15</f>
        <v>18439.3</v>
      </c>
      <c r="F15" s="40">
        <f>Tetanus!E15</f>
        <v>8113.2919999999995</v>
      </c>
      <c r="G15" s="41">
        <f>(DPT!E14+PCV!E14+Measles!E14+Tetanus!F15)*0.05+(DPT!E14+PCV!E14+Measles!E14+Tetanus!F15)</f>
        <v>213694.57339127336</v>
      </c>
      <c r="H15" s="142">
        <f t="shared" si="1"/>
        <v>17900</v>
      </c>
      <c r="I15" s="8"/>
      <c r="J15" s="8">
        <v>12200</v>
      </c>
      <c r="K15" s="8">
        <v>15000</v>
      </c>
      <c r="L15" s="8">
        <v>6600</v>
      </c>
      <c r="M15" s="8">
        <v>17900</v>
      </c>
      <c r="N15" s="8">
        <v>0</v>
      </c>
      <c r="O15" s="8">
        <v>17900</v>
      </c>
      <c r="P15" s="8">
        <v>0</v>
      </c>
      <c r="Q15" s="8">
        <v>1200</v>
      </c>
      <c r="R15" s="8">
        <v>17900</v>
      </c>
      <c r="S15" s="8">
        <v>13100</v>
      </c>
      <c r="T15" s="8">
        <v>17900</v>
      </c>
      <c r="U15" s="118">
        <f t="shared" si="2"/>
        <v>119700</v>
      </c>
      <c r="V15" s="60">
        <f t="shared" si="7"/>
        <v>13300</v>
      </c>
      <c r="W15" s="61">
        <f t="shared" si="6"/>
        <v>27200</v>
      </c>
      <c r="X15" s="61">
        <f t="shared" si="3"/>
        <v>24500</v>
      </c>
      <c r="Y15" s="61">
        <f t="shared" si="4"/>
        <v>19100</v>
      </c>
      <c r="Z15" s="62">
        <f t="shared" si="5"/>
        <v>48900</v>
      </c>
    </row>
    <row r="16" spans="1:26" x14ac:dyDescent="0.3">
      <c r="A16" s="38">
        <v>10</v>
      </c>
      <c r="B16" s="39" t="s">
        <v>13</v>
      </c>
      <c r="C16" s="76">
        <f>BCG!C15</f>
        <v>785189</v>
      </c>
      <c r="D16" s="40">
        <f>DPT!D15</f>
        <v>33763.127</v>
      </c>
      <c r="E16" s="40">
        <f>Tetanus!D16</f>
        <v>39259.450000000004</v>
      </c>
      <c r="F16" s="40">
        <f>Tetanus!E16</f>
        <v>17274.157999999999</v>
      </c>
      <c r="G16" s="41">
        <f>(DPT!E15+PCV!E15+Measles!E15+Tetanus!F16)*0.05+(DPT!E15+PCV!E15+Measles!E15+Tetanus!F16)</f>
        <v>454981.01442712185</v>
      </c>
      <c r="H16" s="142">
        <f t="shared" si="1"/>
        <v>38000</v>
      </c>
      <c r="I16" s="8"/>
      <c r="J16" s="8">
        <v>25900</v>
      </c>
      <c r="K16" s="8">
        <v>38000</v>
      </c>
      <c r="L16" s="8">
        <v>0</v>
      </c>
      <c r="M16" s="8">
        <v>38000</v>
      </c>
      <c r="N16" s="8">
        <v>0</v>
      </c>
      <c r="O16" s="8">
        <v>38000</v>
      </c>
      <c r="P16" s="8">
        <v>0</v>
      </c>
      <c r="Q16" s="8">
        <v>0</v>
      </c>
      <c r="R16" s="8">
        <v>0</v>
      </c>
      <c r="S16" s="8">
        <v>41200</v>
      </c>
      <c r="T16" s="8">
        <v>0</v>
      </c>
      <c r="U16" s="118">
        <f t="shared" si="2"/>
        <v>181100</v>
      </c>
      <c r="V16" s="60">
        <f t="shared" si="7"/>
        <v>36220</v>
      </c>
      <c r="W16" s="61">
        <f t="shared" si="6"/>
        <v>63900</v>
      </c>
      <c r="X16" s="61">
        <f t="shared" si="3"/>
        <v>38000</v>
      </c>
      <c r="Y16" s="61">
        <f t="shared" si="4"/>
        <v>38000</v>
      </c>
      <c r="Z16" s="62">
        <f t="shared" si="5"/>
        <v>41200</v>
      </c>
    </row>
    <row r="17" spans="1:26" x14ac:dyDescent="0.3">
      <c r="A17" s="38">
        <v>11</v>
      </c>
      <c r="B17" s="39" t="s">
        <v>14</v>
      </c>
      <c r="C17" s="76">
        <f>BCG!C16</f>
        <v>208439</v>
      </c>
      <c r="D17" s="40">
        <f>DPT!D16</f>
        <v>8962.8769999999986</v>
      </c>
      <c r="E17" s="40">
        <f>Tetanus!D17</f>
        <v>10421.950000000001</v>
      </c>
      <c r="F17" s="40">
        <f>Tetanus!E17</f>
        <v>4585.6579999999994</v>
      </c>
      <c r="G17" s="41">
        <f>(DPT!E16+PCV!E16+Measles!E16+Tetanus!F17)*0.05+(DPT!E16+PCV!E16+Measles!E16+Tetanus!F17)</f>
        <v>120780.84087547693</v>
      </c>
      <c r="H17" s="142">
        <f t="shared" si="1"/>
        <v>10100</v>
      </c>
      <c r="I17" s="8"/>
      <c r="J17" s="8">
        <v>6900</v>
      </c>
      <c r="K17" s="8">
        <v>0</v>
      </c>
      <c r="L17" s="8">
        <v>0</v>
      </c>
      <c r="M17" s="8">
        <v>10100</v>
      </c>
      <c r="N17" s="8">
        <v>0</v>
      </c>
      <c r="O17" s="8">
        <v>10100</v>
      </c>
      <c r="P17" s="8">
        <v>1500</v>
      </c>
      <c r="Q17" s="8">
        <v>10100</v>
      </c>
      <c r="R17" s="8">
        <v>10100</v>
      </c>
      <c r="S17" s="8">
        <v>0</v>
      </c>
      <c r="T17" s="8">
        <v>6600</v>
      </c>
      <c r="U17" s="118">
        <f t="shared" si="2"/>
        <v>55400</v>
      </c>
      <c r="V17" s="60">
        <f t="shared" si="7"/>
        <v>7914.2857142857147</v>
      </c>
      <c r="W17" s="61">
        <f t="shared" si="6"/>
        <v>6900</v>
      </c>
      <c r="X17" s="61">
        <f t="shared" si="3"/>
        <v>10100</v>
      </c>
      <c r="Y17" s="61">
        <f t="shared" si="4"/>
        <v>21700</v>
      </c>
      <c r="Z17" s="62">
        <f t="shared" si="5"/>
        <v>16700</v>
      </c>
    </row>
    <row r="18" spans="1:26" x14ac:dyDescent="0.3">
      <c r="A18" s="38">
        <v>12</v>
      </c>
      <c r="B18" s="39" t="s">
        <v>15</v>
      </c>
      <c r="C18" s="76">
        <f>BCG!C17</f>
        <v>211683</v>
      </c>
      <c r="D18" s="40">
        <f>DPT!D17</f>
        <v>9102.3689999999988</v>
      </c>
      <c r="E18" s="40">
        <f>Tetanus!D18</f>
        <v>10584.150000000001</v>
      </c>
      <c r="F18" s="40">
        <f>Tetanus!E18</f>
        <v>4657.0259999999998</v>
      </c>
      <c r="G18" s="41">
        <f>(DPT!E17+PCV!E17+Measles!E17+Tetanus!F18)*0.05+(DPT!E17+PCV!E17+Measles!E17+Tetanus!F18)</f>
        <v>122660.59009611244</v>
      </c>
      <c r="H18" s="142">
        <f t="shared" si="1"/>
        <v>10300</v>
      </c>
      <c r="I18" s="8"/>
      <c r="J18" s="8">
        <v>7000</v>
      </c>
      <c r="K18" s="8">
        <v>10300</v>
      </c>
      <c r="L18" s="8">
        <v>0</v>
      </c>
      <c r="M18" s="8">
        <v>10300</v>
      </c>
      <c r="N18" s="8">
        <v>2000</v>
      </c>
      <c r="O18" s="8">
        <v>10300</v>
      </c>
      <c r="P18" s="8">
        <v>2000</v>
      </c>
      <c r="Q18" s="8">
        <v>2000</v>
      </c>
      <c r="R18" s="8">
        <v>10300</v>
      </c>
      <c r="S18" s="8">
        <v>0</v>
      </c>
      <c r="T18" s="8">
        <v>2000</v>
      </c>
      <c r="U18" s="118">
        <f t="shared" si="2"/>
        <v>56200</v>
      </c>
      <c r="V18" s="60">
        <f t="shared" si="7"/>
        <v>6244.4444444444443</v>
      </c>
      <c r="W18" s="61">
        <f t="shared" si="6"/>
        <v>17300</v>
      </c>
      <c r="X18" s="61">
        <f t="shared" si="3"/>
        <v>12300</v>
      </c>
      <c r="Y18" s="61">
        <f t="shared" si="4"/>
        <v>14300</v>
      </c>
      <c r="Z18" s="62">
        <f t="shared" si="5"/>
        <v>12300</v>
      </c>
    </row>
    <row r="19" spans="1:26" x14ac:dyDescent="0.3">
      <c r="A19" s="38">
        <v>13</v>
      </c>
      <c r="B19" s="39" t="s">
        <v>16</v>
      </c>
      <c r="C19" s="76">
        <f>BCG!C18</f>
        <v>390076</v>
      </c>
      <c r="D19" s="40">
        <f>DPT!D18</f>
        <v>16773.268</v>
      </c>
      <c r="E19" s="40">
        <f>Tetanus!D19</f>
        <v>19503.8</v>
      </c>
      <c r="F19" s="40">
        <f>Tetanus!E19</f>
        <v>8581.6719999999987</v>
      </c>
      <c r="G19" s="41">
        <f>(DPT!E18+PCV!E18+Measles!E18+Tetanus!F19)*0.05+(DPT!E18+PCV!E18+Measles!E18+Tetanus!F19)</f>
        <v>226031.15196936528</v>
      </c>
      <c r="H19" s="142">
        <f t="shared" si="1"/>
        <v>18900</v>
      </c>
      <c r="I19" s="8"/>
      <c r="J19" s="8">
        <v>12900</v>
      </c>
      <c r="K19" s="8">
        <v>3600</v>
      </c>
      <c r="L19" s="8">
        <v>9900</v>
      </c>
      <c r="M19" s="8">
        <v>9900</v>
      </c>
      <c r="N19" s="8">
        <v>18000</v>
      </c>
      <c r="O19" s="8">
        <v>19400</v>
      </c>
      <c r="P19" s="8">
        <v>6000</v>
      </c>
      <c r="Q19" s="8">
        <v>25000</v>
      </c>
      <c r="R19" s="8">
        <v>18900</v>
      </c>
      <c r="S19" s="8">
        <v>0</v>
      </c>
      <c r="T19" s="8">
        <v>18900</v>
      </c>
      <c r="U19" s="118">
        <f t="shared" si="2"/>
        <v>142500</v>
      </c>
      <c r="V19" s="60">
        <f t="shared" si="7"/>
        <v>14250</v>
      </c>
      <c r="W19" s="61">
        <f t="shared" si="6"/>
        <v>16500</v>
      </c>
      <c r="X19" s="61">
        <f t="shared" si="3"/>
        <v>37800</v>
      </c>
      <c r="Y19" s="61">
        <f t="shared" si="4"/>
        <v>50400</v>
      </c>
      <c r="Z19" s="62">
        <f t="shared" si="5"/>
        <v>37800</v>
      </c>
    </row>
    <row r="20" spans="1:26" x14ac:dyDescent="0.3">
      <c r="A20" s="38">
        <v>14</v>
      </c>
      <c r="B20" s="39" t="s">
        <v>17</v>
      </c>
      <c r="C20" s="76">
        <f>BCG!C19</f>
        <v>124044</v>
      </c>
      <c r="D20" s="40">
        <f>DPT!D19</f>
        <v>5333.8919999999998</v>
      </c>
      <c r="E20" s="40">
        <f>Tetanus!D20</f>
        <v>6202.2000000000007</v>
      </c>
      <c r="F20" s="40">
        <f>Tetanus!E20</f>
        <v>2728.9679999999998</v>
      </c>
      <c r="G20" s="41">
        <f>(DPT!E19+PCV!E19+Measles!E19+Tetanus!F20)*0.05+(DPT!E19+PCV!E19+Measles!E19+Tetanus!F20)</f>
        <v>71877.808977963141</v>
      </c>
      <c r="H20" s="142">
        <f t="shared" si="1"/>
        <v>6000</v>
      </c>
      <c r="I20" s="8"/>
      <c r="J20" s="8">
        <v>4100</v>
      </c>
      <c r="K20" s="8">
        <v>2200</v>
      </c>
      <c r="L20" s="8">
        <v>1000</v>
      </c>
      <c r="M20" s="8">
        <v>6000</v>
      </c>
      <c r="N20" s="8">
        <v>1900</v>
      </c>
      <c r="O20" s="8">
        <v>6000</v>
      </c>
      <c r="P20" s="8">
        <v>0</v>
      </c>
      <c r="Q20" s="8">
        <v>8100</v>
      </c>
      <c r="R20" s="8">
        <v>6000</v>
      </c>
      <c r="S20" s="8">
        <v>0</v>
      </c>
      <c r="T20" s="8">
        <v>4000</v>
      </c>
      <c r="U20" s="118">
        <f t="shared" si="2"/>
        <v>39300</v>
      </c>
      <c r="V20" s="60">
        <f t="shared" si="7"/>
        <v>4366.666666666667</v>
      </c>
      <c r="W20" s="61">
        <f t="shared" si="6"/>
        <v>6300</v>
      </c>
      <c r="X20" s="61">
        <f t="shared" si="3"/>
        <v>8900</v>
      </c>
      <c r="Y20" s="61">
        <f t="shared" si="4"/>
        <v>14100</v>
      </c>
      <c r="Z20" s="62">
        <f t="shared" si="5"/>
        <v>10000</v>
      </c>
    </row>
    <row r="21" spans="1:26" x14ac:dyDescent="0.3">
      <c r="A21" s="38">
        <v>15</v>
      </c>
      <c r="B21" s="39" t="s">
        <v>18</v>
      </c>
      <c r="C21" s="76">
        <f>BCG!C20</f>
        <v>436406</v>
      </c>
      <c r="D21" s="40">
        <f>DPT!D20</f>
        <v>18765.457999999999</v>
      </c>
      <c r="E21" s="40">
        <f>Tetanus!D21</f>
        <v>21820.300000000003</v>
      </c>
      <c r="F21" s="40">
        <f>Tetanus!E21</f>
        <v>9600.9319999999989</v>
      </c>
      <c r="G21" s="41">
        <f>(DPT!E20+PCV!E20+Measles!E20+Tetanus!F21)*0.05+(DPT!E20+PCV!E20+Measles!E20+Tetanus!F21)</f>
        <v>252877.26213953906</v>
      </c>
      <c r="H21" s="142">
        <f t="shared" si="1"/>
        <v>21100</v>
      </c>
      <c r="I21" s="8"/>
      <c r="J21" s="8">
        <v>14400</v>
      </c>
      <c r="K21" s="8">
        <v>0</v>
      </c>
      <c r="L21" s="8">
        <v>0</v>
      </c>
      <c r="M21" s="8">
        <v>21100</v>
      </c>
      <c r="N21" s="8">
        <v>1800</v>
      </c>
      <c r="O21" s="8">
        <v>21100</v>
      </c>
      <c r="P21" s="8">
        <v>5400</v>
      </c>
      <c r="Q21" s="8">
        <v>9000</v>
      </c>
      <c r="R21" s="8">
        <v>21100</v>
      </c>
      <c r="S21" s="8">
        <v>0</v>
      </c>
      <c r="T21" s="8">
        <v>800</v>
      </c>
      <c r="U21" s="118">
        <f t="shared" si="2"/>
        <v>94700</v>
      </c>
      <c r="V21" s="60">
        <f t="shared" si="7"/>
        <v>11837.5</v>
      </c>
      <c r="W21" s="61">
        <f t="shared" si="6"/>
        <v>14400</v>
      </c>
      <c r="X21" s="61">
        <f t="shared" si="3"/>
        <v>22900</v>
      </c>
      <c r="Y21" s="61">
        <f t="shared" si="4"/>
        <v>35500</v>
      </c>
      <c r="Z21" s="62">
        <f t="shared" si="5"/>
        <v>21900</v>
      </c>
    </row>
    <row r="22" spans="1:26" x14ac:dyDescent="0.3">
      <c r="A22" s="38">
        <v>16</v>
      </c>
      <c r="B22" s="39" t="s">
        <v>19</v>
      </c>
      <c r="C22" s="76">
        <f>BCG!C21</f>
        <v>188918</v>
      </c>
      <c r="D22" s="40">
        <f>DPT!D21</f>
        <v>8123.4739999999993</v>
      </c>
      <c r="E22" s="40">
        <f>Tetanus!D22</f>
        <v>9445.9</v>
      </c>
      <c r="F22" s="40">
        <f>Tetanus!E22</f>
        <v>4156.1959999999999</v>
      </c>
      <c r="G22" s="41">
        <f>(DPT!E21+PCV!E21+Measles!E21+Tetanus!F22)*0.05+(DPT!E21+PCV!E21+Measles!E21+Tetanus!F22)</f>
        <v>109469.31666585115</v>
      </c>
      <c r="H22" s="142">
        <f t="shared" si="1"/>
        <v>9200</v>
      </c>
      <c r="I22" s="8"/>
      <c r="J22" s="8">
        <v>6300</v>
      </c>
      <c r="K22" s="8">
        <v>8000</v>
      </c>
      <c r="L22" s="8">
        <v>7000</v>
      </c>
      <c r="M22" s="8">
        <v>9200</v>
      </c>
      <c r="N22" s="8">
        <v>8000</v>
      </c>
      <c r="O22" s="8">
        <v>9200</v>
      </c>
      <c r="P22" s="8">
        <v>2000</v>
      </c>
      <c r="Q22" s="8">
        <v>9000</v>
      </c>
      <c r="R22" s="8">
        <v>10800</v>
      </c>
      <c r="S22" s="8">
        <v>0</v>
      </c>
      <c r="T22" s="8">
        <v>0</v>
      </c>
      <c r="U22" s="118">
        <f t="shared" si="2"/>
        <v>69500</v>
      </c>
      <c r="V22" s="60">
        <f t="shared" si="7"/>
        <v>7722.2222222222226</v>
      </c>
      <c r="W22" s="61">
        <f t="shared" si="6"/>
        <v>14300</v>
      </c>
      <c r="X22" s="61">
        <f t="shared" si="3"/>
        <v>24200</v>
      </c>
      <c r="Y22" s="61">
        <f t="shared" si="4"/>
        <v>20200</v>
      </c>
      <c r="Z22" s="62">
        <f t="shared" si="5"/>
        <v>10800</v>
      </c>
    </row>
    <row r="23" spans="1:26" x14ac:dyDescent="0.3">
      <c r="A23" s="38">
        <v>17</v>
      </c>
      <c r="B23" s="39" t="s">
        <v>20</v>
      </c>
      <c r="C23" s="76">
        <f>BCG!C22</f>
        <v>151075</v>
      </c>
      <c r="D23" s="40">
        <f>DPT!D22</f>
        <v>6496.2249999999995</v>
      </c>
      <c r="E23" s="40">
        <f>Tetanus!D23</f>
        <v>7553.75</v>
      </c>
      <c r="F23" s="40">
        <f>Tetanus!E23</f>
        <v>3323.6499999999996</v>
      </c>
      <c r="G23" s="41">
        <f>(DPT!E22+PCV!E22+Measles!E22+Tetanus!F23)*0.05+(DPT!E22+PCV!E22+Measles!E22+Tetanus!F23)</f>
        <v>87541.033756939316</v>
      </c>
      <c r="H23" s="142">
        <f t="shared" si="1"/>
        <v>7300</v>
      </c>
      <c r="I23" s="8"/>
      <c r="J23" s="8">
        <v>5000</v>
      </c>
      <c r="K23" s="8">
        <v>7300</v>
      </c>
      <c r="L23" s="8">
        <v>0</v>
      </c>
      <c r="M23" s="8">
        <v>7300</v>
      </c>
      <c r="N23" s="8">
        <v>6000</v>
      </c>
      <c r="O23" s="8">
        <v>7300</v>
      </c>
      <c r="P23" s="8">
        <v>3100</v>
      </c>
      <c r="Q23" s="8">
        <v>4000</v>
      </c>
      <c r="R23" s="8">
        <v>7300</v>
      </c>
      <c r="S23" s="8">
        <v>0</v>
      </c>
      <c r="T23" s="8">
        <v>3700</v>
      </c>
      <c r="U23" s="118">
        <f t="shared" si="2"/>
        <v>51000</v>
      </c>
      <c r="V23" s="60">
        <f t="shared" si="7"/>
        <v>5666.666666666667</v>
      </c>
      <c r="W23" s="61">
        <f t="shared" si="6"/>
        <v>12300</v>
      </c>
      <c r="X23" s="61">
        <f t="shared" si="3"/>
        <v>13300</v>
      </c>
      <c r="Y23" s="61">
        <f t="shared" si="4"/>
        <v>14400</v>
      </c>
      <c r="Z23" s="62">
        <f t="shared" si="5"/>
        <v>11000</v>
      </c>
    </row>
    <row r="24" spans="1:26" x14ac:dyDescent="0.3">
      <c r="A24" s="38">
        <v>18</v>
      </c>
      <c r="B24" s="39" t="s">
        <v>21</v>
      </c>
      <c r="C24" s="76">
        <f>BCG!C23</f>
        <v>89253</v>
      </c>
      <c r="D24" s="40">
        <f>DPT!D23</f>
        <v>3837.8789999999999</v>
      </c>
      <c r="E24" s="40">
        <f>Tetanus!D24</f>
        <v>4462.6500000000005</v>
      </c>
      <c r="F24" s="40">
        <f>Tetanus!E24</f>
        <v>1963.5659999999998</v>
      </c>
      <c r="G24" s="41">
        <f>(DPT!E23+PCV!E23+Measles!E23+Tetanus!F24)*0.05+(DPT!E23+PCV!E23+Measles!E23+Tetanus!F24)</f>
        <v>51718.02009537055</v>
      </c>
      <c r="H24" s="142">
        <f t="shared" si="1"/>
        <v>4400</v>
      </c>
      <c r="I24" s="8"/>
      <c r="J24" s="8">
        <v>3000</v>
      </c>
      <c r="K24" s="8">
        <v>3000</v>
      </c>
      <c r="L24" s="8">
        <v>0</v>
      </c>
      <c r="M24" s="8">
        <v>4400</v>
      </c>
      <c r="N24" s="8">
        <v>0</v>
      </c>
      <c r="O24" s="8">
        <v>4400</v>
      </c>
      <c r="P24" s="8">
        <v>1800</v>
      </c>
      <c r="Q24" s="8">
        <v>4400</v>
      </c>
      <c r="R24" s="8">
        <v>4400</v>
      </c>
      <c r="S24" s="8">
        <v>0</v>
      </c>
      <c r="T24" s="8">
        <v>2200</v>
      </c>
      <c r="U24" s="118">
        <f t="shared" si="2"/>
        <v>27600</v>
      </c>
      <c r="V24" s="60">
        <f t="shared" si="7"/>
        <v>3450</v>
      </c>
      <c r="W24" s="61">
        <f t="shared" si="6"/>
        <v>6000</v>
      </c>
      <c r="X24" s="61">
        <f t="shared" si="3"/>
        <v>4400</v>
      </c>
      <c r="Y24" s="61">
        <f t="shared" si="4"/>
        <v>10600</v>
      </c>
      <c r="Z24" s="62">
        <f t="shared" si="5"/>
        <v>6600</v>
      </c>
    </row>
    <row r="25" spans="1:26" x14ac:dyDescent="0.3">
      <c r="A25" s="38">
        <v>19</v>
      </c>
      <c r="B25" s="39" t="s">
        <v>22</v>
      </c>
      <c r="C25" s="76">
        <f>BCG!C24</f>
        <v>177322</v>
      </c>
      <c r="D25" s="40">
        <f>DPT!D24</f>
        <v>7624.8459999999995</v>
      </c>
      <c r="E25" s="40">
        <f>Tetanus!D25</f>
        <v>8866.1</v>
      </c>
      <c r="F25" s="40">
        <f>Tetanus!E25</f>
        <v>3901.0839999999998</v>
      </c>
      <c r="G25" s="41">
        <f>(DPT!E24+PCV!E24+Measles!E24+Tetanus!F25)*0.05+(DPT!E24+PCV!E24+Measles!E24+Tetanus!F25)</f>
        <v>102749.96649245734</v>
      </c>
      <c r="H25" s="142">
        <f t="shared" si="1"/>
        <v>8600</v>
      </c>
      <c r="I25" s="8"/>
      <c r="J25" s="8">
        <v>5900</v>
      </c>
      <c r="K25" s="8">
        <v>0</v>
      </c>
      <c r="L25" s="8">
        <v>0</v>
      </c>
      <c r="M25" s="8">
        <v>8600</v>
      </c>
      <c r="N25" s="8">
        <v>0</v>
      </c>
      <c r="O25" s="8">
        <v>8600</v>
      </c>
      <c r="P25" s="8">
        <v>0</v>
      </c>
      <c r="Q25" s="8">
        <v>0</v>
      </c>
      <c r="R25" s="8">
        <v>8600</v>
      </c>
      <c r="S25" s="8">
        <v>0</v>
      </c>
      <c r="T25" s="8">
        <v>0</v>
      </c>
      <c r="U25" s="118">
        <f t="shared" si="2"/>
        <v>31700</v>
      </c>
      <c r="V25" s="60">
        <f t="shared" si="7"/>
        <v>7925</v>
      </c>
      <c r="W25" s="61">
        <f t="shared" si="6"/>
        <v>5900</v>
      </c>
      <c r="X25" s="61">
        <f t="shared" si="3"/>
        <v>8600</v>
      </c>
      <c r="Y25" s="61">
        <f t="shared" si="4"/>
        <v>8600</v>
      </c>
      <c r="Z25" s="62">
        <f t="shared" si="5"/>
        <v>8600</v>
      </c>
    </row>
    <row r="26" spans="1:26" x14ac:dyDescent="0.3">
      <c r="A26" s="38">
        <v>20</v>
      </c>
      <c r="B26" s="39" t="s">
        <v>23</v>
      </c>
      <c r="C26" s="76">
        <f>BCG!C25</f>
        <v>113569</v>
      </c>
      <c r="D26" s="40">
        <f>DPT!D25</f>
        <v>4883.4669999999996</v>
      </c>
      <c r="E26" s="40">
        <f>Tetanus!D26</f>
        <v>5678.4500000000007</v>
      </c>
      <c r="F26" s="40">
        <f>Tetanus!E26</f>
        <v>2498.518</v>
      </c>
      <c r="G26" s="41">
        <f>(DPT!E25+PCV!E25+Measles!E25+Tetanus!F26)*0.05+(DPT!E25+PCV!E25+Measles!E25+Tetanus!F26)</f>
        <v>65808.026892218055</v>
      </c>
      <c r="H26" s="142">
        <f t="shared" si="1"/>
        <v>5500</v>
      </c>
      <c r="I26" s="8"/>
      <c r="J26" s="8">
        <v>3800</v>
      </c>
      <c r="K26" s="8">
        <v>3000</v>
      </c>
      <c r="L26" s="8">
        <v>2000</v>
      </c>
      <c r="M26" s="8">
        <v>5500</v>
      </c>
      <c r="N26" s="8">
        <v>0</v>
      </c>
      <c r="O26" s="8">
        <v>5500</v>
      </c>
      <c r="P26" s="8">
        <v>0</v>
      </c>
      <c r="Q26" s="8">
        <v>3000</v>
      </c>
      <c r="R26" s="8">
        <v>5500</v>
      </c>
      <c r="S26" s="8">
        <v>0</v>
      </c>
      <c r="T26" s="8">
        <v>5000</v>
      </c>
      <c r="U26" s="118">
        <f t="shared" si="2"/>
        <v>33300</v>
      </c>
      <c r="V26" s="60">
        <f t="shared" si="7"/>
        <v>4162.5</v>
      </c>
      <c r="W26" s="61">
        <f t="shared" si="6"/>
        <v>6800</v>
      </c>
      <c r="X26" s="61">
        <f t="shared" si="3"/>
        <v>7500</v>
      </c>
      <c r="Y26" s="61">
        <f t="shared" si="4"/>
        <v>8500</v>
      </c>
      <c r="Z26" s="62">
        <f t="shared" si="5"/>
        <v>10500</v>
      </c>
    </row>
    <row r="27" spans="1:26" x14ac:dyDescent="0.3">
      <c r="A27" s="38">
        <v>21</v>
      </c>
      <c r="B27" s="39" t="s">
        <v>24</v>
      </c>
      <c r="C27" s="76">
        <f>BCG!C26</f>
        <v>224145</v>
      </c>
      <c r="D27" s="40">
        <f>DPT!D26</f>
        <v>9638.2349999999988</v>
      </c>
      <c r="E27" s="40">
        <f>Tetanus!D27</f>
        <v>11207.25</v>
      </c>
      <c r="F27" s="40">
        <f>Tetanus!E27</f>
        <v>4931.1899999999996</v>
      </c>
      <c r="G27" s="41">
        <f>(DPT!E26+PCV!E26+Measles!E26+Tetanus!F27)*0.05+(DPT!E26+PCV!E26+Measles!E26+Tetanus!F27)</f>
        <v>129881.74755220364</v>
      </c>
      <c r="H27" s="142">
        <f t="shared" si="1"/>
        <v>10900</v>
      </c>
      <c r="I27" s="8"/>
      <c r="J27" s="8">
        <v>7400</v>
      </c>
      <c r="K27" s="8">
        <v>10000</v>
      </c>
      <c r="L27" s="8">
        <v>10000</v>
      </c>
      <c r="M27" s="8">
        <v>10900</v>
      </c>
      <c r="N27" s="8">
        <v>1800</v>
      </c>
      <c r="O27" s="8">
        <v>10900</v>
      </c>
      <c r="P27" s="8">
        <v>4600</v>
      </c>
      <c r="Q27" s="8">
        <v>10000</v>
      </c>
      <c r="R27" s="8">
        <v>10000</v>
      </c>
      <c r="S27" s="8">
        <v>0</v>
      </c>
      <c r="T27" s="8">
        <v>10000</v>
      </c>
      <c r="U27" s="118">
        <f t="shared" si="2"/>
        <v>85600</v>
      </c>
      <c r="V27" s="60">
        <f t="shared" si="7"/>
        <v>8560</v>
      </c>
      <c r="W27" s="61">
        <f t="shared" si="6"/>
        <v>17400</v>
      </c>
      <c r="X27" s="61">
        <f t="shared" si="3"/>
        <v>22700</v>
      </c>
      <c r="Y27" s="61">
        <f t="shared" si="4"/>
        <v>25500</v>
      </c>
      <c r="Z27" s="62">
        <f t="shared" si="5"/>
        <v>20000</v>
      </c>
    </row>
    <row r="28" spans="1:26" x14ac:dyDescent="0.3">
      <c r="A28" s="38">
        <v>22</v>
      </c>
      <c r="B28" s="39" t="s">
        <v>25</v>
      </c>
      <c r="C28" s="76">
        <f>BCG!C27</f>
        <v>235621</v>
      </c>
      <c r="D28" s="40">
        <f>DPT!D27</f>
        <v>10131.703</v>
      </c>
      <c r="E28" s="40">
        <f>Tetanus!D28</f>
        <v>11781.050000000001</v>
      </c>
      <c r="F28" s="40">
        <f>Tetanus!E28</f>
        <v>5183.6619999999994</v>
      </c>
      <c r="G28" s="41">
        <f>(DPT!E27+PCV!E27+Measles!E27+Tetanus!F28)*0.05+(DPT!E27+PCV!E27+Measles!E27+Tetanus!F28)</f>
        <v>136531.56322914976</v>
      </c>
      <c r="H28" s="142">
        <f t="shared" si="1"/>
        <v>11400</v>
      </c>
      <c r="I28" s="8"/>
      <c r="J28" s="8">
        <v>7800</v>
      </c>
      <c r="K28" s="8">
        <v>0</v>
      </c>
      <c r="L28" s="8">
        <v>0</v>
      </c>
      <c r="M28" s="8">
        <v>11400</v>
      </c>
      <c r="N28" s="8">
        <v>0</v>
      </c>
      <c r="O28" s="8">
        <v>11400</v>
      </c>
      <c r="P28" s="8">
        <v>0</v>
      </c>
      <c r="Q28" s="8">
        <v>0</v>
      </c>
      <c r="R28" s="8">
        <v>11400</v>
      </c>
      <c r="S28" s="8">
        <v>0</v>
      </c>
      <c r="T28" s="8">
        <v>0</v>
      </c>
      <c r="U28" s="118">
        <f t="shared" si="2"/>
        <v>42000</v>
      </c>
      <c r="V28" s="60">
        <f t="shared" si="7"/>
        <v>10500</v>
      </c>
      <c r="W28" s="61">
        <f t="shared" si="6"/>
        <v>7800</v>
      </c>
      <c r="X28" s="61">
        <f t="shared" si="3"/>
        <v>11400</v>
      </c>
      <c r="Y28" s="61">
        <f t="shared" si="4"/>
        <v>11400</v>
      </c>
      <c r="Z28" s="62">
        <f t="shared" si="5"/>
        <v>11400</v>
      </c>
    </row>
    <row r="29" spans="1:26" x14ac:dyDescent="0.3">
      <c r="A29" s="38">
        <v>23</v>
      </c>
      <c r="B29" s="39" t="s">
        <v>26</v>
      </c>
      <c r="C29" s="76">
        <f>BCG!C28</f>
        <v>325527</v>
      </c>
      <c r="D29" s="40">
        <f>DPT!D28</f>
        <v>13997.660999999998</v>
      </c>
      <c r="E29" s="40">
        <f>Tetanus!D29</f>
        <v>16276.35</v>
      </c>
      <c r="F29" s="40">
        <f>Tetanus!E29</f>
        <v>7161.5939999999991</v>
      </c>
      <c r="G29" s="41">
        <f>(DPT!E28+PCV!E28+Measles!E28+Tetanus!F29)*0.05+(DPT!E28+PCV!E28+Measles!E28+Tetanus!F29)</f>
        <v>188627.96687602304</v>
      </c>
      <c r="H29" s="142">
        <f t="shared" si="1"/>
        <v>15800</v>
      </c>
      <c r="I29" s="8"/>
      <c r="J29" s="8">
        <v>10800</v>
      </c>
      <c r="K29" s="8">
        <v>15800</v>
      </c>
      <c r="L29" s="8">
        <v>15000</v>
      </c>
      <c r="M29" s="8">
        <v>15800</v>
      </c>
      <c r="N29" s="8">
        <v>0</v>
      </c>
      <c r="O29" s="8">
        <v>15800</v>
      </c>
      <c r="P29" s="8">
        <v>3000</v>
      </c>
      <c r="Q29" s="8">
        <v>15800</v>
      </c>
      <c r="R29" s="8">
        <v>15800</v>
      </c>
      <c r="S29" s="8">
        <v>0</v>
      </c>
      <c r="T29" s="8">
        <v>10000</v>
      </c>
      <c r="U29" s="118">
        <f t="shared" si="2"/>
        <v>117800</v>
      </c>
      <c r="V29" s="60">
        <f t="shared" si="7"/>
        <v>13088.888888888889</v>
      </c>
      <c r="W29" s="61">
        <f t="shared" si="6"/>
        <v>26600</v>
      </c>
      <c r="X29" s="61">
        <f t="shared" si="3"/>
        <v>30800</v>
      </c>
      <c r="Y29" s="61">
        <f t="shared" si="4"/>
        <v>34600</v>
      </c>
      <c r="Z29" s="62">
        <f t="shared" si="5"/>
        <v>25800</v>
      </c>
    </row>
    <row r="30" spans="1:26" x14ac:dyDescent="0.3">
      <c r="A30" s="38">
        <v>24</v>
      </c>
      <c r="B30" s="39" t="s">
        <v>27</v>
      </c>
      <c r="C30" s="76">
        <f>BCG!C29</f>
        <v>245873</v>
      </c>
      <c r="D30" s="40">
        <f>DPT!D29</f>
        <v>10572.538999999999</v>
      </c>
      <c r="E30" s="40">
        <f>Tetanus!D30</f>
        <v>12293.650000000001</v>
      </c>
      <c r="F30" s="40">
        <f>Tetanus!E30</f>
        <v>5409.2060000000001</v>
      </c>
      <c r="G30" s="41">
        <f>(DPT!E29+PCV!E29+Measles!E29+Tetanus!F30)*0.05+(DPT!E29+PCV!E29+Measles!E29+Tetanus!F30)</f>
        <v>142472.12704232955</v>
      </c>
      <c r="H30" s="142">
        <f t="shared" si="1"/>
        <v>11900</v>
      </c>
      <c r="I30" s="8"/>
      <c r="J30" s="8">
        <v>8200</v>
      </c>
      <c r="K30" s="8">
        <v>8000</v>
      </c>
      <c r="L30" s="8">
        <v>8000</v>
      </c>
      <c r="M30" s="8">
        <v>11900</v>
      </c>
      <c r="N30" s="8">
        <v>9000</v>
      </c>
      <c r="O30" s="8">
        <v>11900</v>
      </c>
      <c r="P30" s="8">
        <v>4500</v>
      </c>
      <c r="Q30" s="8">
        <v>10000</v>
      </c>
      <c r="R30" s="8">
        <v>11900</v>
      </c>
      <c r="S30" s="8">
        <v>0</v>
      </c>
      <c r="T30" s="8">
        <v>8000</v>
      </c>
      <c r="U30" s="118">
        <f t="shared" si="2"/>
        <v>91400</v>
      </c>
      <c r="V30" s="60">
        <f t="shared" si="7"/>
        <v>9140</v>
      </c>
      <c r="W30" s="61">
        <f t="shared" si="6"/>
        <v>16200</v>
      </c>
      <c r="X30" s="61">
        <f t="shared" si="3"/>
        <v>28900</v>
      </c>
      <c r="Y30" s="61">
        <f t="shared" si="4"/>
        <v>26400</v>
      </c>
      <c r="Z30" s="62">
        <f t="shared" si="5"/>
        <v>19900</v>
      </c>
    </row>
    <row r="31" spans="1:26" x14ac:dyDescent="0.3">
      <c r="A31" s="38">
        <v>25</v>
      </c>
      <c r="B31" s="39" t="s">
        <v>28</v>
      </c>
      <c r="C31" s="76">
        <f>BCG!C30</f>
        <v>100471</v>
      </c>
      <c r="D31" s="40">
        <f>DPT!D30</f>
        <v>4320.2529999999997</v>
      </c>
      <c r="E31" s="40">
        <f>Tetanus!D31</f>
        <v>5023.55</v>
      </c>
      <c r="F31" s="40">
        <f>Tetanus!E31</f>
        <v>2210.3620000000001</v>
      </c>
      <c r="G31" s="41">
        <f>(DPT!E30+PCV!E30+Measles!E30+Tetanus!F31)*0.05+(DPT!E30+PCV!E30+Measles!E30+Tetanus!F31)</f>
        <v>58218.336604954173</v>
      </c>
      <c r="H31" s="142">
        <f t="shared" si="1"/>
        <v>4900</v>
      </c>
      <c r="I31" s="8"/>
      <c r="J31" s="8">
        <v>3400</v>
      </c>
      <c r="K31" s="8">
        <v>0</v>
      </c>
      <c r="L31" s="8">
        <v>0</v>
      </c>
      <c r="M31" s="8">
        <v>4900</v>
      </c>
      <c r="N31" s="8">
        <v>0</v>
      </c>
      <c r="O31" s="8">
        <v>4900</v>
      </c>
      <c r="P31" s="8">
        <v>0</v>
      </c>
      <c r="Q31" s="8">
        <v>0</v>
      </c>
      <c r="R31" s="8">
        <v>4900</v>
      </c>
      <c r="S31" s="8">
        <v>0</v>
      </c>
      <c r="T31" s="8">
        <v>0</v>
      </c>
      <c r="U31" s="118">
        <f t="shared" si="2"/>
        <v>18100</v>
      </c>
      <c r="V31" s="60">
        <f t="shared" si="7"/>
        <v>4525</v>
      </c>
      <c r="W31" s="61">
        <f t="shared" si="6"/>
        <v>3400</v>
      </c>
      <c r="X31" s="61">
        <f t="shared" si="3"/>
        <v>4900</v>
      </c>
      <c r="Y31" s="61">
        <f t="shared" si="4"/>
        <v>4900</v>
      </c>
      <c r="Z31" s="62">
        <f t="shared" si="5"/>
        <v>4900</v>
      </c>
    </row>
    <row r="32" spans="1:26" x14ac:dyDescent="0.3">
      <c r="A32" s="38">
        <v>26</v>
      </c>
      <c r="B32" s="39" t="s">
        <v>29</v>
      </c>
      <c r="C32" s="76">
        <f>BCG!C31</f>
        <v>89960</v>
      </c>
      <c r="D32" s="40">
        <f>DPT!D31</f>
        <v>3868.2799999999997</v>
      </c>
      <c r="E32" s="40">
        <f>Tetanus!D32</f>
        <v>4498</v>
      </c>
      <c r="F32" s="40">
        <f>Tetanus!E32</f>
        <v>1979.12</v>
      </c>
      <c r="G32" s="41">
        <f>(DPT!E31+PCV!E31+Measles!E31+Tetanus!F32)*0.05+(DPT!E31+PCV!E31+Measles!E31+Tetanus!F32)</f>
        <v>52127.694170274772</v>
      </c>
      <c r="H32" s="142">
        <f t="shared" si="1"/>
        <v>4400</v>
      </c>
      <c r="I32" s="8"/>
      <c r="J32" s="8">
        <v>3000</v>
      </c>
      <c r="K32" s="8">
        <v>4400</v>
      </c>
      <c r="L32" s="8">
        <v>0</v>
      </c>
      <c r="M32" s="8">
        <v>4400</v>
      </c>
      <c r="N32" s="8">
        <v>0</v>
      </c>
      <c r="O32" s="8">
        <v>4400</v>
      </c>
      <c r="P32" s="8">
        <v>500</v>
      </c>
      <c r="Q32" s="8">
        <v>0</v>
      </c>
      <c r="R32" s="8">
        <v>4400</v>
      </c>
      <c r="S32" s="8">
        <v>0</v>
      </c>
      <c r="T32" s="8">
        <v>0</v>
      </c>
      <c r="U32" s="118">
        <f t="shared" si="2"/>
        <v>21100</v>
      </c>
      <c r="V32" s="60">
        <f t="shared" si="7"/>
        <v>3516.6666666666665</v>
      </c>
      <c r="W32" s="61">
        <f t="shared" si="6"/>
        <v>7400</v>
      </c>
      <c r="X32" s="61">
        <f t="shared" si="3"/>
        <v>4400</v>
      </c>
      <c r="Y32" s="61">
        <f t="shared" si="4"/>
        <v>4900</v>
      </c>
      <c r="Z32" s="62">
        <f t="shared" si="5"/>
        <v>4400</v>
      </c>
    </row>
    <row r="33" spans="1:26" x14ac:dyDescent="0.3">
      <c r="A33" s="38">
        <v>27</v>
      </c>
      <c r="B33" s="39" t="s">
        <v>30</v>
      </c>
      <c r="C33" s="76">
        <f>BCG!C32</f>
        <v>320468</v>
      </c>
      <c r="D33" s="40">
        <f>DPT!D32</f>
        <v>13780.124</v>
      </c>
      <c r="E33" s="40">
        <f>Tetanus!D33</f>
        <v>16023.400000000001</v>
      </c>
      <c r="F33" s="40">
        <f>Tetanus!E33</f>
        <v>7050.2959999999994</v>
      </c>
      <c r="G33" s="41">
        <f>(DPT!E32+PCV!E32+Measles!E32+Tetanus!F33)*0.05+(DPT!E32+PCV!E32+Measles!E32+Tetanus!F33)</f>
        <v>185696.50839661647</v>
      </c>
      <c r="H33" s="142">
        <f t="shared" si="1"/>
        <v>15500</v>
      </c>
      <c r="I33" s="8"/>
      <c r="J33" s="8">
        <v>10600</v>
      </c>
      <c r="K33" s="8">
        <v>15500</v>
      </c>
      <c r="L33" s="8">
        <v>2500</v>
      </c>
      <c r="M33" s="8">
        <v>15500</v>
      </c>
      <c r="N33" s="8">
        <v>6000</v>
      </c>
      <c r="O33" s="8">
        <v>15500</v>
      </c>
      <c r="P33" s="8">
        <v>4500</v>
      </c>
      <c r="Q33" s="8">
        <v>6000</v>
      </c>
      <c r="R33" s="8">
        <v>15500</v>
      </c>
      <c r="S33" s="8">
        <v>0</v>
      </c>
      <c r="T33" s="8">
        <v>7800</v>
      </c>
      <c r="U33" s="118">
        <f t="shared" si="2"/>
        <v>99400</v>
      </c>
      <c r="V33" s="60">
        <f t="shared" si="7"/>
        <v>9940</v>
      </c>
      <c r="W33" s="61">
        <f t="shared" si="6"/>
        <v>26100</v>
      </c>
      <c r="X33" s="61">
        <f t="shared" si="3"/>
        <v>24000</v>
      </c>
      <c r="Y33" s="61">
        <f t="shared" si="4"/>
        <v>26000</v>
      </c>
      <c r="Z33" s="62">
        <f t="shared" si="5"/>
        <v>23300</v>
      </c>
    </row>
    <row r="34" spans="1:26" x14ac:dyDescent="0.3">
      <c r="A34" s="38">
        <v>28</v>
      </c>
      <c r="B34" s="39" t="s">
        <v>31</v>
      </c>
      <c r="C34" s="76">
        <f>BCG!C33</f>
        <v>182579</v>
      </c>
      <c r="D34" s="40">
        <f>DPT!D33</f>
        <v>7850.896999999999</v>
      </c>
      <c r="E34" s="40">
        <f>Tetanus!D34</f>
        <v>9128.9500000000007</v>
      </c>
      <c r="F34" s="40">
        <f>Tetanus!E34</f>
        <v>4016.7379999999998</v>
      </c>
      <c r="G34" s="41">
        <f>(DPT!E33+PCV!E33+Measles!E33+Tetanus!F34)*0.05+(DPT!E33+PCV!E33+Measles!E33+Tetanus!F34)</f>
        <v>105796.15689100263</v>
      </c>
      <c r="H34" s="142">
        <f t="shared" si="1"/>
        <v>8900</v>
      </c>
      <c r="I34" s="8"/>
      <c r="J34" s="8">
        <v>6100</v>
      </c>
      <c r="K34" s="8">
        <v>6000</v>
      </c>
      <c r="L34" s="8">
        <v>3000</v>
      </c>
      <c r="M34" s="8">
        <v>8900</v>
      </c>
      <c r="N34" s="8">
        <v>3000</v>
      </c>
      <c r="O34" s="8">
        <v>8900</v>
      </c>
      <c r="P34" s="8">
        <v>0</v>
      </c>
      <c r="Q34" s="8">
        <v>6000</v>
      </c>
      <c r="R34" s="8">
        <v>6000</v>
      </c>
      <c r="S34" s="8">
        <v>7900</v>
      </c>
      <c r="T34" s="8">
        <v>8900</v>
      </c>
      <c r="U34" s="118">
        <f t="shared" si="2"/>
        <v>64700</v>
      </c>
      <c r="V34" s="60">
        <f t="shared" si="7"/>
        <v>6470</v>
      </c>
      <c r="W34" s="61">
        <f t="shared" si="6"/>
        <v>12100</v>
      </c>
      <c r="X34" s="61">
        <f t="shared" si="3"/>
        <v>14900</v>
      </c>
      <c r="Y34" s="61">
        <f t="shared" si="4"/>
        <v>14900</v>
      </c>
      <c r="Z34" s="62">
        <f t="shared" si="5"/>
        <v>22800</v>
      </c>
    </row>
    <row r="35" spans="1:26" x14ac:dyDescent="0.3">
      <c r="A35" s="38">
        <v>29</v>
      </c>
      <c r="B35" s="39" t="s">
        <v>32</v>
      </c>
      <c r="C35" s="76">
        <f>BCG!C34</f>
        <v>160075</v>
      </c>
      <c r="D35" s="40">
        <f>DPT!D34</f>
        <v>6883.2249999999995</v>
      </c>
      <c r="E35" s="40">
        <f>Tetanus!D35</f>
        <v>8003.75</v>
      </c>
      <c r="F35" s="40">
        <f>Tetanus!E35</f>
        <v>3521.6499999999996</v>
      </c>
      <c r="G35" s="41">
        <f>(DPT!E34+PCV!E34+Measles!E34+Tetanus!F35)*0.05+(DPT!E34+PCV!E34+Measles!E34+Tetanus!F35)</f>
        <v>92756.120990515061</v>
      </c>
      <c r="H35" s="142">
        <f t="shared" si="1"/>
        <v>7800</v>
      </c>
      <c r="I35" s="8"/>
      <c r="J35" s="8">
        <v>5300</v>
      </c>
      <c r="K35" s="8">
        <v>0</v>
      </c>
      <c r="L35" s="8">
        <v>0</v>
      </c>
      <c r="M35" s="8">
        <v>7800</v>
      </c>
      <c r="N35" s="8">
        <v>0</v>
      </c>
      <c r="O35" s="8">
        <v>7800</v>
      </c>
      <c r="P35" s="8">
        <v>0</v>
      </c>
      <c r="Q35" s="8">
        <v>0</v>
      </c>
      <c r="R35" s="8">
        <v>7800</v>
      </c>
      <c r="S35" s="8">
        <v>0</v>
      </c>
      <c r="T35" s="8">
        <v>7800</v>
      </c>
      <c r="U35" s="118">
        <f t="shared" si="2"/>
        <v>36500</v>
      </c>
      <c r="V35" s="60">
        <f t="shared" si="7"/>
        <v>7300</v>
      </c>
      <c r="W35" s="61">
        <f t="shared" si="6"/>
        <v>5300</v>
      </c>
      <c r="X35" s="61">
        <f t="shared" si="3"/>
        <v>7800</v>
      </c>
      <c r="Y35" s="61">
        <f t="shared" si="4"/>
        <v>7800</v>
      </c>
      <c r="Z35" s="62">
        <f t="shared" si="5"/>
        <v>15600</v>
      </c>
    </row>
    <row r="36" spans="1:26" x14ac:dyDescent="0.3">
      <c r="A36" s="38">
        <v>30</v>
      </c>
      <c r="B36" s="39" t="s">
        <v>33</v>
      </c>
      <c r="C36" s="76">
        <f>BCG!C35</f>
        <v>443733</v>
      </c>
      <c r="D36" s="40">
        <f>DPT!D35</f>
        <v>19080.519</v>
      </c>
      <c r="E36" s="40">
        <f>Tetanus!D36</f>
        <v>22186.65</v>
      </c>
      <c r="F36" s="40">
        <f>Tetanus!E36</f>
        <v>9762.1260000000002</v>
      </c>
      <c r="G36" s="41">
        <f>(DPT!E35+PCV!E35+Measles!E35+Tetanus!F36)*0.05+(DPT!E35+PCV!E35+Measles!E35+Tetanus!F36)</f>
        <v>257122.92260180676</v>
      </c>
      <c r="H36" s="142">
        <f t="shared" si="1"/>
        <v>21500</v>
      </c>
      <c r="I36" s="8"/>
      <c r="J36" s="8">
        <v>14700</v>
      </c>
      <c r="K36" s="8">
        <v>21500</v>
      </c>
      <c r="L36" s="8">
        <v>21500</v>
      </c>
      <c r="M36" s="8">
        <v>21500</v>
      </c>
      <c r="N36" s="8">
        <v>26500</v>
      </c>
      <c r="O36" s="8">
        <v>21500</v>
      </c>
      <c r="P36" s="8">
        <v>8500</v>
      </c>
      <c r="Q36" s="8">
        <v>21500</v>
      </c>
      <c r="R36" s="8">
        <v>21500</v>
      </c>
      <c r="S36" s="8">
        <v>5600</v>
      </c>
      <c r="T36" s="8">
        <v>0</v>
      </c>
      <c r="U36" s="118">
        <f t="shared" si="2"/>
        <v>184300</v>
      </c>
      <c r="V36" s="60">
        <f t="shared" si="7"/>
        <v>18430</v>
      </c>
      <c r="W36" s="61">
        <f t="shared" si="6"/>
        <v>36200</v>
      </c>
      <c r="X36" s="61">
        <f t="shared" si="3"/>
        <v>69500</v>
      </c>
      <c r="Y36" s="61">
        <f t="shared" si="4"/>
        <v>51500</v>
      </c>
      <c r="Z36" s="62">
        <f t="shared" si="5"/>
        <v>27100</v>
      </c>
    </row>
    <row r="37" spans="1:26" x14ac:dyDescent="0.3">
      <c r="A37" s="38">
        <v>31</v>
      </c>
      <c r="B37" s="39" t="s">
        <v>34</v>
      </c>
      <c r="C37" s="76">
        <f>BCG!C36</f>
        <v>573903</v>
      </c>
      <c r="D37" s="40">
        <f>DPT!D36</f>
        <v>24677.828999999998</v>
      </c>
      <c r="E37" s="40">
        <f>Tetanus!D37</f>
        <v>28695.15</v>
      </c>
      <c r="F37" s="40">
        <f>Tetanus!E37</f>
        <v>12625.866</v>
      </c>
      <c r="G37" s="41">
        <f>(DPT!E36+PCV!E36+Measles!E36+Tetanus!F37)*0.05+(DPT!E36+PCV!E36+Measles!E36+Tetanus!F37)</f>
        <v>332550.46762342378</v>
      </c>
      <c r="H37" s="142">
        <f t="shared" si="1"/>
        <v>27800</v>
      </c>
      <c r="I37" s="8"/>
      <c r="J37" s="8">
        <v>19000</v>
      </c>
      <c r="K37" s="8">
        <v>4800</v>
      </c>
      <c r="L37" s="8">
        <v>0</v>
      </c>
      <c r="M37" s="8">
        <v>27800</v>
      </c>
      <c r="N37" s="8">
        <v>24100</v>
      </c>
      <c r="O37" s="8">
        <v>27800</v>
      </c>
      <c r="P37" s="8">
        <v>0</v>
      </c>
      <c r="Q37" s="8">
        <v>0</v>
      </c>
      <c r="R37" s="8">
        <v>27800</v>
      </c>
      <c r="S37" s="8">
        <v>0</v>
      </c>
      <c r="T37" s="8">
        <v>6600</v>
      </c>
      <c r="U37" s="118">
        <f t="shared" si="2"/>
        <v>137900</v>
      </c>
      <c r="V37" s="60">
        <f t="shared" si="7"/>
        <v>19700</v>
      </c>
      <c r="W37" s="61">
        <f t="shared" si="6"/>
        <v>23800</v>
      </c>
      <c r="X37" s="61">
        <f t="shared" si="3"/>
        <v>51900</v>
      </c>
      <c r="Y37" s="61">
        <f t="shared" si="4"/>
        <v>27800</v>
      </c>
      <c r="Z37" s="62">
        <f t="shared" si="5"/>
        <v>34400</v>
      </c>
    </row>
    <row r="38" spans="1:26" x14ac:dyDescent="0.3">
      <c r="A38" s="38">
        <v>32</v>
      </c>
      <c r="B38" s="39" t="s">
        <v>35</v>
      </c>
      <c r="C38" s="76">
        <f>BCG!C37</f>
        <v>248083</v>
      </c>
      <c r="D38" s="40">
        <f>DPT!D37</f>
        <v>10667.569</v>
      </c>
      <c r="E38" s="40">
        <f>Tetanus!D38</f>
        <v>12404.150000000001</v>
      </c>
      <c r="F38" s="40">
        <f>Tetanus!E38</f>
        <v>5457.826</v>
      </c>
      <c r="G38" s="41">
        <f>(DPT!E37+PCV!E37+Measles!E37+Tetanus!F38)*0.05+(DPT!E37+PCV!E37+Measles!E37+Tetanus!F38)</f>
        <v>143752.72068524093</v>
      </c>
      <c r="H38" s="142">
        <f t="shared" si="1"/>
        <v>12000</v>
      </c>
      <c r="I38" s="8"/>
      <c r="J38" s="8">
        <v>8200</v>
      </c>
      <c r="K38" s="8">
        <v>0</v>
      </c>
      <c r="L38" s="8">
        <v>0</v>
      </c>
      <c r="M38" s="8">
        <v>12000</v>
      </c>
      <c r="N38" s="8">
        <v>4000</v>
      </c>
      <c r="O38" s="8">
        <v>12000</v>
      </c>
      <c r="P38" s="8">
        <v>5000</v>
      </c>
      <c r="Q38" s="8">
        <v>5000</v>
      </c>
      <c r="R38" s="8">
        <v>12000</v>
      </c>
      <c r="S38" s="8">
        <v>0</v>
      </c>
      <c r="T38" s="8">
        <v>1000</v>
      </c>
      <c r="U38" s="118">
        <f t="shared" si="2"/>
        <v>59200</v>
      </c>
      <c r="V38" s="60">
        <f t="shared" si="7"/>
        <v>7400</v>
      </c>
      <c r="W38" s="61">
        <f t="shared" si="6"/>
        <v>8200</v>
      </c>
      <c r="X38" s="61">
        <f t="shared" si="3"/>
        <v>16000</v>
      </c>
      <c r="Y38" s="61">
        <f t="shared" si="4"/>
        <v>22000</v>
      </c>
      <c r="Z38" s="62">
        <f t="shared" si="5"/>
        <v>13000</v>
      </c>
    </row>
    <row r="39" spans="1:26" x14ac:dyDescent="0.3">
      <c r="A39" s="38">
        <v>33</v>
      </c>
      <c r="B39" s="39" t="s">
        <v>36</v>
      </c>
      <c r="C39" s="76">
        <f>BCG!C38</f>
        <v>506388</v>
      </c>
      <c r="D39" s="40">
        <f>DPT!D38</f>
        <v>21774.683999999997</v>
      </c>
      <c r="E39" s="40">
        <f>Tetanus!D39</f>
        <v>25319.4</v>
      </c>
      <c r="F39" s="40">
        <f>Tetanus!E39</f>
        <v>11140.536</v>
      </c>
      <c r="G39" s="41">
        <f>(DPT!E38+PCV!E38+Measles!E38+Tetanus!F39)*0.05+(DPT!E38+PCV!E38+Measles!E38+Tetanus!F39)</f>
        <v>293428.62155954982</v>
      </c>
      <c r="H39" s="142">
        <f t="shared" si="1"/>
        <v>24500</v>
      </c>
      <c r="I39" s="8"/>
      <c r="J39" s="8">
        <v>16700</v>
      </c>
      <c r="K39" s="8">
        <v>0</v>
      </c>
      <c r="L39" s="8">
        <v>20000</v>
      </c>
      <c r="M39" s="8">
        <v>24500</v>
      </c>
      <c r="N39" s="8">
        <v>10000</v>
      </c>
      <c r="O39" s="8">
        <v>24500</v>
      </c>
      <c r="P39" s="8">
        <v>3000</v>
      </c>
      <c r="Q39" s="8">
        <v>10000</v>
      </c>
      <c r="R39" s="8">
        <v>26000</v>
      </c>
      <c r="S39" s="8">
        <v>0</v>
      </c>
      <c r="T39" s="8">
        <v>10000</v>
      </c>
      <c r="U39" s="118">
        <f t="shared" si="2"/>
        <v>144700</v>
      </c>
      <c r="V39" s="60">
        <f t="shared" si="7"/>
        <v>16077.777777777777</v>
      </c>
      <c r="W39" s="61">
        <f t="shared" si="6"/>
        <v>16700</v>
      </c>
      <c r="X39" s="61">
        <f t="shared" si="3"/>
        <v>54500</v>
      </c>
      <c r="Y39" s="61">
        <f t="shared" si="4"/>
        <v>37500</v>
      </c>
      <c r="Z39" s="62">
        <f t="shared" si="5"/>
        <v>36000</v>
      </c>
    </row>
    <row r="40" spans="1:26" x14ac:dyDescent="0.3">
      <c r="A40" s="38">
        <v>34</v>
      </c>
      <c r="B40" s="39" t="s">
        <v>37</v>
      </c>
      <c r="C40" s="76">
        <f>BCG!C39</f>
        <v>492116</v>
      </c>
      <c r="D40" s="40">
        <f>DPT!D39</f>
        <v>21160.987999999998</v>
      </c>
      <c r="E40" s="40">
        <f>Tetanus!D40</f>
        <v>24605.800000000003</v>
      </c>
      <c r="F40" s="40">
        <f>Tetanus!E40</f>
        <v>10826.552</v>
      </c>
      <c r="G40" s="41">
        <f>(DPT!E39+PCV!E39+Measles!E39+Tetanus!F40)*0.05+(DPT!E39+PCV!E39+Measles!E39+Tetanus!F40)</f>
        <v>285158.65211537277</v>
      </c>
      <c r="H40" s="142">
        <f t="shared" si="1"/>
        <v>23800</v>
      </c>
      <c r="I40" s="8"/>
      <c r="J40" s="8">
        <v>16300</v>
      </c>
      <c r="K40" s="8">
        <v>6000</v>
      </c>
      <c r="L40" s="8">
        <v>9000</v>
      </c>
      <c r="M40" s="8">
        <v>23800</v>
      </c>
      <c r="N40" s="8">
        <v>4400</v>
      </c>
      <c r="O40" s="8">
        <v>23800</v>
      </c>
      <c r="P40" s="8">
        <v>9900</v>
      </c>
      <c r="Q40" s="8">
        <v>8000</v>
      </c>
      <c r="R40" s="8">
        <v>23800</v>
      </c>
      <c r="S40" s="8">
        <v>0</v>
      </c>
      <c r="T40" s="8">
        <v>8000</v>
      </c>
      <c r="U40" s="118">
        <f t="shared" si="2"/>
        <v>133000</v>
      </c>
      <c r="V40" s="60">
        <f t="shared" si="7"/>
        <v>13300</v>
      </c>
      <c r="W40" s="61">
        <f t="shared" si="6"/>
        <v>22300</v>
      </c>
      <c r="X40" s="61">
        <f t="shared" si="3"/>
        <v>37200</v>
      </c>
      <c r="Y40" s="61">
        <f t="shared" si="4"/>
        <v>41700</v>
      </c>
      <c r="Z40" s="62">
        <f t="shared" si="5"/>
        <v>31800</v>
      </c>
    </row>
    <row r="41" spans="1:26" x14ac:dyDescent="0.3">
      <c r="A41" s="38">
        <v>35</v>
      </c>
      <c r="B41" s="39" t="s">
        <v>38</v>
      </c>
      <c r="C41" s="76">
        <f>BCG!C40</f>
        <v>468256</v>
      </c>
      <c r="D41" s="40">
        <f>DPT!D40</f>
        <v>20135.007999999998</v>
      </c>
      <c r="E41" s="40">
        <f>Tetanus!D41</f>
        <v>23412.800000000003</v>
      </c>
      <c r="F41" s="40">
        <f>Tetanus!E41</f>
        <v>10301.632</v>
      </c>
      <c r="G41" s="41">
        <f>(DPT!E40+PCV!E40+Measles!E40+Tetanus!F41)*0.05+(DPT!E40+PCV!E40+Measles!E40+Tetanus!F41)</f>
        <v>271332.87640502653</v>
      </c>
      <c r="H41" s="142">
        <f t="shared" si="1"/>
        <v>22700</v>
      </c>
      <c r="I41" s="8"/>
      <c r="J41" s="8">
        <v>15500</v>
      </c>
      <c r="K41" s="8">
        <v>13200</v>
      </c>
      <c r="L41" s="8">
        <v>13200</v>
      </c>
      <c r="M41" s="8">
        <v>22700</v>
      </c>
      <c r="N41" s="8">
        <v>48000</v>
      </c>
      <c r="O41" s="8">
        <v>22700</v>
      </c>
      <c r="P41" s="8">
        <v>0</v>
      </c>
      <c r="Q41" s="8">
        <v>9000</v>
      </c>
      <c r="R41" s="8">
        <v>0</v>
      </c>
      <c r="S41" s="8">
        <v>0</v>
      </c>
      <c r="T41" s="8">
        <v>0</v>
      </c>
      <c r="U41" s="118">
        <f t="shared" si="2"/>
        <v>144300</v>
      </c>
      <c r="V41" s="60">
        <f t="shared" si="7"/>
        <v>20614.285714285714</v>
      </c>
      <c r="W41" s="61">
        <f t="shared" si="6"/>
        <v>28700</v>
      </c>
      <c r="X41" s="61">
        <f t="shared" si="3"/>
        <v>83900</v>
      </c>
      <c r="Y41" s="61">
        <f t="shared" si="4"/>
        <v>31700</v>
      </c>
      <c r="Z41" s="62">
        <f t="shared" si="5"/>
        <v>0</v>
      </c>
    </row>
    <row r="42" spans="1:26" x14ac:dyDescent="0.3">
      <c r="A42" s="38">
        <v>36</v>
      </c>
      <c r="B42" s="39" t="s">
        <v>39</v>
      </c>
      <c r="C42" s="76">
        <f>BCG!C41</f>
        <v>169274</v>
      </c>
      <c r="D42" s="40">
        <f>DPT!D41</f>
        <v>7278.7819999999992</v>
      </c>
      <c r="E42" s="40">
        <f>Tetanus!D42</f>
        <v>8463.7000000000007</v>
      </c>
      <c r="F42" s="40">
        <f>Tetanus!E42</f>
        <v>3724.0279999999998</v>
      </c>
      <c r="G42" s="41">
        <f>(DPT!E41+PCV!E41+Measles!E41+Tetanus!F42)*0.05+(DPT!E41+PCV!E41+Measles!E41+Tetanus!F42)</f>
        <v>98086.519597366525</v>
      </c>
      <c r="H42" s="142">
        <f t="shared" si="1"/>
        <v>8200</v>
      </c>
      <c r="I42" s="8"/>
      <c r="J42" s="8">
        <v>5600</v>
      </c>
      <c r="K42" s="8">
        <v>8200</v>
      </c>
      <c r="L42" s="8">
        <v>0</v>
      </c>
      <c r="M42" s="8">
        <v>8200</v>
      </c>
      <c r="N42" s="8">
        <v>0</v>
      </c>
      <c r="O42" s="8">
        <v>8200</v>
      </c>
      <c r="P42" s="8">
        <v>0</v>
      </c>
      <c r="Q42" s="8">
        <v>0</v>
      </c>
      <c r="R42" s="8">
        <v>0</v>
      </c>
      <c r="S42" s="8">
        <v>0</v>
      </c>
      <c r="T42" s="8">
        <v>4000</v>
      </c>
      <c r="U42" s="118">
        <f t="shared" si="2"/>
        <v>34200</v>
      </c>
      <c r="V42" s="60">
        <f t="shared" si="7"/>
        <v>6840</v>
      </c>
      <c r="W42" s="61">
        <f t="shared" si="6"/>
        <v>13800</v>
      </c>
      <c r="X42" s="61">
        <f t="shared" si="3"/>
        <v>8200</v>
      </c>
      <c r="Y42" s="61">
        <f t="shared" si="4"/>
        <v>8200</v>
      </c>
      <c r="Z42" s="62">
        <f t="shared" si="5"/>
        <v>4000</v>
      </c>
    </row>
    <row r="43" spans="1:26" x14ac:dyDescent="0.3">
      <c r="A43" s="38">
        <v>37</v>
      </c>
      <c r="B43" s="39" t="s">
        <v>40</v>
      </c>
      <c r="C43" s="76">
        <f>BCG!C42</f>
        <v>534160</v>
      </c>
      <c r="D43" s="40">
        <f>DPT!D42</f>
        <v>22968.879999999997</v>
      </c>
      <c r="E43" s="40">
        <f>Tetanus!D43</f>
        <v>26708</v>
      </c>
      <c r="F43" s="40">
        <f>Tetanus!E43</f>
        <v>11751.519999999999</v>
      </c>
      <c r="G43" s="41">
        <f>(DPT!E42+PCV!E42+Measles!E42+Tetanus!F43)*0.05+(DPT!E42+PCV!E42+Measles!E42+Tetanus!F43)</f>
        <v>309521.22185409034</v>
      </c>
      <c r="H43" s="142">
        <f t="shared" si="1"/>
        <v>25800</v>
      </c>
      <c r="I43" s="8"/>
      <c r="J43" s="8">
        <v>17700</v>
      </c>
      <c r="K43" s="8">
        <v>25800</v>
      </c>
      <c r="L43" s="8">
        <v>0</v>
      </c>
      <c r="M43" s="8">
        <v>25800</v>
      </c>
      <c r="N43" s="8">
        <v>0</v>
      </c>
      <c r="O43" s="8">
        <v>25800</v>
      </c>
      <c r="P43" s="8">
        <v>0</v>
      </c>
      <c r="Q43" s="8">
        <v>0</v>
      </c>
      <c r="R43" s="8">
        <v>25800</v>
      </c>
      <c r="S43" s="8">
        <v>0</v>
      </c>
      <c r="T43" s="8">
        <v>3600</v>
      </c>
      <c r="U43" s="118">
        <f t="shared" si="2"/>
        <v>124500</v>
      </c>
      <c r="V43" s="60">
        <f t="shared" si="7"/>
        <v>20750</v>
      </c>
      <c r="W43" s="61">
        <f t="shared" si="6"/>
        <v>43500</v>
      </c>
      <c r="X43" s="61">
        <f t="shared" si="3"/>
        <v>25800</v>
      </c>
      <c r="Y43" s="61">
        <f t="shared" si="4"/>
        <v>25800</v>
      </c>
      <c r="Z43" s="62">
        <f t="shared" si="5"/>
        <v>29400</v>
      </c>
    </row>
    <row r="44" spans="1:26" x14ac:dyDescent="0.3">
      <c r="A44" s="38">
        <v>38</v>
      </c>
      <c r="B44" s="39" t="s">
        <v>41</v>
      </c>
      <c r="C44" s="76">
        <f>BCG!C43</f>
        <v>474216</v>
      </c>
      <c r="D44" s="40">
        <f>DPT!D43</f>
        <v>20391.287999999997</v>
      </c>
      <c r="E44" s="40">
        <f>Tetanus!D44</f>
        <v>23710.800000000003</v>
      </c>
      <c r="F44" s="40">
        <f>Tetanus!E44</f>
        <v>10432.751999999999</v>
      </c>
      <c r="G44" s="41">
        <f>(DPT!E43+PCV!E43+Measles!E43+Tetanus!F44)*0.05+(DPT!E43+PCV!E43+Measles!E43+Tetanus!F44)</f>
        <v>274786.42306192772</v>
      </c>
      <c r="H44" s="142">
        <f t="shared" si="1"/>
        <v>22900</v>
      </c>
      <c r="I44" s="8"/>
      <c r="J44" s="8">
        <v>15700</v>
      </c>
      <c r="K44" s="8">
        <v>10000</v>
      </c>
      <c r="L44" s="8">
        <v>14000</v>
      </c>
      <c r="M44" s="8">
        <v>22900</v>
      </c>
      <c r="N44" s="8">
        <v>6000</v>
      </c>
      <c r="O44" s="8">
        <v>22900</v>
      </c>
      <c r="P44" s="8">
        <v>9600</v>
      </c>
      <c r="Q44" s="8">
        <v>0</v>
      </c>
      <c r="R44" s="8">
        <v>22900</v>
      </c>
      <c r="S44" s="8">
        <v>0</v>
      </c>
      <c r="T44" s="8">
        <v>20000</v>
      </c>
      <c r="U44" s="118">
        <f t="shared" si="2"/>
        <v>144000</v>
      </c>
      <c r="V44" s="60">
        <f t="shared" si="7"/>
        <v>16000</v>
      </c>
      <c r="W44" s="61">
        <f t="shared" si="6"/>
        <v>25700</v>
      </c>
      <c r="X44" s="61">
        <f t="shared" si="3"/>
        <v>42900</v>
      </c>
      <c r="Y44" s="61">
        <f t="shared" si="4"/>
        <v>32500</v>
      </c>
      <c r="Z44" s="62">
        <f t="shared" si="5"/>
        <v>42900</v>
      </c>
    </row>
    <row r="45" spans="1:26" x14ac:dyDescent="0.3">
      <c r="A45" s="38">
        <v>39</v>
      </c>
      <c r="B45" s="39" t="s">
        <v>42</v>
      </c>
      <c r="C45" s="76">
        <f>BCG!C44</f>
        <v>213374</v>
      </c>
      <c r="D45" s="40">
        <f>DPT!D44</f>
        <v>9175.0819999999985</v>
      </c>
      <c r="E45" s="40">
        <f>Tetanus!D45</f>
        <v>10668.7</v>
      </c>
      <c r="F45" s="40">
        <f>Tetanus!E45</f>
        <v>4694.2280000000001</v>
      </c>
      <c r="G45" s="41">
        <f>(DPT!E44+PCV!E44+Measles!E44+Tetanus!F45)*0.05+(DPT!E44+PCV!E44+Measles!E44+Tetanus!F45)</f>
        <v>123640.44704188762</v>
      </c>
      <c r="H45" s="142">
        <f t="shared" si="1"/>
        <v>10400</v>
      </c>
      <c r="I45" s="8"/>
      <c r="J45" s="8">
        <v>7100</v>
      </c>
      <c r="K45" s="8">
        <v>0</v>
      </c>
      <c r="L45" s="8">
        <v>0</v>
      </c>
      <c r="M45" s="8">
        <v>10400</v>
      </c>
      <c r="N45" s="8">
        <v>0</v>
      </c>
      <c r="O45" s="8">
        <v>10400</v>
      </c>
      <c r="P45" s="8">
        <v>0</v>
      </c>
      <c r="Q45" s="8">
        <v>3300</v>
      </c>
      <c r="R45" s="8">
        <v>6600</v>
      </c>
      <c r="S45" s="8">
        <v>0</v>
      </c>
      <c r="T45" s="8">
        <v>9000</v>
      </c>
      <c r="U45" s="118">
        <f t="shared" si="2"/>
        <v>46800</v>
      </c>
      <c r="V45" s="60">
        <f t="shared" si="7"/>
        <v>7800</v>
      </c>
      <c r="W45" s="61">
        <f t="shared" si="6"/>
        <v>7100</v>
      </c>
      <c r="X45" s="61">
        <f t="shared" si="3"/>
        <v>10400</v>
      </c>
      <c r="Y45" s="61">
        <f t="shared" si="4"/>
        <v>13700</v>
      </c>
      <c r="Z45" s="62">
        <f t="shared" si="5"/>
        <v>15600</v>
      </c>
    </row>
    <row r="46" spans="1:26" x14ac:dyDescent="0.3">
      <c r="A46" s="38">
        <v>40</v>
      </c>
      <c r="B46" s="39" t="s">
        <v>43</v>
      </c>
      <c r="C46" s="76">
        <f>BCG!C45</f>
        <v>53406</v>
      </c>
      <c r="D46" s="40">
        <f>DPT!D45</f>
        <v>2296.4579999999996</v>
      </c>
      <c r="E46" s="40">
        <f>Tetanus!D46</f>
        <v>2670.3</v>
      </c>
      <c r="F46" s="40">
        <f>Tetanus!E46</f>
        <v>1174.932</v>
      </c>
      <c r="G46" s="41">
        <f>(DPT!E45+PCV!E45+Measles!E45+Tetanus!F46)*0.05+(DPT!E45+PCV!E45+Measles!E45+Tetanus!F46)</f>
        <v>30946.327644038396</v>
      </c>
      <c r="H46" s="142">
        <f t="shared" si="1"/>
        <v>2600</v>
      </c>
      <c r="I46" s="8"/>
      <c r="J46" s="8">
        <v>1800</v>
      </c>
      <c r="K46" s="8">
        <v>2600</v>
      </c>
      <c r="L46" s="8">
        <v>0</v>
      </c>
      <c r="M46" s="8">
        <v>0</v>
      </c>
      <c r="N46" s="8">
        <v>0</v>
      </c>
      <c r="O46" s="8">
        <v>2600</v>
      </c>
      <c r="P46" s="8">
        <v>0</v>
      </c>
      <c r="Q46" s="8">
        <v>0</v>
      </c>
      <c r="R46" s="8">
        <v>2600</v>
      </c>
      <c r="S46" s="8">
        <v>0</v>
      </c>
      <c r="T46" s="8">
        <v>0</v>
      </c>
      <c r="U46" s="118">
        <f t="shared" si="2"/>
        <v>9600</v>
      </c>
      <c r="V46" s="60">
        <f t="shared" si="7"/>
        <v>2400</v>
      </c>
      <c r="W46" s="61">
        <f t="shared" si="6"/>
        <v>4400</v>
      </c>
      <c r="X46" s="61">
        <f t="shared" si="3"/>
        <v>0</v>
      </c>
      <c r="Y46" s="61">
        <f t="shared" si="4"/>
        <v>2600</v>
      </c>
      <c r="Z46" s="62">
        <f t="shared" si="5"/>
        <v>2600</v>
      </c>
    </row>
    <row r="47" spans="1:26" x14ac:dyDescent="0.3">
      <c r="A47" s="38">
        <v>41</v>
      </c>
      <c r="B47" s="39" t="s">
        <v>44</v>
      </c>
      <c r="C47" s="76">
        <f>BCG!C46</f>
        <v>236927</v>
      </c>
      <c r="D47" s="40">
        <f>DPT!D46</f>
        <v>10187.860999999999</v>
      </c>
      <c r="E47" s="40">
        <f>Tetanus!D47</f>
        <v>11846.35</v>
      </c>
      <c r="F47" s="40">
        <f>Tetanus!E47</f>
        <v>5212.3939999999993</v>
      </c>
      <c r="G47" s="41">
        <f>(DPT!E46+PCV!E46+Measles!E46+Tetanus!F47)*0.05+(DPT!E46+PCV!E46+Measles!E46+Tetanus!F47)</f>
        <v>137288.33033215531</v>
      </c>
      <c r="H47" s="142">
        <f t="shared" si="1"/>
        <v>11500</v>
      </c>
      <c r="I47" s="8"/>
      <c r="J47" s="8">
        <v>7900</v>
      </c>
      <c r="K47" s="8">
        <v>9000</v>
      </c>
      <c r="L47" s="8">
        <v>3300</v>
      </c>
      <c r="M47" s="8">
        <v>11500</v>
      </c>
      <c r="N47" s="8">
        <v>3300</v>
      </c>
      <c r="O47" s="8">
        <v>3300</v>
      </c>
      <c r="P47" s="8">
        <v>0</v>
      </c>
      <c r="Q47" s="8">
        <v>15000</v>
      </c>
      <c r="R47" s="8">
        <v>11500</v>
      </c>
      <c r="S47" s="8">
        <v>0</v>
      </c>
      <c r="T47" s="8">
        <v>6000</v>
      </c>
      <c r="U47" s="118">
        <f t="shared" si="2"/>
        <v>70800</v>
      </c>
      <c r="V47" s="60">
        <f t="shared" si="7"/>
        <v>7866.666666666667</v>
      </c>
      <c r="W47" s="61">
        <f t="shared" si="6"/>
        <v>16900</v>
      </c>
      <c r="X47" s="61">
        <f t="shared" si="3"/>
        <v>18100</v>
      </c>
      <c r="Y47" s="61">
        <f t="shared" si="4"/>
        <v>18300</v>
      </c>
      <c r="Z47" s="62">
        <f t="shared" si="5"/>
        <v>17500</v>
      </c>
    </row>
    <row r="48" spans="1:26" x14ac:dyDescent="0.3">
      <c r="A48" s="38">
        <v>42</v>
      </c>
      <c r="B48" s="39" t="s">
        <v>45</v>
      </c>
      <c r="C48" s="76">
        <f>BCG!C47</f>
        <v>184131</v>
      </c>
      <c r="D48" s="40">
        <f>DPT!D47</f>
        <v>7917.6329999999998</v>
      </c>
      <c r="E48" s="40">
        <f>Tetanus!D48</f>
        <v>9206.5500000000011</v>
      </c>
      <c r="F48" s="40">
        <f>Tetanus!E48</f>
        <v>4050.8819999999996</v>
      </c>
      <c r="G48" s="41">
        <f>(DPT!E47+PCV!E47+Measles!E47+Tetanus!F48)*0.05+(DPT!E47+PCV!E47+Measles!E47+Tetanus!F48)</f>
        <v>106695.46971172593</v>
      </c>
      <c r="H48" s="142">
        <f t="shared" si="1"/>
        <v>8900</v>
      </c>
      <c r="I48" s="8"/>
      <c r="J48" s="8">
        <v>6100</v>
      </c>
      <c r="K48" s="8">
        <v>0</v>
      </c>
      <c r="L48" s="8">
        <v>4000</v>
      </c>
      <c r="M48" s="8">
        <v>8900</v>
      </c>
      <c r="N48" s="8">
        <v>0</v>
      </c>
      <c r="O48" s="8">
        <v>8900</v>
      </c>
      <c r="P48" s="8">
        <v>0</v>
      </c>
      <c r="Q48" s="8">
        <v>9900</v>
      </c>
      <c r="R48" s="8">
        <v>8900</v>
      </c>
      <c r="S48" s="8">
        <v>0</v>
      </c>
      <c r="T48" s="8">
        <v>8900</v>
      </c>
      <c r="U48" s="118">
        <f t="shared" si="2"/>
        <v>55600</v>
      </c>
      <c r="V48" s="60">
        <f t="shared" si="7"/>
        <v>7942.8571428571431</v>
      </c>
      <c r="W48" s="61">
        <f t="shared" si="6"/>
        <v>6100</v>
      </c>
      <c r="X48" s="61">
        <f t="shared" si="3"/>
        <v>12900</v>
      </c>
      <c r="Y48" s="61">
        <f t="shared" si="4"/>
        <v>18800</v>
      </c>
      <c r="Z48" s="62">
        <f t="shared" si="5"/>
        <v>17800</v>
      </c>
    </row>
    <row r="49" spans="1:26" x14ac:dyDescent="0.3">
      <c r="A49" s="38">
        <v>43</v>
      </c>
      <c r="B49" s="39" t="s">
        <v>46</v>
      </c>
      <c r="C49" s="76">
        <f>BCG!C48</f>
        <v>1516210</v>
      </c>
      <c r="D49" s="40">
        <f>DPT!D48</f>
        <v>65197.029999999992</v>
      </c>
      <c r="E49" s="40">
        <f>Tetanus!D49</f>
        <v>75810.5</v>
      </c>
      <c r="F49" s="40">
        <f>Tetanus!E49</f>
        <v>33356.619999999995</v>
      </c>
      <c r="G49" s="41">
        <f>(DPT!E48+PCV!E48+Measles!E48+Tetanus!F49)*0.05+(DPT!E48+PCV!E48+Measles!E48+Tetanus!F49)</f>
        <v>878574.15715776244</v>
      </c>
      <c r="H49" s="142">
        <f t="shared" si="1"/>
        <v>73300</v>
      </c>
      <c r="I49" s="8"/>
      <c r="J49" s="8">
        <v>50100</v>
      </c>
      <c r="K49" s="8">
        <v>73300</v>
      </c>
      <c r="L49" s="8">
        <v>72800</v>
      </c>
      <c r="M49" s="8">
        <v>73300</v>
      </c>
      <c r="N49" s="8">
        <v>75500</v>
      </c>
      <c r="O49" s="8">
        <v>73300</v>
      </c>
      <c r="P49" s="8">
        <v>8100</v>
      </c>
      <c r="Q49" s="8">
        <v>68200</v>
      </c>
      <c r="R49" s="8">
        <v>73300</v>
      </c>
      <c r="S49" s="8">
        <v>0</v>
      </c>
      <c r="T49" s="8">
        <v>50000</v>
      </c>
      <c r="U49" s="118">
        <f t="shared" si="2"/>
        <v>617900</v>
      </c>
      <c r="V49" s="60">
        <f t="shared" si="7"/>
        <v>61790</v>
      </c>
      <c r="W49" s="61">
        <f t="shared" si="6"/>
        <v>123400</v>
      </c>
      <c r="X49" s="61">
        <f t="shared" si="3"/>
        <v>221600</v>
      </c>
      <c r="Y49" s="61">
        <f t="shared" si="4"/>
        <v>149600</v>
      </c>
      <c r="Z49" s="62">
        <f t="shared" si="5"/>
        <v>123300</v>
      </c>
    </row>
    <row r="50" spans="1:26" x14ac:dyDescent="0.3">
      <c r="A50" s="38">
        <v>44</v>
      </c>
      <c r="B50" s="39" t="s">
        <v>47</v>
      </c>
      <c r="C50" s="76">
        <f>BCG!C49</f>
        <v>490255</v>
      </c>
      <c r="D50" s="40">
        <f>DPT!D49</f>
        <v>21080.964999999997</v>
      </c>
      <c r="E50" s="40">
        <f>Tetanus!D50</f>
        <v>24512.75</v>
      </c>
      <c r="F50" s="40">
        <f>Tetanus!E50</f>
        <v>10785.609999999999</v>
      </c>
      <c r="G50" s="41">
        <f>(DPT!E49+PCV!E49+Measles!E49+Tetanus!F50)*0.05+(DPT!E49+PCV!E49+Measles!E49+Tetanus!F50)</f>
        <v>284080.28796629678</v>
      </c>
      <c r="H50" s="142">
        <f t="shared" si="1"/>
        <v>23700</v>
      </c>
      <c r="I50" s="8"/>
      <c r="J50" s="8">
        <v>16200</v>
      </c>
      <c r="K50" s="8">
        <v>23700</v>
      </c>
      <c r="L50" s="8">
        <v>23100</v>
      </c>
      <c r="M50" s="8">
        <v>23700</v>
      </c>
      <c r="N50" s="8">
        <v>18000</v>
      </c>
      <c r="O50" s="8">
        <v>23700</v>
      </c>
      <c r="P50" s="8">
        <v>5600</v>
      </c>
      <c r="Q50" s="8">
        <v>23700</v>
      </c>
      <c r="R50" s="8">
        <v>23700</v>
      </c>
      <c r="S50" s="8">
        <v>0</v>
      </c>
      <c r="T50" s="8">
        <v>0</v>
      </c>
      <c r="U50" s="118">
        <f t="shared" si="2"/>
        <v>181400</v>
      </c>
      <c r="V50" s="60">
        <f t="shared" si="7"/>
        <v>20155.555555555555</v>
      </c>
      <c r="W50" s="61">
        <f t="shared" si="6"/>
        <v>39900</v>
      </c>
      <c r="X50" s="61">
        <f t="shared" si="3"/>
        <v>64800</v>
      </c>
      <c r="Y50" s="61">
        <f t="shared" si="4"/>
        <v>53000</v>
      </c>
      <c r="Z50" s="62">
        <f t="shared" si="5"/>
        <v>23700</v>
      </c>
    </row>
    <row r="51" spans="1:26" x14ac:dyDescent="0.3">
      <c r="A51" s="38">
        <v>45</v>
      </c>
      <c r="B51" s="39" t="s">
        <v>48</v>
      </c>
      <c r="C51" s="76">
        <f>BCG!C50</f>
        <v>421470</v>
      </c>
      <c r="D51" s="40">
        <f>DPT!D50</f>
        <v>18123.21</v>
      </c>
      <c r="E51" s="40">
        <f>Tetanus!D51</f>
        <v>21073.5</v>
      </c>
      <c r="F51" s="40">
        <f>Tetanus!E51</f>
        <v>9272.34</v>
      </c>
      <c r="G51" s="41">
        <f>(DPT!E50+PCV!E50+Measles!E50+Tetanus!F51)*0.05+(DPT!E50+PCV!E50+Measles!E50+Tetanus!F51)</f>
        <v>244222.53514835157</v>
      </c>
      <c r="H51" s="142">
        <f t="shared" si="1"/>
        <v>20400</v>
      </c>
      <c r="I51" s="8"/>
      <c r="J51" s="8">
        <v>13900</v>
      </c>
      <c r="K51" s="8">
        <v>9000</v>
      </c>
      <c r="L51" s="8">
        <v>4000</v>
      </c>
      <c r="M51" s="8">
        <v>20400</v>
      </c>
      <c r="N51" s="8">
        <v>14600</v>
      </c>
      <c r="O51" s="8">
        <v>20400</v>
      </c>
      <c r="P51" s="8">
        <v>0</v>
      </c>
      <c r="Q51" s="8">
        <v>20000</v>
      </c>
      <c r="R51" s="8">
        <v>20400</v>
      </c>
      <c r="S51" s="8">
        <v>0</v>
      </c>
      <c r="T51" s="8">
        <v>9000</v>
      </c>
      <c r="U51" s="118">
        <f t="shared" si="2"/>
        <v>131700</v>
      </c>
      <c r="V51" s="60">
        <f t="shared" si="7"/>
        <v>14633.333333333334</v>
      </c>
      <c r="W51" s="61">
        <f t="shared" si="6"/>
        <v>22900</v>
      </c>
      <c r="X51" s="61">
        <f t="shared" si="3"/>
        <v>39000</v>
      </c>
      <c r="Y51" s="61">
        <f t="shared" si="4"/>
        <v>40400</v>
      </c>
      <c r="Z51" s="62">
        <f t="shared" si="5"/>
        <v>29400</v>
      </c>
    </row>
    <row r="52" spans="1:26" x14ac:dyDescent="0.3">
      <c r="A52" s="38">
        <v>46</v>
      </c>
      <c r="B52" s="39" t="s">
        <v>49</v>
      </c>
      <c r="C52" s="76">
        <f>BCG!C51</f>
        <v>252075</v>
      </c>
      <c r="D52" s="40">
        <f>DPT!D51</f>
        <v>10839.224999999999</v>
      </c>
      <c r="E52" s="40">
        <f>Tetanus!D52</f>
        <v>12603.75</v>
      </c>
      <c r="F52" s="40">
        <f>Tetanus!E52</f>
        <v>5545.65</v>
      </c>
      <c r="G52" s="41">
        <f>(DPT!E51+PCV!E51+Measles!E51+Tetanus!F52)*0.05+(DPT!E51+PCV!E51+Measles!E51+Tetanus!F52)</f>
        <v>146065.90160040036</v>
      </c>
      <c r="H52" s="142">
        <f t="shared" si="1"/>
        <v>12200</v>
      </c>
      <c r="I52" s="8"/>
      <c r="J52" s="8">
        <v>8400</v>
      </c>
      <c r="K52" s="8">
        <v>300</v>
      </c>
      <c r="L52" s="8">
        <v>3000</v>
      </c>
      <c r="M52" s="8">
        <v>12200</v>
      </c>
      <c r="N52" s="8">
        <v>0</v>
      </c>
      <c r="O52" s="8">
        <v>12200</v>
      </c>
      <c r="P52" s="8">
        <v>3000</v>
      </c>
      <c r="Q52" s="8">
        <v>0</v>
      </c>
      <c r="R52" s="8">
        <v>12200</v>
      </c>
      <c r="S52" s="8">
        <v>0</v>
      </c>
      <c r="T52" s="8">
        <v>0</v>
      </c>
      <c r="U52" s="118">
        <f t="shared" si="2"/>
        <v>51300</v>
      </c>
      <c r="V52" s="60">
        <f t="shared" si="7"/>
        <v>7328.5714285714284</v>
      </c>
      <c r="W52" s="61">
        <f t="shared" si="6"/>
        <v>8700</v>
      </c>
      <c r="X52" s="61">
        <f t="shared" si="3"/>
        <v>15200</v>
      </c>
      <c r="Y52" s="61">
        <f t="shared" si="4"/>
        <v>15200</v>
      </c>
      <c r="Z52" s="62">
        <f t="shared" si="5"/>
        <v>12200</v>
      </c>
    </row>
    <row r="53" spans="1:26" x14ac:dyDescent="0.3">
      <c r="A53" s="38">
        <v>47</v>
      </c>
      <c r="B53" s="39" t="s">
        <v>50</v>
      </c>
      <c r="C53" s="76">
        <f>BCG!C52</f>
        <v>104580</v>
      </c>
      <c r="D53" s="40">
        <f>DPT!D52</f>
        <v>4496.9399999999996</v>
      </c>
      <c r="E53" s="40">
        <f>Tetanus!D53</f>
        <v>5229</v>
      </c>
      <c r="F53" s="40">
        <f>Tetanus!E53</f>
        <v>2300.7599999999998</v>
      </c>
      <c r="G53" s="41">
        <f>(DPT!E52+PCV!E52+Measles!E52+Tetanus!F53)*0.05+(DPT!E52+PCV!E52+Measles!E52+Tetanus!F53)</f>
        <v>60599.313654150021</v>
      </c>
      <c r="H53" s="142">
        <f t="shared" si="1"/>
        <v>5100</v>
      </c>
      <c r="I53" s="8"/>
      <c r="J53" s="8">
        <v>3500</v>
      </c>
      <c r="K53" s="8">
        <v>5100</v>
      </c>
      <c r="L53" s="8">
        <v>3000</v>
      </c>
      <c r="M53" s="8">
        <v>5100</v>
      </c>
      <c r="N53" s="8">
        <v>2000</v>
      </c>
      <c r="O53" s="8">
        <v>5100</v>
      </c>
      <c r="P53" s="8">
        <v>2200</v>
      </c>
      <c r="Q53" s="8">
        <v>0</v>
      </c>
      <c r="R53" s="8">
        <v>5100</v>
      </c>
      <c r="S53" s="8">
        <v>0</v>
      </c>
      <c r="T53" s="8">
        <v>2600</v>
      </c>
      <c r="U53" s="118">
        <f t="shared" si="2"/>
        <v>33700</v>
      </c>
      <c r="V53" s="60">
        <f t="shared" si="7"/>
        <v>3744.4444444444443</v>
      </c>
      <c r="W53" s="61">
        <f t="shared" si="6"/>
        <v>8600</v>
      </c>
      <c r="X53" s="61">
        <f t="shared" si="3"/>
        <v>10100</v>
      </c>
      <c r="Y53" s="61">
        <f t="shared" si="4"/>
        <v>7300</v>
      </c>
      <c r="Z53" s="62">
        <f t="shared" si="5"/>
        <v>7700</v>
      </c>
    </row>
    <row r="54" spans="1:26" x14ac:dyDescent="0.3">
      <c r="A54" s="38">
        <v>48</v>
      </c>
      <c r="B54" s="39" t="s">
        <v>51</v>
      </c>
      <c r="C54" s="76">
        <f>BCG!C53</f>
        <v>702029</v>
      </c>
      <c r="D54" s="40">
        <f>DPT!D53</f>
        <v>30187.246999999999</v>
      </c>
      <c r="E54" s="40">
        <f>Tetanus!D54</f>
        <v>35101.450000000004</v>
      </c>
      <c r="F54" s="40">
        <f>Tetanus!E54</f>
        <v>15444.637999999999</v>
      </c>
      <c r="G54" s="41">
        <f>(DPT!E53+PCV!E53+Measles!E53+Tetanus!F54)*0.05+(DPT!E53+PCV!E53+Measles!E53+Tetanus!F54)</f>
        <v>406793.60838888201</v>
      </c>
      <c r="H54" s="142">
        <f t="shared" si="1"/>
        <v>33900</v>
      </c>
      <c r="I54" s="8"/>
      <c r="J54" s="8">
        <v>23200</v>
      </c>
      <c r="K54" s="8">
        <v>33900</v>
      </c>
      <c r="L54" s="8">
        <v>3300</v>
      </c>
      <c r="M54" s="8">
        <v>33900</v>
      </c>
      <c r="N54" s="8">
        <v>0</v>
      </c>
      <c r="O54" s="8">
        <v>33900</v>
      </c>
      <c r="P54" s="8">
        <v>14200</v>
      </c>
      <c r="Q54" s="8">
        <v>6000</v>
      </c>
      <c r="R54" s="8">
        <v>33900</v>
      </c>
      <c r="S54" s="8">
        <v>14200</v>
      </c>
      <c r="T54" s="8">
        <v>6600</v>
      </c>
      <c r="U54" s="118">
        <f t="shared" si="2"/>
        <v>203100</v>
      </c>
      <c r="V54" s="60">
        <f t="shared" si="7"/>
        <v>20310</v>
      </c>
      <c r="W54" s="61">
        <f t="shared" si="6"/>
        <v>57100</v>
      </c>
      <c r="X54" s="61">
        <f t="shared" si="3"/>
        <v>37200</v>
      </c>
      <c r="Y54" s="61">
        <f t="shared" si="4"/>
        <v>54100</v>
      </c>
      <c r="Z54" s="62">
        <f t="shared" si="5"/>
        <v>54700</v>
      </c>
    </row>
    <row r="55" spans="1:26" x14ac:dyDescent="0.3">
      <c r="A55" s="38">
        <v>49</v>
      </c>
      <c r="B55" s="39" t="s">
        <v>52</v>
      </c>
      <c r="C55" s="76">
        <f>BCG!C54</f>
        <v>165553</v>
      </c>
      <c r="D55" s="40">
        <f>DPT!D54</f>
        <v>7118.7789999999995</v>
      </c>
      <c r="E55" s="40">
        <f>Tetanus!D55</f>
        <v>8277.65</v>
      </c>
      <c r="F55" s="40">
        <f>Tetanus!E55</f>
        <v>3642.1659999999997</v>
      </c>
      <c r="G55" s="41">
        <f>(DPT!E54+PCV!E54+Measles!E54+Tetanus!F55)*0.05+(DPT!E54+PCV!E54+Measles!E54+Tetanus!F55)</f>
        <v>95930.370753351483</v>
      </c>
      <c r="H55" s="142">
        <f t="shared" si="1"/>
        <v>8000</v>
      </c>
      <c r="I55" s="8"/>
      <c r="J55" s="8">
        <v>5500</v>
      </c>
      <c r="K55" s="8">
        <v>2000</v>
      </c>
      <c r="L55" s="8">
        <v>2000</v>
      </c>
      <c r="M55" s="8">
        <v>8000</v>
      </c>
      <c r="N55" s="8">
        <v>3000</v>
      </c>
      <c r="O55" s="8">
        <v>8000</v>
      </c>
      <c r="P55" s="8">
        <v>1000</v>
      </c>
      <c r="Q55" s="8">
        <v>3000</v>
      </c>
      <c r="R55" s="8">
        <v>8000</v>
      </c>
      <c r="S55" s="8">
        <v>0</v>
      </c>
      <c r="T55" s="8">
        <v>8000</v>
      </c>
      <c r="U55" s="118">
        <f t="shared" si="2"/>
        <v>48500</v>
      </c>
      <c r="V55" s="60">
        <f t="shared" si="7"/>
        <v>4850</v>
      </c>
      <c r="W55" s="61">
        <f t="shared" si="6"/>
        <v>7500</v>
      </c>
      <c r="X55" s="61">
        <f t="shared" si="3"/>
        <v>13000</v>
      </c>
      <c r="Y55" s="61">
        <f t="shared" si="4"/>
        <v>12000</v>
      </c>
      <c r="Z55" s="62">
        <f t="shared" si="5"/>
        <v>16000</v>
      </c>
    </row>
    <row r="56" spans="1:26" x14ac:dyDescent="0.3">
      <c r="A56" s="38">
        <v>50</v>
      </c>
      <c r="B56" s="39" t="s">
        <v>53</v>
      </c>
      <c r="C56" s="76">
        <f>BCG!C55</f>
        <v>370210</v>
      </c>
      <c r="D56" s="40">
        <f>DPT!D55</f>
        <v>15919.029999999999</v>
      </c>
      <c r="E56" s="40">
        <f>Tetanus!D56</f>
        <v>18510.5</v>
      </c>
      <c r="F56" s="40">
        <f>Tetanus!E56</f>
        <v>8144.62</v>
      </c>
      <c r="G56" s="41">
        <f>(DPT!E55+PCV!E55+Measles!E55+Tetanus!F56)*0.05+(DPT!E55+PCV!E55+Measles!E55+Tetanus!F56)</f>
        <v>214519.71608245251</v>
      </c>
      <c r="H56" s="142">
        <f t="shared" si="1"/>
        <v>17900</v>
      </c>
      <c r="I56" s="8"/>
      <c r="J56" s="8">
        <v>12300</v>
      </c>
      <c r="K56" s="8">
        <v>10000</v>
      </c>
      <c r="L56" s="8">
        <v>0</v>
      </c>
      <c r="M56" s="8">
        <v>17900</v>
      </c>
      <c r="N56" s="8">
        <v>10000</v>
      </c>
      <c r="O56" s="8">
        <v>17900</v>
      </c>
      <c r="P56" s="8">
        <v>7500</v>
      </c>
      <c r="Q56" s="8">
        <v>10000</v>
      </c>
      <c r="R56" s="8">
        <v>17900</v>
      </c>
      <c r="S56" s="8">
        <v>0</v>
      </c>
      <c r="T56" s="8">
        <v>9000</v>
      </c>
      <c r="U56" s="118">
        <f t="shared" si="2"/>
        <v>112500</v>
      </c>
      <c r="V56" s="60">
        <f t="shared" si="7"/>
        <v>12500</v>
      </c>
      <c r="W56" s="61">
        <f t="shared" si="6"/>
        <v>22300</v>
      </c>
      <c r="X56" s="61">
        <f t="shared" si="3"/>
        <v>27900</v>
      </c>
      <c r="Y56" s="61">
        <f t="shared" si="4"/>
        <v>35400</v>
      </c>
      <c r="Z56" s="62">
        <f t="shared" si="5"/>
        <v>26900</v>
      </c>
    </row>
    <row r="57" spans="1:26" x14ac:dyDescent="0.3">
      <c r="A57" s="38">
        <v>51</v>
      </c>
      <c r="B57" s="39" t="s">
        <v>54</v>
      </c>
      <c r="C57" s="76">
        <f>BCG!C56</f>
        <v>788714</v>
      </c>
      <c r="D57" s="40">
        <f>DPT!D56</f>
        <v>33914.701999999997</v>
      </c>
      <c r="E57" s="40">
        <f>Tetanus!D57</f>
        <v>39435.700000000004</v>
      </c>
      <c r="F57" s="40">
        <f>Tetanus!E57</f>
        <v>17351.707999999999</v>
      </c>
      <c r="G57" s="41">
        <f>(DPT!E56+PCV!E56+Measles!E56+Tetanus!F57)*0.05+(DPT!E56+PCV!E56+Measles!E56+Tetanus!F57)</f>
        <v>457023.59026027232</v>
      </c>
      <c r="H57" s="142">
        <f t="shared" si="1"/>
        <v>38100</v>
      </c>
      <c r="I57" s="8"/>
      <c r="J57" s="8">
        <v>26100</v>
      </c>
      <c r="K57" s="8">
        <v>38100</v>
      </c>
      <c r="L57" s="8">
        <v>0</v>
      </c>
      <c r="M57" s="8">
        <v>38100</v>
      </c>
      <c r="N57" s="8">
        <v>20000</v>
      </c>
      <c r="O57" s="8">
        <v>38100</v>
      </c>
      <c r="P57" s="8">
        <v>15900</v>
      </c>
      <c r="Q57" s="8">
        <v>38100</v>
      </c>
      <c r="R57" s="8">
        <v>38100</v>
      </c>
      <c r="S57" s="8">
        <v>18200</v>
      </c>
      <c r="T57" s="8">
        <v>30000</v>
      </c>
      <c r="U57" s="118">
        <f t="shared" si="2"/>
        <v>300700</v>
      </c>
      <c r="V57" s="60">
        <f t="shared" si="7"/>
        <v>30070</v>
      </c>
      <c r="W57" s="61">
        <f t="shared" si="6"/>
        <v>64200</v>
      </c>
      <c r="X57" s="61">
        <f t="shared" si="3"/>
        <v>58100</v>
      </c>
      <c r="Y57" s="61">
        <f t="shared" si="4"/>
        <v>92100</v>
      </c>
      <c r="Z57" s="62">
        <f t="shared" si="5"/>
        <v>86300</v>
      </c>
    </row>
    <row r="58" spans="1:26" x14ac:dyDescent="0.3">
      <c r="A58" s="38">
        <v>52</v>
      </c>
      <c r="B58" s="39" t="s">
        <v>55</v>
      </c>
      <c r="C58" s="76">
        <f>BCG!C57</f>
        <v>148606</v>
      </c>
      <c r="D58" s="40">
        <f>DPT!D57</f>
        <v>6390.0579999999991</v>
      </c>
      <c r="E58" s="40">
        <f>Tetanus!D58</f>
        <v>7430.3</v>
      </c>
      <c r="F58" s="40">
        <f>Tetanus!E58</f>
        <v>3269.3319999999999</v>
      </c>
      <c r="G58" s="41">
        <f>(DPT!E57+PCV!E57+Measles!E57+Tetanus!F58)*0.05+(DPT!E57+PCV!E57+Measles!E57+Tetanus!F58)</f>
        <v>86110.361492528362</v>
      </c>
      <c r="H58" s="142">
        <f t="shared" si="1"/>
        <v>7200</v>
      </c>
      <c r="I58" s="8"/>
      <c r="J58" s="8">
        <v>5000</v>
      </c>
      <c r="K58" s="8">
        <v>7200</v>
      </c>
      <c r="L58" s="8">
        <v>6600</v>
      </c>
      <c r="M58" s="8">
        <v>7200</v>
      </c>
      <c r="N58" s="8">
        <v>6000</v>
      </c>
      <c r="O58" s="8">
        <v>7200</v>
      </c>
      <c r="P58" s="8">
        <v>0</v>
      </c>
      <c r="Q58" s="8">
        <v>1000</v>
      </c>
      <c r="R58" s="8">
        <v>7200</v>
      </c>
      <c r="S58" s="8">
        <v>8800</v>
      </c>
      <c r="T58" s="8">
        <v>3600</v>
      </c>
      <c r="U58" s="118">
        <f t="shared" si="2"/>
        <v>59800</v>
      </c>
      <c r="V58" s="60">
        <f t="shared" si="7"/>
        <v>5980</v>
      </c>
      <c r="W58" s="61">
        <f t="shared" si="6"/>
        <v>12200</v>
      </c>
      <c r="X58" s="61">
        <f t="shared" si="3"/>
        <v>19800</v>
      </c>
      <c r="Y58" s="61">
        <f t="shared" si="4"/>
        <v>8200</v>
      </c>
      <c r="Z58" s="62">
        <f t="shared" si="5"/>
        <v>19600</v>
      </c>
    </row>
    <row r="59" spans="1:26" x14ac:dyDescent="0.3">
      <c r="A59" s="38">
        <v>53</v>
      </c>
      <c r="B59" s="39" t="s">
        <v>56</v>
      </c>
      <c r="C59" s="76">
        <f>BCG!C58</f>
        <v>202630</v>
      </c>
      <c r="D59" s="40">
        <f>DPT!D58</f>
        <v>8713.09</v>
      </c>
      <c r="E59" s="40">
        <f>Tetanus!D59</f>
        <v>10131.5</v>
      </c>
      <c r="F59" s="40">
        <f>Tetanus!E59</f>
        <v>4457.8599999999997</v>
      </c>
      <c r="G59" s="41">
        <f>(DPT!E58+PCV!E58+Measles!E58+Tetanus!F59)*0.05+(DPT!E58+PCV!E58+Measles!E58+Tetanus!F59)</f>
        <v>117414.79179327231</v>
      </c>
      <c r="H59" s="142">
        <f t="shared" si="1"/>
        <v>9800</v>
      </c>
      <c r="I59" s="8"/>
      <c r="J59" s="8">
        <v>6700</v>
      </c>
      <c r="K59" s="8">
        <v>0</v>
      </c>
      <c r="L59" s="8">
        <v>0</v>
      </c>
      <c r="M59" s="8">
        <v>9800</v>
      </c>
      <c r="N59" s="8">
        <v>0</v>
      </c>
      <c r="O59" s="8">
        <v>9800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18">
        <f t="shared" si="2"/>
        <v>26300</v>
      </c>
      <c r="V59" s="60">
        <f t="shared" si="7"/>
        <v>8766.6666666666661</v>
      </c>
      <c r="W59" s="61">
        <f t="shared" si="6"/>
        <v>6700</v>
      </c>
      <c r="X59" s="61">
        <f t="shared" si="3"/>
        <v>9800</v>
      </c>
      <c r="Y59" s="61">
        <f t="shared" si="4"/>
        <v>9800</v>
      </c>
      <c r="Z59" s="62">
        <f t="shared" si="5"/>
        <v>0</v>
      </c>
    </row>
    <row r="60" spans="1:26" x14ac:dyDescent="0.3">
      <c r="A60" s="38">
        <v>54</v>
      </c>
      <c r="B60" s="39" t="s">
        <v>57</v>
      </c>
      <c r="C60" s="76">
        <f>BCG!C59</f>
        <v>328544</v>
      </c>
      <c r="D60" s="40">
        <f>DPT!D59</f>
        <v>14127.391999999998</v>
      </c>
      <c r="E60" s="40">
        <f>Tetanus!D60</f>
        <v>16427.2</v>
      </c>
      <c r="F60" s="40">
        <f>Tetanus!E60</f>
        <v>7227.9679999999998</v>
      </c>
      <c r="G60" s="41">
        <f>(DPT!E59+PCV!E59+Measles!E59+Tetanus!F60)*0.05+(DPT!E59+PCV!E59+Measles!E59+Tetanus!F60)</f>
        <v>190376.18000754507</v>
      </c>
      <c r="H60" s="142">
        <f t="shared" si="1"/>
        <v>15900</v>
      </c>
      <c r="I60" s="8"/>
      <c r="J60" s="8">
        <v>10900</v>
      </c>
      <c r="K60" s="8">
        <v>0</v>
      </c>
      <c r="L60" s="8">
        <v>7000</v>
      </c>
      <c r="M60" s="8">
        <v>15900</v>
      </c>
      <c r="N60" s="8">
        <v>0</v>
      </c>
      <c r="O60" s="8">
        <v>15900</v>
      </c>
      <c r="P60" s="8">
        <v>0</v>
      </c>
      <c r="Q60" s="8">
        <v>6600</v>
      </c>
      <c r="R60" s="8">
        <v>15900</v>
      </c>
      <c r="S60" s="8">
        <v>0</v>
      </c>
      <c r="T60" s="8">
        <v>0</v>
      </c>
      <c r="U60" s="118">
        <f t="shared" si="2"/>
        <v>72200</v>
      </c>
      <c r="V60" s="60">
        <f t="shared" si="7"/>
        <v>12033.333333333334</v>
      </c>
      <c r="W60" s="61">
        <f t="shared" si="6"/>
        <v>10900</v>
      </c>
      <c r="X60" s="61">
        <f t="shared" si="3"/>
        <v>22900</v>
      </c>
      <c r="Y60" s="61">
        <f t="shared" si="4"/>
        <v>22500</v>
      </c>
      <c r="Z60" s="62">
        <f t="shared" si="5"/>
        <v>15900</v>
      </c>
    </row>
    <row r="61" spans="1:26" x14ac:dyDescent="0.3">
      <c r="A61" s="38">
        <v>55</v>
      </c>
      <c r="B61" s="39" t="s">
        <v>58</v>
      </c>
      <c r="C61" s="76">
        <f>BCG!C60</f>
        <v>268188</v>
      </c>
      <c r="D61" s="40">
        <f>DPT!D60</f>
        <v>11532.083999999999</v>
      </c>
      <c r="E61" s="40">
        <f>Tetanus!D61</f>
        <v>13409.400000000001</v>
      </c>
      <c r="F61" s="40">
        <f>Tetanus!E61</f>
        <v>5900.1359999999995</v>
      </c>
      <c r="G61" s="41">
        <f>(DPT!E60+PCV!E60+Measles!E60+Tetanus!F61)*0.05+(DPT!E60+PCV!E60+Measles!E60+Tetanus!F61)</f>
        <v>155402.64611091206</v>
      </c>
      <c r="H61" s="142">
        <f t="shared" si="1"/>
        <v>13000</v>
      </c>
      <c r="I61" s="8"/>
      <c r="J61" s="8">
        <v>8900</v>
      </c>
      <c r="K61" s="8">
        <v>0</v>
      </c>
      <c r="L61" s="8">
        <v>0</v>
      </c>
      <c r="M61" s="8">
        <v>13000</v>
      </c>
      <c r="N61" s="8">
        <v>0</v>
      </c>
      <c r="O61" s="8">
        <v>13000</v>
      </c>
      <c r="P61" s="8">
        <v>0</v>
      </c>
      <c r="Q61" s="8">
        <v>13000</v>
      </c>
      <c r="R61" s="8">
        <v>13000</v>
      </c>
      <c r="S61" s="8">
        <v>0</v>
      </c>
      <c r="T61" s="8">
        <v>0</v>
      </c>
      <c r="U61" s="118">
        <f t="shared" si="2"/>
        <v>60900</v>
      </c>
      <c r="V61" s="60">
        <f t="shared" si="7"/>
        <v>12180</v>
      </c>
      <c r="W61" s="61">
        <f t="shared" si="6"/>
        <v>8900</v>
      </c>
      <c r="X61" s="61">
        <f t="shared" si="3"/>
        <v>13000</v>
      </c>
      <c r="Y61" s="61">
        <f t="shared" si="4"/>
        <v>26000</v>
      </c>
      <c r="Z61" s="62">
        <f t="shared" si="5"/>
        <v>13000</v>
      </c>
    </row>
    <row r="62" spans="1:26" x14ac:dyDescent="0.3">
      <c r="A62" s="38">
        <v>56</v>
      </c>
      <c r="B62" s="39" t="s">
        <v>59</v>
      </c>
      <c r="C62" s="76">
        <f>BCG!C61</f>
        <v>287179</v>
      </c>
      <c r="D62" s="40">
        <f>DPT!D61</f>
        <v>12348.696999999998</v>
      </c>
      <c r="E62" s="40">
        <f>Tetanus!D62</f>
        <v>14358.95</v>
      </c>
      <c r="F62" s="40">
        <f>Tetanus!E62</f>
        <v>6317.9379999999992</v>
      </c>
      <c r="G62" s="41">
        <f>(DPT!E61+PCV!E61+Measles!E61+Tetanus!F62)*0.05+(DPT!E61+PCV!E61+Measles!E61+Tetanus!F62)</f>
        <v>166407.05962789396</v>
      </c>
      <c r="H62" s="142">
        <f t="shared" si="1"/>
        <v>13900</v>
      </c>
      <c r="I62" s="8"/>
      <c r="J62" s="8">
        <v>9500</v>
      </c>
      <c r="K62" s="8">
        <v>13900</v>
      </c>
      <c r="L62" s="8">
        <v>0</v>
      </c>
      <c r="M62" s="8">
        <v>13900</v>
      </c>
      <c r="N62" s="8">
        <v>4100</v>
      </c>
      <c r="O62" s="8">
        <v>13900</v>
      </c>
      <c r="P62" s="8">
        <v>3600</v>
      </c>
      <c r="Q62" s="8">
        <v>0</v>
      </c>
      <c r="R62" s="8">
        <v>13900</v>
      </c>
      <c r="S62" s="8">
        <v>0</v>
      </c>
      <c r="T62" s="8">
        <v>6600</v>
      </c>
      <c r="U62" s="118">
        <f t="shared" si="2"/>
        <v>79400</v>
      </c>
      <c r="V62" s="60">
        <f t="shared" si="7"/>
        <v>9925</v>
      </c>
      <c r="W62" s="61">
        <f t="shared" si="6"/>
        <v>23400</v>
      </c>
      <c r="X62" s="61">
        <f t="shared" si="3"/>
        <v>18000</v>
      </c>
      <c r="Y62" s="61">
        <f t="shared" si="4"/>
        <v>17500</v>
      </c>
      <c r="Z62" s="62">
        <f t="shared" si="5"/>
        <v>20500</v>
      </c>
    </row>
    <row r="63" spans="1:26" x14ac:dyDescent="0.3">
      <c r="A63" s="38">
        <v>57</v>
      </c>
      <c r="B63" s="39" t="s">
        <v>60</v>
      </c>
      <c r="C63" s="76">
        <f>BCG!C62</f>
        <v>204012</v>
      </c>
      <c r="D63" s="40">
        <f>DPT!D62</f>
        <v>8772.5159999999996</v>
      </c>
      <c r="E63" s="40">
        <f>Tetanus!D63</f>
        <v>10200.6</v>
      </c>
      <c r="F63" s="40">
        <f>Tetanus!E63</f>
        <v>4488.2640000000001</v>
      </c>
      <c r="G63" s="41">
        <f>(DPT!E62+PCV!E62+Measles!E62+Tetanus!F63)*0.05+(DPT!E62+PCV!E62+Measles!E62+Tetanus!F63)</f>
        <v>118215.59741069474</v>
      </c>
      <c r="H63" s="142">
        <f t="shared" si="1"/>
        <v>9900</v>
      </c>
      <c r="I63" s="8"/>
      <c r="J63" s="8">
        <v>6800</v>
      </c>
      <c r="K63" s="8">
        <v>9900</v>
      </c>
      <c r="L63" s="8">
        <v>9900</v>
      </c>
      <c r="M63" s="8">
        <v>9900</v>
      </c>
      <c r="N63" s="8">
        <v>0</v>
      </c>
      <c r="O63" s="8">
        <v>9900</v>
      </c>
      <c r="P63" s="8">
        <v>0</v>
      </c>
      <c r="Q63" s="8">
        <v>10000</v>
      </c>
      <c r="R63" s="8">
        <v>9900</v>
      </c>
      <c r="S63" s="8">
        <v>0</v>
      </c>
      <c r="T63" s="8">
        <v>0</v>
      </c>
      <c r="U63" s="118">
        <f t="shared" si="2"/>
        <v>66300</v>
      </c>
      <c r="V63" s="60">
        <f t="shared" si="7"/>
        <v>9471.4285714285706</v>
      </c>
      <c r="W63" s="61">
        <f t="shared" si="6"/>
        <v>16700</v>
      </c>
      <c r="X63" s="61">
        <f t="shared" si="3"/>
        <v>19800</v>
      </c>
      <c r="Y63" s="61">
        <f t="shared" si="4"/>
        <v>19900</v>
      </c>
      <c r="Z63" s="62">
        <f t="shared" si="5"/>
        <v>9900</v>
      </c>
    </row>
    <row r="64" spans="1:26" x14ac:dyDescent="0.3">
      <c r="A64" s="38">
        <v>58</v>
      </c>
      <c r="B64" s="39" t="s">
        <v>61</v>
      </c>
      <c r="C64" s="76">
        <f>BCG!C63</f>
        <v>208163</v>
      </c>
      <c r="D64" s="40">
        <f>DPT!D63</f>
        <v>8951.009</v>
      </c>
      <c r="E64" s="40">
        <f>Tetanus!D64</f>
        <v>10408.150000000001</v>
      </c>
      <c r="F64" s="40">
        <f>Tetanus!E64</f>
        <v>4579.5859999999993</v>
      </c>
      <c r="G64" s="41">
        <f>(DPT!E63+PCV!E63+Measles!E63+Tetanus!F64)*0.05+(DPT!E63+PCV!E63+Measles!E63+Tetanus!F64)</f>
        <v>120620.91153364728</v>
      </c>
      <c r="H64" s="142">
        <f t="shared" si="1"/>
        <v>10100</v>
      </c>
      <c r="I64" s="8"/>
      <c r="J64" s="8">
        <v>6900</v>
      </c>
      <c r="K64" s="8">
        <v>6600</v>
      </c>
      <c r="L64" s="8">
        <v>0</v>
      </c>
      <c r="M64" s="8">
        <v>10100</v>
      </c>
      <c r="N64" s="8">
        <v>9900</v>
      </c>
      <c r="O64" s="8">
        <v>10100</v>
      </c>
      <c r="P64" s="8">
        <v>3300</v>
      </c>
      <c r="Q64" s="8">
        <v>3300</v>
      </c>
      <c r="R64" s="8">
        <v>3300</v>
      </c>
      <c r="S64" s="8">
        <v>0</v>
      </c>
      <c r="T64" s="8">
        <v>9900</v>
      </c>
      <c r="U64" s="118">
        <f t="shared" si="2"/>
        <v>63400</v>
      </c>
      <c r="V64" s="60">
        <f t="shared" si="7"/>
        <v>7044.4444444444443</v>
      </c>
      <c r="W64" s="61">
        <f t="shared" si="6"/>
        <v>13500</v>
      </c>
      <c r="X64" s="61">
        <f t="shared" si="3"/>
        <v>20000</v>
      </c>
      <c r="Y64" s="61">
        <f t="shared" si="4"/>
        <v>16700</v>
      </c>
      <c r="Z64" s="62">
        <f t="shared" si="5"/>
        <v>13200</v>
      </c>
    </row>
    <row r="65" spans="1:26" x14ac:dyDescent="0.3">
      <c r="A65" s="38">
        <v>59</v>
      </c>
      <c r="B65" s="39" t="s">
        <v>62</v>
      </c>
      <c r="C65" s="76">
        <f>BCG!C64</f>
        <v>241878</v>
      </c>
      <c r="D65" s="40">
        <f>DPT!D64</f>
        <v>10400.753999999999</v>
      </c>
      <c r="E65" s="40">
        <f>Tetanus!D65</f>
        <v>12093.900000000001</v>
      </c>
      <c r="F65" s="40">
        <f>Tetanus!E65</f>
        <v>5321.3159999999998</v>
      </c>
      <c r="G65" s="41">
        <f>(DPT!E64+PCV!E64+Measles!E64+Tetanus!F65)*0.05+(DPT!E64+PCV!E64+Measles!E64+Tetanus!F65)</f>
        <v>140157.20776475902</v>
      </c>
      <c r="H65" s="142">
        <f t="shared" si="1"/>
        <v>11700</v>
      </c>
      <c r="I65" s="8"/>
      <c r="J65" s="8">
        <v>8000</v>
      </c>
      <c r="K65" s="8">
        <v>3000</v>
      </c>
      <c r="L65" s="8">
        <v>5000</v>
      </c>
      <c r="M65" s="8">
        <v>11700</v>
      </c>
      <c r="N65" s="8">
        <v>10000</v>
      </c>
      <c r="O65" s="8">
        <v>11700</v>
      </c>
      <c r="P65" s="8">
        <v>1000</v>
      </c>
      <c r="Q65" s="8">
        <v>11700</v>
      </c>
      <c r="R65" s="8">
        <v>11700</v>
      </c>
      <c r="S65" s="8">
        <v>0</v>
      </c>
      <c r="T65" s="8">
        <v>5900</v>
      </c>
      <c r="U65" s="118">
        <f t="shared" si="2"/>
        <v>79700</v>
      </c>
      <c r="V65" s="60">
        <f t="shared" si="7"/>
        <v>7970</v>
      </c>
      <c r="W65" s="61">
        <f t="shared" si="6"/>
        <v>11000</v>
      </c>
      <c r="X65" s="61">
        <f t="shared" si="3"/>
        <v>26700</v>
      </c>
      <c r="Y65" s="61">
        <f t="shared" si="4"/>
        <v>24400</v>
      </c>
      <c r="Z65" s="62">
        <f t="shared" si="5"/>
        <v>17600</v>
      </c>
    </row>
    <row r="66" spans="1:26" x14ac:dyDescent="0.3">
      <c r="A66" s="38">
        <v>60</v>
      </c>
      <c r="B66" s="39" t="s">
        <v>63</v>
      </c>
      <c r="C66" s="76">
        <f>BCG!C65</f>
        <v>178909</v>
      </c>
      <c r="D66" s="40">
        <f>DPT!D65</f>
        <v>7693.0869999999995</v>
      </c>
      <c r="E66" s="40">
        <f>Tetanus!D66</f>
        <v>8945.4500000000007</v>
      </c>
      <c r="F66" s="40">
        <f>Tetanus!E66</f>
        <v>3935.9979999999996</v>
      </c>
      <c r="G66" s="41">
        <f>(DPT!E65+PCV!E65+Measles!E65+Tetanus!F66)*0.05+(DPT!E65+PCV!E65+Measles!E65+Tetanus!F66)</f>
        <v>103669.56020797788</v>
      </c>
      <c r="H66" s="142">
        <f t="shared" si="1"/>
        <v>8700</v>
      </c>
      <c r="I66" s="8"/>
      <c r="J66" s="8">
        <v>6000</v>
      </c>
      <c r="K66" s="8">
        <v>0</v>
      </c>
      <c r="L66" s="8">
        <v>0</v>
      </c>
      <c r="M66" s="8">
        <v>8700</v>
      </c>
      <c r="N66" s="8">
        <v>0</v>
      </c>
      <c r="O66" s="8">
        <v>8700</v>
      </c>
      <c r="P66" s="8">
        <v>0</v>
      </c>
      <c r="Q66" s="8">
        <v>0</v>
      </c>
      <c r="R66" s="8">
        <v>8700</v>
      </c>
      <c r="S66" s="8">
        <v>0</v>
      </c>
      <c r="T66" s="8">
        <v>5000</v>
      </c>
      <c r="U66" s="118">
        <f t="shared" si="2"/>
        <v>37100</v>
      </c>
      <c r="V66" s="60">
        <f t="shared" si="7"/>
        <v>7420</v>
      </c>
      <c r="W66" s="61">
        <f t="shared" si="6"/>
        <v>6000</v>
      </c>
      <c r="X66" s="61">
        <f t="shared" si="3"/>
        <v>8700</v>
      </c>
      <c r="Y66" s="61">
        <f t="shared" si="4"/>
        <v>8700</v>
      </c>
      <c r="Z66" s="62">
        <f t="shared" si="5"/>
        <v>13700</v>
      </c>
    </row>
    <row r="67" spans="1:26" x14ac:dyDescent="0.3">
      <c r="A67" s="38">
        <v>61</v>
      </c>
      <c r="B67" s="39" t="s">
        <v>64</v>
      </c>
      <c r="C67" s="76">
        <f>BCG!C66</f>
        <v>258073</v>
      </c>
      <c r="D67" s="40">
        <f>DPT!D66</f>
        <v>11097.138999999999</v>
      </c>
      <c r="E67" s="40">
        <f>Tetanus!D67</f>
        <v>12903.650000000001</v>
      </c>
      <c r="F67" s="40">
        <f>Tetanus!E67</f>
        <v>5677.6059999999998</v>
      </c>
      <c r="G67" s="41">
        <f>(DPT!E66+PCV!E66+Measles!E66+Tetanus!F67)*0.05+(DPT!E66+PCV!E66+Measles!E66+Tetanus!F67)</f>
        <v>149541.46751451003</v>
      </c>
      <c r="H67" s="142">
        <f t="shared" si="1"/>
        <v>12500</v>
      </c>
      <c r="I67" s="8"/>
      <c r="J67" s="8">
        <v>8600</v>
      </c>
      <c r="K67" s="8">
        <v>0</v>
      </c>
      <c r="L67" s="8">
        <v>19800</v>
      </c>
      <c r="M67" s="8">
        <v>12500</v>
      </c>
      <c r="N67" s="8">
        <v>9900</v>
      </c>
      <c r="O67" s="8">
        <v>12500</v>
      </c>
      <c r="P67" s="8">
        <v>0</v>
      </c>
      <c r="Q67" s="8">
        <v>6600</v>
      </c>
      <c r="R67" s="8">
        <v>6600</v>
      </c>
      <c r="S67" s="8">
        <v>0</v>
      </c>
      <c r="T67" s="8">
        <v>9900</v>
      </c>
      <c r="U67" s="118">
        <f t="shared" si="2"/>
        <v>86400</v>
      </c>
      <c r="V67" s="60">
        <f t="shared" si="7"/>
        <v>10800</v>
      </c>
      <c r="W67" s="61">
        <f t="shared" si="6"/>
        <v>8600</v>
      </c>
      <c r="X67" s="61">
        <f t="shared" si="3"/>
        <v>42200</v>
      </c>
      <c r="Y67" s="61">
        <f t="shared" si="4"/>
        <v>19100</v>
      </c>
      <c r="Z67" s="62">
        <f t="shared" si="5"/>
        <v>16500</v>
      </c>
    </row>
    <row r="68" spans="1:26" x14ac:dyDescent="0.3">
      <c r="A68" s="38">
        <v>62</v>
      </c>
      <c r="B68" s="39" t="s">
        <v>65</v>
      </c>
      <c r="C68" s="76">
        <f>BCG!C67</f>
        <v>95623</v>
      </c>
      <c r="D68" s="40">
        <f>DPT!D67</f>
        <v>4111.7889999999998</v>
      </c>
      <c r="E68" s="40">
        <f>Tetanus!D68</f>
        <v>4781.1500000000005</v>
      </c>
      <c r="F68" s="40">
        <f>Tetanus!E68</f>
        <v>2103.7059999999997</v>
      </c>
      <c r="G68" s="41">
        <f>(DPT!E67+PCV!E67+Measles!E67+Tetanus!F68)*0.05+(DPT!E67+PCV!E67+Measles!E67+Tetanus!F68)</f>
        <v>55409.142948468034</v>
      </c>
      <c r="H68" s="142">
        <f t="shared" si="1"/>
        <v>4700</v>
      </c>
      <c r="I68" s="8"/>
      <c r="J68" s="8">
        <v>3200</v>
      </c>
      <c r="K68" s="8">
        <v>4700</v>
      </c>
      <c r="L68" s="8">
        <v>0</v>
      </c>
      <c r="M68" s="8">
        <v>4700</v>
      </c>
      <c r="N68" s="8">
        <v>4700</v>
      </c>
      <c r="O68" s="8">
        <v>4700</v>
      </c>
      <c r="P68" s="8">
        <v>2000</v>
      </c>
      <c r="Q68" s="8">
        <v>4700</v>
      </c>
      <c r="R68" s="8">
        <v>4700</v>
      </c>
      <c r="S68" s="8">
        <v>0</v>
      </c>
      <c r="T68" s="8">
        <v>4700</v>
      </c>
      <c r="U68" s="118">
        <f t="shared" si="2"/>
        <v>38100</v>
      </c>
      <c r="V68" s="60">
        <f t="shared" si="7"/>
        <v>4233.333333333333</v>
      </c>
      <c r="W68" s="61">
        <f t="shared" si="6"/>
        <v>7900</v>
      </c>
      <c r="X68" s="61">
        <f t="shared" si="3"/>
        <v>9400</v>
      </c>
      <c r="Y68" s="61">
        <f t="shared" si="4"/>
        <v>11400</v>
      </c>
      <c r="Z68" s="62">
        <f t="shared" si="5"/>
        <v>9400</v>
      </c>
    </row>
    <row r="69" spans="1:26" x14ac:dyDescent="0.3">
      <c r="A69" s="38">
        <v>63</v>
      </c>
      <c r="B69" s="39" t="s">
        <v>66</v>
      </c>
      <c r="C69" s="76">
        <f>BCG!C68</f>
        <v>214057</v>
      </c>
      <c r="D69" s="40">
        <f>DPT!D68</f>
        <v>9204.4509999999991</v>
      </c>
      <c r="E69" s="40">
        <f>Tetanus!D69</f>
        <v>10702.85</v>
      </c>
      <c r="F69" s="40">
        <f>Tetanus!E69</f>
        <v>4709.2539999999999</v>
      </c>
      <c r="G69" s="41">
        <f>(DPT!E68+PCV!E68+Measles!E68+Tetanus!F69)*0.05+(DPT!E68+PCV!E68+Measles!E68+Tetanus!F69)</f>
        <v>124036.21421750229</v>
      </c>
      <c r="H69" s="142">
        <f t="shared" si="1"/>
        <v>10400</v>
      </c>
      <c r="I69" s="8"/>
      <c r="J69" s="8">
        <v>7100</v>
      </c>
      <c r="K69" s="8">
        <v>0</v>
      </c>
      <c r="L69" s="8">
        <v>0</v>
      </c>
      <c r="M69" s="8">
        <v>10400</v>
      </c>
      <c r="N69" s="8">
        <v>6600</v>
      </c>
      <c r="O69" s="8">
        <v>10400</v>
      </c>
      <c r="P69" s="8">
        <v>0</v>
      </c>
      <c r="Q69" s="8">
        <v>6600</v>
      </c>
      <c r="R69" s="8">
        <v>10400</v>
      </c>
      <c r="S69" s="8">
        <v>2200</v>
      </c>
      <c r="T69" s="8">
        <v>0</v>
      </c>
      <c r="U69" s="118">
        <f t="shared" si="2"/>
        <v>53700</v>
      </c>
      <c r="V69" s="60">
        <f t="shared" si="7"/>
        <v>7671.4285714285716</v>
      </c>
      <c r="W69" s="61">
        <f t="shared" si="6"/>
        <v>7100</v>
      </c>
      <c r="X69" s="61">
        <f t="shared" si="3"/>
        <v>17000</v>
      </c>
      <c r="Y69" s="61">
        <f t="shared" si="4"/>
        <v>17000</v>
      </c>
      <c r="Z69" s="62">
        <f t="shared" si="5"/>
        <v>12600</v>
      </c>
    </row>
    <row r="70" spans="1:26" x14ac:dyDescent="0.3">
      <c r="A70" s="38">
        <v>64</v>
      </c>
      <c r="B70" s="39" t="s">
        <v>67</v>
      </c>
      <c r="C70" s="76">
        <f>BCG!C69</f>
        <v>277379</v>
      </c>
      <c r="D70" s="40">
        <f>DPT!D69</f>
        <v>11927.296999999999</v>
      </c>
      <c r="E70" s="40">
        <f>Tetanus!D70</f>
        <v>13868.95</v>
      </c>
      <c r="F70" s="40">
        <f>Tetanus!E70</f>
        <v>6102.3379999999997</v>
      </c>
      <c r="G70" s="41">
        <f>(DPT!E69+PCV!E69+Measles!E69+Tetanus!F70)*0.05+(DPT!E69+PCV!E69+Measles!E69+Tetanus!F70)</f>
        <v>160728.40908466702</v>
      </c>
      <c r="H70" s="142">
        <f t="shared" si="1"/>
        <v>13400</v>
      </c>
      <c r="I70" s="8"/>
      <c r="J70" s="8">
        <v>9200</v>
      </c>
      <c r="K70" s="8">
        <v>13400</v>
      </c>
      <c r="L70" s="8">
        <v>13400</v>
      </c>
      <c r="M70" s="8">
        <v>13400</v>
      </c>
      <c r="N70" s="8">
        <v>20000</v>
      </c>
      <c r="O70" s="8">
        <v>13400</v>
      </c>
      <c r="P70" s="8">
        <v>0</v>
      </c>
      <c r="Q70" s="8">
        <v>10000</v>
      </c>
      <c r="R70" s="8">
        <v>13400</v>
      </c>
      <c r="S70" s="8">
        <v>3900</v>
      </c>
      <c r="T70" s="8">
        <v>13400</v>
      </c>
      <c r="U70" s="118">
        <f t="shared" si="2"/>
        <v>123500</v>
      </c>
      <c r="V70" s="60">
        <f t="shared" si="7"/>
        <v>12350</v>
      </c>
      <c r="W70" s="61">
        <f t="shared" si="6"/>
        <v>22600</v>
      </c>
      <c r="X70" s="61">
        <f t="shared" si="3"/>
        <v>46800</v>
      </c>
      <c r="Y70" s="61">
        <f t="shared" si="4"/>
        <v>23400</v>
      </c>
      <c r="Z70" s="62">
        <f t="shared" si="5"/>
        <v>30700</v>
      </c>
    </row>
    <row r="71" spans="1:26" x14ac:dyDescent="0.3">
      <c r="A71" s="38">
        <v>65</v>
      </c>
      <c r="B71" s="39" t="s">
        <v>68</v>
      </c>
      <c r="C71" s="76">
        <f>BCG!C70</f>
        <v>423991</v>
      </c>
      <c r="D71" s="40">
        <f>DPT!D70</f>
        <v>18231.612999999998</v>
      </c>
      <c r="E71" s="40">
        <f>Tetanus!D71</f>
        <v>21199.550000000003</v>
      </c>
      <c r="F71" s="40">
        <f>Tetanus!E71</f>
        <v>9327.8019999999997</v>
      </c>
      <c r="G71" s="41">
        <f>(DPT!E70+PCV!E70+Measles!E70+Tetanus!F71)*0.05+(DPT!E70+PCV!E70+Measles!E70+Tetanus!F71)</f>
        <v>245683.33902788983</v>
      </c>
      <c r="H71" s="142">
        <f t="shared" si="1"/>
        <v>20500</v>
      </c>
      <c r="I71" s="8"/>
      <c r="J71" s="8">
        <v>14000</v>
      </c>
      <c r="K71" s="8">
        <v>0</v>
      </c>
      <c r="L71" s="8">
        <v>0</v>
      </c>
      <c r="M71" s="8">
        <v>20500</v>
      </c>
      <c r="N71" s="8">
        <v>0</v>
      </c>
      <c r="O71" s="8">
        <v>20500</v>
      </c>
      <c r="P71" s="8">
        <v>0</v>
      </c>
      <c r="Q71" s="8">
        <v>12000</v>
      </c>
      <c r="R71" s="8">
        <v>20500</v>
      </c>
      <c r="S71" s="8">
        <v>4400</v>
      </c>
      <c r="T71" s="8">
        <v>0</v>
      </c>
      <c r="U71" s="118">
        <f t="shared" si="2"/>
        <v>91900</v>
      </c>
      <c r="V71" s="60">
        <f t="shared" si="7"/>
        <v>15316.666666666666</v>
      </c>
      <c r="W71" s="61">
        <f t="shared" si="6"/>
        <v>14000</v>
      </c>
      <c r="X71" s="61">
        <f t="shared" si="3"/>
        <v>20500</v>
      </c>
      <c r="Y71" s="61">
        <f t="shared" si="4"/>
        <v>32500</v>
      </c>
      <c r="Z71" s="62">
        <f t="shared" si="5"/>
        <v>24900</v>
      </c>
    </row>
    <row r="72" spans="1:26" x14ac:dyDescent="0.3">
      <c r="A72" s="38">
        <v>66</v>
      </c>
      <c r="B72" s="39" t="s">
        <v>69</v>
      </c>
      <c r="C72" s="76">
        <f>BCG!C71</f>
        <v>134050</v>
      </c>
      <c r="D72" s="40">
        <f>DPT!D71</f>
        <v>5764.15</v>
      </c>
      <c r="E72" s="40">
        <f>Tetanus!D72</f>
        <v>6702.5</v>
      </c>
      <c r="F72" s="40">
        <f>Tetanus!E72</f>
        <v>2949.1</v>
      </c>
      <c r="G72" s="41">
        <f>(DPT!E71+PCV!E71+Measles!E71+Tetanus!F72)*0.05+(DPT!E71+PCV!E71+Measles!E71+Tetanus!F72)</f>
        <v>77675.827073425229</v>
      </c>
      <c r="H72" s="142">
        <f t="shared" ref="H72:H118" si="8">CEILING((G72/12),100)</f>
        <v>6500</v>
      </c>
      <c r="I72" s="8"/>
      <c r="J72" s="8">
        <v>4500</v>
      </c>
      <c r="K72" s="8">
        <v>5000</v>
      </c>
      <c r="L72" s="8">
        <v>800</v>
      </c>
      <c r="M72" s="8">
        <v>6500</v>
      </c>
      <c r="N72" s="8">
        <v>1800</v>
      </c>
      <c r="O72" s="8">
        <v>6500</v>
      </c>
      <c r="P72" s="8">
        <v>0</v>
      </c>
      <c r="Q72" s="8">
        <v>1800</v>
      </c>
      <c r="R72" s="8">
        <v>6500</v>
      </c>
      <c r="S72" s="8">
        <v>0</v>
      </c>
      <c r="T72" s="8">
        <v>2300</v>
      </c>
      <c r="U72" s="118">
        <f t="shared" ref="U72:U118" si="9">SUM(I72:T72)</f>
        <v>35700</v>
      </c>
      <c r="V72" s="60">
        <f t="shared" si="7"/>
        <v>3966.6666666666665</v>
      </c>
      <c r="W72" s="61">
        <f t="shared" si="6"/>
        <v>9500</v>
      </c>
      <c r="X72" s="61">
        <f t="shared" ref="X72:X119" si="10">SUM(L72:N72)</f>
        <v>9100</v>
      </c>
      <c r="Y72" s="61">
        <f t="shared" ref="Y72:Y119" si="11">SUM(O72:Q72)</f>
        <v>8300</v>
      </c>
      <c r="Z72" s="62">
        <f t="shared" ref="Z72:Z119" si="12">SUM(R72:T72)</f>
        <v>8800</v>
      </c>
    </row>
    <row r="73" spans="1:26" x14ac:dyDescent="0.3">
      <c r="A73" s="38">
        <v>67</v>
      </c>
      <c r="B73" s="39" t="s">
        <v>70</v>
      </c>
      <c r="C73" s="76">
        <f>BCG!C72</f>
        <v>410516</v>
      </c>
      <c r="D73" s="40">
        <f>DPT!D72</f>
        <v>17652.187999999998</v>
      </c>
      <c r="E73" s="40">
        <f>Tetanus!D73</f>
        <v>20525.800000000003</v>
      </c>
      <c r="F73" s="40">
        <f>Tetanus!E73</f>
        <v>9031.351999999999</v>
      </c>
      <c r="G73" s="41">
        <f>(DPT!E72+PCV!E72+Measles!E72+Tetanus!F73)*0.05+(DPT!E72+PCV!E72+Measles!E72+Tetanus!F73)</f>
        <v>237875.19453095287</v>
      </c>
      <c r="H73" s="142">
        <f t="shared" si="8"/>
        <v>19900</v>
      </c>
      <c r="I73" s="8"/>
      <c r="J73" s="8">
        <v>13600</v>
      </c>
      <c r="K73" s="8">
        <v>16500</v>
      </c>
      <c r="L73" s="8">
        <v>18000</v>
      </c>
      <c r="M73" s="8">
        <v>19900</v>
      </c>
      <c r="N73" s="8">
        <v>0</v>
      </c>
      <c r="O73" s="8">
        <v>19900</v>
      </c>
      <c r="P73" s="8">
        <v>8300</v>
      </c>
      <c r="Q73" s="8">
        <v>19900</v>
      </c>
      <c r="R73" s="8">
        <v>19900</v>
      </c>
      <c r="S73" s="8">
        <v>0</v>
      </c>
      <c r="T73" s="8">
        <v>14200</v>
      </c>
      <c r="U73" s="118">
        <f t="shared" si="9"/>
        <v>150200</v>
      </c>
      <c r="V73" s="60">
        <f t="shared" si="7"/>
        <v>16688.888888888891</v>
      </c>
      <c r="W73" s="61">
        <f t="shared" ref="W73:W119" si="13">SUM(I73:K73)</f>
        <v>30100</v>
      </c>
      <c r="X73" s="61">
        <f t="shared" si="10"/>
        <v>37900</v>
      </c>
      <c r="Y73" s="61">
        <f t="shared" si="11"/>
        <v>48100</v>
      </c>
      <c r="Z73" s="62">
        <f t="shared" si="12"/>
        <v>34100</v>
      </c>
    </row>
    <row r="74" spans="1:26" x14ac:dyDescent="0.3">
      <c r="A74" s="38">
        <v>68</v>
      </c>
      <c r="B74" s="39" t="s">
        <v>71</v>
      </c>
      <c r="C74" s="76">
        <f>BCG!C73</f>
        <v>241453</v>
      </c>
      <c r="D74" s="40">
        <f>DPT!D73</f>
        <v>10382.478999999999</v>
      </c>
      <c r="E74" s="40">
        <f>Tetanus!D74</f>
        <v>12072.650000000001</v>
      </c>
      <c r="F74" s="40">
        <f>Tetanus!E74</f>
        <v>5311.9659999999994</v>
      </c>
      <c r="G74" s="41">
        <f>(DPT!E73+PCV!E73+Measles!E73+Tetanus!F74)*0.05+(DPT!E73+PCV!E73+Measles!E73+Tetanus!F74)</f>
        <v>139910.93975650682</v>
      </c>
      <c r="H74" s="142">
        <f t="shared" si="8"/>
        <v>11700</v>
      </c>
      <c r="I74" s="8"/>
      <c r="J74" s="8">
        <v>8000</v>
      </c>
      <c r="K74" s="8">
        <v>5000</v>
      </c>
      <c r="L74" s="8">
        <v>0</v>
      </c>
      <c r="M74" s="8">
        <v>11700</v>
      </c>
      <c r="N74" s="8">
        <v>0</v>
      </c>
      <c r="O74" s="8">
        <v>11700</v>
      </c>
      <c r="P74" s="8">
        <v>0</v>
      </c>
      <c r="Q74" s="8">
        <v>11700</v>
      </c>
      <c r="R74" s="8">
        <v>11700</v>
      </c>
      <c r="S74" s="8">
        <v>0</v>
      </c>
      <c r="T74" s="8">
        <v>0</v>
      </c>
      <c r="U74" s="118">
        <f t="shared" si="9"/>
        <v>59800</v>
      </c>
      <c r="V74" s="60">
        <f t="shared" ref="V74:V119" si="14">IFERROR((SUMIF(I74:T74,"&gt;0" )/COUNTIF(I74:T74,"&gt;0")),"")</f>
        <v>9966.6666666666661</v>
      </c>
      <c r="W74" s="61">
        <f t="shared" si="13"/>
        <v>13000</v>
      </c>
      <c r="X74" s="61">
        <f t="shared" si="10"/>
        <v>11700</v>
      </c>
      <c r="Y74" s="61">
        <f t="shared" si="11"/>
        <v>23400</v>
      </c>
      <c r="Z74" s="62">
        <f t="shared" si="12"/>
        <v>11700</v>
      </c>
    </row>
    <row r="75" spans="1:26" x14ac:dyDescent="0.3">
      <c r="A75" s="38">
        <v>69</v>
      </c>
      <c r="B75" s="39" t="s">
        <v>72</v>
      </c>
      <c r="C75" s="76">
        <f>BCG!C74</f>
        <v>458158</v>
      </c>
      <c r="D75" s="40">
        <f>DPT!D74</f>
        <v>19700.793999999998</v>
      </c>
      <c r="E75" s="40">
        <f>Tetanus!D75</f>
        <v>22907.9</v>
      </c>
      <c r="F75" s="40">
        <f>Tetanus!E75</f>
        <v>10079.475999999999</v>
      </c>
      <c r="G75" s="41">
        <f>(DPT!E74+PCV!E74+Measles!E74+Tetanus!F75)*0.05+(DPT!E74+PCV!E74+Measles!E74+Tetanus!F75)</f>
        <v>265481.54852895456</v>
      </c>
      <c r="H75" s="142">
        <f t="shared" si="8"/>
        <v>22200</v>
      </c>
      <c r="I75" s="8"/>
      <c r="J75" s="8">
        <v>15200</v>
      </c>
      <c r="K75" s="8">
        <v>12000</v>
      </c>
      <c r="L75" s="8">
        <v>12000</v>
      </c>
      <c r="M75" s="8">
        <v>22200</v>
      </c>
      <c r="N75" s="8">
        <v>12000</v>
      </c>
      <c r="O75" s="8">
        <v>22200</v>
      </c>
      <c r="P75" s="8">
        <v>0</v>
      </c>
      <c r="Q75" s="8">
        <v>12000</v>
      </c>
      <c r="R75" s="8">
        <v>22200</v>
      </c>
      <c r="S75" s="8">
        <v>0</v>
      </c>
      <c r="T75" s="8">
        <v>0</v>
      </c>
      <c r="U75" s="118">
        <f t="shared" si="9"/>
        <v>129800</v>
      </c>
      <c r="V75" s="60">
        <f t="shared" si="14"/>
        <v>16225</v>
      </c>
      <c r="W75" s="61">
        <f t="shared" si="13"/>
        <v>27200</v>
      </c>
      <c r="X75" s="61">
        <f t="shared" si="10"/>
        <v>46200</v>
      </c>
      <c r="Y75" s="61">
        <f t="shared" si="11"/>
        <v>34200</v>
      </c>
      <c r="Z75" s="62">
        <f t="shared" si="12"/>
        <v>22200</v>
      </c>
    </row>
    <row r="76" spans="1:26" x14ac:dyDescent="0.3">
      <c r="A76" s="38">
        <v>70</v>
      </c>
      <c r="B76" s="39" t="s">
        <v>73</v>
      </c>
      <c r="C76" s="76">
        <f>BCG!C75</f>
        <v>275450</v>
      </c>
      <c r="D76" s="40">
        <f>DPT!D75</f>
        <v>11844.349999999999</v>
      </c>
      <c r="E76" s="40">
        <f>Tetanus!D76</f>
        <v>13772.5</v>
      </c>
      <c r="F76" s="40">
        <f>Tetanus!E76</f>
        <v>6059.9</v>
      </c>
      <c r="G76" s="41">
        <f>(DPT!E75+PCV!E75+Measles!E75+Tetanus!F76)*0.05+(DPT!E75+PCV!E75+Measles!E75+Tetanus!F76)</f>
        <v>159610.64205427063</v>
      </c>
      <c r="H76" s="142">
        <f t="shared" si="8"/>
        <v>13400</v>
      </c>
      <c r="I76" s="8"/>
      <c r="J76" s="8">
        <v>9100</v>
      </c>
      <c r="K76" s="8">
        <v>10000</v>
      </c>
      <c r="L76" s="8">
        <v>1000</v>
      </c>
      <c r="M76" s="8">
        <v>13400</v>
      </c>
      <c r="N76" s="8">
        <v>0</v>
      </c>
      <c r="O76" s="8">
        <v>13400</v>
      </c>
      <c r="P76" s="8">
        <v>2000</v>
      </c>
      <c r="Q76" s="8">
        <v>0</v>
      </c>
      <c r="R76" s="8">
        <v>13400</v>
      </c>
      <c r="S76" s="8">
        <v>0</v>
      </c>
      <c r="T76" s="8">
        <v>0</v>
      </c>
      <c r="U76" s="118">
        <f t="shared" si="9"/>
        <v>62300</v>
      </c>
      <c r="V76" s="60">
        <f t="shared" si="14"/>
        <v>8900</v>
      </c>
      <c r="W76" s="61">
        <f t="shared" si="13"/>
        <v>19100</v>
      </c>
      <c r="X76" s="61">
        <f t="shared" si="10"/>
        <v>14400</v>
      </c>
      <c r="Y76" s="61">
        <f t="shared" si="11"/>
        <v>15400</v>
      </c>
      <c r="Z76" s="62">
        <f t="shared" si="12"/>
        <v>13400</v>
      </c>
    </row>
    <row r="77" spans="1:26" x14ac:dyDescent="0.3">
      <c r="A77" s="38">
        <v>71</v>
      </c>
      <c r="B77" s="39" t="s">
        <v>74</v>
      </c>
      <c r="C77" s="76">
        <f>BCG!C76</f>
        <v>94573</v>
      </c>
      <c r="D77" s="40">
        <f>DPT!D76</f>
        <v>4066.6389999999997</v>
      </c>
      <c r="E77" s="40">
        <f>Tetanus!D77</f>
        <v>4728.6500000000005</v>
      </c>
      <c r="F77" s="40">
        <f>Tetanus!E77</f>
        <v>2080.6059999999998</v>
      </c>
      <c r="G77" s="41">
        <f>(DPT!E76+PCV!E76+Measles!E76+Tetanus!F77)*0.05+(DPT!E76+PCV!E76+Measles!E76+Tetanus!F77)</f>
        <v>54800.716104550869</v>
      </c>
      <c r="H77" s="142">
        <f t="shared" si="8"/>
        <v>4600</v>
      </c>
      <c r="I77" s="8"/>
      <c r="J77" s="8">
        <v>3200</v>
      </c>
      <c r="K77" s="8">
        <v>3300</v>
      </c>
      <c r="L77" s="8">
        <v>3300</v>
      </c>
      <c r="M77" s="8">
        <v>4600</v>
      </c>
      <c r="N77" s="8">
        <v>3300</v>
      </c>
      <c r="O77" s="8">
        <v>4600</v>
      </c>
      <c r="P77" s="8">
        <v>1100</v>
      </c>
      <c r="Q77" s="8">
        <v>3300</v>
      </c>
      <c r="R77" s="8">
        <v>4600</v>
      </c>
      <c r="S77" s="8">
        <v>0</v>
      </c>
      <c r="T77" s="8">
        <v>4600</v>
      </c>
      <c r="U77" s="118">
        <f t="shared" si="9"/>
        <v>35900</v>
      </c>
      <c r="V77" s="60">
        <f t="shared" si="14"/>
        <v>3590</v>
      </c>
      <c r="W77" s="61">
        <f t="shared" si="13"/>
        <v>6500</v>
      </c>
      <c r="X77" s="61">
        <f t="shared" si="10"/>
        <v>11200</v>
      </c>
      <c r="Y77" s="61">
        <f t="shared" si="11"/>
        <v>9000</v>
      </c>
      <c r="Z77" s="62">
        <f t="shared" si="12"/>
        <v>9200</v>
      </c>
    </row>
    <row r="78" spans="1:26" x14ac:dyDescent="0.3">
      <c r="A78" s="38">
        <v>72</v>
      </c>
      <c r="B78" s="39" t="s">
        <v>75</v>
      </c>
      <c r="C78" s="76">
        <f>BCG!C77</f>
        <v>352864</v>
      </c>
      <c r="D78" s="40">
        <f>DPT!D77</f>
        <v>15173.151999999998</v>
      </c>
      <c r="E78" s="40">
        <f>Tetanus!D78</f>
        <v>17643.2</v>
      </c>
      <c r="F78" s="40">
        <f>Tetanus!E78</f>
        <v>7763.0079999999998</v>
      </c>
      <c r="G78" s="41">
        <f>(DPT!E77+PCV!E77+Measles!E77+Tetanus!F78)*0.05+(DPT!E77+PCV!E77+Measles!E77+Tetanus!F78)</f>
        <v>204468.5046209408</v>
      </c>
      <c r="H78" s="142">
        <f t="shared" si="8"/>
        <v>17100</v>
      </c>
      <c r="I78" s="8"/>
      <c r="J78" s="8">
        <v>11700</v>
      </c>
      <c r="K78" s="8">
        <v>17100</v>
      </c>
      <c r="L78" s="8">
        <v>0</v>
      </c>
      <c r="M78" s="8">
        <v>17100</v>
      </c>
      <c r="N78" s="8">
        <v>0</v>
      </c>
      <c r="O78" s="8">
        <v>17100</v>
      </c>
      <c r="P78" s="8">
        <v>1600</v>
      </c>
      <c r="Q78" s="8">
        <v>0</v>
      </c>
      <c r="R78" s="8">
        <v>17100</v>
      </c>
      <c r="S78" s="8">
        <v>0</v>
      </c>
      <c r="T78" s="8">
        <v>14500</v>
      </c>
      <c r="U78" s="118">
        <f t="shared" si="9"/>
        <v>96200</v>
      </c>
      <c r="V78" s="60">
        <f t="shared" si="14"/>
        <v>13742.857142857143</v>
      </c>
      <c r="W78" s="61">
        <f t="shared" si="13"/>
        <v>28800</v>
      </c>
      <c r="X78" s="61">
        <f t="shared" si="10"/>
        <v>17100</v>
      </c>
      <c r="Y78" s="61">
        <f t="shared" si="11"/>
        <v>18700</v>
      </c>
      <c r="Z78" s="62">
        <f t="shared" si="12"/>
        <v>31600</v>
      </c>
    </row>
    <row r="79" spans="1:26" x14ac:dyDescent="0.3">
      <c r="A79" s="38">
        <v>73</v>
      </c>
      <c r="B79" s="39" t="s">
        <v>76</v>
      </c>
      <c r="C79" s="76">
        <f>BCG!C78</f>
        <v>186176</v>
      </c>
      <c r="D79" s="40">
        <f>DPT!D78</f>
        <v>8005.5679999999993</v>
      </c>
      <c r="E79" s="40">
        <f>Tetanus!D79</f>
        <v>9308.8000000000011</v>
      </c>
      <c r="F79" s="40">
        <f>Tetanus!E79</f>
        <v>4095.8719999999998</v>
      </c>
      <c r="G79" s="41">
        <f>(DPT!E78+PCV!E78+Measles!E78+Tetanus!F79)*0.05+(DPT!E78+PCV!E78+Measles!E78+Tetanus!F79)</f>
        <v>107880.45342202173</v>
      </c>
      <c r="H79" s="142">
        <f t="shared" si="8"/>
        <v>9000</v>
      </c>
      <c r="I79" s="8"/>
      <c r="J79" s="8">
        <v>6200</v>
      </c>
      <c r="K79" s="8">
        <v>6000</v>
      </c>
      <c r="L79" s="8">
        <v>5000</v>
      </c>
      <c r="M79" s="8">
        <v>9000</v>
      </c>
      <c r="N79" s="8">
        <v>13900</v>
      </c>
      <c r="O79" s="8">
        <v>9000</v>
      </c>
      <c r="P79" s="8">
        <v>3800</v>
      </c>
      <c r="Q79" s="8">
        <v>14600</v>
      </c>
      <c r="R79" s="8">
        <v>0</v>
      </c>
      <c r="S79" s="8">
        <v>0</v>
      </c>
      <c r="T79" s="8">
        <v>9000</v>
      </c>
      <c r="U79" s="118">
        <f t="shared" si="9"/>
        <v>76500</v>
      </c>
      <c r="V79" s="60">
        <f t="shared" si="14"/>
        <v>8500</v>
      </c>
      <c r="W79" s="61">
        <f t="shared" si="13"/>
        <v>12200</v>
      </c>
      <c r="X79" s="61">
        <f t="shared" si="10"/>
        <v>27900</v>
      </c>
      <c r="Y79" s="61">
        <f t="shared" si="11"/>
        <v>27400</v>
      </c>
      <c r="Z79" s="62">
        <f t="shared" si="12"/>
        <v>9000</v>
      </c>
    </row>
    <row r="80" spans="1:26" x14ac:dyDescent="0.3">
      <c r="A80" s="38">
        <v>74</v>
      </c>
      <c r="B80" s="39" t="s">
        <v>77</v>
      </c>
      <c r="C80" s="76">
        <f>BCG!C79</f>
        <v>296649</v>
      </c>
      <c r="D80" s="40">
        <f>DPT!D79</f>
        <v>12755.906999999999</v>
      </c>
      <c r="E80" s="40">
        <f>Tetanus!D80</f>
        <v>14832.45</v>
      </c>
      <c r="F80" s="40">
        <f>Tetanus!E80</f>
        <v>6526.2779999999993</v>
      </c>
      <c r="G80" s="41">
        <f>(DPT!E79+PCV!E79+Measles!E79+Tetanus!F80)*0.05+(DPT!E79+PCV!E79+Measles!E79+Tetanus!F80)</f>
        <v>171894.49030588972</v>
      </c>
      <c r="H80" s="142">
        <f t="shared" si="8"/>
        <v>14400</v>
      </c>
      <c r="I80" s="8"/>
      <c r="J80" s="8">
        <v>9800</v>
      </c>
      <c r="K80" s="8">
        <v>10000</v>
      </c>
      <c r="L80" s="8">
        <v>10000</v>
      </c>
      <c r="M80" s="8">
        <v>14400</v>
      </c>
      <c r="N80" s="8">
        <v>10000</v>
      </c>
      <c r="O80" s="8">
        <v>15000</v>
      </c>
      <c r="P80" s="8">
        <v>5000</v>
      </c>
      <c r="Q80" s="8">
        <v>3000</v>
      </c>
      <c r="R80" s="8">
        <v>14400</v>
      </c>
      <c r="S80" s="8">
        <v>0</v>
      </c>
      <c r="T80" s="8">
        <v>10000</v>
      </c>
      <c r="U80" s="118">
        <f t="shared" si="9"/>
        <v>101600</v>
      </c>
      <c r="V80" s="60">
        <f t="shared" si="14"/>
        <v>10160</v>
      </c>
      <c r="W80" s="61">
        <f t="shared" si="13"/>
        <v>19800</v>
      </c>
      <c r="X80" s="61">
        <f t="shared" si="10"/>
        <v>34400</v>
      </c>
      <c r="Y80" s="61">
        <f t="shared" si="11"/>
        <v>23000</v>
      </c>
      <c r="Z80" s="62">
        <f t="shared" si="12"/>
        <v>24400</v>
      </c>
    </row>
    <row r="81" spans="1:26" x14ac:dyDescent="0.3">
      <c r="A81" s="38">
        <v>75</v>
      </c>
      <c r="B81" s="39" t="s">
        <v>78</v>
      </c>
      <c r="C81" s="76">
        <f>BCG!C80</f>
        <v>292951</v>
      </c>
      <c r="D81" s="40">
        <f>DPT!D80</f>
        <v>12596.892999999998</v>
      </c>
      <c r="E81" s="40">
        <f>Tetanus!D81</f>
        <v>14647.550000000001</v>
      </c>
      <c r="F81" s="40">
        <f>Tetanus!E81</f>
        <v>6444.9219999999996</v>
      </c>
      <c r="G81" s="41">
        <f>(DPT!E80+PCV!E80+Measles!E80+Tetanus!F81)*0.05+(DPT!E80+PCV!E80+Measles!E80+Tetanus!F81)</f>
        <v>169751.6689070272</v>
      </c>
      <c r="H81" s="142">
        <f t="shared" si="8"/>
        <v>14200</v>
      </c>
      <c r="I81" s="8"/>
      <c r="J81" s="8">
        <v>9700</v>
      </c>
      <c r="K81" s="8">
        <v>0</v>
      </c>
      <c r="L81" s="8">
        <v>0</v>
      </c>
      <c r="M81" s="8">
        <v>14200</v>
      </c>
      <c r="N81" s="8">
        <v>0</v>
      </c>
      <c r="O81" s="8">
        <v>14200</v>
      </c>
      <c r="P81" s="8">
        <v>0</v>
      </c>
      <c r="Q81" s="8">
        <v>6000</v>
      </c>
      <c r="R81" s="8">
        <v>14200</v>
      </c>
      <c r="S81" s="8">
        <v>3100</v>
      </c>
      <c r="T81" s="8">
        <v>7200</v>
      </c>
      <c r="U81" s="118">
        <f t="shared" si="9"/>
        <v>68600</v>
      </c>
      <c r="V81" s="60">
        <f t="shared" si="14"/>
        <v>9800</v>
      </c>
      <c r="W81" s="61">
        <f t="shared" si="13"/>
        <v>9700</v>
      </c>
      <c r="X81" s="61">
        <f t="shared" si="10"/>
        <v>14200</v>
      </c>
      <c r="Y81" s="61">
        <f t="shared" si="11"/>
        <v>20200</v>
      </c>
      <c r="Z81" s="62">
        <f t="shared" si="12"/>
        <v>24500</v>
      </c>
    </row>
    <row r="82" spans="1:26" x14ac:dyDescent="0.3">
      <c r="A82" s="38">
        <v>76</v>
      </c>
      <c r="B82" s="39" t="s">
        <v>79</v>
      </c>
      <c r="C82" s="76">
        <f>BCG!C81</f>
        <v>479172</v>
      </c>
      <c r="D82" s="40">
        <f>DPT!D81</f>
        <v>20604.395999999997</v>
      </c>
      <c r="E82" s="40">
        <f>Tetanus!D82</f>
        <v>23958.600000000002</v>
      </c>
      <c r="F82" s="40">
        <f>Tetanus!E82</f>
        <v>10541.784</v>
      </c>
      <c r="G82" s="41">
        <f>(DPT!E81+PCV!E81+Measles!E81+Tetanus!F82)*0.05+(DPT!E81+PCV!E81+Measles!E81+Tetanus!F82)</f>
        <v>277658.19776521681</v>
      </c>
      <c r="H82" s="142">
        <f t="shared" si="8"/>
        <v>23200</v>
      </c>
      <c r="I82" s="8"/>
      <c r="J82" s="8">
        <v>15900</v>
      </c>
      <c r="K82" s="8">
        <v>23200</v>
      </c>
      <c r="L82" s="8">
        <v>0</v>
      </c>
      <c r="M82" s="8">
        <v>46400</v>
      </c>
      <c r="N82" s="8">
        <v>0</v>
      </c>
      <c r="O82" s="8">
        <v>23200</v>
      </c>
      <c r="P82" s="8">
        <v>0</v>
      </c>
      <c r="Q82" s="8">
        <v>23200</v>
      </c>
      <c r="R82" s="8">
        <v>23200</v>
      </c>
      <c r="S82" s="8">
        <v>0</v>
      </c>
      <c r="T82" s="8">
        <v>0</v>
      </c>
      <c r="U82" s="118">
        <f t="shared" si="9"/>
        <v>155100</v>
      </c>
      <c r="V82" s="60">
        <f t="shared" si="14"/>
        <v>25850</v>
      </c>
      <c r="W82" s="61">
        <f t="shared" si="13"/>
        <v>39100</v>
      </c>
      <c r="X82" s="61">
        <f t="shared" si="10"/>
        <v>46400</v>
      </c>
      <c r="Y82" s="61">
        <f t="shared" si="11"/>
        <v>46400</v>
      </c>
      <c r="Z82" s="62">
        <f t="shared" si="12"/>
        <v>23200</v>
      </c>
    </row>
    <row r="83" spans="1:26" x14ac:dyDescent="0.3">
      <c r="A83" s="38">
        <v>77</v>
      </c>
      <c r="B83" s="39" t="s">
        <v>80</v>
      </c>
      <c r="C83" s="76">
        <f>BCG!C82</f>
        <v>492804</v>
      </c>
      <c r="D83" s="40">
        <f>DPT!D82</f>
        <v>21190.572</v>
      </c>
      <c r="E83" s="40">
        <f>Tetanus!D83</f>
        <v>24640.2</v>
      </c>
      <c r="F83" s="40">
        <f>Tetanus!E83</f>
        <v>10841.688</v>
      </c>
      <c r="G83" s="41">
        <f>(DPT!E82+PCV!E82+Measles!E82+Tetanus!F83)*0.05+(DPT!E82+PCV!E82+Measles!E82+Tetanus!F83)</f>
        <v>285557.31656167284</v>
      </c>
      <c r="H83" s="142">
        <f t="shared" si="8"/>
        <v>23800</v>
      </c>
      <c r="I83" s="8"/>
      <c r="J83" s="8">
        <v>16300</v>
      </c>
      <c r="K83" s="8">
        <v>0</v>
      </c>
      <c r="L83" s="8">
        <v>0</v>
      </c>
      <c r="M83" s="8">
        <v>0</v>
      </c>
      <c r="N83" s="8">
        <v>50000</v>
      </c>
      <c r="O83" s="8">
        <v>23800</v>
      </c>
      <c r="P83" s="8">
        <v>10000</v>
      </c>
      <c r="Q83" s="8">
        <v>23800</v>
      </c>
      <c r="R83" s="8">
        <v>23800</v>
      </c>
      <c r="S83" s="8">
        <v>0</v>
      </c>
      <c r="T83" s="8">
        <v>23800</v>
      </c>
      <c r="U83" s="118">
        <f t="shared" si="9"/>
        <v>171500</v>
      </c>
      <c r="V83" s="60">
        <f t="shared" si="14"/>
        <v>24500</v>
      </c>
      <c r="W83" s="61">
        <f t="shared" si="13"/>
        <v>16300</v>
      </c>
      <c r="X83" s="61">
        <f t="shared" si="10"/>
        <v>50000</v>
      </c>
      <c r="Y83" s="61">
        <f t="shared" si="11"/>
        <v>57600</v>
      </c>
      <c r="Z83" s="62">
        <f t="shared" si="12"/>
        <v>47600</v>
      </c>
    </row>
    <row r="84" spans="1:26" x14ac:dyDescent="0.3">
      <c r="A84" s="38">
        <v>78</v>
      </c>
      <c r="B84" s="39" t="s">
        <v>81</v>
      </c>
      <c r="C84" s="76">
        <f>BCG!C83</f>
        <v>474144</v>
      </c>
      <c r="D84" s="40">
        <f>DPT!D83</f>
        <v>20388.191999999999</v>
      </c>
      <c r="E84" s="40">
        <f>Tetanus!D84</f>
        <v>23707.200000000001</v>
      </c>
      <c r="F84" s="40">
        <f>Tetanus!E84</f>
        <v>10431.168</v>
      </c>
      <c r="G84" s="41">
        <f>(DPT!E83+PCV!E83+Measles!E83+Tetanus!F84)*0.05+(DPT!E83+PCV!E83+Measles!E83+Tetanus!F84)</f>
        <v>274744.70236405917</v>
      </c>
      <c r="H84" s="142">
        <f t="shared" si="8"/>
        <v>22900</v>
      </c>
      <c r="I84" s="8"/>
      <c r="J84" s="8">
        <v>15700</v>
      </c>
      <c r="K84" s="8">
        <v>0</v>
      </c>
      <c r="L84" s="8">
        <v>28900</v>
      </c>
      <c r="M84" s="8">
        <v>22900</v>
      </c>
      <c r="N84" s="8">
        <v>18000</v>
      </c>
      <c r="O84" s="8">
        <v>22900</v>
      </c>
      <c r="P84" s="8">
        <v>4500</v>
      </c>
      <c r="Q84" s="8">
        <v>9000</v>
      </c>
      <c r="R84" s="8">
        <v>0</v>
      </c>
      <c r="S84" s="8">
        <v>0</v>
      </c>
      <c r="T84" s="8">
        <v>0</v>
      </c>
      <c r="U84" s="118">
        <f t="shared" si="9"/>
        <v>121900</v>
      </c>
      <c r="V84" s="60">
        <f t="shared" si="14"/>
        <v>17414.285714285714</v>
      </c>
      <c r="W84" s="61">
        <f t="shared" si="13"/>
        <v>15700</v>
      </c>
      <c r="X84" s="61">
        <f t="shared" si="10"/>
        <v>69800</v>
      </c>
      <c r="Y84" s="61">
        <f t="shared" si="11"/>
        <v>36400</v>
      </c>
      <c r="Z84" s="62">
        <f t="shared" si="12"/>
        <v>0</v>
      </c>
    </row>
    <row r="85" spans="1:26" x14ac:dyDescent="0.3">
      <c r="A85" s="38">
        <v>79</v>
      </c>
      <c r="B85" s="39" t="s">
        <v>82</v>
      </c>
      <c r="C85" s="76">
        <f>BCG!C84</f>
        <v>185519</v>
      </c>
      <c r="D85" s="40">
        <f>DPT!D84</f>
        <v>7977.3169999999991</v>
      </c>
      <c r="E85" s="40">
        <f>Tetanus!D85</f>
        <v>9275.9500000000007</v>
      </c>
      <c r="F85" s="40">
        <f>Tetanus!E85</f>
        <v>4081.4179999999997</v>
      </c>
      <c r="G85" s="41">
        <f>(DPT!E84+PCV!E84+Measles!E84+Tetanus!F85)*0.05+(DPT!E84+PCV!E84+Measles!E84+Tetanus!F85)</f>
        <v>107499.75205397072</v>
      </c>
      <c r="H85" s="142">
        <f t="shared" si="8"/>
        <v>9000</v>
      </c>
      <c r="I85" s="8"/>
      <c r="J85" s="8">
        <v>6200</v>
      </c>
      <c r="K85" s="8">
        <v>0</v>
      </c>
      <c r="L85" s="8">
        <v>0</v>
      </c>
      <c r="M85" s="8">
        <v>9000</v>
      </c>
      <c r="N85" s="8">
        <v>4500</v>
      </c>
      <c r="O85" s="8">
        <v>9000</v>
      </c>
      <c r="P85" s="8">
        <v>0</v>
      </c>
      <c r="Q85" s="8">
        <v>0</v>
      </c>
      <c r="R85" s="8">
        <v>9000</v>
      </c>
      <c r="S85" s="8">
        <v>0</v>
      </c>
      <c r="T85" s="8">
        <v>0</v>
      </c>
      <c r="U85" s="118">
        <f t="shared" si="9"/>
        <v>37700</v>
      </c>
      <c r="V85" s="60">
        <f t="shared" si="14"/>
        <v>7540</v>
      </c>
      <c r="W85" s="61">
        <f t="shared" si="13"/>
        <v>6200</v>
      </c>
      <c r="X85" s="61">
        <f t="shared" si="10"/>
        <v>13500</v>
      </c>
      <c r="Y85" s="61">
        <f t="shared" si="11"/>
        <v>9000</v>
      </c>
      <c r="Z85" s="62">
        <f t="shared" si="12"/>
        <v>9000</v>
      </c>
    </row>
    <row r="86" spans="1:26" x14ac:dyDescent="0.3">
      <c r="A86" s="38">
        <v>80</v>
      </c>
      <c r="B86" s="39" t="s">
        <v>83</v>
      </c>
      <c r="C86" s="76">
        <f>BCG!C85</f>
        <v>331266</v>
      </c>
      <c r="D86" s="40">
        <f>DPT!D85</f>
        <v>14244.437999999998</v>
      </c>
      <c r="E86" s="40">
        <f>Tetanus!D86</f>
        <v>16563.3</v>
      </c>
      <c r="F86" s="40">
        <f>Tetanus!E86</f>
        <v>7287.8519999999999</v>
      </c>
      <c r="G86" s="41">
        <f>(DPT!E85+PCV!E85+Measles!E85+Tetanus!F86)*0.05+(DPT!E85+PCV!E85+Measles!E85+Tetanus!F86)</f>
        <v>191953.45416863318</v>
      </c>
      <c r="H86" s="142">
        <f t="shared" si="8"/>
        <v>16000</v>
      </c>
      <c r="I86" s="8"/>
      <c r="J86" s="8">
        <v>11000</v>
      </c>
      <c r="K86" s="8">
        <v>3300</v>
      </c>
      <c r="L86" s="8">
        <v>10500</v>
      </c>
      <c r="M86" s="8">
        <v>16000</v>
      </c>
      <c r="N86" s="8">
        <v>3300</v>
      </c>
      <c r="O86" s="8">
        <v>16000</v>
      </c>
      <c r="P86" s="8">
        <v>0</v>
      </c>
      <c r="Q86" s="8">
        <v>3300</v>
      </c>
      <c r="R86" s="8">
        <v>9300</v>
      </c>
      <c r="S86" s="8">
        <v>13500</v>
      </c>
      <c r="T86" s="8">
        <v>1000</v>
      </c>
      <c r="U86" s="118">
        <f t="shared" si="9"/>
        <v>87200</v>
      </c>
      <c r="V86" s="60">
        <f t="shared" si="14"/>
        <v>8720</v>
      </c>
      <c r="W86" s="61">
        <f t="shared" si="13"/>
        <v>14300</v>
      </c>
      <c r="X86" s="61">
        <f t="shared" si="10"/>
        <v>29800</v>
      </c>
      <c r="Y86" s="61">
        <f t="shared" si="11"/>
        <v>19300</v>
      </c>
      <c r="Z86" s="62">
        <f t="shared" si="12"/>
        <v>23800</v>
      </c>
    </row>
    <row r="87" spans="1:26" x14ac:dyDescent="0.3">
      <c r="A87" s="38">
        <v>81</v>
      </c>
      <c r="B87" s="39" t="s">
        <v>84</v>
      </c>
      <c r="C87" s="76">
        <f>BCG!C86</f>
        <v>104539</v>
      </c>
      <c r="D87" s="40">
        <f>DPT!D86</f>
        <v>4495.1769999999997</v>
      </c>
      <c r="E87" s="40">
        <f>Tetanus!D87</f>
        <v>5226.9500000000007</v>
      </c>
      <c r="F87" s="40">
        <f>Tetanus!E87</f>
        <v>2299.8579999999997</v>
      </c>
      <c r="G87" s="41">
        <f>(DPT!E86+PCV!E86+Measles!E86+Tetanus!F87)*0.05+(DPT!E86+PCV!E86+Measles!E86+Tetanus!F87)</f>
        <v>60575.556034530397</v>
      </c>
      <c r="H87" s="142">
        <f t="shared" si="8"/>
        <v>5100</v>
      </c>
      <c r="I87" s="8"/>
      <c r="J87" s="8">
        <v>3500</v>
      </c>
      <c r="K87" s="8">
        <v>2500</v>
      </c>
      <c r="L87" s="8">
        <v>4300</v>
      </c>
      <c r="M87" s="8">
        <v>5100</v>
      </c>
      <c r="N87" s="8">
        <v>0</v>
      </c>
      <c r="O87" s="8">
        <v>5100</v>
      </c>
      <c r="P87" s="8">
        <v>0</v>
      </c>
      <c r="Q87" s="8">
        <v>0</v>
      </c>
      <c r="R87" s="8">
        <v>0</v>
      </c>
      <c r="S87" s="8">
        <v>0</v>
      </c>
      <c r="T87" s="8">
        <v>2600</v>
      </c>
      <c r="U87" s="118">
        <f t="shared" si="9"/>
        <v>23100</v>
      </c>
      <c r="V87" s="60">
        <f t="shared" si="14"/>
        <v>3850</v>
      </c>
      <c r="W87" s="61">
        <f t="shared" si="13"/>
        <v>6000</v>
      </c>
      <c r="X87" s="61">
        <f t="shared" si="10"/>
        <v>9400</v>
      </c>
      <c r="Y87" s="61">
        <f t="shared" si="11"/>
        <v>5100</v>
      </c>
      <c r="Z87" s="62">
        <f t="shared" si="12"/>
        <v>2600</v>
      </c>
    </row>
    <row r="88" spans="1:26" x14ac:dyDescent="0.3">
      <c r="A88" s="38">
        <v>82</v>
      </c>
      <c r="B88" s="39" t="s">
        <v>85</v>
      </c>
      <c r="C88" s="76">
        <f>BCG!C87</f>
        <v>137489</v>
      </c>
      <c r="D88" s="40">
        <f>DPT!D87</f>
        <v>5912.0269999999991</v>
      </c>
      <c r="E88" s="40">
        <f>Tetanus!D88</f>
        <v>6874.4500000000007</v>
      </c>
      <c r="F88" s="40">
        <f>Tetanus!E88</f>
        <v>3024.7579999999998</v>
      </c>
      <c r="G88" s="41">
        <f>(DPT!E87+PCV!E87+Measles!E87+Tetanus!F88)*0.05+(DPT!E87+PCV!E87+Measles!E87+Tetanus!F88)</f>
        <v>79668.569850788219</v>
      </c>
      <c r="H88" s="142">
        <f t="shared" si="8"/>
        <v>6700</v>
      </c>
      <c r="I88" s="8"/>
      <c r="J88" s="8">
        <v>4600</v>
      </c>
      <c r="K88" s="8">
        <v>6700</v>
      </c>
      <c r="L88" s="8">
        <v>0</v>
      </c>
      <c r="M88" s="8">
        <v>6700</v>
      </c>
      <c r="N88" s="8">
        <v>0</v>
      </c>
      <c r="O88" s="8">
        <v>6700</v>
      </c>
      <c r="P88" s="8">
        <v>0</v>
      </c>
      <c r="Q88" s="8">
        <v>0</v>
      </c>
      <c r="R88" s="8">
        <v>6000</v>
      </c>
      <c r="S88" s="8">
        <v>0</v>
      </c>
      <c r="T88" s="8">
        <v>6700</v>
      </c>
      <c r="U88" s="118">
        <f t="shared" si="9"/>
        <v>37400</v>
      </c>
      <c r="V88" s="60">
        <f t="shared" si="14"/>
        <v>6233.333333333333</v>
      </c>
      <c r="W88" s="61">
        <f t="shared" si="13"/>
        <v>11300</v>
      </c>
      <c r="X88" s="61">
        <f t="shared" si="10"/>
        <v>6700</v>
      </c>
      <c r="Y88" s="61">
        <f t="shared" si="11"/>
        <v>6700</v>
      </c>
      <c r="Z88" s="62">
        <f t="shared" si="12"/>
        <v>12700</v>
      </c>
    </row>
    <row r="89" spans="1:26" x14ac:dyDescent="0.3">
      <c r="A89" s="38">
        <v>83</v>
      </c>
      <c r="B89" s="39" t="s">
        <v>86</v>
      </c>
      <c r="C89" s="76">
        <f>BCG!C88</f>
        <v>251512</v>
      </c>
      <c r="D89" s="40">
        <f>DPT!D88</f>
        <v>10815.016</v>
      </c>
      <c r="E89" s="40">
        <f>Tetanus!D89</f>
        <v>12575.6</v>
      </c>
      <c r="F89" s="40">
        <f>Tetanus!E89</f>
        <v>5533.2640000000001</v>
      </c>
      <c r="G89" s="41">
        <f>(DPT!E88+PCV!E88+Measles!E88+Tetanus!F89)*0.05+(DPT!E88+PCV!E88+Measles!E88+Tetanus!F89)</f>
        <v>145739.66892123333</v>
      </c>
      <c r="H89" s="142">
        <f t="shared" si="8"/>
        <v>12200</v>
      </c>
      <c r="I89" s="8"/>
      <c r="J89" s="8">
        <v>8300</v>
      </c>
      <c r="K89" s="8">
        <v>3000</v>
      </c>
      <c r="L89" s="8">
        <v>3000</v>
      </c>
      <c r="M89" s="8">
        <v>12200</v>
      </c>
      <c r="N89" s="8">
        <v>3000</v>
      </c>
      <c r="O89" s="8">
        <v>12200</v>
      </c>
      <c r="P89" s="8">
        <v>3000</v>
      </c>
      <c r="Q89" s="8">
        <v>3000</v>
      </c>
      <c r="R89" s="8">
        <v>12200</v>
      </c>
      <c r="S89" s="8">
        <v>0</v>
      </c>
      <c r="T89" s="8">
        <v>3000</v>
      </c>
      <c r="U89" s="118">
        <f t="shared" si="9"/>
        <v>62900</v>
      </c>
      <c r="V89" s="60">
        <f t="shared" si="14"/>
        <v>6290</v>
      </c>
      <c r="W89" s="61">
        <f t="shared" si="13"/>
        <v>11300</v>
      </c>
      <c r="X89" s="61">
        <f t="shared" si="10"/>
        <v>18200</v>
      </c>
      <c r="Y89" s="61">
        <f t="shared" si="11"/>
        <v>18200</v>
      </c>
      <c r="Z89" s="62">
        <f t="shared" si="12"/>
        <v>15200</v>
      </c>
    </row>
    <row r="90" spans="1:26" x14ac:dyDescent="0.3">
      <c r="A90" s="38">
        <v>84</v>
      </c>
      <c r="B90" s="39" t="s">
        <v>87</v>
      </c>
      <c r="C90" s="76">
        <f>BCG!C89</f>
        <v>688819</v>
      </c>
      <c r="D90" s="40">
        <f>DPT!D89</f>
        <v>29619.216999999997</v>
      </c>
      <c r="E90" s="40">
        <f>Tetanus!D90</f>
        <v>34440.950000000004</v>
      </c>
      <c r="F90" s="40">
        <f>Tetanus!E90</f>
        <v>15154.018</v>
      </c>
      <c r="G90" s="41">
        <f>(DPT!E89+PCV!E89+Measles!E89+Tetanus!F90)*0.05+(DPT!E89+PCV!E89+Measles!E89+Tetanus!F90)</f>
        <v>399139.01923826698</v>
      </c>
      <c r="H90" s="142">
        <f t="shared" si="8"/>
        <v>33300</v>
      </c>
      <c r="I90" s="8"/>
      <c r="J90" s="8">
        <v>22800</v>
      </c>
      <c r="K90" s="8">
        <v>7300</v>
      </c>
      <c r="L90" s="8">
        <v>16000</v>
      </c>
      <c r="M90" s="8">
        <v>33300</v>
      </c>
      <c r="N90" s="8">
        <v>20000</v>
      </c>
      <c r="O90" s="8">
        <v>33300</v>
      </c>
      <c r="P90" s="8">
        <v>13900</v>
      </c>
      <c r="Q90" s="8">
        <v>33300</v>
      </c>
      <c r="R90" s="8">
        <v>33300</v>
      </c>
      <c r="S90" s="8">
        <v>7200</v>
      </c>
      <c r="T90" s="8">
        <v>19700</v>
      </c>
      <c r="U90" s="118">
        <f t="shared" si="9"/>
        <v>240100</v>
      </c>
      <c r="V90" s="60">
        <f t="shared" si="14"/>
        <v>21827.272727272728</v>
      </c>
      <c r="W90" s="61">
        <f t="shared" si="13"/>
        <v>30100</v>
      </c>
      <c r="X90" s="61">
        <f t="shared" si="10"/>
        <v>69300</v>
      </c>
      <c r="Y90" s="61">
        <f t="shared" si="11"/>
        <v>80500</v>
      </c>
      <c r="Z90" s="62">
        <f t="shared" si="12"/>
        <v>60200</v>
      </c>
    </row>
    <row r="91" spans="1:26" x14ac:dyDescent="0.3">
      <c r="A91" s="38">
        <v>85</v>
      </c>
      <c r="B91" s="39" t="s">
        <v>88</v>
      </c>
      <c r="C91" s="76">
        <f>BCG!C90</f>
        <v>599817</v>
      </c>
      <c r="D91" s="40">
        <f>DPT!D90</f>
        <v>25792.130999999998</v>
      </c>
      <c r="E91" s="40">
        <f>Tetanus!D91</f>
        <v>29990.850000000002</v>
      </c>
      <c r="F91" s="40">
        <f>Tetanus!E91</f>
        <v>13195.973999999998</v>
      </c>
      <c r="G91" s="41">
        <f>(DPT!E90+PCV!E90+Measles!E90+Tetanus!F91)*0.05+(DPT!E90+PCV!E90+Measles!E90+Tetanus!F91)</f>
        <v>347566.44213129953</v>
      </c>
      <c r="H91" s="142">
        <f t="shared" si="8"/>
        <v>29000</v>
      </c>
      <c r="I91" s="8"/>
      <c r="J91" s="8">
        <v>19800</v>
      </c>
      <c r="K91" s="8">
        <v>29000</v>
      </c>
      <c r="L91" s="8">
        <v>18000</v>
      </c>
      <c r="M91" s="8">
        <v>29000</v>
      </c>
      <c r="N91" s="8">
        <v>0</v>
      </c>
      <c r="O91" s="8">
        <v>29000</v>
      </c>
      <c r="P91" s="8">
        <v>0</v>
      </c>
      <c r="Q91" s="8">
        <v>33000</v>
      </c>
      <c r="R91" s="8">
        <v>29000</v>
      </c>
      <c r="S91" s="8">
        <v>0</v>
      </c>
      <c r="T91" s="8">
        <v>0</v>
      </c>
      <c r="U91" s="118">
        <f t="shared" si="9"/>
        <v>186800</v>
      </c>
      <c r="V91" s="60">
        <f t="shared" si="14"/>
        <v>26685.714285714286</v>
      </c>
      <c r="W91" s="61">
        <f t="shared" si="13"/>
        <v>48800</v>
      </c>
      <c r="X91" s="61">
        <f t="shared" si="10"/>
        <v>47000</v>
      </c>
      <c r="Y91" s="61">
        <f t="shared" si="11"/>
        <v>62000</v>
      </c>
      <c r="Z91" s="62">
        <f t="shared" si="12"/>
        <v>29000</v>
      </c>
    </row>
    <row r="92" spans="1:26" x14ac:dyDescent="0.3">
      <c r="A92" s="38">
        <v>86</v>
      </c>
      <c r="B92" s="39" t="s">
        <v>89</v>
      </c>
      <c r="C92" s="76">
        <f>BCG!C91</f>
        <v>169691</v>
      </c>
      <c r="D92" s="40">
        <f>DPT!D91</f>
        <v>7296.7129999999997</v>
      </c>
      <c r="E92" s="40">
        <f>Tetanus!D92</f>
        <v>8484.5500000000011</v>
      </c>
      <c r="F92" s="40">
        <f>Tetanus!E92</f>
        <v>3733.2019999999998</v>
      </c>
      <c r="G92" s="41">
        <f>(DPT!E91+PCV!E91+Measles!E91+Tetanus!F92)*0.05+(DPT!E91+PCV!E91+Measles!E91+Tetanus!F92)</f>
        <v>98328.151972522202</v>
      </c>
      <c r="H92" s="142">
        <f t="shared" si="8"/>
        <v>8200</v>
      </c>
      <c r="I92" s="8"/>
      <c r="J92" s="8">
        <v>5600</v>
      </c>
      <c r="K92" s="8">
        <v>0</v>
      </c>
      <c r="L92" s="8">
        <v>0</v>
      </c>
      <c r="M92" s="8">
        <v>8200</v>
      </c>
      <c r="N92" s="8">
        <v>0</v>
      </c>
      <c r="O92" s="8">
        <v>8200</v>
      </c>
      <c r="P92" s="8">
        <v>1000</v>
      </c>
      <c r="Q92" s="8">
        <v>6000</v>
      </c>
      <c r="R92" s="8">
        <v>4000</v>
      </c>
      <c r="S92" s="8">
        <v>0</v>
      </c>
      <c r="T92" s="8">
        <v>2000</v>
      </c>
      <c r="U92" s="118">
        <f t="shared" si="9"/>
        <v>35000</v>
      </c>
      <c r="V92" s="60">
        <f t="shared" si="14"/>
        <v>5000</v>
      </c>
      <c r="W92" s="61">
        <f t="shared" si="13"/>
        <v>5600</v>
      </c>
      <c r="X92" s="61">
        <f t="shared" si="10"/>
        <v>8200</v>
      </c>
      <c r="Y92" s="61">
        <f t="shared" si="11"/>
        <v>15200</v>
      </c>
      <c r="Z92" s="62">
        <f t="shared" si="12"/>
        <v>6000</v>
      </c>
    </row>
    <row r="93" spans="1:26" x14ac:dyDescent="0.3">
      <c r="A93" s="38">
        <v>87</v>
      </c>
      <c r="B93" s="39" t="s">
        <v>90</v>
      </c>
      <c r="C93" s="76">
        <f>BCG!C92</f>
        <v>197703</v>
      </c>
      <c r="D93" s="40">
        <f>DPT!D92</f>
        <v>8501.2289999999994</v>
      </c>
      <c r="E93" s="40">
        <f>Tetanus!D93</f>
        <v>9885.1500000000015</v>
      </c>
      <c r="F93" s="40">
        <f>Tetanus!E93</f>
        <v>4349.4659999999994</v>
      </c>
      <c r="G93" s="41">
        <f>(DPT!E92+PCV!E92+Measles!E92+Tetanus!F93)*0.05+(DPT!E92+PCV!E92+Measles!E92+Tetanus!F93)</f>
        <v>114559.82125995812</v>
      </c>
      <c r="H93" s="142">
        <f t="shared" si="8"/>
        <v>9600</v>
      </c>
      <c r="I93" s="8"/>
      <c r="J93" s="8">
        <v>6600</v>
      </c>
      <c r="K93" s="8">
        <v>9600</v>
      </c>
      <c r="L93" s="8">
        <v>3500</v>
      </c>
      <c r="M93" s="8">
        <v>3500</v>
      </c>
      <c r="N93" s="8">
        <v>0</v>
      </c>
      <c r="O93" s="8">
        <v>9600</v>
      </c>
      <c r="P93" s="8">
        <v>4000</v>
      </c>
      <c r="Q93" s="8">
        <v>3500</v>
      </c>
      <c r="R93" s="8">
        <v>9600</v>
      </c>
      <c r="S93" s="8">
        <v>0</v>
      </c>
      <c r="T93" s="8">
        <v>3000</v>
      </c>
      <c r="U93" s="118">
        <f t="shared" si="9"/>
        <v>52900</v>
      </c>
      <c r="V93" s="60">
        <f t="shared" si="14"/>
        <v>5877.7777777777774</v>
      </c>
      <c r="W93" s="61">
        <f t="shared" si="13"/>
        <v>16200</v>
      </c>
      <c r="X93" s="61">
        <f t="shared" si="10"/>
        <v>7000</v>
      </c>
      <c r="Y93" s="61">
        <f t="shared" si="11"/>
        <v>17100</v>
      </c>
      <c r="Z93" s="62">
        <f t="shared" si="12"/>
        <v>12600</v>
      </c>
    </row>
    <row r="94" spans="1:26" x14ac:dyDescent="0.3">
      <c r="A94" s="38">
        <v>88</v>
      </c>
      <c r="B94" s="39" t="s">
        <v>91</v>
      </c>
      <c r="C94" s="76">
        <f>BCG!C93</f>
        <v>181863</v>
      </c>
      <c r="D94" s="40">
        <f>DPT!D93</f>
        <v>7820.1089999999995</v>
      </c>
      <c r="E94" s="40">
        <f>Tetanus!D94</f>
        <v>9093.15</v>
      </c>
      <c r="F94" s="40">
        <f>Tetanus!E94</f>
        <v>4000.9859999999999</v>
      </c>
      <c r="G94" s="41">
        <f>(DPT!E93+PCV!E93+Measles!E93+Tetanus!F94)*0.05+(DPT!E93+PCV!E93+Measles!E93+Tetanus!F94)</f>
        <v>105381.26772886484</v>
      </c>
      <c r="H94" s="142">
        <f t="shared" si="8"/>
        <v>8800</v>
      </c>
      <c r="I94" s="8"/>
      <c r="J94" s="8">
        <v>6000</v>
      </c>
      <c r="K94" s="8">
        <v>8800</v>
      </c>
      <c r="L94" s="8">
        <v>0</v>
      </c>
      <c r="M94" s="8">
        <v>8800</v>
      </c>
      <c r="N94" s="8">
        <v>0</v>
      </c>
      <c r="O94" s="8">
        <v>0</v>
      </c>
      <c r="P94" s="8">
        <v>3700</v>
      </c>
      <c r="Q94" s="8">
        <v>12100</v>
      </c>
      <c r="R94" s="8">
        <v>8800</v>
      </c>
      <c r="S94" s="8">
        <v>0</v>
      </c>
      <c r="T94" s="8">
        <v>4400</v>
      </c>
      <c r="U94" s="118">
        <f t="shared" si="9"/>
        <v>52600</v>
      </c>
      <c r="V94" s="60">
        <f t="shared" si="14"/>
        <v>7514.2857142857147</v>
      </c>
      <c r="W94" s="61">
        <f t="shared" si="13"/>
        <v>14800</v>
      </c>
      <c r="X94" s="61">
        <f t="shared" si="10"/>
        <v>8800</v>
      </c>
      <c r="Y94" s="61">
        <f t="shared" si="11"/>
        <v>15800</v>
      </c>
      <c r="Z94" s="62">
        <f t="shared" si="12"/>
        <v>13200</v>
      </c>
    </row>
    <row r="95" spans="1:26" x14ac:dyDescent="0.3">
      <c r="A95" s="38">
        <v>89</v>
      </c>
      <c r="B95" s="39" t="s">
        <v>127</v>
      </c>
      <c r="C95" s="76">
        <f>BCG!C94</f>
        <v>223229</v>
      </c>
      <c r="D95" s="40">
        <f>DPT!D94</f>
        <v>9598.8469999999998</v>
      </c>
      <c r="E95" s="40">
        <f>Tetanus!D95</f>
        <v>11161.45</v>
      </c>
      <c r="F95" s="40">
        <f>Tetanus!E95</f>
        <v>4911.0379999999996</v>
      </c>
      <c r="G95" s="41">
        <f>(DPT!E94+PCV!E94+Measles!E94+Tetanus!F95)*0.05+(DPT!E94+PCV!E94+Measles!E94+Tetanus!F95)</f>
        <v>129350.96756265304</v>
      </c>
      <c r="H95" s="142">
        <f t="shared" si="8"/>
        <v>10800</v>
      </c>
      <c r="I95" s="8"/>
      <c r="J95" s="8">
        <v>7400</v>
      </c>
      <c r="K95" s="8">
        <v>10800</v>
      </c>
      <c r="L95" s="8">
        <v>0</v>
      </c>
      <c r="M95" s="8">
        <v>10800</v>
      </c>
      <c r="N95" s="8">
        <v>0</v>
      </c>
      <c r="O95" s="8">
        <v>10800</v>
      </c>
      <c r="P95" s="8">
        <v>4500</v>
      </c>
      <c r="Q95" s="8">
        <v>15000</v>
      </c>
      <c r="R95" s="8">
        <v>10800</v>
      </c>
      <c r="S95" s="8">
        <v>0</v>
      </c>
      <c r="T95" s="8">
        <v>10800</v>
      </c>
      <c r="U95" s="118">
        <f t="shared" si="9"/>
        <v>80900</v>
      </c>
      <c r="V95" s="60">
        <f t="shared" si="14"/>
        <v>10112.5</v>
      </c>
      <c r="W95" s="61">
        <f t="shared" si="13"/>
        <v>18200</v>
      </c>
      <c r="X95" s="61">
        <f t="shared" si="10"/>
        <v>10800</v>
      </c>
      <c r="Y95" s="61">
        <f t="shared" si="11"/>
        <v>30300</v>
      </c>
      <c r="Z95" s="62">
        <f t="shared" si="12"/>
        <v>21600</v>
      </c>
    </row>
    <row r="96" spans="1:26" x14ac:dyDescent="0.3">
      <c r="A96" s="38">
        <v>90</v>
      </c>
      <c r="B96" s="39" t="s">
        <v>92</v>
      </c>
      <c r="C96" s="76">
        <f>BCG!C95</f>
        <v>253260</v>
      </c>
      <c r="D96" s="40">
        <f>DPT!D95</f>
        <v>10890.179999999998</v>
      </c>
      <c r="E96" s="40">
        <f>Tetanus!D96</f>
        <v>12663</v>
      </c>
      <c r="F96" s="40">
        <f>Tetanus!E96</f>
        <v>5571.7199999999993</v>
      </c>
      <c r="G96" s="41">
        <f>(DPT!E95+PCV!E95+Measles!E95+Tetanus!F96)*0.05+(DPT!E95+PCV!E95+Measles!E95+Tetanus!F96)</f>
        <v>146752.55475282113</v>
      </c>
      <c r="H96" s="142">
        <f t="shared" si="8"/>
        <v>12300</v>
      </c>
      <c r="I96" s="8"/>
      <c r="J96" s="8">
        <v>8400</v>
      </c>
      <c r="K96" s="8">
        <v>0</v>
      </c>
      <c r="L96" s="8">
        <v>0</v>
      </c>
      <c r="M96" s="8">
        <v>12300</v>
      </c>
      <c r="N96" s="8">
        <v>0</v>
      </c>
      <c r="O96" s="8">
        <v>12300</v>
      </c>
      <c r="P96" s="8">
        <v>3600</v>
      </c>
      <c r="Q96" s="8">
        <v>3300</v>
      </c>
      <c r="R96" s="8">
        <v>12300</v>
      </c>
      <c r="S96" s="8">
        <v>0</v>
      </c>
      <c r="T96" s="8">
        <v>6600</v>
      </c>
      <c r="U96" s="118">
        <f t="shared" si="9"/>
        <v>58800</v>
      </c>
      <c r="V96" s="60">
        <f t="shared" si="14"/>
        <v>8400</v>
      </c>
      <c r="W96" s="61">
        <f t="shared" si="13"/>
        <v>8400</v>
      </c>
      <c r="X96" s="61">
        <f t="shared" si="10"/>
        <v>12300</v>
      </c>
      <c r="Y96" s="61">
        <f t="shared" si="11"/>
        <v>19200</v>
      </c>
      <c r="Z96" s="62">
        <f t="shared" si="12"/>
        <v>18900</v>
      </c>
    </row>
    <row r="97" spans="1:26" x14ac:dyDescent="0.3">
      <c r="A97" s="38">
        <v>91</v>
      </c>
      <c r="B97" s="39" t="s">
        <v>93</v>
      </c>
      <c r="C97" s="76">
        <f>BCG!C96</f>
        <v>145219</v>
      </c>
      <c r="D97" s="40">
        <f>DPT!D96</f>
        <v>6244.4169999999995</v>
      </c>
      <c r="E97" s="40">
        <f>Tetanus!D97</f>
        <v>7260.9500000000007</v>
      </c>
      <c r="F97" s="40">
        <f>Tetanus!E97</f>
        <v>3194.8179999999998</v>
      </c>
      <c r="G97" s="41">
        <f>(DPT!E96+PCV!E96+Measles!E96+Tetanus!F97)*0.05+(DPT!E96+PCV!E96+Measles!E96+Tetanus!F97)</f>
        <v>84147.750330292722</v>
      </c>
      <c r="H97" s="142">
        <f t="shared" si="8"/>
        <v>7100</v>
      </c>
      <c r="I97" s="8"/>
      <c r="J97" s="8">
        <v>4800</v>
      </c>
      <c r="K97" s="8">
        <v>3000</v>
      </c>
      <c r="L97" s="8">
        <v>1100</v>
      </c>
      <c r="M97" s="8">
        <v>7100</v>
      </c>
      <c r="N97" s="8">
        <v>1500</v>
      </c>
      <c r="O97" s="8">
        <v>7100</v>
      </c>
      <c r="P97" s="8">
        <v>600</v>
      </c>
      <c r="Q97" s="8">
        <v>3100</v>
      </c>
      <c r="R97" s="8">
        <v>7100</v>
      </c>
      <c r="S97" s="8">
        <v>0</v>
      </c>
      <c r="T97" s="8">
        <v>3300</v>
      </c>
      <c r="U97" s="118">
        <f t="shared" si="9"/>
        <v>38700</v>
      </c>
      <c r="V97" s="60">
        <f t="shared" si="14"/>
        <v>3870</v>
      </c>
      <c r="W97" s="61">
        <f t="shared" si="13"/>
        <v>7800</v>
      </c>
      <c r="X97" s="61">
        <f t="shared" si="10"/>
        <v>9700</v>
      </c>
      <c r="Y97" s="61">
        <f t="shared" si="11"/>
        <v>10800</v>
      </c>
      <c r="Z97" s="62">
        <f t="shared" si="12"/>
        <v>10400</v>
      </c>
    </row>
    <row r="98" spans="1:26" x14ac:dyDescent="0.3">
      <c r="A98" s="38">
        <v>92</v>
      </c>
      <c r="B98" s="39" t="s">
        <v>94</v>
      </c>
      <c r="C98" s="76">
        <f>BCG!C97</f>
        <v>385220</v>
      </c>
      <c r="D98" s="40">
        <f>DPT!D97</f>
        <v>16564.46</v>
      </c>
      <c r="E98" s="40">
        <f>Tetanus!D98</f>
        <v>19261</v>
      </c>
      <c r="F98" s="40">
        <f>Tetanus!E98</f>
        <v>8474.84</v>
      </c>
      <c r="G98" s="41">
        <f>(DPT!E97+PCV!E97+Measles!E97+Tetanus!F98)*0.05+(DPT!E97+PCV!E97+Measles!E97+Tetanus!F98)</f>
        <v>223217.32267978266</v>
      </c>
      <c r="H98" s="142">
        <f t="shared" si="8"/>
        <v>18700</v>
      </c>
      <c r="I98" s="8"/>
      <c r="J98" s="8">
        <v>12800</v>
      </c>
      <c r="K98" s="8">
        <v>0</v>
      </c>
      <c r="L98" s="8">
        <v>10000</v>
      </c>
      <c r="M98" s="8">
        <v>18700</v>
      </c>
      <c r="N98" s="8">
        <v>20000</v>
      </c>
      <c r="O98" s="8">
        <v>18700</v>
      </c>
      <c r="P98" s="8">
        <v>7000</v>
      </c>
      <c r="Q98" s="8">
        <v>15000</v>
      </c>
      <c r="R98" s="8">
        <v>10000</v>
      </c>
      <c r="S98" s="8">
        <v>0</v>
      </c>
      <c r="T98" s="8">
        <v>18700</v>
      </c>
      <c r="U98" s="118">
        <f t="shared" si="9"/>
        <v>130900</v>
      </c>
      <c r="V98" s="60">
        <f t="shared" si="14"/>
        <v>14544.444444444445</v>
      </c>
      <c r="W98" s="61">
        <f t="shared" si="13"/>
        <v>12800</v>
      </c>
      <c r="X98" s="61">
        <f t="shared" si="10"/>
        <v>48700</v>
      </c>
      <c r="Y98" s="61">
        <f t="shared" si="11"/>
        <v>40700</v>
      </c>
      <c r="Z98" s="62">
        <f t="shared" si="12"/>
        <v>28700</v>
      </c>
    </row>
    <row r="99" spans="1:26" x14ac:dyDescent="0.3">
      <c r="A99" s="38">
        <v>93</v>
      </c>
      <c r="B99" s="39" t="s">
        <v>95</v>
      </c>
      <c r="C99" s="76">
        <f>BCG!C98</f>
        <v>142487</v>
      </c>
      <c r="D99" s="40">
        <f>DPT!D98</f>
        <v>6126.9409999999998</v>
      </c>
      <c r="E99" s="40">
        <f>Tetanus!D99</f>
        <v>7124.35</v>
      </c>
      <c r="F99" s="40">
        <f>Tetanus!E99</f>
        <v>3134.7139999999999</v>
      </c>
      <c r="G99" s="41">
        <f>(DPT!E98+PCV!E98+Measles!E98+Tetanus!F99)*0.05+(DPT!E98+PCV!E98+Measles!E98+Tetanus!F99)</f>
        <v>82564.681627833954</v>
      </c>
      <c r="H99" s="142">
        <f t="shared" si="8"/>
        <v>6900</v>
      </c>
      <c r="I99" s="8"/>
      <c r="J99" s="8">
        <v>4700</v>
      </c>
      <c r="K99" s="8">
        <v>0</v>
      </c>
      <c r="L99" s="8">
        <v>0</v>
      </c>
      <c r="M99" s="8">
        <v>6900</v>
      </c>
      <c r="N99" s="8">
        <v>0</v>
      </c>
      <c r="O99" s="8">
        <v>6900</v>
      </c>
      <c r="P99" s="8">
        <v>0</v>
      </c>
      <c r="Q99" s="8">
        <v>0</v>
      </c>
      <c r="R99" s="8">
        <v>3300</v>
      </c>
      <c r="S99" s="8">
        <v>0</v>
      </c>
      <c r="T99" s="8">
        <v>3600</v>
      </c>
      <c r="U99" s="118">
        <f t="shared" si="9"/>
        <v>25400</v>
      </c>
      <c r="V99" s="60">
        <f t="shared" si="14"/>
        <v>5080</v>
      </c>
      <c r="W99" s="61">
        <f t="shared" si="13"/>
        <v>4700</v>
      </c>
      <c r="X99" s="61">
        <f t="shared" si="10"/>
        <v>6900</v>
      </c>
      <c r="Y99" s="61">
        <f t="shared" si="11"/>
        <v>6900</v>
      </c>
      <c r="Z99" s="62">
        <f t="shared" si="12"/>
        <v>6900</v>
      </c>
    </row>
    <row r="100" spans="1:26" x14ac:dyDescent="0.3">
      <c r="A100" s="38">
        <v>94</v>
      </c>
      <c r="B100" s="39" t="s">
        <v>96</v>
      </c>
      <c r="C100" s="76">
        <f>BCG!C99</f>
        <v>66422</v>
      </c>
      <c r="D100" s="40">
        <f>DPT!D99</f>
        <v>2856.1459999999997</v>
      </c>
      <c r="E100" s="40">
        <f>Tetanus!D100</f>
        <v>3321.1000000000004</v>
      </c>
      <c r="F100" s="40">
        <f>Tetanus!E100</f>
        <v>1461.2839999999999</v>
      </c>
      <c r="G100" s="41">
        <f>(DPT!E99+PCV!E99+Measles!E99+Tetanus!F100)*0.05+(DPT!E99+PCV!E99+Measles!E99+Tetanus!F100)</f>
        <v>38488.502692063033</v>
      </c>
      <c r="H100" s="142">
        <f t="shared" si="8"/>
        <v>3300</v>
      </c>
      <c r="I100" s="8"/>
      <c r="J100" s="8">
        <v>2200</v>
      </c>
      <c r="K100" s="8">
        <v>3300</v>
      </c>
      <c r="L100" s="8">
        <v>3300</v>
      </c>
      <c r="M100" s="8">
        <v>3300</v>
      </c>
      <c r="N100" s="8">
        <v>2000</v>
      </c>
      <c r="O100" s="8">
        <v>3300</v>
      </c>
      <c r="P100" s="8">
        <v>0</v>
      </c>
      <c r="Q100" s="8">
        <v>0</v>
      </c>
      <c r="R100" s="8">
        <v>3300</v>
      </c>
      <c r="S100" s="8">
        <v>3700</v>
      </c>
      <c r="T100" s="8">
        <v>0</v>
      </c>
      <c r="U100" s="118">
        <f t="shared" si="9"/>
        <v>24400</v>
      </c>
      <c r="V100" s="60">
        <f t="shared" si="14"/>
        <v>3050</v>
      </c>
      <c r="W100" s="61">
        <f t="shared" si="13"/>
        <v>5500</v>
      </c>
      <c r="X100" s="61">
        <f t="shared" si="10"/>
        <v>8600</v>
      </c>
      <c r="Y100" s="61">
        <f t="shared" si="11"/>
        <v>3300</v>
      </c>
      <c r="Z100" s="62">
        <f t="shared" si="12"/>
        <v>7000</v>
      </c>
    </row>
    <row r="101" spans="1:26" x14ac:dyDescent="0.3">
      <c r="A101" s="38">
        <v>95</v>
      </c>
      <c r="B101" s="39" t="s">
        <v>97</v>
      </c>
      <c r="C101" s="76">
        <f>BCG!C100</f>
        <v>489323</v>
      </c>
      <c r="D101" s="40">
        <f>DPT!D100</f>
        <v>21040.888999999999</v>
      </c>
      <c r="E101" s="40">
        <f>Tetanus!D101</f>
        <v>24466.15</v>
      </c>
      <c r="F101" s="40">
        <f>Tetanus!E101</f>
        <v>10765.106</v>
      </c>
      <c r="G101" s="41">
        <f>(DPT!E100+PCV!E100+Measles!E100+Tetanus!F101)*0.05+(DPT!E100+PCV!E100+Measles!E100+Tetanus!F101)</f>
        <v>283540.23671055317</v>
      </c>
      <c r="H101" s="142">
        <f t="shared" si="8"/>
        <v>23700</v>
      </c>
      <c r="I101" s="8"/>
      <c r="J101" s="8">
        <v>16200</v>
      </c>
      <c r="K101" s="8">
        <v>10000</v>
      </c>
      <c r="L101" s="8">
        <v>6600</v>
      </c>
      <c r="M101" s="8">
        <v>23700</v>
      </c>
      <c r="N101" s="8">
        <v>10000</v>
      </c>
      <c r="O101" s="8">
        <v>23700</v>
      </c>
      <c r="P101" s="8">
        <v>6000</v>
      </c>
      <c r="Q101" s="8">
        <v>16500</v>
      </c>
      <c r="R101" s="8">
        <v>23700</v>
      </c>
      <c r="S101" s="8">
        <v>0</v>
      </c>
      <c r="T101" s="8">
        <v>9900</v>
      </c>
      <c r="U101" s="118">
        <f t="shared" si="9"/>
        <v>146300</v>
      </c>
      <c r="V101" s="60">
        <f t="shared" si="14"/>
        <v>14630</v>
      </c>
      <c r="W101" s="61">
        <f t="shared" si="13"/>
        <v>26200</v>
      </c>
      <c r="X101" s="61">
        <f t="shared" si="10"/>
        <v>40300</v>
      </c>
      <c r="Y101" s="61">
        <f t="shared" si="11"/>
        <v>46200</v>
      </c>
      <c r="Z101" s="62">
        <f t="shared" si="12"/>
        <v>33600</v>
      </c>
    </row>
    <row r="102" spans="1:26" x14ac:dyDescent="0.3">
      <c r="A102" s="38">
        <v>96</v>
      </c>
      <c r="B102" s="39" t="s">
        <v>98</v>
      </c>
      <c r="C102" s="76">
        <f>BCG!C101</f>
        <v>128094</v>
      </c>
      <c r="D102" s="40">
        <f>DPT!D101</f>
        <v>5508.0419999999995</v>
      </c>
      <c r="E102" s="40">
        <f>Tetanus!D102</f>
        <v>6404.7000000000007</v>
      </c>
      <c r="F102" s="40">
        <f>Tetanus!E102</f>
        <v>2818.0679999999998</v>
      </c>
      <c r="G102" s="41">
        <f>(DPT!E101+PCV!E101+Measles!E101+Tetanus!F102)*0.05+(DPT!E101+PCV!E101+Measles!E101+Tetanus!F102)</f>
        <v>74224.598233072218</v>
      </c>
      <c r="H102" s="142">
        <f t="shared" si="8"/>
        <v>6200</v>
      </c>
      <c r="I102" s="8"/>
      <c r="J102" s="8">
        <v>4300</v>
      </c>
      <c r="K102" s="8">
        <v>2300</v>
      </c>
      <c r="L102" s="8">
        <v>3300</v>
      </c>
      <c r="M102" s="8">
        <v>0</v>
      </c>
      <c r="N102" s="8">
        <v>6000</v>
      </c>
      <c r="O102" s="8">
        <v>6200</v>
      </c>
      <c r="P102" s="8">
        <v>1000</v>
      </c>
      <c r="Q102" s="8">
        <v>2000</v>
      </c>
      <c r="R102" s="8">
        <v>6200</v>
      </c>
      <c r="S102" s="8">
        <v>0</v>
      </c>
      <c r="T102" s="8">
        <v>3300</v>
      </c>
      <c r="U102" s="118">
        <f t="shared" si="9"/>
        <v>34600</v>
      </c>
      <c r="V102" s="60">
        <f t="shared" si="14"/>
        <v>3844.4444444444443</v>
      </c>
      <c r="W102" s="61">
        <f t="shared" si="13"/>
        <v>6600</v>
      </c>
      <c r="X102" s="61">
        <f t="shared" si="10"/>
        <v>9300</v>
      </c>
      <c r="Y102" s="61">
        <f t="shared" si="11"/>
        <v>9200</v>
      </c>
      <c r="Z102" s="62">
        <f t="shared" si="12"/>
        <v>9500</v>
      </c>
    </row>
    <row r="103" spans="1:26" x14ac:dyDescent="0.3">
      <c r="A103" s="38">
        <v>97</v>
      </c>
      <c r="B103" s="39" t="s">
        <v>99</v>
      </c>
      <c r="C103" s="76">
        <f>BCG!C102</f>
        <v>105617</v>
      </c>
      <c r="D103" s="40">
        <f>DPT!D102</f>
        <v>4541.5309999999999</v>
      </c>
      <c r="E103" s="40">
        <f>Tetanus!D103</f>
        <v>5280.85</v>
      </c>
      <c r="F103" s="40">
        <f>Tetanus!E103</f>
        <v>2323.5740000000001</v>
      </c>
      <c r="G103" s="41">
        <f>(DPT!E102+PCV!E102+Measles!E102+Tetanus!F103)*0.05+(DPT!E102+PCV!E102+Measles!E102+Tetanus!F103)</f>
        <v>61200.20759428537</v>
      </c>
      <c r="H103" s="142">
        <f t="shared" si="8"/>
        <v>5200</v>
      </c>
      <c r="I103" s="8"/>
      <c r="J103" s="8">
        <v>3500</v>
      </c>
      <c r="K103" s="8">
        <v>3300</v>
      </c>
      <c r="L103" s="8">
        <v>0</v>
      </c>
      <c r="M103" s="8">
        <v>5200</v>
      </c>
      <c r="N103" s="8">
        <v>3300</v>
      </c>
      <c r="O103" s="8">
        <v>3300</v>
      </c>
      <c r="P103" s="8">
        <v>2000</v>
      </c>
      <c r="Q103" s="8">
        <v>8500</v>
      </c>
      <c r="R103" s="8">
        <v>5200</v>
      </c>
      <c r="S103" s="8">
        <v>0</v>
      </c>
      <c r="T103" s="8">
        <v>0</v>
      </c>
      <c r="U103" s="118">
        <f t="shared" si="9"/>
        <v>34300</v>
      </c>
      <c r="V103" s="60">
        <f t="shared" si="14"/>
        <v>4287.5</v>
      </c>
      <c r="W103" s="61">
        <f t="shared" si="13"/>
        <v>6800</v>
      </c>
      <c r="X103" s="61">
        <f t="shared" si="10"/>
        <v>8500</v>
      </c>
      <c r="Y103" s="61">
        <f t="shared" si="11"/>
        <v>13800</v>
      </c>
      <c r="Z103" s="62">
        <f t="shared" si="12"/>
        <v>5200</v>
      </c>
    </row>
    <row r="104" spans="1:26" x14ac:dyDescent="0.3">
      <c r="A104" s="38">
        <v>98</v>
      </c>
      <c r="B104" s="39" t="s">
        <v>100</v>
      </c>
      <c r="C104" s="76">
        <f>BCG!C103</f>
        <v>388011</v>
      </c>
      <c r="D104" s="40">
        <f>DPT!D103</f>
        <v>16684.472999999998</v>
      </c>
      <c r="E104" s="40">
        <f>Tetanus!D104</f>
        <v>19400.55</v>
      </c>
      <c r="F104" s="40">
        <f>Tetanus!E104</f>
        <v>8536.2420000000002</v>
      </c>
      <c r="G104" s="41">
        <f>(DPT!E103+PCV!E103+Measles!E103+Tetanus!F104)*0.05+(DPT!E103+PCV!E103+Measles!E103+Tetanus!F104)</f>
        <v>224834.5791763282</v>
      </c>
      <c r="H104" s="142">
        <f t="shared" si="8"/>
        <v>18800</v>
      </c>
      <c r="I104" s="8"/>
      <c r="J104" s="8">
        <v>12800</v>
      </c>
      <c r="K104" s="8">
        <v>0</v>
      </c>
      <c r="L104" s="8">
        <v>15900</v>
      </c>
      <c r="M104" s="8">
        <v>18800</v>
      </c>
      <c r="N104" s="8">
        <v>16200</v>
      </c>
      <c r="O104" s="8">
        <v>18800</v>
      </c>
      <c r="P104" s="8">
        <v>2000</v>
      </c>
      <c r="Q104" s="8">
        <v>15000</v>
      </c>
      <c r="R104" s="8">
        <v>18800</v>
      </c>
      <c r="S104" s="8">
        <v>0</v>
      </c>
      <c r="T104" s="8">
        <v>6000</v>
      </c>
      <c r="U104" s="118">
        <f t="shared" si="9"/>
        <v>124300</v>
      </c>
      <c r="V104" s="60">
        <f t="shared" si="14"/>
        <v>13811.111111111111</v>
      </c>
      <c r="W104" s="61">
        <f t="shared" si="13"/>
        <v>12800</v>
      </c>
      <c r="X104" s="61">
        <f t="shared" si="10"/>
        <v>50900</v>
      </c>
      <c r="Y104" s="61">
        <f t="shared" si="11"/>
        <v>35800</v>
      </c>
      <c r="Z104" s="62">
        <f t="shared" si="12"/>
        <v>24800</v>
      </c>
    </row>
    <row r="105" spans="1:26" x14ac:dyDescent="0.3">
      <c r="A105" s="38">
        <v>99</v>
      </c>
      <c r="B105" s="39" t="s">
        <v>101</v>
      </c>
      <c r="C105" s="76">
        <f>BCG!C104</f>
        <v>183723</v>
      </c>
      <c r="D105" s="40">
        <f>DPT!D104</f>
        <v>7900.088999999999</v>
      </c>
      <c r="E105" s="40">
        <f>Tetanus!D105</f>
        <v>9186.15</v>
      </c>
      <c r="F105" s="40">
        <f>Tetanus!E105</f>
        <v>4041.9059999999999</v>
      </c>
      <c r="G105" s="41">
        <f>(DPT!E104+PCV!E104+Measles!E104+Tetanus!F105)*0.05+(DPT!E104+PCV!E104+Measles!E104+Tetanus!F105)</f>
        <v>106459.05242380381</v>
      </c>
      <c r="H105" s="142">
        <f t="shared" si="8"/>
        <v>8900</v>
      </c>
      <c r="I105" s="8"/>
      <c r="J105" s="8">
        <v>6100</v>
      </c>
      <c r="K105" s="8">
        <v>0</v>
      </c>
      <c r="L105" s="8">
        <v>8900</v>
      </c>
      <c r="M105" s="8">
        <v>8900</v>
      </c>
      <c r="N105" s="8">
        <v>0</v>
      </c>
      <c r="O105" s="8">
        <v>0</v>
      </c>
      <c r="P105" s="8">
        <v>1000</v>
      </c>
      <c r="Q105" s="8">
        <v>8900</v>
      </c>
      <c r="R105" s="8">
        <v>8900</v>
      </c>
      <c r="S105" s="8">
        <v>0</v>
      </c>
      <c r="T105" s="8">
        <v>0</v>
      </c>
      <c r="U105" s="118">
        <f t="shared" si="9"/>
        <v>42700</v>
      </c>
      <c r="V105" s="60">
        <f t="shared" si="14"/>
        <v>7116.666666666667</v>
      </c>
      <c r="W105" s="61">
        <f t="shared" si="13"/>
        <v>6100</v>
      </c>
      <c r="X105" s="61">
        <f t="shared" si="10"/>
        <v>17800</v>
      </c>
      <c r="Y105" s="61">
        <f t="shared" si="11"/>
        <v>9900</v>
      </c>
      <c r="Z105" s="62">
        <f t="shared" si="12"/>
        <v>8900</v>
      </c>
    </row>
    <row r="106" spans="1:26" x14ac:dyDescent="0.3">
      <c r="A106" s="38">
        <v>100</v>
      </c>
      <c r="B106" s="39" t="s">
        <v>102</v>
      </c>
      <c r="C106" s="76">
        <f>BCG!C105</f>
        <v>386074</v>
      </c>
      <c r="D106" s="40">
        <f>DPT!D105</f>
        <v>16601.181999999997</v>
      </c>
      <c r="E106" s="40">
        <f>Tetanus!D106</f>
        <v>19303.7</v>
      </c>
      <c r="F106" s="40">
        <f>Tetanus!E106</f>
        <v>8493.6279999999988</v>
      </c>
      <c r="G106" s="41">
        <f>(DPT!E105+PCV!E105+Measles!E105+Tetanus!F106)*0.05+(DPT!E105+PCV!E105+Measles!E105+Tetanus!F106)</f>
        <v>223712.17651283529</v>
      </c>
      <c r="H106" s="142">
        <f t="shared" si="8"/>
        <v>18700</v>
      </c>
      <c r="I106" s="8"/>
      <c r="J106" s="8">
        <v>12800</v>
      </c>
      <c r="K106" s="8">
        <v>0</v>
      </c>
      <c r="L106" s="8">
        <v>4000</v>
      </c>
      <c r="M106" s="8">
        <v>18700</v>
      </c>
      <c r="N106" s="8">
        <v>14300</v>
      </c>
      <c r="O106" s="8">
        <v>18700</v>
      </c>
      <c r="P106" s="8">
        <v>0</v>
      </c>
      <c r="Q106" s="8">
        <v>28600</v>
      </c>
      <c r="R106" s="8">
        <v>28800</v>
      </c>
      <c r="S106" s="8">
        <v>0</v>
      </c>
      <c r="T106" s="8">
        <v>6600</v>
      </c>
      <c r="U106" s="118">
        <f t="shared" si="9"/>
        <v>132500</v>
      </c>
      <c r="V106" s="60">
        <f t="shared" si="14"/>
        <v>16562.5</v>
      </c>
      <c r="W106" s="61">
        <f t="shared" si="13"/>
        <v>12800</v>
      </c>
      <c r="X106" s="61">
        <f t="shared" si="10"/>
        <v>37000</v>
      </c>
      <c r="Y106" s="61">
        <f t="shared" si="11"/>
        <v>47300</v>
      </c>
      <c r="Z106" s="62">
        <f t="shared" si="12"/>
        <v>35400</v>
      </c>
    </row>
    <row r="107" spans="1:26" x14ac:dyDescent="0.3">
      <c r="A107" s="38">
        <v>101</v>
      </c>
      <c r="B107" s="39" t="s">
        <v>103</v>
      </c>
      <c r="C107" s="76">
        <f>BCG!C106</f>
        <v>518008</v>
      </c>
      <c r="D107" s="40">
        <f>DPT!D106</f>
        <v>22274.343999999997</v>
      </c>
      <c r="E107" s="40">
        <f>Tetanus!D107</f>
        <v>25900.400000000001</v>
      </c>
      <c r="F107" s="40">
        <f>Tetanus!E107</f>
        <v>11396.175999999999</v>
      </c>
      <c r="G107" s="41">
        <f>(DPT!E106+PCV!E106+Measles!E106+Tetanus!F107)*0.05+(DPT!E106+PCV!E106+Measles!E106+Tetanus!F107)</f>
        <v>300161.87863223319</v>
      </c>
      <c r="H107" s="142">
        <f t="shared" si="8"/>
        <v>25100</v>
      </c>
      <c r="I107" s="8"/>
      <c r="J107" s="8">
        <v>17100</v>
      </c>
      <c r="K107" s="8">
        <v>25100</v>
      </c>
      <c r="L107" s="8">
        <v>0</v>
      </c>
      <c r="M107" s="8">
        <v>25100</v>
      </c>
      <c r="N107" s="8">
        <v>0</v>
      </c>
      <c r="O107" s="8">
        <v>25100</v>
      </c>
      <c r="P107" s="8">
        <v>10000</v>
      </c>
      <c r="Q107" s="8">
        <v>0</v>
      </c>
      <c r="R107" s="8">
        <v>25100</v>
      </c>
      <c r="S107" s="8">
        <v>0</v>
      </c>
      <c r="T107" s="8">
        <v>0</v>
      </c>
      <c r="U107" s="118">
        <f t="shared" si="9"/>
        <v>127500</v>
      </c>
      <c r="V107" s="60">
        <f t="shared" si="14"/>
        <v>21250</v>
      </c>
      <c r="W107" s="61">
        <f t="shared" si="13"/>
        <v>42200</v>
      </c>
      <c r="X107" s="61">
        <f t="shared" si="10"/>
        <v>25100</v>
      </c>
      <c r="Y107" s="61">
        <f t="shared" si="11"/>
        <v>35100</v>
      </c>
      <c r="Z107" s="62">
        <f t="shared" si="12"/>
        <v>25100</v>
      </c>
    </row>
    <row r="108" spans="1:26" x14ac:dyDescent="0.3">
      <c r="A108" s="38">
        <v>102</v>
      </c>
      <c r="B108" s="39" t="s">
        <v>104</v>
      </c>
      <c r="C108" s="76">
        <f>BCG!C107</f>
        <v>129283</v>
      </c>
      <c r="D108" s="40">
        <f>DPT!D107</f>
        <v>5559.1689999999999</v>
      </c>
      <c r="E108" s="40">
        <f>Tetanus!D108</f>
        <v>6464.1500000000005</v>
      </c>
      <c r="F108" s="40">
        <f>Tetanus!E108</f>
        <v>2844.2259999999997</v>
      </c>
      <c r="G108" s="41">
        <f>(DPT!E107+PCV!E107+Measles!E107+Tetanus!F108)*0.05+(DPT!E107+PCV!E107+Measles!E107+Tetanus!F108)</f>
        <v>74913.569202041268</v>
      </c>
      <c r="H108" s="142">
        <f t="shared" si="8"/>
        <v>6300</v>
      </c>
      <c r="I108" s="8"/>
      <c r="J108" s="8">
        <v>4300</v>
      </c>
      <c r="K108" s="8">
        <v>6300</v>
      </c>
      <c r="L108" s="8">
        <v>3500</v>
      </c>
      <c r="M108" s="8">
        <v>6300</v>
      </c>
      <c r="N108" s="8">
        <v>1000</v>
      </c>
      <c r="O108" s="8">
        <v>0</v>
      </c>
      <c r="P108" s="8">
        <v>0</v>
      </c>
      <c r="Q108" s="8">
        <v>2000</v>
      </c>
      <c r="R108" s="8">
        <v>6300</v>
      </c>
      <c r="S108" s="8">
        <v>0</v>
      </c>
      <c r="T108" s="8">
        <v>0</v>
      </c>
      <c r="U108" s="118">
        <f t="shared" si="9"/>
        <v>29700</v>
      </c>
      <c r="V108" s="60">
        <f t="shared" si="14"/>
        <v>4242.8571428571431</v>
      </c>
      <c r="W108" s="61">
        <f t="shared" si="13"/>
        <v>10600</v>
      </c>
      <c r="X108" s="61">
        <f t="shared" si="10"/>
        <v>10800</v>
      </c>
      <c r="Y108" s="61">
        <f t="shared" si="11"/>
        <v>2000</v>
      </c>
      <c r="Z108" s="62">
        <f t="shared" si="12"/>
        <v>6300</v>
      </c>
    </row>
    <row r="109" spans="1:26" x14ac:dyDescent="0.3">
      <c r="A109" s="38">
        <v>103</v>
      </c>
      <c r="B109" s="39" t="s">
        <v>105</v>
      </c>
      <c r="C109" s="76">
        <f>BCG!C108</f>
        <v>320567</v>
      </c>
      <c r="D109" s="40">
        <f>DPT!D108</f>
        <v>13784.380999999999</v>
      </c>
      <c r="E109" s="40">
        <f>Tetanus!D109</f>
        <v>16028.35</v>
      </c>
      <c r="F109" s="40">
        <f>Tetanus!E109</f>
        <v>7052.4739999999993</v>
      </c>
      <c r="G109" s="41">
        <f>(DPT!E108+PCV!E108+Measles!E108+Tetanus!F109)*0.05+(DPT!E108+PCV!E108+Measles!E108+Tetanus!F109)</f>
        <v>185753.87435618581</v>
      </c>
      <c r="H109" s="142">
        <f t="shared" si="8"/>
        <v>15500</v>
      </c>
      <c r="I109" s="8"/>
      <c r="J109" s="8">
        <v>10600</v>
      </c>
      <c r="K109" s="8">
        <v>15500</v>
      </c>
      <c r="L109" s="8">
        <v>0</v>
      </c>
      <c r="M109" s="8">
        <v>15500</v>
      </c>
      <c r="N109" s="8">
        <v>0</v>
      </c>
      <c r="O109" s="8">
        <v>15500</v>
      </c>
      <c r="P109" s="8">
        <v>0</v>
      </c>
      <c r="Q109" s="8">
        <v>500</v>
      </c>
      <c r="R109" s="8">
        <v>15500</v>
      </c>
      <c r="S109" s="8">
        <v>0</v>
      </c>
      <c r="T109" s="8">
        <v>0</v>
      </c>
      <c r="U109" s="118">
        <f t="shared" si="9"/>
        <v>73100</v>
      </c>
      <c r="V109" s="60">
        <f t="shared" si="14"/>
        <v>12183.333333333334</v>
      </c>
      <c r="W109" s="61">
        <f t="shared" si="13"/>
        <v>26100</v>
      </c>
      <c r="X109" s="61">
        <f t="shared" si="10"/>
        <v>15500</v>
      </c>
      <c r="Y109" s="61">
        <f t="shared" si="11"/>
        <v>16000</v>
      </c>
      <c r="Z109" s="62">
        <f t="shared" si="12"/>
        <v>15500</v>
      </c>
    </row>
    <row r="110" spans="1:26" x14ac:dyDescent="0.3">
      <c r="A110" s="38">
        <v>104</v>
      </c>
      <c r="B110" s="39" t="s">
        <v>106</v>
      </c>
      <c r="C110" s="76">
        <f>BCG!C109</f>
        <v>252994</v>
      </c>
      <c r="D110" s="40">
        <f>DPT!D109</f>
        <v>10878.741999999998</v>
      </c>
      <c r="E110" s="40">
        <f>Tetanus!D110</f>
        <v>12649.7</v>
      </c>
      <c r="F110" s="40">
        <f>Tetanus!E110</f>
        <v>5565.8679999999995</v>
      </c>
      <c r="G110" s="41">
        <f>(DPT!E109+PCV!E109+Measles!E109+Tetanus!F110)*0.05+(DPT!E109+PCV!E109+Measles!E109+Tetanus!F110)</f>
        <v>146598.41995236211</v>
      </c>
      <c r="H110" s="142">
        <f t="shared" si="8"/>
        <v>12300</v>
      </c>
      <c r="I110" s="8"/>
      <c r="J110" s="8">
        <v>8400</v>
      </c>
      <c r="K110" s="8">
        <v>12300</v>
      </c>
      <c r="L110" s="8">
        <v>10000</v>
      </c>
      <c r="M110" s="8">
        <v>12300</v>
      </c>
      <c r="N110" s="8">
        <v>15000</v>
      </c>
      <c r="O110" s="8">
        <v>12300</v>
      </c>
      <c r="P110" s="8">
        <v>5100</v>
      </c>
      <c r="Q110" s="8">
        <v>0</v>
      </c>
      <c r="R110" s="8">
        <v>12300</v>
      </c>
      <c r="S110" s="8">
        <v>0</v>
      </c>
      <c r="T110" s="8">
        <v>12300</v>
      </c>
      <c r="U110" s="118">
        <f t="shared" si="9"/>
        <v>100000</v>
      </c>
      <c r="V110" s="60">
        <f t="shared" si="14"/>
        <v>11111.111111111111</v>
      </c>
      <c r="W110" s="61">
        <f t="shared" si="13"/>
        <v>20700</v>
      </c>
      <c r="X110" s="61">
        <f t="shared" si="10"/>
        <v>37300</v>
      </c>
      <c r="Y110" s="61">
        <f t="shared" si="11"/>
        <v>17400</v>
      </c>
      <c r="Z110" s="62">
        <f t="shared" si="12"/>
        <v>24600</v>
      </c>
    </row>
    <row r="111" spans="1:26" x14ac:dyDescent="0.3">
      <c r="A111" s="38">
        <v>105</v>
      </c>
      <c r="B111" s="39" t="s">
        <v>107</v>
      </c>
      <c r="C111" s="76">
        <f>BCG!C110</f>
        <v>283630</v>
      </c>
      <c r="D111" s="40">
        <f>DPT!D110</f>
        <v>12196.089999999998</v>
      </c>
      <c r="E111" s="40">
        <f>Tetanus!D111</f>
        <v>14181.5</v>
      </c>
      <c r="F111" s="40">
        <f>Tetanus!E111</f>
        <v>6239.86</v>
      </c>
      <c r="G111" s="41">
        <f>(DPT!E110+PCV!E110+Measles!E110+Tetanus!F111)*0.05+(DPT!E110+PCV!E110+Measles!E110+Tetanus!F111)</f>
        <v>164350.57689545391</v>
      </c>
      <c r="H111" s="142">
        <f t="shared" si="8"/>
        <v>13700</v>
      </c>
      <c r="I111" s="8"/>
      <c r="J111" s="8">
        <v>9400</v>
      </c>
      <c r="K111" s="8">
        <v>0</v>
      </c>
      <c r="L111" s="8">
        <v>6600</v>
      </c>
      <c r="M111" s="8">
        <v>13700</v>
      </c>
      <c r="N111" s="8">
        <v>14400</v>
      </c>
      <c r="O111" s="8">
        <v>13700</v>
      </c>
      <c r="P111" s="8">
        <v>1000</v>
      </c>
      <c r="Q111" s="8">
        <v>9900</v>
      </c>
      <c r="R111" s="8">
        <v>6600</v>
      </c>
      <c r="S111" s="8">
        <v>0</v>
      </c>
      <c r="T111" s="8">
        <v>6600</v>
      </c>
      <c r="U111" s="118">
        <f t="shared" si="9"/>
        <v>81900</v>
      </c>
      <c r="V111" s="60">
        <f t="shared" si="14"/>
        <v>9100</v>
      </c>
      <c r="W111" s="61">
        <f t="shared" si="13"/>
        <v>9400</v>
      </c>
      <c r="X111" s="61">
        <f t="shared" si="10"/>
        <v>34700</v>
      </c>
      <c r="Y111" s="61">
        <f t="shared" si="11"/>
        <v>24600</v>
      </c>
      <c r="Z111" s="62">
        <f t="shared" si="12"/>
        <v>13200</v>
      </c>
    </row>
    <row r="112" spans="1:26" x14ac:dyDescent="0.3">
      <c r="A112" s="38">
        <v>106</v>
      </c>
      <c r="B112" s="39" t="s">
        <v>108</v>
      </c>
      <c r="C112" s="76">
        <f>BCG!C111</f>
        <v>211720</v>
      </c>
      <c r="D112" s="40">
        <f>DPT!D111</f>
        <v>9103.9599999999991</v>
      </c>
      <c r="E112" s="40">
        <f>Tetanus!D112</f>
        <v>10586</v>
      </c>
      <c r="F112" s="40">
        <f>Tetanus!E112</f>
        <v>4657.84</v>
      </c>
      <c r="G112" s="41">
        <f>(DPT!E111+PCV!E111+Measles!E111+Tetanus!F112)*0.05+(DPT!E111+PCV!E111+Measles!E111+Tetanus!F112)</f>
        <v>122682.02989918381</v>
      </c>
      <c r="H112" s="143">
        <f t="shared" si="8"/>
        <v>10300</v>
      </c>
      <c r="I112" s="8"/>
      <c r="J112" s="8">
        <v>7000</v>
      </c>
      <c r="K112" s="8">
        <v>0</v>
      </c>
      <c r="L112" s="8">
        <v>0</v>
      </c>
      <c r="M112" s="8">
        <v>10300</v>
      </c>
      <c r="N112" s="8">
        <v>1000</v>
      </c>
      <c r="O112" s="8">
        <v>10300</v>
      </c>
      <c r="P112" s="8">
        <v>0</v>
      </c>
      <c r="Q112" s="8">
        <v>0</v>
      </c>
      <c r="R112" s="8">
        <v>10300</v>
      </c>
      <c r="S112" s="8">
        <v>0</v>
      </c>
      <c r="T112" s="8">
        <v>0</v>
      </c>
      <c r="U112" s="118">
        <f t="shared" si="9"/>
        <v>38900</v>
      </c>
      <c r="V112" s="60">
        <f t="shared" si="14"/>
        <v>7780</v>
      </c>
      <c r="W112" s="61">
        <f t="shared" si="13"/>
        <v>7000</v>
      </c>
      <c r="X112" s="61">
        <f t="shared" si="10"/>
        <v>11300</v>
      </c>
      <c r="Y112" s="61">
        <f t="shared" si="11"/>
        <v>10300</v>
      </c>
      <c r="Z112" s="62">
        <f t="shared" si="12"/>
        <v>10300</v>
      </c>
    </row>
    <row r="113" spans="1:26" x14ac:dyDescent="0.3">
      <c r="A113" s="38">
        <v>107</v>
      </c>
      <c r="B113" s="39" t="s">
        <v>109</v>
      </c>
      <c r="C113" s="76">
        <f>BCG!C112</f>
        <v>246636</v>
      </c>
      <c r="D113" s="40">
        <f>DPT!D112</f>
        <v>10605.348</v>
      </c>
      <c r="E113" s="40">
        <f>Tetanus!D113</f>
        <v>12331.800000000001</v>
      </c>
      <c r="F113" s="40">
        <f>Tetanus!E113</f>
        <v>5425.9919999999993</v>
      </c>
      <c r="G113" s="41">
        <f>(DPT!E112+PCV!E112+Measles!E112+Tetanus!F113)*0.05+(DPT!E112+PCV!E112+Measles!E112+Tetanus!F113)</f>
        <v>142914.25054890942</v>
      </c>
      <c r="H113" s="142">
        <f t="shared" si="8"/>
        <v>12000</v>
      </c>
      <c r="I113" s="8"/>
      <c r="J113" s="8">
        <v>8200</v>
      </c>
      <c r="K113" s="8">
        <v>12000</v>
      </c>
      <c r="L113" s="8">
        <v>0</v>
      </c>
      <c r="M113" s="8">
        <v>12000</v>
      </c>
      <c r="N113" s="8">
        <v>12000</v>
      </c>
      <c r="O113" s="8">
        <v>12000</v>
      </c>
      <c r="P113" s="8">
        <v>5000</v>
      </c>
      <c r="Q113" s="8">
        <v>8300</v>
      </c>
      <c r="R113" s="8">
        <v>12000</v>
      </c>
      <c r="S113" s="8">
        <v>0</v>
      </c>
      <c r="T113" s="8">
        <v>12000</v>
      </c>
      <c r="U113" s="118">
        <f t="shared" si="9"/>
        <v>93500</v>
      </c>
      <c r="V113" s="60">
        <f t="shared" si="14"/>
        <v>10388.888888888889</v>
      </c>
      <c r="W113" s="61">
        <f t="shared" si="13"/>
        <v>20200</v>
      </c>
      <c r="X113" s="61">
        <f t="shared" si="10"/>
        <v>24000</v>
      </c>
      <c r="Y113" s="61">
        <f t="shared" si="11"/>
        <v>25300</v>
      </c>
      <c r="Z113" s="62">
        <f t="shared" si="12"/>
        <v>24000</v>
      </c>
    </row>
    <row r="114" spans="1:26" x14ac:dyDescent="0.3">
      <c r="A114" s="38">
        <v>108</v>
      </c>
      <c r="B114" s="39" t="s">
        <v>110</v>
      </c>
      <c r="C114" s="76">
        <f>BCG!C113</f>
        <v>297154</v>
      </c>
      <c r="D114" s="40">
        <f>DPT!D113</f>
        <v>12777.621999999999</v>
      </c>
      <c r="E114" s="40">
        <f>Tetanus!D114</f>
        <v>14857.7</v>
      </c>
      <c r="F114" s="40">
        <f>Tetanus!E114</f>
        <v>6537.3879999999999</v>
      </c>
      <c r="G114" s="41">
        <f>(DPT!E113+PCV!E113+Measles!E113+Tetanus!F114)*0.05+(DPT!E113+PCV!E113+Measles!E113+Tetanus!F114)</f>
        <v>172187.11464510704</v>
      </c>
      <c r="H114" s="142">
        <f t="shared" si="8"/>
        <v>14400</v>
      </c>
      <c r="I114" s="8"/>
      <c r="J114" s="8">
        <v>9800</v>
      </c>
      <c r="K114" s="8">
        <v>0</v>
      </c>
      <c r="L114" s="8">
        <v>3000</v>
      </c>
      <c r="M114" s="8">
        <v>14400</v>
      </c>
      <c r="N114" s="8">
        <v>15000</v>
      </c>
      <c r="O114" s="8">
        <v>14400</v>
      </c>
      <c r="P114" s="8">
        <v>5000</v>
      </c>
      <c r="Q114" s="8">
        <v>300</v>
      </c>
      <c r="R114" s="8">
        <v>14400</v>
      </c>
      <c r="S114" s="8">
        <v>0</v>
      </c>
      <c r="T114" s="8">
        <v>13200</v>
      </c>
      <c r="U114" s="118">
        <f t="shared" si="9"/>
        <v>89500</v>
      </c>
      <c r="V114" s="60">
        <f t="shared" si="14"/>
        <v>9944.4444444444453</v>
      </c>
      <c r="W114" s="61">
        <f t="shared" si="13"/>
        <v>9800</v>
      </c>
      <c r="X114" s="61">
        <f t="shared" si="10"/>
        <v>32400</v>
      </c>
      <c r="Y114" s="61">
        <f t="shared" si="11"/>
        <v>19700</v>
      </c>
      <c r="Z114" s="62">
        <f t="shared" si="12"/>
        <v>27600</v>
      </c>
    </row>
    <row r="115" spans="1:26" x14ac:dyDescent="0.3">
      <c r="A115" s="38">
        <v>109</v>
      </c>
      <c r="B115" s="39" t="s">
        <v>111</v>
      </c>
      <c r="C115" s="76">
        <f>BCG!C114</f>
        <v>526378</v>
      </c>
      <c r="D115" s="40">
        <f>DPT!D114</f>
        <v>22634.253999999997</v>
      </c>
      <c r="E115" s="40">
        <f>Tetanus!D115</f>
        <v>26318.9</v>
      </c>
      <c r="F115" s="40">
        <f>Tetanus!E115</f>
        <v>11580.315999999999</v>
      </c>
      <c r="G115" s="41">
        <f>(DPT!E114+PCV!E114+Measles!E114+Tetanus!F115)*0.05+(DPT!E114+PCV!E114+Measles!E114+Tetanus!F115)</f>
        <v>305011.90975945856</v>
      </c>
      <c r="H115" s="142">
        <f t="shared" si="8"/>
        <v>25500</v>
      </c>
      <c r="I115" s="8"/>
      <c r="J115" s="8">
        <v>17400</v>
      </c>
      <c r="K115" s="8">
        <v>25500</v>
      </c>
      <c r="L115" s="8">
        <v>0</v>
      </c>
      <c r="M115" s="8">
        <v>25500</v>
      </c>
      <c r="N115" s="8">
        <v>0</v>
      </c>
      <c r="O115" s="8">
        <v>22500</v>
      </c>
      <c r="P115" s="8">
        <v>2000</v>
      </c>
      <c r="Q115" s="8">
        <v>0</v>
      </c>
      <c r="R115" s="8">
        <v>0</v>
      </c>
      <c r="S115" s="8">
        <v>0</v>
      </c>
      <c r="T115" s="8">
        <v>0</v>
      </c>
      <c r="U115" s="118">
        <f t="shared" si="9"/>
        <v>92900</v>
      </c>
      <c r="V115" s="60">
        <f t="shared" si="14"/>
        <v>18580</v>
      </c>
      <c r="W115" s="61">
        <f t="shared" si="13"/>
        <v>42900</v>
      </c>
      <c r="X115" s="61">
        <f t="shared" si="10"/>
        <v>25500</v>
      </c>
      <c r="Y115" s="61">
        <f t="shared" si="11"/>
        <v>24500</v>
      </c>
      <c r="Z115" s="62">
        <f t="shared" si="12"/>
        <v>0</v>
      </c>
    </row>
    <row r="116" spans="1:26" x14ac:dyDescent="0.3">
      <c r="A116" s="38">
        <v>110</v>
      </c>
      <c r="B116" s="39" t="s">
        <v>112</v>
      </c>
      <c r="C116" s="76">
        <f>BCG!C115</f>
        <v>2007700</v>
      </c>
      <c r="D116" s="40">
        <f>DPT!D115</f>
        <v>86331.099999999991</v>
      </c>
      <c r="E116" s="40">
        <f>Tetanus!D116</f>
        <v>100385</v>
      </c>
      <c r="F116" s="40">
        <f>Tetanus!E116</f>
        <v>44169.399999999994</v>
      </c>
      <c r="G116" s="41">
        <f>(DPT!E115+PCV!E115+Measles!E115+Tetanus!F116)*0.05+(DPT!E115+PCV!E115+Measles!E115+Tetanus!F116)</f>
        <v>1163370.070983333</v>
      </c>
      <c r="H116" s="142">
        <f t="shared" si="8"/>
        <v>97000</v>
      </c>
      <c r="I116" s="8"/>
      <c r="J116" s="8">
        <v>66300</v>
      </c>
      <c r="K116" s="8">
        <v>106000</v>
      </c>
      <c r="L116" s="8">
        <v>10000</v>
      </c>
      <c r="M116" s="8">
        <v>100000</v>
      </c>
      <c r="N116" s="8">
        <v>10000</v>
      </c>
      <c r="O116" s="8">
        <v>104000</v>
      </c>
      <c r="P116" s="8">
        <v>0</v>
      </c>
      <c r="Q116" s="8">
        <v>16000</v>
      </c>
      <c r="R116" s="8">
        <v>97000</v>
      </c>
      <c r="S116" s="8">
        <v>3000</v>
      </c>
      <c r="T116" s="8">
        <v>10000</v>
      </c>
      <c r="U116" s="118">
        <f t="shared" si="9"/>
        <v>522300</v>
      </c>
      <c r="V116" s="60">
        <f t="shared" si="14"/>
        <v>52230</v>
      </c>
      <c r="W116" s="61">
        <f t="shared" si="13"/>
        <v>172300</v>
      </c>
      <c r="X116" s="61">
        <f t="shared" si="10"/>
        <v>120000</v>
      </c>
      <c r="Y116" s="61">
        <f t="shared" si="11"/>
        <v>120000</v>
      </c>
      <c r="Z116" s="62">
        <f t="shared" si="12"/>
        <v>110000</v>
      </c>
    </row>
    <row r="117" spans="1:26" x14ac:dyDescent="0.3">
      <c r="A117" s="38">
        <v>111</v>
      </c>
      <c r="B117" s="39" t="s">
        <v>113</v>
      </c>
      <c r="C117" s="76">
        <f>BCG!C116</f>
        <v>485582</v>
      </c>
      <c r="D117" s="40">
        <f>DPT!D116</f>
        <v>20880.025999999998</v>
      </c>
      <c r="E117" s="40">
        <f>Tetanus!D117</f>
        <v>24279.100000000002</v>
      </c>
      <c r="F117" s="40">
        <f>Tetanus!E117</f>
        <v>10682.804</v>
      </c>
      <c r="G117" s="41">
        <f>(DPT!E116+PCV!E116+Measles!E116+Tetanus!F117)*0.05+(DPT!E116+PCV!E116+Measles!E116+Tetanus!F117)</f>
        <v>281372.49878379691</v>
      </c>
      <c r="H117" s="142">
        <f t="shared" si="8"/>
        <v>23500</v>
      </c>
      <c r="I117" s="8"/>
      <c r="J117" s="8">
        <v>16100</v>
      </c>
      <c r="K117" s="8">
        <v>23500</v>
      </c>
      <c r="L117" s="8">
        <v>0</v>
      </c>
      <c r="M117" s="8">
        <v>23500</v>
      </c>
      <c r="N117" s="8">
        <v>0</v>
      </c>
      <c r="O117" s="8">
        <v>23500</v>
      </c>
      <c r="P117" s="8">
        <v>6000</v>
      </c>
      <c r="Q117" s="8">
        <v>0</v>
      </c>
      <c r="R117" s="8">
        <v>10000</v>
      </c>
      <c r="S117" s="8">
        <v>0</v>
      </c>
      <c r="T117" s="8">
        <v>0</v>
      </c>
      <c r="U117" s="118">
        <f t="shared" si="9"/>
        <v>102600</v>
      </c>
      <c r="V117" s="60">
        <f t="shared" si="14"/>
        <v>17100</v>
      </c>
      <c r="W117" s="61">
        <f t="shared" si="13"/>
        <v>39600</v>
      </c>
      <c r="X117" s="61">
        <f t="shared" si="10"/>
        <v>23500</v>
      </c>
      <c r="Y117" s="61">
        <f t="shared" si="11"/>
        <v>29500</v>
      </c>
      <c r="Z117" s="62">
        <f t="shared" si="12"/>
        <v>10000</v>
      </c>
    </row>
    <row r="118" spans="1:26" ht="17.25" thickBot="1" x14ac:dyDescent="0.35">
      <c r="A118" s="42">
        <v>112</v>
      </c>
      <c r="B118" s="43" t="s">
        <v>114</v>
      </c>
      <c r="C118" s="77">
        <f>BCG!C117</f>
        <v>240368</v>
      </c>
      <c r="D118" s="44">
        <f>DPT!D117</f>
        <v>10335.823999999999</v>
      </c>
      <c r="E118" s="44">
        <f>Tetanus!D118</f>
        <v>12018.400000000001</v>
      </c>
      <c r="F118" s="44">
        <f>Tetanus!E118</f>
        <v>5288.0959999999995</v>
      </c>
      <c r="G118" s="45">
        <f>(DPT!E117+PCV!E117+Measles!E117+Tetanus!F118)*0.05+(DPT!E117+PCV!E117+Measles!E117+Tetanus!F118)</f>
        <v>139282.23201779244</v>
      </c>
      <c r="H118" s="82">
        <f t="shared" si="8"/>
        <v>11700</v>
      </c>
      <c r="I118" s="8"/>
      <c r="J118" s="8">
        <v>8000</v>
      </c>
      <c r="K118" s="8">
        <v>6600</v>
      </c>
      <c r="L118" s="8">
        <v>0</v>
      </c>
      <c r="M118" s="8">
        <v>11700</v>
      </c>
      <c r="N118" s="8">
        <v>36600</v>
      </c>
      <c r="O118" s="8">
        <v>11700</v>
      </c>
      <c r="P118" s="8">
        <v>4900</v>
      </c>
      <c r="Q118" s="8">
        <v>0</v>
      </c>
      <c r="R118" s="8">
        <v>0</v>
      </c>
      <c r="S118" s="8">
        <v>0</v>
      </c>
      <c r="T118" s="8">
        <v>0</v>
      </c>
      <c r="U118" s="119">
        <f t="shared" si="9"/>
        <v>79500</v>
      </c>
      <c r="V118" s="63">
        <f t="shared" si="14"/>
        <v>13250</v>
      </c>
      <c r="W118" s="64">
        <f t="shared" si="13"/>
        <v>14600</v>
      </c>
      <c r="X118" s="64">
        <f t="shared" si="10"/>
        <v>48300</v>
      </c>
      <c r="Y118" s="64">
        <f t="shared" si="11"/>
        <v>16600</v>
      </c>
      <c r="Z118" s="65">
        <f t="shared" si="12"/>
        <v>0</v>
      </c>
    </row>
    <row r="119" spans="1:26" ht="17.25" thickBot="1" x14ac:dyDescent="0.35">
      <c r="A119" s="46"/>
      <c r="B119" s="47"/>
      <c r="C119" s="49">
        <f t="shared" ref="C119:H119" si="15">SUM(C7:C118)</f>
        <v>34844095</v>
      </c>
      <c r="D119" s="49">
        <f t="shared" si="15"/>
        <v>1498296.0849999995</v>
      </c>
      <c r="E119" s="49">
        <f t="shared" si="15"/>
        <v>1742204.7499999998</v>
      </c>
      <c r="F119" s="49">
        <f t="shared" si="15"/>
        <v>766570.0900000002</v>
      </c>
      <c r="G119" s="49">
        <f t="shared" si="15"/>
        <v>20190555.000000004</v>
      </c>
      <c r="H119" s="50">
        <f t="shared" si="15"/>
        <v>1687700</v>
      </c>
      <c r="I119" s="10">
        <f t="shared" ref="I119:T119" si="16">SUM(I7:I118)</f>
        <v>0</v>
      </c>
      <c r="J119" s="11">
        <f t="shared" si="16"/>
        <v>1154500</v>
      </c>
      <c r="K119" s="11">
        <f t="shared" si="16"/>
        <v>990200</v>
      </c>
      <c r="L119" s="11">
        <f t="shared" si="16"/>
        <v>561800</v>
      </c>
      <c r="M119" s="11">
        <f t="shared" si="16"/>
        <v>1666200</v>
      </c>
      <c r="N119" s="11">
        <f t="shared" si="16"/>
        <v>725800</v>
      </c>
      <c r="O119" s="11">
        <f t="shared" si="16"/>
        <v>1649800</v>
      </c>
      <c r="P119" s="11">
        <f>SUM(P7:P118)</f>
        <v>282700</v>
      </c>
      <c r="Q119" s="11">
        <f t="shared" si="16"/>
        <v>859700</v>
      </c>
      <c r="R119" s="11">
        <f t="shared" si="16"/>
        <v>1471700</v>
      </c>
      <c r="S119" s="11">
        <f t="shared" si="16"/>
        <v>181100</v>
      </c>
      <c r="T119" s="12">
        <f t="shared" si="16"/>
        <v>641400</v>
      </c>
      <c r="U119" s="66">
        <f>SUM(I119:T119)</f>
        <v>10184900</v>
      </c>
      <c r="V119" s="67">
        <f t="shared" si="14"/>
        <v>925900</v>
      </c>
      <c r="W119" s="68">
        <f t="shared" si="13"/>
        <v>2144700</v>
      </c>
      <c r="X119" s="68">
        <f t="shared" si="10"/>
        <v>2953800</v>
      </c>
      <c r="Y119" s="68">
        <f t="shared" si="11"/>
        <v>2792200</v>
      </c>
      <c r="Z119" s="69">
        <f t="shared" si="12"/>
        <v>2294200</v>
      </c>
    </row>
    <row r="120" spans="1:26" x14ac:dyDescent="0.3">
      <c r="H120" s="14"/>
    </row>
    <row r="122" spans="1:26" x14ac:dyDescent="0.3">
      <c r="I122" s="93"/>
    </row>
  </sheetData>
  <mergeCells count="3">
    <mergeCell ref="C5:H5"/>
    <mergeCell ref="I5:T5"/>
    <mergeCell ref="V5:Z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W119"/>
  <sheetViews>
    <sheetView workbookViewId="0">
      <pane xSplit="5" ySplit="5" topLeftCell="H109" activePane="bottomRight" state="frozen"/>
      <selection pane="topRight" activeCell="F1" sqref="F1"/>
      <selection pane="bottomLeft" activeCell="A6" sqref="A6"/>
      <selection pane="bottomRight" activeCell="Q13" sqref="Q13"/>
    </sheetView>
  </sheetViews>
  <sheetFormatPr defaultRowHeight="16.5" x14ac:dyDescent="0.3"/>
  <cols>
    <col min="1" max="1" width="4.140625" style="9" customWidth="1"/>
    <col min="2" max="2" width="13.7109375" style="2" bestFit="1" customWidth="1"/>
    <col min="3" max="3" width="11" style="13" bestFit="1" customWidth="1"/>
    <col min="4" max="4" width="12.85546875" style="113" customWidth="1"/>
    <col min="5" max="5" width="11.5703125" style="113" bestFit="1" customWidth="1"/>
    <col min="6" max="6" width="11.28515625" style="2" bestFit="1" customWidth="1"/>
    <col min="7" max="7" width="11.42578125" style="3" bestFit="1" customWidth="1"/>
    <col min="8" max="8" width="9.5703125" style="2" customWidth="1"/>
    <col min="9" max="9" width="11.28515625" style="2" bestFit="1" customWidth="1"/>
    <col min="10" max="10" width="11.7109375" style="2" bestFit="1" customWidth="1"/>
    <col min="11" max="13" width="10.42578125" style="2" customWidth="1"/>
    <col min="14" max="15" width="10.7109375" style="2" customWidth="1"/>
    <col min="16" max="16" width="9.85546875" style="3" customWidth="1"/>
    <col min="17" max="17" width="9.85546875" style="2" customWidth="1"/>
    <col min="18" max="18" width="13.28515625" style="2" customWidth="1"/>
    <col min="19" max="19" width="13.28515625" style="4" customWidth="1"/>
    <col min="20" max="23" width="10.85546875" style="4" bestFit="1" customWidth="1"/>
    <col min="24" max="16384" width="9.140625" style="2"/>
  </cols>
  <sheetData>
    <row r="1" spans="1:23" x14ac:dyDescent="0.3">
      <c r="A1" s="15"/>
      <c r="B1" s="223" t="s">
        <v>118</v>
      </c>
      <c r="C1" s="224"/>
      <c r="D1" s="103"/>
      <c r="E1" s="103"/>
    </row>
    <row r="2" spans="1:23" ht="21" thickBot="1" x14ac:dyDescent="0.35">
      <c r="A2" s="15"/>
      <c r="B2" s="225" t="s">
        <v>121</v>
      </c>
      <c r="C2" s="226"/>
      <c r="D2" s="103"/>
      <c r="E2" s="103"/>
      <c r="G2" s="136" t="s">
        <v>282</v>
      </c>
      <c r="H2" s="137"/>
      <c r="I2" s="137"/>
      <c r="J2" s="137"/>
      <c r="K2" s="137"/>
      <c r="L2" s="137"/>
      <c r="M2" s="135"/>
      <c r="N2" s="135"/>
      <c r="O2" s="135"/>
    </row>
    <row r="3" spans="1:23" ht="17.25" thickBot="1" x14ac:dyDescent="0.35">
      <c r="A3" s="21"/>
      <c r="B3" s="227" t="s">
        <v>122</v>
      </c>
      <c r="C3" s="228"/>
      <c r="D3" s="104">
        <v>3</v>
      </c>
      <c r="E3" s="103"/>
      <c r="R3" s="47"/>
      <c r="S3" s="51"/>
      <c r="T3" s="51"/>
      <c r="U3" s="51"/>
      <c r="V3" s="51"/>
      <c r="W3" s="51"/>
    </row>
    <row r="4" spans="1:23" ht="17.25" thickBot="1" x14ac:dyDescent="0.35">
      <c r="A4" s="24"/>
      <c r="B4" s="25"/>
      <c r="C4" s="220" t="s">
        <v>154</v>
      </c>
      <c r="D4" s="221"/>
      <c r="E4" s="222"/>
      <c r="F4" s="217" t="s">
        <v>130</v>
      </c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9"/>
      <c r="R4" s="52"/>
      <c r="S4" s="214" t="s">
        <v>129</v>
      </c>
      <c r="T4" s="215"/>
      <c r="U4" s="215"/>
      <c r="V4" s="215"/>
      <c r="W4" s="216"/>
    </row>
    <row r="5" spans="1:23" s="7" customFormat="1" ht="63.75" customHeight="1" thickBot="1" x14ac:dyDescent="0.3">
      <c r="A5" s="26" t="s">
        <v>0</v>
      </c>
      <c r="B5" s="27" t="s">
        <v>1</v>
      </c>
      <c r="C5" s="28" t="s">
        <v>117</v>
      </c>
      <c r="D5" s="30" t="s">
        <v>131</v>
      </c>
      <c r="E5" s="31" t="s">
        <v>148</v>
      </c>
      <c r="F5" s="140">
        <v>42005</v>
      </c>
      <c r="G5" s="140">
        <v>42036</v>
      </c>
      <c r="H5" s="140">
        <v>42064</v>
      </c>
      <c r="I5" s="140">
        <v>42095</v>
      </c>
      <c r="J5" s="140">
        <v>42125</v>
      </c>
      <c r="K5" s="140">
        <v>42156</v>
      </c>
      <c r="L5" s="140">
        <v>42186</v>
      </c>
      <c r="M5" s="5">
        <v>42217</v>
      </c>
      <c r="N5" s="5">
        <v>42248</v>
      </c>
      <c r="O5" s="5">
        <v>42278</v>
      </c>
      <c r="P5" s="5">
        <v>42309</v>
      </c>
      <c r="Q5" s="5">
        <v>42339</v>
      </c>
      <c r="R5" s="53" t="s">
        <v>126</v>
      </c>
      <c r="S5" s="54" t="s">
        <v>128</v>
      </c>
      <c r="T5" s="55" t="s">
        <v>133</v>
      </c>
      <c r="U5" s="55" t="s">
        <v>134</v>
      </c>
      <c r="V5" s="55" t="s">
        <v>135</v>
      </c>
      <c r="W5" s="56" t="s">
        <v>136</v>
      </c>
    </row>
    <row r="6" spans="1:23" x14ac:dyDescent="0.3">
      <c r="A6" s="32">
        <v>1</v>
      </c>
      <c r="B6" s="33" t="s">
        <v>4</v>
      </c>
      <c r="C6" s="105">
        <f>BCG!C6</f>
        <v>109039</v>
      </c>
      <c r="D6" s="106"/>
      <c r="E6" s="144">
        <f>D6/12</f>
        <v>0</v>
      </c>
      <c r="F6" s="8"/>
      <c r="G6" s="8">
        <v>0</v>
      </c>
      <c r="H6" s="8">
        <v>0</v>
      </c>
      <c r="I6" s="8">
        <v>0</v>
      </c>
      <c r="J6" s="97">
        <v>0</v>
      </c>
      <c r="K6" s="8">
        <v>0</v>
      </c>
      <c r="L6" s="8">
        <v>0</v>
      </c>
      <c r="M6" s="8">
        <v>0</v>
      </c>
      <c r="N6" s="8">
        <v>0</v>
      </c>
      <c r="O6" s="8"/>
      <c r="P6" s="8">
        <v>1140</v>
      </c>
      <c r="Q6" s="8">
        <v>0</v>
      </c>
      <c r="R6" s="118">
        <f>SUM(F6:Q6)</f>
        <v>1140</v>
      </c>
      <c r="S6" s="60">
        <f t="shared" ref="S6:S69" si="0">IFERROR((SUMIF(F6:Q6,"&gt;0" )/COUNTIF(F6:Q6,"&gt;0")),"")</f>
        <v>1140</v>
      </c>
      <c r="T6" s="60">
        <f>SUM(F6:H6)</f>
        <v>0</v>
      </c>
      <c r="U6" s="60">
        <f>SUM(I6:K6)</f>
        <v>0</v>
      </c>
      <c r="V6" s="60">
        <f>SUM(L6:N6)</f>
        <v>0</v>
      </c>
      <c r="W6" s="60">
        <f>SUM(O6:Q6)</f>
        <v>1140</v>
      </c>
    </row>
    <row r="7" spans="1:23" x14ac:dyDescent="0.3">
      <c r="A7" s="38">
        <v>2</v>
      </c>
      <c r="B7" s="39" t="s">
        <v>5</v>
      </c>
      <c r="C7" s="107">
        <f>BCG!C7</f>
        <v>232813</v>
      </c>
      <c r="D7" s="108"/>
      <c r="E7" s="145">
        <f t="shared" ref="E7:E70" si="1">D7/12</f>
        <v>0</v>
      </c>
      <c r="F7" s="8"/>
      <c r="G7" s="8">
        <v>0</v>
      </c>
      <c r="H7" s="8">
        <v>0</v>
      </c>
      <c r="I7" s="8">
        <v>0</v>
      </c>
      <c r="J7" s="97">
        <v>0</v>
      </c>
      <c r="K7" s="8">
        <v>0</v>
      </c>
      <c r="L7" s="8">
        <v>0</v>
      </c>
      <c r="M7" s="8">
        <v>0</v>
      </c>
      <c r="N7" s="8">
        <v>0</v>
      </c>
      <c r="O7" s="8"/>
      <c r="P7" s="8">
        <v>2440</v>
      </c>
      <c r="Q7" s="8">
        <v>0</v>
      </c>
      <c r="R7" s="118">
        <f t="shared" ref="R7:R70" si="2">SUM(F7:Q7)</f>
        <v>2440</v>
      </c>
      <c r="S7" s="60">
        <f t="shared" si="0"/>
        <v>2440</v>
      </c>
      <c r="T7" s="60">
        <f>SUM(F7:H7)</f>
        <v>0</v>
      </c>
      <c r="U7" s="60">
        <f t="shared" ref="U7:U70" si="3">SUM(I7:K7)</f>
        <v>0</v>
      </c>
      <c r="V7" s="60">
        <f t="shared" ref="V7:V70" si="4">SUM(L7:N7)</f>
        <v>0</v>
      </c>
      <c r="W7" s="60">
        <f t="shared" ref="W7:W70" si="5">SUM(O7:Q7)</f>
        <v>2440</v>
      </c>
    </row>
    <row r="8" spans="1:23" x14ac:dyDescent="0.3">
      <c r="A8" s="38">
        <v>3</v>
      </c>
      <c r="B8" s="39" t="s">
        <v>6</v>
      </c>
      <c r="C8" s="107">
        <f>BCG!C8</f>
        <v>227486</v>
      </c>
      <c r="D8" s="108"/>
      <c r="E8" s="146">
        <f t="shared" si="1"/>
        <v>0</v>
      </c>
      <c r="F8" s="8"/>
      <c r="G8" s="8">
        <v>0</v>
      </c>
      <c r="H8" s="8">
        <v>0</v>
      </c>
      <c r="I8" s="8">
        <v>0</v>
      </c>
      <c r="J8" s="97">
        <v>0</v>
      </c>
      <c r="K8" s="8">
        <v>0</v>
      </c>
      <c r="L8" s="8">
        <v>0</v>
      </c>
      <c r="M8" s="8">
        <v>0</v>
      </c>
      <c r="N8" s="8">
        <v>0</v>
      </c>
      <c r="O8" s="8"/>
      <c r="P8" s="8">
        <v>2380</v>
      </c>
      <c r="Q8" s="8">
        <v>0</v>
      </c>
      <c r="R8" s="118">
        <f t="shared" si="2"/>
        <v>2380</v>
      </c>
      <c r="S8" s="60">
        <f t="shared" si="0"/>
        <v>2380</v>
      </c>
      <c r="T8" s="60">
        <f t="shared" ref="T8:T71" si="6">SUM(F8:H8)</f>
        <v>0</v>
      </c>
      <c r="U8" s="60">
        <f t="shared" si="3"/>
        <v>0</v>
      </c>
      <c r="V8" s="60">
        <f t="shared" si="4"/>
        <v>0</v>
      </c>
      <c r="W8" s="60">
        <f t="shared" si="5"/>
        <v>2380</v>
      </c>
    </row>
    <row r="9" spans="1:23" x14ac:dyDescent="0.3">
      <c r="A9" s="38">
        <v>4</v>
      </c>
      <c r="B9" s="39" t="s">
        <v>7</v>
      </c>
      <c r="C9" s="107">
        <f>BCG!C9</f>
        <v>225327</v>
      </c>
      <c r="D9" s="109"/>
      <c r="E9" s="146">
        <f t="shared" si="1"/>
        <v>0</v>
      </c>
      <c r="F9" s="8"/>
      <c r="G9" s="8">
        <v>0</v>
      </c>
      <c r="H9" s="8">
        <v>0</v>
      </c>
      <c r="I9" s="8">
        <v>0</v>
      </c>
      <c r="J9" s="97">
        <v>0</v>
      </c>
      <c r="K9" s="8">
        <v>0</v>
      </c>
      <c r="L9" s="8">
        <v>0</v>
      </c>
      <c r="M9" s="8">
        <v>0</v>
      </c>
      <c r="N9" s="8">
        <v>0</v>
      </c>
      <c r="O9" s="8"/>
      <c r="P9" s="8">
        <v>2360</v>
      </c>
      <c r="Q9" s="8">
        <v>0</v>
      </c>
      <c r="R9" s="118">
        <f t="shared" si="2"/>
        <v>2360</v>
      </c>
      <c r="S9" s="60">
        <f t="shared" si="0"/>
        <v>2360</v>
      </c>
      <c r="T9" s="60">
        <f t="shared" si="6"/>
        <v>0</v>
      </c>
      <c r="U9" s="60">
        <f t="shared" si="3"/>
        <v>0</v>
      </c>
      <c r="V9" s="60">
        <f t="shared" si="4"/>
        <v>0</v>
      </c>
      <c r="W9" s="60">
        <f t="shared" si="5"/>
        <v>2360</v>
      </c>
    </row>
    <row r="10" spans="1:23" x14ac:dyDescent="0.3">
      <c r="A10" s="38">
        <v>5</v>
      </c>
      <c r="B10" s="39" t="s">
        <v>8</v>
      </c>
      <c r="C10" s="107">
        <f>BCG!C10</f>
        <v>146904</v>
      </c>
      <c r="D10" s="109"/>
      <c r="E10" s="146">
        <f t="shared" si="1"/>
        <v>0</v>
      </c>
      <c r="F10" s="8"/>
      <c r="G10" s="8">
        <v>0</v>
      </c>
      <c r="H10" s="8">
        <v>0</v>
      </c>
      <c r="I10" s="8">
        <v>0</v>
      </c>
      <c r="J10" s="97">
        <v>620</v>
      </c>
      <c r="K10" s="8">
        <v>0</v>
      </c>
      <c r="L10" s="8">
        <v>0</v>
      </c>
      <c r="M10" s="8">
        <v>0</v>
      </c>
      <c r="N10" s="8">
        <v>0</v>
      </c>
      <c r="O10" s="8"/>
      <c r="P10" s="8">
        <v>1540</v>
      </c>
      <c r="Q10" s="8">
        <v>0</v>
      </c>
      <c r="R10" s="118">
        <f t="shared" si="2"/>
        <v>2160</v>
      </c>
      <c r="S10" s="60">
        <f t="shared" si="0"/>
        <v>1080</v>
      </c>
      <c r="T10" s="60">
        <f t="shared" si="6"/>
        <v>0</v>
      </c>
      <c r="U10" s="60">
        <f t="shared" si="3"/>
        <v>620</v>
      </c>
      <c r="V10" s="60">
        <f t="shared" si="4"/>
        <v>0</v>
      </c>
      <c r="W10" s="60">
        <f t="shared" si="5"/>
        <v>1540</v>
      </c>
    </row>
    <row r="11" spans="1:23" x14ac:dyDescent="0.3">
      <c r="A11" s="38">
        <v>6</v>
      </c>
      <c r="B11" s="39" t="s">
        <v>9</v>
      </c>
      <c r="C11" s="107">
        <f>BCG!C11</f>
        <v>111758</v>
      </c>
      <c r="D11" s="109"/>
      <c r="E11" s="146">
        <f t="shared" si="1"/>
        <v>0</v>
      </c>
      <c r="F11" s="8"/>
      <c r="G11" s="8">
        <v>0</v>
      </c>
      <c r="H11" s="8">
        <v>0</v>
      </c>
      <c r="I11" s="8">
        <v>0</v>
      </c>
      <c r="J11" s="97">
        <v>0</v>
      </c>
      <c r="K11" s="8">
        <v>0</v>
      </c>
      <c r="L11" s="8">
        <v>0</v>
      </c>
      <c r="M11" s="8">
        <v>0</v>
      </c>
      <c r="N11" s="8">
        <v>0</v>
      </c>
      <c r="O11" s="8"/>
      <c r="P11" s="8">
        <v>1170</v>
      </c>
      <c r="Q11" s="8">
        <v>0</v>
      </c>
      <c r="R11" s="118">
        <f t="shared" si="2"/>
        <v>1170</v>
      </c>
      <c r="S11" s="60">
        <f t="shared" si="0"/>
        <v>1170</v>
      </c>
      <c r="T11" s="60">
        <f t="shared" si="6"/>
        <v>0</v>
      </c>
      <c r="U11" s="60">
        <f t="shared" si="3"/>
        <v>0</v>
      </c>
      <c r="V11" s="60">
        <f t="shared" si="4"/>
        <v>0</v>
      </c>
      <c r="W11" s="60">
        <f t="shared" si="5"/>
        <v>1170</v>
      </c>
    </row>
    <row r="12" spans="1:23" x14ac:dyDescent="0.3">
      <c r="A12" s="38">
        <v>7</v>
      </c>
      <c r="B12" s="39" t="s">
        <v>10</v>
      </c>
      <c r="C12" s="107">
        <f>BCG!C12</f>
        <v>270601</v>
      </c>
      <c r="D12" s="109"/>
      <c r="E12" s="146">
        <f t="shared" si="1"/>
        <v>0</v>
      </c>
      <c r="F12" s="8"/>
      <c r="G12" s="8">
        <v>0</v>
      </c>
      <c r="H12" s="8">
        <v>0</v>
      </c>
      <c r="I12" s="8">
        <v>0</v>
      </c>
      <c r="J12" s="97">
        <v>0</v>
      </c>
      <c r="K12" s="8">
        <v>0</v>
      </c>
      <c r="L12" s="8">
        <v>0</v>
      </c>
      <c r="M12" s="8">
        <v>0</v>
      </c>
      <c r="N12" s="8">
        <v>0</v>
      </c>
      <c r="O12" s="8"/>
      <c r="P12" s="8">
        <v>2830</v>
      </c>
      <c r="Q12" s="8">
        <v>0</v>
      </c>
      <c r="R12" s="118">
        <f t="shared" si="2"/>
        <v>2830</v>
      </c>
      <c r="S12" s="60">
        <f t="shared" si="0"/>
        <v>2830</v>
      </c>
      <c r="T12" s="60">
        <f t="shared" si="6"/>
        <v>0</v>
      </c>
      <c r="U12" s="60">
        <f t="shared" si="3"/>
        <v>0</v>
      </c>
      <c r="V12" s="60">
        <f t="shared" si="4"/>
        <v>0</v>
      </c>
      <c r="W12" s="60">
        <f t="shared" si="5"/>
        <v>2830</v>
      </c>
    </row>
    <row r="13" spans="1:23" x14ac:dyDescent="0.3">
      <c r="A13" s="38">
        <v>8</v>
      </c>
      <c r="B13" s="39" t="s">
        <v>11</v>
      </c>
      <c r="C13" s="107">
        <f>BCG!C13</f>
        <v>190516</v>
      </c>
      <c r="D13" s="109"/>
      <c r="E13" s="146">
        <f t="shared" si="1"/>
        <v>0</v>
      </c>
      <c r="F13" s="8"/>
      <c r="G13" s="8">
        <v>0</v>
      </c>
      <c r="H13" s="8">
        <v>0</v>
      </c>
      <c r="I13" s="8">
        <v>0</v>
      </c>
      <c r="J13" s="97">
        <v>0</v>
      </c>
      <c r="K13" s="8">
        <v>0</v>
      </c>
      <c r="L13" s="8">
        <v>0</v>
      </c>
      <c r="M13" s="8">
        <v>0</v>
      </c>
      <c r="N13" s="8">
        <v>0</v>
      </c>
      <c r="O13" s="8"/>
      <c r="P13" s="8">
        <v>1990</v>
      </c>
      <c r="Q13" s="8">
        <v>0</v>
      </c>
      <c r="R13" s="118">
        <f t="shared" si="2"/>
        <v>1990</v>
      </c>
      <c r="S13" s="60">
        <f t="shared" si="0"/>
        <v>1990</v>
      </c>
      <c r="T13" s="60">
        <f t="shared" si="6"/>
        <v>0</v>
      </c>
      <c r="U13" s="60">
        <f t="shared" si="3"/>
        <v>0</v>
      </c>
      <c r="V13" s="60">
        <f t="shared" si="4"/>
        <v>0</v>
      </c>
      <c r="W13" s="60">
        <f t="shared" si="5"/>
        <v>1990</v>
      </c>
    </row>
    <row r="14" spans="1:23" x14ac:dyDescent="0.3">
      <c r="A14" s="38">
        <v>9</v>
      </c>
      <c r="B14" s="39" t="s">
        <v>12</v>
      </c>
      <c r="C14" s="107">
        <f>BCG!C14</f>
        <v>368786</v>
      </c>
      <c r="D14" s="109"/>
      <c r="E14" s="146">
        <f t="shared" si="1"/>
        <v>0</v>
      </c>
      <c r="F14" s="8"/>
      <c r="G14" s="8">
        <v>0</v>
      </c>
      <c r="H14" s="8">
        <v>0</v>
      </c>
      <c r="I14" s="8">
        <v>0</v>
      </c>
      <c r="J14" s="97">
        <v>1560</v>
      </c>
      <c r="K14" s="8">
        <v>0</v>
      </c>
      <c r="L14" s="8">
        <v>0</v>
      </c>
      <c r="M14" s="8">
        <v>0</v>
      </c>
      <c r="N14" s="8">
        <v>0</v>
      </c>
      <c r="O14" s="8"/>
      <c r="P14" s="8">
        <v>3850</v>
      </c>
      <c r="Q14" s="8">
        <v>0</v>
      </c>
      <c r="R14" s="118">
        <f t="shared" si="2"/>
        <v>5410</v>
      </c>
      <c r="S14" s="60">
        <f t="shared" si="0"/>
        <v>2705</v>
      </c>
      <c r="T14" s="60">
        <f t="shared" si="6"/>
        <v>0</v>
      </c>
      <c r="U14" s="60">
        <f t="shared" si="3"/>
        <v>1560</v>
      </c>
      <c r="V14" s="60">
        <f t="shared" si="4"/>
        <v>0</v>
      </c>
      <c r="W14" s="60">
        <f t="shared" si="5"/>
        <v>3850</v>
      </c>
    </row>
    <row r="15" spans="1:23" x14ac:dyDescent="0.3">
      <c r="A15" s="38">
        <v>10</v>
      </c>
      <c r="B15" s="39" t="s">
        <v>13</v>
      </c>
      <c r="C15" s="107">
        <f>BCG!C15</f>
        <v>785189</v>
      </c>
      <c r="D15" s="109"/>
      <c r="E15" s="146">
        <f t="shared" si="1"/>
        <v>0</v>
      </c>
      <c r="F15" s="8"/>
      <c r="G15" s="8">
        <v>0</v>
      </c>
      <c r="H15" s="8">
        <v>0</v>
      </c>
      <c r="I15" s="8">
        <v>0</v>
      </c>
      <c r="J15" s="97">
        <v>0</v>
      </c>
      <c r="K15" s="8">
        <v>0</v>
      </c>
      <c r="L15" s="8">
        <v>0</v>
      </c>
      <c r="M15" s="8">
        <v>0</v>
      </c>
      <c r="N15" s="8">
        <v>0</v>
      </c>
      <c r="O15" s="8"/>
      <c r="P15" s="8">
        <v>8200</v>
      </c>
      <c r="Q15" s="8">
        <v>0</v>
      </c>
      <c r="R15" s="118">
        <f t="shared" si="2"/>
        <v>8200</v>
      </c>
      <c r="S15" s="60">
        <f t="shared" si="0"/>
        <v>8200</v>
      </c>
      <c r="T15" s="60">
        <f t="shared" si="6"/>
        <v>0</v>
      </c>
      <c r="U15" s="60">
        <f t="shared" si="3"/>
        <v>0</v>
      </c>
      <c r="V15" s="60">
        <f t="shared" si="4"/>
        <v>0</v>
      </c>
      <c r="W15" s="60">
        <f t="shared" si="5"/>
        <v>8200</v>
      </c>
    </row>
    <row r="16" spans="1:23" x14ac:dyDescent="0.3">
      <c r="A16" s="38">
        <v>11</v>
      </c>
      <c r="B16" s="39" t="s">
        <v>14</v>
      </c>
      <c r="C16" s="107">
        <f>BCG!C16</f>
        <v>208439</v>
      </c>
      <c r="D16" s="109"/>
      <c r="E16" s="146">
        <f t="shared" si="1"/>
        <v>0</v>
      </c>
      <c r="F16" s="8"/>
      <c r="G16" s="8">
        <v>0</v>
      </c>
      <c r="H16" s="8">
        <v>0</v>
      </c>
      <c r="I16" s="8">
        <v>0</v>
      </c>
      <c r="J16" s="97">
        <v>0</v>
      </c>
      <c r="K16" s="8">
        <v>0</v>
      </c>
      <c r="L16" s="8">
        <v>0</v>
      </c>
      <c r="M16" s="8">
        <v>0</v>
      </c>
      <c r="N16" s="8">
        <v>0</v>
      </c>
      <c r="O16" s="8"/>
      <c r="P16" s="8">
        <v>2180</v>
      </c>
      <c r="Q16" s="8">
        <v>0</v>
      </c>
      <c r="R16" s="118">
        <f t="shared" si="2"/>
        <v>2180</v>
      </c>
      <c r="S16" s="60">
        <f t="shared" si="0"/>
        <v>2180</v>
      </c>
      <c r="T16" s="60">
        <f t="shared" si="6"/>
        <v>0</v>
      </c>
      <c r="U16" s="60">
        <f t="shared" si="3"/>
        <v>0</v>
      </c>
      <c r="V16" s="60">
        <f t="shared" si="4"/>
        <v>0</v>
      </c>
      <c r="W16" s="60">
        <f t="shared" si="5"/>
        <v>2180</v>
      </c>
    </row>
    <row r="17" spans="1:23" x14ac:dyDescent="0.3">
      <c r="A17" s="38">
        <v>12</v>
      </c>
      <c r="B17" s="39" t="s">
        <v>15</v>
      </c>
      <c r="C17" s="107">
        <f>BCG!C17</f>
        <v>211683</v>
      </c>
      <c r="D17" s="109"/>
      <c r="E17" s="146">
        <f t="shared" si="1"/>
        <v>0</v>
      </c>
      <c r="F17" s="8"/>
      <c r="G17" s="8">
        <v>0</v>
      </c>
      <c r="H17" s="8">
        <v>0</v>
      </c>
      <c r="I17" s="8">
        <v>0</v>
      </c>
      <c r="J17" s="97">
        <v>0</v>
      </c>
      <c r="K17" s="8">
        <v>780</v>
      </c>
      <c r="L17" s="8">
        <v>0</v>
      </c>
      <c r="M17" s="8">
        <v>780</v>
      </c>
      <c r="N17" s="8">
        <v>780</v>
      </c>
      <c r="O17" s="8"/>
      <c r="P17" s="8">
        <v>2210</v>
      </c>
      <c r="Q17" s="8">
        <v>0</v>
      </c>
      <c r="R17" s="118">
        <f t="shared" si="2"/>
        <v>4550</v>
      </c>
      <c r="S17" s="60">
        <f t="shared" si="0"/>
        <v>1137.5</v>
      </c>
      <c r="T17" s="60">
        <f t="shared" si="6"/>
        <v>0</v>
      </c>
      <c r="U17" s="60">
        <f t="shared" si="3"/>
        <v>780</v>
      </c>
      <c r="V17" s="60">
        <f t="shared" si="4"/>
        <v>1560</v>
      </c>
      <c r="W17" s="60">
        <f t="shared" si="5"/>
        <v>2210</v>
      </c>
    </row>
    <row r="18" spans="1:23" x14ac:dyDescent="0.3">
      <c r="A18" s="38">
        <v>13</v>
      </c>
      <c r="B18" s="39" t="s">
        <v>16</v>
      </c>
      <c r="C18" s="107">
        <f>BCG!C18</f>
        <v>390076</v>
      </c>
      <c r="D18" s="109"/>
      <c r="E18" s="146">
        <f t="shared" si="1"/>
        <v>0</v>
      </c>
      <c r="F18" s="8"/>
      <c r="G18" s="8">
        <v>0</v>
      </c>
      <c r="H18" s="8">
        <v>0</v>
      </c>
      <c r="I18" s="8">
        <v>0</v>
      </c>
      <c r="J18" s="97">
        <v>0</v>
      </c>
      <c r="K18" s="8">
        <v>0</v>
      </c>
      <c r="L18" s="8">
        <v>0</v>
      </c>
      <c r="M18" s="8">
        <v>0</v>
      </c>
      <c r="N18" s="8">
        <v>0</v>
      </c>
      <c r="O18" s="8"/>
      <c r="P18" s="8">
        <v>4080</v>
      </c>
      <c r="Q18" s="8">
        <v>0</v>
      </c>
      <c r="R18" s="118">
        <f t="shared" si="2"/>
        <v>4080</v>
      </c>
      <c r="S18" s="60">
        <f t="shared" si="0"/>
        <v>4080</v>
      </c>
      <c r="T18" s="60">
        <f t="shared" si="6"/>
        <v>0</v>
      </c>
      <c r="U18" s="60">
        <f t="shared" si="3"/>
        <v>0</v>
      </c>
      <c r="V18" s="60">
        <f t="shared" si="4"/>
        <v>0</v>
      </c>
      <c r="W18" s="60">
        <f t="shared" si="5"/>
        <v>4080</v>
      </c>
    </row>
    <row r="19" spans="1:23" x14ac:dyDescent="0.3">
      <c r="A19" s="38">
        <v>14</v>
      </c>
      <c r="B19" s="39" t="s">
        <v>17</v>
      </c>
      <c r="C19" s="107">
        <f>BCG!C19</f>
        <v>124044</v>
      </c>
      <c r="D19" s="109"/>
      <c r="E19" s="146">
        <f t="shared" si="1"/>
        <v>0</v>
      </c>
      <c r="F19" s="8"/>
      <c r="G19" s="8">
        <v>0</v>
      </c>
      <c r="H19" s="8">
        <v>0</v>
      </c>
      <c r="I19" s="8">
        <v>0</v>
      </c>
      <c r="J19" s="97">
        <v>0</v>
      </c>
      <c r="K19" s="8">
        <v>0</v>
      </c>
      <c r="L19" s="8">
        <v>0</v>
      </c>
      <c r="M19" s="8">
        <v>0</v>
      </c>
      <c r="N19" s="8">
        <v>0</v>
      </c>
      <c r="O19" s="8"/>
      <c r="P19" s="8">
        <v>1300</v>
      </c>
      <c r="Q19" s="8">
        <v>0</v>
      </c>
      <c r="R19" s="118">
        <f t="shared" si="2"/>
        <v>1300</v>
      </c>
      <c r="S19" s="60">
        <f t="shared" si="0"/>
        <v>1300</v>
      </c>
      <c r="T19" s="60">
        <f t="shared" si="6"/>
        <v>0</v>
      </c>
      <c r="U19" s="60">
        <f t="shared" si="3"/>
        <v>0</v>
      </c>
      <c r="V19" s="60">
        <f t="shared" si="4"/>
        <v>0</v>
      </c>
      <c r="W19" s="60">
        <f t="shared" si="5"/>
        <v>1300</v>
      </c>
    </row>
    <row r="20" spans="1:23" x14ac:dyDescent="0.3">
      <c r="A20" s="38">
        <v>15</v>
      </c>
      <c r="B20" s="39" t="s">
        <v>18</v>
      </c>
      <c r="C20" s="107">
        <f>BCG!C20</f>
        <v>436406</v>
      </c>
      <c r="D20" s="109"/>
      <c r="E20" s="146">
        <f t="shared" si="1"/>
        <v>0</v>
      </c>
      <c r="F20" s="8"/>
      <c r="G20" s="8">
        <v>0</v>
      </c>
      <c r="H20" s="8">
        <v>0</v>
      </c>
      <c r="I20" s="8">
        <v>0</v>
      </c>
      <c r="J20" s="97">
        <v>0</v>
      </c>
      <c r="K20" s="8">
        <v>0</v>
      </c>
      <c r="L20" s="8">
        <v>0</v>
      </c>
      <c r="M20" s="8">
        <v>0</v>
      </c>
      <c r="N20" s="8">
        <v>0</v>
      </c>
      <c r="O20" s="8"/>
      <c r="P20" s="8">
        <v>4560</v>
      </c>
      <c r="Q20" s="8">
        <v>0</v>
      </c>
      <c r="R20" s="118">
        <f t="shared" si="2"/>
        <v>4560</v>
      </c>
      <c r="S20" s="60">
        <f t="shared" si="0"/>
        <v>4560</v>
      </c>
      <c r="T20" s="60">
        <f t="shared" si="6"/>
        <v>0</v>
      </c>
      <c r="U20" s="60">
        <f t="shared" si="3"/>
        <v>0</v>
      </c>
      <c r="V20" s="60">
        <f t="shared" si="4"/>
        <v>0</v>
      </c>
      <c r="W20" s="60">
        <f t="shared" si="5"/>
        <v>4560</v>
      </c>
    </row>
    <row r="21" spans="1:23" x14ac:dyDescent="0.3">
      <c r="A21" s="38">
        <v>16</v>
      </c>
      <c r="B21" s="39" t="s">
        <v>19</v>
      </c>
      <c r="C21" s="107">
        <f>BCG!C21</f>
        <v>188918</v>
      </c>
      <c r="D21" s="109"/>
      <c r="E21" s="146">
        <f t="shared" si="1"/>
        <v>0</v>
      </c>
      <c r="F21" s="8"/>
      <c r="G21" s="8">
        <v>0</v>
      </c>
      <c r="H21" s="8">
        <v>0</v>
      </c>
      <c r="I21" s="8">
        <v>0</v>
      </c>
      <c r="J21" s="97">
        <v>0</v>
      </c>
      <c r="K21" s="8">
        <v>0</v>
      </c>
      <c r="L21" s="8">
        <v>0</v>
      </c>
      <c r="M21" s="8">
        <v>0</v>
      </c>
      <c r="N21" s="8">
        <v>0</v>
      </c>
      <c r="O21" s="8"/>
      <c r="P21" s="8">
        <v>1980</v>
      </c>
      <c r="Q21" s="8">
        <v>0</v>
      </c>
      <c r="R21" s="118">
        <f t="shared" si="2"/>
        <v>1980</v>
      </c>
      <c r="S21" s="60">
        <f t="shared" si="0"/>
        <v>1980</v>
      </c>
      <c r="T21" s="60">
        <f t="shared" si="6"/>
        <v>0</v>
      </c>
      <c r="U21" s="60">
        <f t="shared" si="3"/>
        <v>0</v>
      </c>
      <c r="V21" s="60">
        <f t="shared" si="4"/>
        <v>0</v>
      </c>
      <c r="W21" s="60">
        <f t="shared" si="5"/>
        <v>1980</v>
      </c>
    </row>
    <row r="22" spans="1:23" x14ac:dyDescent="0.3">
      <c r="A22" s="38">
        <v>17</v>
      </c>
      <c r="B22" s="39" t="s">
        <v>20</v>
      </c>
      <c r="C22" s="107">
        <f>BCG!C22</f>
        <v>151075</v>
      </c>
      <c r="D22" s="109"/>
      <c r="E22" s="146">
        <f t="shared" si="1"/>
        <v>0</v>
      </c>
      <c r="F22" s="8"/>
      <c r="G22" s="8">
        <v>0</v>
      </c>
      <c r="H22" s="8">
        <v>0</v>
      </c>
      <c r="I22" s="8">
        <v>0</v>
      </c>
      <c r="J22" s="97">
        <v>0</v>
      </c>
      <c r="K22" s="8">
        <v>0</v>
      </c>
      <c r="L22" s="8">
        <v>0</v>
      </c>
      <c r="M22" s="8">
        <v>0</v>
      </c>
      <c r="N22" s="8">
        <v>0</v>
      </c>
      <c r="O22" s="8"/>
      <c r="P22" s="8">
        <v>1580</v>
      </c>
      <c r="Q22" s="8">
        <v>0</v>
      </c>
      <c r="R22" s="118">
        <f t="shared" si="2"/>
        <v>1580</v>
      </c>
      <c r="S22" s="60">
        <f t="shared" si="0"/>
        <v>1580</v>
      </c>
      <c r="T22" s="60">
        <f t="shared" si="6"/>
        <v>0</v>
      </c>
      <c r="U22" s="60">
        <f t="shared" si="3"/>
        <v>0</v>
      </c>
      <c r="V22" s="60">
        <f t="shared" si="4"/>
        <v>0</v>
      </c>
      <c r="W22" s="60">
        <f t="shared" si="5"/>
        <v>1580</v>
      </c>
    </row>
    <row r="23" spans="1:23" x14ac:dyDescent="0.3">
      <c r="A23" s="38">
        <v>18</v>
      </c>
      <c r="B23" s="39" t="s">
        <v>21</v>
      </c>
      <c r="C23" s="107">
        <f>BCG!C23</f>
        <v>89253</v>
      </c>
      <c r="D23" s="109"/>
      <c r="E23" s="146">
        <f t="shared" si="1"/>
        <v>0</v>
      </c>
      <c r="F23" s="8"/>
      <c r="G23" s="8">
        <v>0</v>
      </c>
      <c r="H23" s="8">
        <v>0</v>
      </c>
      <c r="I23" s="8">
        <v>0</v>
      </c>
      <c r="J23" s="97">
        <v>0</v>
      </c>
      <c r="K23" s="8">
        <v>0</v>
      </c>
      <c r="L23" s="8">
        <v>0</v>
      </c>
      <c r="M23" s="8">
        <v>0</v>
      </c>
      <c r="N23" s="8">
        <v>0</v>
      </c>
      <c r="O23" s="8"/>
      <c r="P23" s="8">
        <v>940</v>
      </c>
      <c r="Q23" s="8">
        <v>0</v>
      </c>
      <c r="R23" s="118">
        <f t="shared" si="2"/>
        <v>940</v>
      </c>
      <c r="S23" s="60">
        <f t="shared" si="0"/>
        <v>940</v>
      </c>
      <c r="T23" s="60">
        <f t="shared" si="6"/>
        <v>0</v>
      </c>
      <c r="U23" s="60">
        <f t="shared" si="3"/>
        <v>0</v>
      </c>
      <c r="V23" s="60">
        <f t="shared" si="4"/>
        <v>0</v>
      </c>
      <c r="W23" s="60">
        <f t="shared" si="5"/>
        <v>940</v>
      </c>
    </row>
    <row r="24" spans="1:23" x14ac:dyDescent="0.3">
      <c r="A24" s="38">
        <v>19</v>
      </c>
      <c r="B24" s="39" t="s">
        <v>22</v>
      </c>
      <c r="C24" s="107">
        <f>BCG!C24</f>
        <v>177322</v>
      </c>
      <c r="D24" s="109"/>
      <c r="E24" s="146">
        <f t="shared" si="1"/>
        <v>0</v>
      </c>
      <c r="F24" s="8"/>
      <c r="G24" s="8">
        <v>0</v>
      </c>
      <c r="H24" s="8">
        <v>0</v>
      </c>
      <c r="I24" s="8">
        <v>0</v>
      </c>
      <c r="J24" s="97">
        <v>0</v>
      </c>
      <c r="K24" s="8">
        <v>0</v>
      </c>
      <c r="L24" s="8">
        <v>0</v>
      </c>
      <c r="M24" s="8">
        <v>0</v>
      </c>
      <c r="N24" s="8">
        <v>0</v>
      </c>
      <c r="O24" s="8"/>
      <c r="P24" s="8">
        <v>1860</v>
      </c>
      <c r="Q24" s="8">
        <v>0</v>
      </c>
      <c r="R24" s="118">
        <f t="shared" si="2"/>
        <v>1860</v>
      </c>
      <c r="S24" s="60">
        <f t="shared" si="0"/>
        <v>1860</v>
      </c>
      <c r="T24" s="60">
        <f t="shared" si="6"/>
        <v>0</v>
      </c>
      <c r="U24" s="60">
        <f t="shared" si="3"/>
        <v>0</v>
      </c>
      <c r="V24" s="60">
        <f t="shared" si="4"/>
        <v>0</v>
      </c>
      <c r="W24" s="60">
        <f t="shared" si="5"/>
        <v>1860</v>
      </c>
    </row>
    <row r="25" spans="1:23" x14ac:dyDescent="0.3">
      <c r="A25" s="38">
        <v>20</v>
      </c>
      <c r="B25" s="39" t="s">
        <v>23</v>
      </c>
      <c r="C25" s="107">
        <f>BCG!C25</f>
        <v>113569</v>
      </c>
      <c r="D25" s="109"/>
      <c r="E25" s="146">
        <f t="shared" si="1"/>
        <v>0</v>
      </c>
      <c r="F25" s="8"/>
      <c r="G25" s="8">
        <v>0</v>
      </c>
      <c r="H25" s="8">
        <v>0</v>
      </c>
      <c r="I25" s="8">
        <v>0</v>
      </c>
      <c r="J25" s="97">
        <v>0</v>
      </c>
      <c r="K25" s="8">
        <v>0</v>
      </c>
      <c r="L25" s="8">
        <v>0</v>
      </c>
      <c r="M25" s="8">
        <v>0</v>
      </c>
      <c r="N25" s="8">
        <v>0</v>
      </c>
      <c r="O25" s="8"/>
      <c r="P25" s="8">
        <v>1190</v>
      </c>
      <c r="Q25" s="8">
        <v>0</v>
      </c>
      <c r="R25" s="118">
        <f t="shared" si="2"/>
        <v>1190</v>
      </c>
      <c r="S25" s="60">
        <f t="shared" si="0"/>
        <v>1190</v>
      </c>
      <c r="T25" s="60">
        <f t="shared" si="6"/>
        <v>0</v>
      </c>
      <c r="U25" s="60">
        <f t="shared" si="3"/>
        <v>0</v>
      </c>
      <c r="V25" s="60">
        <f t="shared" si="4"/>
        <v>0</v>
      </c>
      <c r="W25" s="60">
        <f t="shared" si="5"/>
        <v>1190</v>
      </c>
    </row>
    <row r="26" spans="1:23" x14ac:dyDescent="0.3">
      <c r="A26" s="38">
        <v>21</v>
      </c>
      <c r="B26" s="39" t="s">
        <v>24</v>
      </c>
      <c r="C26" s="107">
        <f>BCG!C26</f>
        <v>224145</v>
      </c>
      <c r="D26" s="109"/>
      <c r="E26" s="146">
        <f t="shared" si="1"/>
        <v>0</v>
      </c>
      <c r="F26" s="8"/>
      <c r="G26" s="8">
        <v>0</v>
      </c>
      <c r="H26" s="8">
        <v>0</v>
      </c>
      <c r="I26" s="8">
        <v>0</v>
      </c>
      <c r="J26" s="97">
        <v>0</v>
      </c>
      <c r="K26" s="8">
        <v>0</v>
      </c>
      <c r="L26" s="8">
        <v>0</v>
      </c>
      <c r="M26" s="8">
        <v>0</v>
      </c>
      <c r="N26" s="8">
        <v>0</v>
      </c>
      <c r="O26" s="8"/>
      <c r="P26" s="8">
        <v>2340</v>
      </c>
      <c r="Q26" s="8">
        <v>0</v>
      </c>
      <c r="R26" s="118">
        <f t="shared" si="2"/>
        <v>2340</v>
      </c>
      <c r="S26" s="60">
        <f t="shared" si="0"/>
        <v>2340</v>
      </c>
      <c r="T26" s="60">
        <f t="shared" si="6"/>
        <v>0</v>
      </c>
      <c r="U26" s="60">
        <f t="shared" si="3"/>
        <v>0</v>
      </c>
      <c r="V26" s="60">
        <f t="shared" si="4"/>
        <v>0</v>
      </c>
      <c r="W26" s="60">
        <f t="shared" si="5"/>
        <v>2340</v>
      </c>
    </row>
    <row r="27" spans="1:23" x14ac:dyDescent="0.3">
      <c r="A27" s="38">
        <v>22</v>
      </c>
      <c r="B27" s="39" t="s">
        <v>25</v>
      </c>
      <c r="C27" s="107">
        <f>BCG!C27</f>
        <v>235621</v>
      </c>
      <c r="D27" s="109"/>
      <c r="E27" s="146">
        <f t="shared" si="1"/>
        <v>0</v>
      </c>
      <c r="F27" s="8"/>
      <c r="G27" s="8">
        <v>0</v>
      </c>
      <c r="H27" s="8">
        <v>0</v>
      </c>
      <c r="I27" s="8">
        <v>0</v>
      </c>
      <c r="J27" s="97">
        <v>0</v>
      </c>
      <c r="K27" s="8">
        <v>0</v>
      </c>
      <c r="L27" s="8">
        <v>0</v>
      </c>
      <c r="M27" s="8">
        <v>0</v>
      </c>
      <c r="N27" s="8">
        <v>0</v>
      </c>
      <c r="O27" s="8"/>
      <c r="P27" s="8">
        <v>2460</v>
      </c>
      <c r="Q27" s="8">
        <v>0</v>
      </c>
      <c r="R27" s="118">
        <f t="shared" si="2"/>
        <v>2460</v>
      </c>
      <c r="S27" s="60">
        <f t="shared" si="0"/>
        <v>2460</v>
      </c>
      <c r="T27" s="60">
        <f t="shared" si="6"/>
        <v>0</v>
      </c>
      <c r="U27" s="60">
        <f t="shared" si="3"/>
        <v>0</v>
      </c>
      <c r="V27" s="60">
        <f t="shared" si="4"/>
        <v>0</v>
      </c>
      <c r="W27" s="60">
        <f t="shared" si="5"/>
        <v>2460</v>
      </c>
    </row>
    <row r="28" spans="1:23" x14ac:dyDescent="0.3">
      <c r="A28" s="38">
        <v>23</v>
      </c>
      <c r="B28" s="39" t="s">
        <v>26</v>
      </c>
      <c r="C28" s="107">
        <f>BCG!C28</f>
        <v>325527</v>
      </c>
      <c r="D28" s="109"/>
      <c r="E28" s="146">
        <f t="shared" si="1"/>
        <v>0</v>
      </c>
      <c r="F28" s="8"/>
      <c r="G28" s="8">
        <v>0</v>
      </c>
      <c r="H28" s="8">
        <v>0</v>
      </c>
      <c r="I28" s="8">
        <v>1290</v>
      </c>
      <c r="J28" s="97">
        <v>1000</v>
      </c>
      <c r="K28" s="8">
        <v>0</v>
      </c>
      <c r="L28" s="8">
        <v>0</v>
      </c>
      <c r="M28" s="8">
        <v>1290</v>
      </c>
      <c r="N28" s="8">
        <v>0</v>
      </c>
      <c r="O28" s="8"/>
      <c r="P28" s="8">
        <v>3400</v>
      </c>
      <c r="Q28" s="8">
        <v>0</v>
      </c>
      <c r="R28" s="118">
        <f t="shared" si="2"/>
        <v>6980</v>
      </c>
      <c r="S28" s="60">
        <f t="shared" si="0"/>
        <v>1745</v>
      </c>
      <c r="T28" s="60">
        <f t="shared" si="6"/>
        <v>0</v>
      </c>
      <c r="U28" s="60">
        <f t="shared" si="3"/>
        <v>2290</v>
      </c>
      <c r="V28" s="60">
        <f t="shared" si="4"/>
        <v>1290</v>
      </c>
      <c r="W28" s="60">
        <f t="shared" si="5"/>
        <v>3400</v>
      </c>
    </row>
    <row r="29" spans="1:23" x14ac:dyDescent="0.3">
      <c r="A29" s="38">
        <v>24</v>
      </c>
      <c r="B29" s="39" t="s">
        <v>27</v>
      </c>
      <c r="C29" s="107">
        <f>BCG!C29</f>
        <v>245873</v>
      </c>
      <c r="D29" s="109"/>
      <c r="E29" s="146">
        <f t="shared" si="1"/>
        <v>0</v>
      </c>
      <c r="F29" s="8"/>
      <c r="G29" s="8">
        <v>0</v>
      </c>
      <c r="H29" s="8">
        <v>0</v>
      </c>
      <c r="I29" s="8">
        <v>0</v>
      </c>
      <c r="J29" s="97">
        <v>0</v>
      </c>
      <c r="K29" s="8">
        <v>0</v>
      </c>
      <c r="L29" s="8">
        <v>0</v>
      </c>
      <c r="M29" s="8">
        <v>0</v>
      </c>
      <c r="N29" s="8">
        <v>0</v>
      </c>
      <c r="O29" s="8"/>
      <c r="P29" s="8">
        <v>2570</v>
      </c>
      <c r="Q29" s="8">
        <v>0</v>
      </c>
      <c r="R29" s="118">
        <f t="shared" si="2"/>
        <v>2570</v>
      </c>
      <c r="S29" s="60">
        <f t="shared" si="0"/>
        <v>2570</v>
      </c>
      <c r="T29" s="60">
        <f t="shared" si="6"/>
        <v>0</v>
      </c>
      <c r="U29" s="60">
        <f t="shared" si="3"/>
        <v>0</v>
      </c>
      <c r="V29" s="60">
        <f t="shared" si="4"/>
        <v>0</v>
      </c>
      <c r="W29" s="60">
        <f t="shared" si="5"/>
        <v>2570</v>
      </c>
    </row>
    <row r="30" spans="1:23" x14ac:dyDescent="0.3">
      <c r="A30" s="38">
        <v>25</v>
      </c>
      <c r="B30" s="39" t="s">
        <v>28</v>
      </c>
      <c r="C30" s="107">
        <f>BCG!C30</f>
        <v>100471</v>
      </c>
      <c r="D30" s="109"/>
      <c r="E30" s="146">
        <f t="shared" si="1"/>
        <v>0</v>
      </c>
      <c r="F30" s="8"/>
      <c r="G30" s="8">
        <v>0</v>
      </c>
      <c r="H30" s="8">
        <v>0</v>
      </c>
      <c r="I30" s="8">
        <v>0</v>
      </c>
      <c r="J30" s="97">
        <v>0</v>
      </c>
      <c r="K30" s="8">
        <v>0</v>
      </c>
      <c r="L30" s="8">
        <v>0</v>
      </c>
      <c r="M30" s="8">
        <v>0</v>
      </c>
      <c r="N30" s="8">
        <v>0</v>
      </c>
      <c r="O30" s="8"/>
      <c r="P30" s="8">
        <v>1050</v>
      </c>
      <c r="Q30" s="8">
        <v>0</v>
      </c>
      <c r="R30" s="118">
        <f t="shared" si="2"/>
        <v>1050</v>
      </c>
      <c r="S30" s="60">
        <f t="shared" si="0"/>
        <v>1050</v>
      </c>
      <c r="T30" s="60">
        <f t="shared" si="6"/>
        <v>0</v>
      </c>
      <c r="U30" s="60">
        <f t="shared" si="3"/>
        <v>0</v>
      </c>
      <c r="V30" s="60">
        <f t="shared" si="4"/>
        <v>0</v>
      </c>
      <c r="W30" s="60">
        <f t="shared" si="5"/>
        <v>1050</v>
      </c>
    </row>
    <row r="31" spans="1:23" x14ac:dyDescent="0.3">
      <c r="A31" s="38">
        <v>26</v>
      </c>
      <c r="B31" s="39" t="s">
        <v>29</v>
      </c>
      <c r="C31" s="107">
        <f>BCG!C31</f>
        <v>89960</v>
      </c>
      <c r="D31" s="109"/>
      <c r="E31" s="146">
        <f t="shared" si="1"/>
        <v>0</v>
      </c>
      <c r="F31" s="8"/>
      <c r="G31" s="8">
        <v>0</v>
      </c>
      <c r="H31" s="8">
        <v>0</v>
      </c>
      <c r="I31" s="8">
        <v>0</v>
      </c>
      <c r="J31" s="97">
        <v>0</v>
      </c>
      <c r="K31" s="8">
        <v>0</v>
      </c>
      <c r="L31" s="8">
        <v>0</v>
      </c>
      <c r="M31" s="8">
        <v>0</v>
      </c>
      <c r="N31" s="8">
        <v>0</v>
      </c>
      <c r="O31" s="8"/>
      <c r="P31" s="8">
        <v>940</v>
      </c>
      <c r="Q31" s="8">
        <v>0</v>
      </c>
      <c r="R31" s="118">
        <f t="shared" si="2"/>
        <v>940</v>
      </c>
      <c r="S31" s="60">
        <f t="shared" si="0"/>
        <v>940</v>
      </c>
      <c r="T31" s="60">
        <f t="shared" si="6"/>
        <v>0</v>
      </c>
      <c r="U31" s="60">
        <f t="shared" si="3"/>
        <v>0</v>
      </c>
      <c r="V31" s="60">
        <f t="shared" si="4"/>
        <v>0</v>
      </c>
      <c r="W31" s="60">
        <f t="shared" si="5"/>
        <v>940</v>
      </c>
    </row>
    <row r="32" spans="1:23" x14ac:dyDescent="0.3">
      <c r="A32" s="38">
        <v>27</v>
      </c>
      <c r="B32" s="39" t="s">
        <v>30</v>
      </c>
      <c r="C32" s="107">
        <f>BCG!C32</f>
        <v>320468</v>
      </c>
      <c r="D32" s="109"/>
      <c r="E32" s="146">
        <f t="shared" si="1"/>
        <v>0</v>
      </c>
      <c r="F32" s="8"/>
      <c r="G32" s="8">
        <v>0</v>
      </c>
      <c r="H32" s="8">
        <v>0</v>
      </c>
      <c r="I32" s="8">
        <v>0</v>
      </c>
      <c r="J32" s="97">
        <v>0</v>
      </c>
      <c r="K32" s="8">
        <v>0</v>
      </c>
      <c r="L32" s="8">
        <v>0</v>
      </c>
      <c r="M32" s="8">
        <v>0</v>
      </c>
      <c r="N32" s="8">
        <v>0</v>
      </c>
      <c r="O32" s="8"/>
      <c r="P32" s="8">
        <v>3350</v>
      </c>
      <c r="Q32" s="8">
        <v>0</v>
      </c>
      <c r="R32" s="118">
        <f t="shared" si="2"/>
        <v>3350</v>
      </c>
      <c r="S32" s="60">
        <f t="shared" si="0"/>
        <v>3350</v>
      </c>
      <c r="T32" s="60">
        <f t="shared" si="6"/>
        <v>0</v>
      </c>
      <c r="U32" s="60">
        <f t="shared" si="3"/>
        <v>0</v>
      </c>
      <c r="V32" s="60">
        <f t="shared" si="4"/>
        <v>0</v>
      </c>
      <c r="W32" s="60">
        <f t="shared" si="5"/>
        <v>3350</v>
      </c>
    </row>
    <row r="33" spans="1:23" x14ac:dyDescent="0.3">
      <c r="A33" s="38">
        <v>28</v>
      </c>
      <c r="B33" s="39" t="s">
        <v>31</v>
      </c>
      <c r="C33" s="107">
        <f>BCG!C33</f>
        <v>182579</v>
      </c>
      <c r="D33" s="109"/>
      <c r="E33" s="146">
        <f t="shared" si="1"/>
        <v>0</v>
      </c>
      <c r="F33" s="8"/>
      <c r="G33" s="8">
        <v>0</v>
      </c>
      <c r="H33" s="8">
        <v>0</v>
      </c>
      <c r="I33" s="8">
        <v>0</v>
      </c>
      <c r="J33" s="97">
        <v>0</v>
      </c>
      <c r="K33" s="8">
        <v>0</v>
      </c>
      <c r="L33" s="8">
        <v>0</v>
      </c>
      <c r="M33" s="8">
        <v>0</v>
      </c>
      <c r="N33" s="8">
        <v>0</v>
      </c>
      <c r="O33" s="8"/>
      <c r="P33" s="8">
        <v>1910</v>
      </c>
      <c r="Q33" s="8">
        <v>0</v>
      </c>
      <c r="R33" s="118">
        <f t="shared" si="2"/>
        <v>1910</v>
      </c>
      <c r="S33" s="60">
        <f t="shared" si="0"/>
        <v>1910</v>
      </c>
      <c r="T33" s="60">
        <f t="shared" si="6"/>
        <v>0</v>
      </c>
      <c r="U33" s="60">
        <f t="shared" si="3"/>
        <v>0</v>
      </c>
      <c r="V33" s="60">
        <f t="shared" si="4"/>
        <v>0</v>
      </c>
      <c r="W33" s="60">
        <f t="shared" si="5"/>
        <v>1910</v>
      </c>
    </row>
    <row r="34" spans="1:23" x14ac:dyDescent="0.3">
      <c r="A34" s="38">
        <v>29</v>
      </c>
      <c r="B34" s="39" t="s">
        <v>32</v>
      </c>
      <c r="C34" s="107">
        <f>BCG!C34</f>
        <v>160075</v>
      </c>
      <c r="D34" s="109"/>
      <c r="E34" s="146">
        <f t="shared" si="1"/>
        <v>0</v>
      </c>
      <c r="F34" s="8"/>
      <c r="G34" s="8">
        <v>0</v>
      </c>
      <c r="H34" s="8">
        <v>0</v>
      </c>
      <c r="I34" s="8">
        <v>0</v>
      </c>
      <c r="J34" s="97">
        <v>0</v>
      </c>
      <c r="K34" s="8">
        <v>0</v>
      </c>
      <c r="L34" s="8">
        <v>0</v>
      </c>
      <c r="M34" s="8">
        <v>0</v>
      </c>
      <c r="N34" s="8">
        <v>0</v>
      </c>
      <c r="O34" s="8"/>
      <c r="P34" s="8">
        <v>1680</v>
      </c>
      <c r="Q34" s="8">
        <v>0</v>
      </c>
      <c r="R34" s="118">
        <f t="shared" si="2"/>
        <v>1680</v>
      </c>
      <c r="S34" s="60">
        <f t="shared" si="0"/>
        <v>1680</v>
      </c>
      <c r="T34" s="60">
        <f t="shared" si="6"/>
        <v>0</v>
      </c>
      <c r="U34" s="60">
        <f t="shared" si="3"/>
        <v>0</v>
      </c>
      <c r="V34" s="60">
        <f t="shared" si="4"/>
        <v>0</v>
      </c>
      <c r="W34" s="60">
        <f t="shared" si="5"/>
        <v>1680</v>
      </c>
    </row>
    <row r="35" spans="1:23" x14ac:dyDescent="0.3">
      <c r="A35" s="38">
        <v>30</v>
      </c>
      <c r="B35" s="39" t="s">
        <v>33</v>
      </c>
      <c r="C35" s="107">
        <f>BCG!C35</f>
        <v>443733</v>
      </c>
      <c r="D35" s="109"/>
      <c r="E35" s="146">
        <f t="shared" si="1"/>
        <v>0</v>
      </c>
      <c r="F35" s="8"/>
      <c r="G35" s="8">
        <v>0</v>
      </c>
      <c r="H35" s="8">
        <v>0</v>
      </c>
      <c r="I35" s="8">
        <v>0</v>
      </c>
      <c r="J35" s="97">
        <v>0</v>
      </c>
      <c r="K35" s="8">
        <v>0</v>
      </c>
      <c r="L35" s="8">
        <v>0</v>
      </c>
      <c r="M35" s="8">
        <v>0</v>
      </c>
      <c r="N35" s="8">
        <v>0</v>
      </c>
      <c r="O35" s="8"/>
      <c r="P35" s="8">
        <v>4640</v>
      </c>
      <c r="Q35" s="8">
        <v>0</v>
      </c>
      <c r="R35" s="118">
        <f t="shared" si="2"/>
        <v>4640</v>
      </c>
      <c r="S35" s="60">
        <f t="shared" si="0"/>
        <v>4640</v>
      </c>
      <c r="T35" s="60">
        <f t="shared" si="6"/>
        <v>0</v>
      </c>
      <c r="U35" s="60">
        <f t="shared" si="3"/>
        <v>0</v>
      </c>
      <c r="V35" s="60">
        <f t="shared" si="4"/>
        <v>0</v>
      </c>
      <c r="W35" s="60">
        <f t="shared" si="5"/>
        <v>4640</v>
      </c>
    </row>
    <row r="36" spans="1:23" x14ac:dyDescent="0.3">
      <c r="A36" s="38">
        <v>31</v>
      </c>
      <c r="B36" s="39" t="s">
        <v>34</v>
      </c>
      <c r="C36" s="107">
        <f>BCG!C36</f>
        <v>573903</v>
      </c>
      <c r="D36" s="109"/>
      <c r="E36" s="146">
        <f t="shared" si="1"/>
        <v>0</v>
      </c>
      <c r="F36" s="8"/>
      <c r="G36" s="8">
        <v>0</v>
      </c>
      <c r="H36" s="8">
        <v>0</v>
      </c>
      <c r="I36" s="8">
        <v>0</v>
      </c>
      <c r="J36" s="97">
        <v>0</v>
      </c>
      <c r="K36" s="8">
        <v>0</v>
      </c>
      <c r="L36" s="8">
        <v>0</v>
      </c>
      <c r="M36" s="8">
        <v>0</v>
      </c>
      <c r="N36" s="8">
        <v>0</v>
      </c>
      <c r="O36" s="8"/>
      <c r="P36" s="8">
        <v>6000</v>
      </c>
      <c r="Q36" s="8">
        <v>0</v>
      </c>
      <c r="R36" s="118">
        <f t="shared" si="2"/>
        <v>6000</v>
      </c>
      <c r="S36" s="60">
        <f t="shared" si="0"/>
        <v>6000</v>
      </c>
      <c r="T36" s="60">
        <f t="shared" si="6"/>
        <v>0</v>
      </c>
      <c r="U36" s="60">
        <f t="shared" si="3"/>
        <v>0</v>
      </c>
      <c r="V36" s="60">
        <f t="shared" si="4"/>
        <v>0</v>
      </c>
      <c r="W36" s="60">
        <f t="shared" si="5"/>
        <v>6000</v>
      </c>
    </row>
    <row r="37" spans="1:23" x14ac:dyDescent="0.3">
      <c r="A37" s="38">
        <v>32</v>
      </c>
      <c r="B37" s="39" t="s">
        <v>35</v>
      </c>
      <c r="C37" s="107">
        <f>BCG!C37</f>
        <v>248083</v>
      </c>
      <c r="D37" s="109"/>
      <c r="E37" s="146">
        <f t="shared" si="1"/>
        <v>0</v>
      </c>
      <c r="F37" s="8"/>
      <c r="G37" s="8">
        <v>0</v>
      </c>
      <c r="H37" s="8">
        <v>0</v>
      </c>
      <c r="I37" s="8">
        <v>0</v>
      </c>
      <c r="J37" s="97">
        <v>6000</v>
      </c>
      <c r="K37" s="8">
        <v>4800</v>
      </c>
      <c r="L37" s="8">
        <v>0</v>
      </c>
      <c r="M37" s="8">
        <v>1110</v>
      </c>
      <c r="N37" s="8">
        <v>0</v>
      </c>
      <c r="O37" s="8"/>
      <c r="P37" s="8">
        <v>2590</v>
      </c>
      <c r="Q37" s="8">
        <v>0</v>
      </c>
      <c r="R37" s="118">
        <f t="shared" si="2"/>
        <v>14500</v>
      </c>
      <c r="S37" s="60">
        <f t="shared" si="0"/>
        <v>3625</v>
      </c>
      <c r="T37" s="60">
        <f t="shared" si="6"/>
        <v>0</v>
      </c>
      <c r="U37" s="60">
        <f t="shared" si="3"/>
        <v>10800</v>
      </c>
      <c r="V37" s="60">
        <f t="shared" si="4"/>
        <v>1110</v>
      </c>
      <c r="W37" s="60">
        <f t="shared" si="5"/>
        <v>2590</v>
      </c>
    </row>
    <row r="38" spans="1:23" x14ac:dyDescent="0.3">
      <c r="A38" s="38">
        <v>33</v>
      </c>
      <c r="B38" s="39" t="s">
        <v>36</v>
      </c>
      <c r="C38" s="107">
        <f>BCG!C38</f>
        <v>506388</v>
      </c>
      <c r="D38" s="109"/>
      <c r="E38" s="146">
        <f t="shared" si="1"/>
        <v>0</v>
      </c>
      <c r="F38" s="8"/>
      <c r="G38" s="8">
        <v>0</v>
      </c>
      <c r="H38" s="8">
        <v>0</v>
      </c>
      <c r="I38" s="8">
        <v>0</v>
      </c>
      <c r="J38" s="97">
        <v>0</v>
      </c>
      <c r="K38" s="8">
        <v>0</v>
      </c>
      <c r="L38" s="8">
        <v>0</v>
      </c>
      <c r="M38" s="8">
        <v>0</v>
      </c>
      <c r="N38" s="8">
        <v>0</v>
      </c>
      <c r="O38" s="8"/>
      <c r="P38" s="8">
        <v>5290</v>
      </c>
      <c r="Q38" s="8">
        <v>0</v>
      </c>
      <c r="R38" s="118">
        <f t="shared" si="2"/>
        <v>5290</v>
      </c>
      <c r="S38" s="60">
        <f t="shared" si="0"/>
        <v>5290</v>
      </c>
      <c r="T38" s="60">
        <f t="shared" si="6"/>
        <v>0</v>
      </c>
      <c r="U38" s="60">
        <f t="shared" si="3"/>
        <v>0</v>
      </c>
      <c r="V38" s="60">
        <f t="shared" si="4"/>
        <v>0</v>
      </c>
      <c r="W38" s="60">
        <f t="shared" si="5"/>
        <v>5290</v>
      </c>
    </row>
    <row r="39" spans="1:23" x14ac:dyDescent="0.3">
      <c r="A39" s="38">
        <v>34</v>
      </c>
      <c r="B39" s="39" t="s">
        <v>37</v>
      </c>
      <c r="C39" s="107">
        <f>BCG!C39</f>
        <v>492116</v>
      </c>
      <c r="D39" s="109"/>
      <c r="E39" s="146">
        <f t="shared" si="1"/>
        <v>0</v>
      </c>
      <c r="F39" s="8"/>
      <c r="G39" s="8">
        <v>0</v>
      </c>
      <c r="H39" s="8">
        <v>0</v>
      </c>
      <c r="I39" s="8">
        <v>0</v>
      </c>
      <c r="J39" s="97">
        <v>0</v>
      </c>
      <c r="K39" s="8">
        <v>1820</v>
      </c>
      <c r="L39" s="8">
        <v>0</v>
      </c>
      <c r="M39" s="8">
        <v>1820</v>
      </c>
      <c r="N39" s="8">
        <v>1000</v>
      </c>
      <c r="O39" s="8"/>
      <c r="P39" s="8">
        <v>5140</v>
      </c>
      <c r="Q39" s="8">
        <v>0</v>
      </c>
      <c r="R39" s="118">
        <f t="shared" si="2"/>
        <v>9780</v>
      </c>
      <c r="S39" s="60">
        <f t="shared" si="0"/>
        <v>2445</v>
      </c>
      <c r="T39" s="60">
        <f t="shared" si="6"/>
        <v>0</v>
      </c>
      <c r="U39" s="60">
        <f t="shared" si="3"/>
        <v>1820</v>
      </c>
      <c r="V39" s="60">
        <f t="shared" si="4"/>
        <v>2820</v>
      </c>
      <c r="W39" s="60">
        <f t="shared" si="5"/>
        <v>5140</v>
      </c>
    </row>
    <row r="40" spans="1:23" x14ac:dyDescent="0.3">
      <c r="A40" s="38">
        <v>35</v>
      </c>
      <c r="B40" s="39" t="s">
        <v>38</v>
      </c>
      <c r="C40" s="107">
        <f>BCG!C40</f>
        <v>468256</v>
      </c>
      <c r="D40" s="109"/>
      <c r="E40" s="146">
        <f t="shared" si="1"/>
        <v>0</v>
      </c>
      <c r="F40" s="8"/>
      <c r="G40" s="8">
        <v>0</v>
      </c>
      <c r="H40" s="8">
        <v>0</v>
      </c>
      <c r="I40" s="8">
        <v>0</v>
      </c>
      <c r="J40" s="97">
        <v>0</v>
      </c>
      <c r="K40" s="8">
        <v>0</v>
      </c>
      <c r="L40" s="8">
        <v>0</v>
      </c>
      <c r="M40" s="8">
        <v>0</v>
      </c>
      <c r="N40" s="8">
        <v>0</v>
      </c>
      <c r="O40" s="8"/>
      <c r="P40" s="8">
        <v>4890</v>
      </c>
      <c r="Q40" s="8">
        <v>0</v>
      </c>
      <c r="R40" s="118">
        <f t="shared" si="2"/>
        <v>4890</v>
      </c>
      <c r="S40" s="60">
        <f t="shared" si="0"/>
        <v>4890</v>
      </c>
      <c r="T40" s="60">
        <f t="shared" si="6"/>
        <v>0</v>
      </c>
      <c r="U40" s="60">
        <f t="shared" si="3"/>
        <v>0</v>
      </c>
      <c r="V40" s="60">
        <f t="shared" si="4"/>
        <v>0</v>
      </c>
      <c r="W40" s="60">
        <f t="shared" si="5"/>
        <v>4890</v>
      </c>
    </row>
    <row r="41" spans="1:23" x14ac:dyDescent="0.3">
      <c r="A41" s="38">
        <v>36</v>
      </c>
      <c r="B41" s="39" t="s">
        <v>39</v>
      </c>
      <c r="C41" s="107">
        <f>BCG!C41</f>
        <v>169274</v>
      </c>
      <c r="D41" s="109"/>
      <c r="E41" s="146">
        <f t="shared" si="1"/>
        <v>0</v>
      </c>
      <c r="F41" s="8"/>
      <c r="G41" s="8">
        <v>0</v>
      </c>
      <c r="H41" s="8">
        <v>0</v>
      </c>
      <c r="I41" s="8">
        <v>0</v>
      </c>
      <c r="J41" s="97">
        <v>0</v>
      </c>
      <c r="K41" s="8">
        <v>0</v>
      </c>
      <c r="L41" s="8">
        <v>0</v>
      </c>
      <c r="M41" s="8">
        <v>0</v>
      </c>
      <c r="N41" s="8">
        <v>0</v>
      </c>
      <c r="O41" s="8"/>
      <c r="P41" s="8">
        <v>1770</v>
      </c>
      <c r="Q41" s="8">
        <v>0</v>
      </c>
      <c r="R41" s="118">
        <f t="shared" si="2"/>
        <v>1770</v>
      </c>
      <c r="S41" s="60">
        <f t="shared" si="0"/>
        <v>1770</v>
      </c>
      <c r="T41" s="60">
        <f t="shared" si="6"/>
        <v>0</v>
      </c>
      <c r="U41" s="60">
        <f t="shared" si="3"/>
        <v>0</v>
      </c>
      <c r="V41" s="60">
        <f t="shared" si="4"/>
        <v>0</v>
      </c>
      <c r="W41" s="60">
        <f t="shared" si="5"/>
        <v>1770</v>
      </c>
    </row>
    <row r="42" spans="1:23" x14ac:dyDescent="0.3">
      <c r="A42" s="38">
        <v>37</v>
      </c>
      <c r="B42" s="39" t="s">
        <v>40</v>
      </c>
      <c r="C42" s="107">
        <f>BCG!C42</f>
        <v>534160</v>
      </c>
      <c r="D42" s="109"/>
      <c r="E42" s="146">
        <f t="shared" si="1"/>
        <v>0</v>
      </c>
      <c r="F42" s="8"/>
      <c r="G42" s="8">
        <v>0</v>
      </c>
      <c r="H42" s="8">
        <v>0</v>
      </c>
      <c r="I42" s="8">
        <v>0</v>
      </c>
      <c r="J42" s="97">
        <v>0</v>
      </c>
      <c r="K42" s="8">
        <v>0</v>
      </c>
      <c r="L42" s="8">
        <v>0</v>
      </c>
      <c r="M42" s="8">
        <v>0</v>
      </c>
      <c r="N42" s="8">
        <v>0</v>
      </c>
      <c r="O42" s="8"/>
      <c r="P42" s="8">
        <v>5580</v>
      </c>
      <c r="Q42" s="8">
        <v>0</v>
      </c>
      <c r="R42" s="118">
        <f t="shared" si="2"/>
        <v>5580</v>
      </c>
      <c r="S42" s="60">
        <f t="shared" si="0"/>
        <v>5580</v>
      </c>
      <c r="T42" s="60">
        <f t="shared" si="6"/>
        <v>0</v>
      </c>
      <c r="U42" s="60">
        <f t="shared" si="3"/>
        <v>0</v>
      </c>
      <c r="V42" s="60">
        <f t="shared" si="4"/>
        <v>0</v>
      </c>
      <c r="W42" s="60">
        <f t="shared" si="5"/>
        <v>5580</v>
      </c>
    </row>
    <row r="43" spans="1:23" x14ac:dyDescent="0.3">
      <c r="A43" s="38">
        <v>38</v>
      </c>
      <c r="B43" s="39" t="s">
        <v>41</v>
      </c>
      <c r="C43" s="107">
        <f>BCG!C43</f>
        <v>474216</v>
      </c>
      <c r="D43" s="109"/>
      <c r="E43" s="146">
        <f t="shared" si="1"/>
        <v>0</v>
      </c>
      <c r="F43" s="8"/>
      <c r="G43" s="8">
        <v>0</v>
      </c>
      <c r="H43" s="8">
        <v>0</v>
      </c>
      <c r="I43" s="8">
        <v>0</v>
      </c>
      <c r="J43" s="97">
        <v>0</v>
      </c>
      <c r="K43" s="8">
        <v>0</v>
      </c>
      <c r="L43" s="8">
        <v>0</v>
      </c>
      <c r="M43" s="8">
        <v>0</v>
      </c>
      <c r="N43" s="8">
        <v>0</v>
      </c>
      <c r="O43" s="8"/>
      <c r="P43" s="8">
        <v>4960</v>
      </c>
      <c r="Q43" s="8">
        <v>0</v>
      </c>
      <c r="R43" s="118">
        <f t="shared" si="2"/>
        <v>4960</v>
      </c>
      <c r="S43" s="60">
        <f t="shared" si="0"/>
        <v>4960</v>
      </c>
      <c r="T43" s="60">
        <f t="shared" si="6"/>
        <v>0</v>
      </c>
      <c r="U43" s="60">
        <f t="shared" si="3"/>
        <v>0</v>
      </c>
      <c r="V43" s="60">
        <f t="shared" si="4"/>
        <v>0</v>
      </c>
      <c r="W43" s="60">
        <f t="shared" si="5"/>
        <v>4960</v>
      </c>
    </row>
    <row r="44" spans="1:23" x14ac:dyDescent="0.3">
      <c r="A44" s="38">
        <v>39</v>
      </c>
      <c r="B44" s="39" t="s">
        <v>42</v>
      </c>
      <c r="C44" s="107">
        <f>BCG!C44</f>
        <v>213374</v>
      </c>
      <c r="D44" s="109"/>
      <c r="E44" s="146">
        <f t="shared" si="1"/>
        <v>0</v>
      </c>
      <c r="F44" s="8"/>
      <c r="G44" s="8">
        <v>0</v>
      </c>
      <c r="H44" s="8">
        <v>0</v>
      </c>
      <c r="I44" s="8">
        <v>0</v>
      </c>
      <c r="J44" s="97">
        <v>0</v>
      </c>
      <c r="K44" s="8">
        <v>0</v>
      </c>
      <c r="L44" s="8">
        <v>0</v>
      </c>
      <c r="M44" s="8">
        <v>0</v>
      </c>
      <c r="N44" s="8">
        <v>0</v>
      </c>
      <c r="O44" s="8"/>
      <c r="P44" s="8">
        <v>2230</v>
      </c>
      <c r="Q44" s="8">
        <v>0</v>
      </c>
      <c r="R44" s="118">
        <f t="shared" si="2"/>
        <v>2230</v>
      </c>
      <c r="S44" s="60">
        <f t="shared" si="0"/>
        <v>2230</v>
      </c>
      <c r="T44" s="60">
        <f t="shared" si="6"/>
        <v>0</v>
      </c>
      <c r="U44" s="60">
        <f t="shared" si="3"/>
        <v>0</v>
      </c>
      <c r="V44" s="60">
        <f t="shared" si="4"/>
        <v>0</v>
      </c>
      <c r="W44" s="60">
        <f t="shared" si="5"/>
        <v>2230</v>
      </c>
    </row>
    <row r="45" spans="1:23" x14ac:dyDescent="0.3">
      <c r="A45" s="38">
        <v>40</v>
      </c>
      <c r="B45" s="39" t="s">
        <v>43</v>
      </c>
      <c r="C45" s="107">
        <f>BCG!C45</f>
        <v>53406</v>
      </c>
      <c r="D45" s="109"/>
      <c r="E45" s="146">
        <f t="shared" si="1"/>
        <v>0</v>
      </c>
      <c r="F45" s="8"/>
      <c r="G45" s="8">
        <v>0</v>
      </c>
      <c r="H45" s="8">
        <v>0</v>
      </c>
      <c r="I45" s="8">
        <v>0</v>
      </c>
      <c r="J45" s="97">
        <v>0</v>
      </c>
      <c r="K45" s="8">
        <v>0</v>
      </c>
      <c r="L45" s="8">
        <v>0</v>
      </c>
      <c r="M45" s="8">
        <v>0</v>
      </c>
      <c r="N45" s="8">
        <v>0</v>
      </c>
      <c r="O45" s="8"/>
      <c r="P45" s="8">
        <v>560</v>
      </c>
      <c r="Q45" s="8">
        <v>0</v>
      </c>
      <c r="R45" s="118">
        <f t="shared" si="2"/>
        <v>560</v>
      </c>
      <c r="S45" s="60">
        <f t="shared" si="0"/>
        <v>560</v>
      </c>
      <c r="T45" s="60">
        <f t="shared" si="6"/>
        <v>0</v>
      </c>
      <c r="U45" s="60">
        <f t="shared" si="3"/>
        <v>0</v>
      </c>
      <c r="V45" s="60">
        <f t="shared" si="4"/>
        <v>0</v>
      </c>
      <c r="W45" s="60">
        <f t="shared" si="5"/>
        <v>560</v>
      </c>
    </row>
    <row r="46" spans="1:23" x14ac:dyDescent="0.3">
      <c r="A46" s="38">
        <v>41</v>
      </c>
      <c r="B46" s="39" t="s">
        <v>44</v>
      </c>
      <c r="C46" s="107">
        <f>BCG!C46</f>
        <v>236927</v>
      </c>
      <c r="D46" s="109"/>
      <c r="E46" s="146">
        <f t="shared" si="1"/>
        <v>0</v>
      </c>
      <c r="F46" s="8"/>
      <c r="G46" s="8">
        <v>0</v>
      </c>
      <c r="H46" s="8">
        <v>0</v>
      </c>
      <c r="I46" s="8">
        <v>0</v>
      </c>
      <c r="J46" s="97">
        <v>0</v>
      </c>
      <c r="K46" s="8">
        <v>0</v>
      </c>
      <c r="L46" s="8">
        <v>0</v>
      </c>
      <c r="M46" s="8">
        <v>0</v>
      </c>
      <c r="N46" s="8">
        <v>0</v>
      </c>
      <c r="O46" s="8"/>
      <c r="P46" s="8">
        <v>2480</v>
      </c>
      <c r="Q46" s="8">
        <v>0</v>
      </c>
      <c r="R46" s="118">
        <f t="shared" si="2"/>
        <v>2480</v>
      </c>
      <c r="S46" s="60">
        <f t="shared" si="0"/>
        <v>2480</v>
      </c>
      <c r="T46" s="60">
        <f t="shared" si="6"/>
        <v>0</v>
      </c>
      <c r="U46" s="60">
        <f t="shared" si="3"/>
        <v>0</v>
      </c>
      <c r="V46" s="60">
        <f t="shared" si="4"/>
        <v>0</v>
      </c>
      <c r="W46" s="60">
        <f t="shared" si="5"/>
        <v>2480</v>
      </c>
    </row>
    <row r="47" spans="1:23" x14ac:dyDescent="0.3">
      <c r="A47" s="38">
        <v>42</v>
      </c>
      <c r="B47" s="39" t="s">
        <v>45</v>
      </c>
      <c r="C47" s="107">
        <f>BCG!C47</f>
        <v>184131</v>
      </c>
      <c r="D47" s="109"/>
      <c r="E47" s="146">
        <f t="shared" si="1"/>
        <v>0</v>
      </c>
      <c r="F47" s="8"/>
      <c r="G47" s="8">
        <v>0</v>
      </c>
      <c r="H47" s="8">
        <v>0</v>
      </c>
      <c r="I47" s="8">
        <v>0</v>
      </c>
      <c r="J47" s="97">
        <v>0</v>
      </c>
      <c r="K47" s="8">
        <v>0</v>
      </c>
      <c r="L47" s="8">
        <v>0</v>
      </c>
      <c r="M47" s="8">
        <v>0</v>
      </c>
      <c r="N47" s="8">
        <v>0</v>
      </c>
      <c r="O47" s="8"/>
      <c r="P47" s="8">
        <v>1930</v>
      </c>
      <c r="Q47" s="8">
        <v>0</v>
      </c>
      <c r="R47" s="118">
        <f t="shared" si="2"/>
        <v>1930</v>
      </c>
      <c r="S47" s="60">
        <f t="shared" si="0"/>
        <v>1930</v>
      </c>
      <c r="T47" s="60">
        <f t="shared" si="6"/>
        <v>0</v>
      </c>
      <c r="U47" s="60">
        <f t="shared" si="3"/>
        <v>0</v>
      </c>
      <c r="V47" s="60">
        <f t="shared" si="4"/>
        <v>0</v>
      </c>
      <c r="W47" s="60">
        <f t="shared" si="5"/>
        <v>1930</v>
      </c>
    </row>
    <row r="48" spans="1:23" x14ac:dyDescent="0.3">
      <c r="A48" s="38">
        <v>43</v>
      </c>
      <c r="B48" s="39" t="s">
        <v>46</v>
      </c>
      <c r="C48" s="107">
        <f>BCG!C48</f>
        <v>1516210</v>
      </c>
      <c r="D48" s="109"/>
      <c r="E48" s="146">
        <f t="shared" si="1"/>
        <v>0</v>
      </c>
      <c r="F48" s="8"/>
      <c r="G48" s="8">
        <v>0</v>
      </c>
      <c r="H48" s="8">
        <v>0</v>
      </c>
      <c r="I48" s="8">
        <v>0</v>
      </c>
      <c r="J48" s="97">
        <v>0</v>
      </c>
      <c r="K48" s="8">
        <v>0</v>
      </c>
      <c r="L48" s="8">
        <v>0</v>
      </c>
      <c r="M48" s="8">
        <v>0</v>
      </c>
      <c r="N48" s="8">
        <v>200</v>
      </c>
      <c r="O48" s="8"/>
      <c r="P48" s="8">
        <v>15830</v>
      </c>
      <c r="Q48" s="8">
        <v>0</v>
      </c>
      <c r="R48" s="118">
        <f t="shared" si="2"/>
        <v>16030</v>
      </c>
      <c r="S48" s="60">
        <f t="shared" si="0"/>
        <v>8015</v>
      </c>
      <c r="T48" s="60">
        <f t="shared" si="6"/>
        <v>0</v>
      </c>
      <c r="U48" s="60">
        <f t="shared" si="3"/>
        <v>0</v>
      </c>
      <c r="V48" s="60">
        <f t="shared" si="4"/>
        <v>200</v>
      </c>
      <c r="W48" s="60">
        <f t="shared" si="5"/>
        <v>15830</v>
      </c>
    </row>
    <row r="49" spans="1:23" x14ac:dyDescent="0.3">
      <c r="A49" s="38">
        <v>44</v>
      </c>
      <c r="B49" s="39" t="s">
        <v>47</v>
      </c>
      <c r="C49" s="107">
        <f>BCG!C49</f>
        <v>490255</v>
      </c>
      <c r="D49" s="109"/>
      <c r="E49" s="146">
        <f t="shared" si="1"/>
        <v>0</v>
      </c>
      <c r="F49" s="8"/>
      <c r="G49" s="8">
        <v>0</v>
      </c>
      <c r="H49" s="8">
        <v>0</v>
      </c>
      <c r="I49" s="8">
        <v>0</v>
      </c>
      <c r="J49" s="97">
        <v>0</v>
      </c>
      <c r="K49" s="8">
        <v>0</v>
      </c>
      <c r="L49" s="8">
        <v>0</v>
      </c>
      <c r="M49" s="8">
        <v>0</v>
      </c>
      <c r="N49" s="8">
        <v>0</v>
      </c>
      <c r="O49" s="8"/>
      <c r="P49" s="8">
        <v>5120</v>
      </c>
      <c r="Q49" s="8">
        <v>0</v>
      </c>
      <c r="R49" s="118">
        <f t="shared" si="2"/>
        <v>5120</v>
      </c>
      <c r="S49" s="60">
        <f t="shared" si="0"/>
        <v>5120</v>
      </c>
      <c r="T49" s="60">
        <f t="shared" si="6"/>
        <v>0</v>
      </c>
      <c r="U49" s="60">
        <f t="shared" si="3"/>
        <v>0</v>
      </c>
      <c r="V49" s="60">
        <f t="shared" si="4"/>
        <v>0</v>
      </c>
      <c r="W49" s="60">
        <f t="shared" si="5"/>
        <v>5120</v>
      </c>
    </row>
    <row r="50" spans="1:23" x14ac:dyDescent="0.3">
      <c r="A50" s="38">
        <v>45</v>
      </c>
      <c r="B50" s="39" t="s">
        <v>48</v>
      </c>
      <c r="C50" s="107">
        <f>BCG!C50</f>
        <v>421470</v>
      </c>
      <c r="D50" s="109"/>
      <c r="E50" s="146">
        <f t="shared" si="1"/>
        <v>0</v>
      </c>
      <c r="F50" s="8"/>
      <c r="G50" s="8">
        <v>0</v>
      </c>
      <c r="H50" s="8">
        <v>0</v>
      </c>
      <c r="I50" s="8">
        <v>0</v>
      </c>
      <c r="J50" s="97">
        <v>0</v>
      </c>
      <c r="K50" s="8">
        <v>0</v>
      </c>
      <c r="L50" s="8">
        <v>0</v>
      </c>
      <c r="M50" s="8">
        <v>530</v>
      </c>
      <c r="N50" s="8">
        <v>0</v>
      </c>
      <c r="O50" s="8"/>
      <c r="P50" s="8">
        <v>4400</v>
      </c>
      <c r="Q50" s="8">
        <v>0</v>
      </c>
      <c r="R50" s="118">
        <f t="shared" si="2"/>
        <v>4930</v>
      </c>
      <c r="S50" s="60">
        <f t="shared" si="0"/>
        <v>2465</v>
      </c>
      <c r="T50" s="60">
        <f t="shared" si="6"/>
        <v>0</v>
      </c>
      <c r="U50" s="60">
        <f t="shared" si="3"/>
        <v>0</v>
      </c>
      <c r="V50" s="60">
        <f t="shared" si="4"/>
        <v>530</v>
      </c>
      <c r="W50" s="60">
        <f t="shared" si="5"/>
        <v>4400</v>
      </c>
    </row>
    <row r="51" spans="1:23" x14ac:dyDescent="0.3">
      <c r="A51" s="38">
        <v>46</v>
      </c>
      <c r="B51" s="39" t="s">
        <v>49</v>
      </c>
      <c r="C51" s="107">
        <f>BCG!C51</f>
        <v>252075</v>
      </c>
      <c r="D51" s="109"/>
      <c r="E51" s="146">
        <f t="shared" si="1"/>
        <v>0</v>
      </c>
      <c r="F51" s="8"/>
      <c r="G51" s="8">
        <v>0</v>
      </c>
      <c r="H51" s="8">
        <v>0</v>
      </c>
      <c r="I51" s="8">
        <v>0</v>
      </c>
      <c r="J51" s="97">
        <v>0</v>
      </c>
      <c r="K51" s="8">
        <v>0</v>
      </c>
      <c r="L51" s="8">
        <v>0</v>
      </c>
      <c r="M51" s="8">
        <v>0</v>
      </c>
      <c r="N51" s="8">
        <v>0</v>
      </c>
      <c r="O51" s="8"/>
      <c r="P51" s="8">
        <v>2640</v>
      </c>
      <c r="Q51" s="8">
        <v>0</v>
      </c>
      <c r="R51" s="118">
        <f t="shared" si="2"/>
        <v>2640</v>
      </c>
      <c r="S51" s="60">
        <f t="shared" si="0"/>
        <v>2640</v>
      </c>
      <c r="T51" s="60">
        <f t="shared" si="6"/>
        <v>0</v>
      </c>
      <c r="U51" s="60">
        <f t="shared" si="3"/>
        <v>0</v>
      </c>
      <c r="V51" s="60">
        <f t="shared" si="4"/>
        <v>0</v>
      </c>
      <c r="W51" s="60">
        <f t="shared" si="5"/>
        <v>2640</v>
      </c>
    </row>
    <row r="52" spans="1:23" x14ac:dyDescent="0.3">
      <c r="A52" s="38">
        <v>47</v>
      </c>
      <c r="B52" s="39" t="s">
        <v>50</v>
      </c>
      <c r="C52" s="107">
        <f>BCG!C52</f>
        <v>104580</v>
      </c>
      <c r="D52" s="109"/>
      <c r="E52" s="146">
        <f t="shared" si="1"/>
        <v>0</v>
      </c>
      <c r="F52" s="8"/>
      <c r="G52" s="8">
        <v>0</v>
      </c>
      <c r="H52" s="8">
        <v>0</v>
      </c>
      <c r="I52" s="8">
        <v>0</v>
      </c>
      <c r="J52" s="97">
        <v>0</v>
      </c>
      <c r="K52" s="8">
        <v>0</v>
      </c>
      <c r="L52" s="8">
        <v>0</v>
      </c>
      <c r="M52" s="8">
        <v>0</v>
      </c>
      <c r="N52" s="8">
        <v>0</v>
      </c>
      <c r="O52" s="8"/>
      <c r="P52" s="8">
        <v>1100</v>
      </c>
      <c r="Q52" s="8">
        <v>0</v>
      </c>
      <c r="R52" s="118">
        <f t="shared" si="2"/>
        <v>1100</v>
      </c>
      <c r="S52" s="60">
        <f t="shared" si="0"/>
        <v>1100</v>
      </c>
      <c r="T52" s="60">
        <f t="shared" si="6"/>
        <v>0</v>
      </c>
      <c r="U52" s="60">
        <f t="shared" si="3"/>
        <v>0</v>
      </c>
      <c r="V52" s="60">
        <f t="shared" si="4"/>
        <v>0</v>
      </c>
      <c r="W52" s="60">
        <f t="shared" si="5"/>
        <v>1100</v>
      </c>
    </row>
    <row r="53" spans="1:23" x14ac:dyDescent="0.3">
      <c r="A53" s="38">
        <v>48</v>
      </c>
      <c r="B53" s="39" t="s">
        <v>51</v>
      </c>
      <c r="C53" s="107">
        <f>BCG!C53</f>
        <v>702029</v>
      </c>
      <c r="D53" s="109"/>
      <c r="E53" s="146">
        <f t="shared" si="1"/>
        <v>0</v>
      </c>
      <c r="F53" s="8"/>
      <c r="G53" s="8">
        <v>0</v>
      </c>
      <c r="H53" s="8">
        <v>0</v>
      </c>
      <c r="I53" s="8">
        <v>0</v>
      </c>
      <c r="J53" s="97">
        <v>0</v>
      </c>
      <c r="K53" s="8">
        <v>0</v>
      </c>
      <c r="L53" s="8">
        <v>0</v>
      </c>
      <c r="M53" s="8">
        <v>0</v>
      </c>
      <c r="N53" s="8">
        <v>0</v>
      </c>
      <c r="O53" s="8"/>
      <c r="P53" s="8">
        <v>7330</v>
      </c>
      <c r="Q53" s="8">
        <v>0</v>
      </c>
      <c r="R53" s="118">
        <f t="shared" si="2"/>
        <v>7330</v>
      </c>
      <c r="S53" s="60">
        <f t="shared" si="0"/>
        <v>7330</v>
      </c>
      <c r="T53" s="60">
        <f t="shared" si="6"/>
        <v>0</v>
      </c>
      <c r="U53" s="60">
        <f t="shared" si="3"/>
        <v>0</v>
      </c>
      <c r="V53" s="60">
        <f t="shared" si="4"/>
        <v>0</v>
      </c>
      <c r="W53" s="60">
        <f t="shared" si="5"/>
        <v>7330</v>
      </c>
    </row>
    <row r="54" spans="1:23" x14ac:dyDescent="0.3">
      <c r="A54" s="38">
        <v>49</v>
      </c>
      <c r="B54" s="39" t="s">
        <v>52</v>
      </c>
      <c r="C54" s="107">
        <f>BCG!C54</f>
        <v>165553</v>
      </c>
      <c r="D54" s="109"/>
      <c r="E54" s="146">
        <f t="shared" si="1"/>
        <v>0</v>
      </c>
      <c r="F54" s="8"/>
      <c r="G54" s="8">
        <v>0</v>
      </c>
      <c r="H54" s="8">
        <v>0</v>
      </c>
      <c r="I54" s="8">
        <v>0</v>
      </c>
      <c r="J54" s="97">
        <v>1000</v>
      </c>
      <c r="K54" s="8">
        <v>0</v>
      </c>
      <c r="L54" s="8">
        <v>0</v>
      </c>
      <c r="M54" s="8">
        <v>1000</v>
      </c>
      <c r="N54" s="8">
        <v>0</v>
      </c>
      <c r="O54" s="8"/>
      <c r="P54" s="8">
        <v>1730</v>
      </c>
      <c r="Q54" s="8">
        <v>0</v>
      </c>
      <c r="R54" s="118">
        <f t="shared" si="2"/>
        <v>3730</v>
      </c>
      <c r="S54" s="60">
        <f t="shared" si="0"/>
        <v>1243.3333333333333</v>
      </c>
      <c r="T54" s="60">
        <f t="shared" si="6"/>
        <v>0</v>
      </c>
      <c r="U54" s="60">
        <f t="shared" si="3"/>
        <v>1000</v>
      </c>
      <c r="V54" s="60">
        <f t="shared" si="4"/>
        <v>1000</v>
      </c>
      <c r="W54" s="60">
        <f t="shared" si="5"/>
        <v>1730</v>
      </c>
    </row>
    <row r="55" spans="1:23" x14ac:dyDescent="0.3">
      <c r="A55" s="38">
        <v>50</v>
      </c>
      <c r="B55" s="39" t="s">
        <v>53</v>
      </c>
      <c r="C55" s="107">
        <f>BCG!C55</f>
        <v>370210</v>
      </c>
      <c r="D55" s="109"/>
      <c r="E55" s="146">
        <f t="shared" si="1"/>
        <v>0</v>
      </c>
      <c r="F55" s="8"/>
      <c r="G55" s="8">
        <v>0</v>
      </c>
      <c r="H55" s="8">
        <v>0</v>
      </c>
      <c r="I55" s="8">
        <v>0</v>
      </c>
      <c r="J55" s="97">
        <v>0</v>
      </c>
      <c r="K55" s="8">
        <v>1550</v>
      </c>
      <c r="L55" s="8">
        <v>0</v>
      </c>
      <c r="M55" s="8">
        <v>0</v>
      </c>
      <c r="N55" s="8">
        <v>1550</v>
      </c>
      <c r="O55" s="8"/>
      <c r="P55" s="8">
        <v>3870</v>
      </c>
      <c r="Q55" s="8">
        <v>0</v>
      </c>
      <c r="R55" s="118">
        <f t="shared" si="2"/>
        <v>6970</v>
      </c>
      <c r="S55" s="60">
        <f t="shared" si="0"/>
        <v>2323.3333333333335</v>
      </c>
      <c r="T55" s="60">
        <f t="shared" si="6"/>
        <v>0</v>
      </c>
      <c r="U55" s="60">
        <f t="shared" si="3"/>
        <v>1550</v>
      </c>
      <c r="V55" s="60">
        <f t="shared" si="4"/>
        <v>1550</v>
      </c>
      <c r="W55" s="60">
        <f t="shared" si="5"/>
        <v>3870</v>
      </c>
    </row>
    <row r="56" spans="1:23" x14ac:dyDescent="0.3">
      <c r="A56" s="38">
        <v>51</v>
      </c>
      <c r="B56" s="39" t="s">
        <v>54</v>
      </c>
      <c r="C56" s="107">
        <f>BCG!C56</f>
        <v>788714</v>
      </c>
      <c r="D56" s="109"/>
      <c r="E56" s="146">
        <f t="shared" si="1"/>
        <v>0</v>
      </c>
      <c r="F56" s="8"/>
      <c r="G56" s="8">
        <v>0</v>
      </c>
      <c r="H56" s="8">
        <v>0</v>
      </c>
      <c r="I56" s="8">
        <v>0</v>
      </c>
      <c r="J56" s="97">
        <v>0</v>
      </c>
      <c r="K56" s="8">
        <v>0</v>
      </c>
      <c r="L56" s="8">
        <v>0</v>
      </c>
      <c r="M56" s="8">
        <v>0</v>
      </c>
      <c r="N56" s="8">
        <v>0</v>
      </c>
      <c r="O56" s="8"/>
      <c r="P56" s="8">
        <v>8240</v>
      </c>
      <c r="Q56" s="8">
        <v>0</v>
      </c>
      <c r="R56" s="118">
        <f t="shared" si="2"/>
        <v>8240</v>
      </c>
      <c r="S56" s="60">
        <f t="shared" si="0"/>
        <v>8240</v>
      </c>
      <c r="T56" s="60">
        <f t="shared" si="6"/>
        <v>0</v>
      </c>
      <c r="U56" s="60">
        <f t="shared" si="3"/>
        <v>0</v>
      </c>
      <c r="V56" s="60">
        <f t="shared" si="4"/>
        <v>0</v>
      </c>
      <c r="W56" s="60">
        <f t="shared" si="5"/>
        <v>8240</v>
      </c>
    </row>
    <row r="57" spans="1:23" x14ac:dyDescent="0.3">
      <c r="A57" s="38">
        <v>52</v>
      </c>
      <c r="B57" s="39" t="s">
        <v>55</v>
      </c>
      <c r="C57" s="107">
        <f>BCG!C57</f>
        <v>148606</v>
      </c>
      <c r="D57" s="109"/>
      <c r="E57" s="146">
        <f t="shared" si="1"/>
        <v>0</v>
      </c>
      <c r="F57" s="8"/>
      <c r="G57" s="8">
        <v>0</v>
      </c>
      <c r="H57" s="8">
        <v>0</v>
      </c>
      <c r="I57" s="8">
        <v>0</v>
      </c>
      <c r="J57" s="97">
        <v>0</v>
      </c>
      <c r="K57" s="8">
        <v>0</v>
      </c>
      <c r="L57" s="8">
        <v>0</v>
      </c>
      <c r="M57" s="8">
        <v>0</v>
      </c>
      <c r="N57" s="8">
        <v>0</v>
      </c>
      <c r="O57" s="8"/>
      <c r="P57" s="8">
        <v>1560</v>
      </c>
      <c r="Q57" s="8">
        <v>0</v>
      </c>
      <c r="R57" s="118">
        <f t="shared" si="2"/>
        <v>1560</v>
      </c>
      <c r="S57" s="60">
        <f t="shared" si="0"/>
        <v>1560</v>
      </c>
      <c r="T57" s="60">
        <f t="shared" si="6"/>
        <v>0</v>
      </c>
      <c r="U57" s="60">
        <f t="shared" si="3"/>
        <v>0</v>
      </c>
      <c r="V57" s="60">
        <f t="shared" si="4"/>
        <v>0</v>
      </c>
      <c r="W57" s="60">
        <f t="shared" si="5"/>
        <v>1560</v>
      </c>
    </row>
    <row r="58" spans="1:23" x14ac:dyDescent="0.3">
      <c r="A58" s="38">
        <v>53</v>
      </c>
      <c r="B58" s="39" t="s">
        <v>56</v>
      </c>
      <c r="C58" s="107">
        <f>BCG!C58</f>
        <v>202630</v>
      </c>
      <c r="D58" s="109"/>
      <c r="E58" s="146">
        <f t="shared" si="1"/>
        <v>0</v>
      </c>
      <c r="F58" s="8"/>
      <c r="G58" s="8">
        <v>0</v>
      </c>
      <c r="H58" s="8">
        <v>0</v>
      </c>
      <c r="I58" s="8">
        <v>0</v>
      </c>
      <c r="J58" s="97">
        <v>0</v>
      </c>
      <c r="K58" s="8">
        <v>0</v>
      </c>
      <c r="L58" s="8">
        <v>0</v>
      </c>
      <c r="M58" s="8">
        <v>0</v>
      </c>
      <c r="N58" s="8">
        <v>0</v>
      </c>
      <c r="O58" s="8"/>
      <c r="P58" s="8">
        <v>2120</v>
      </c>
      <c r="Q58" s="8">
        <v>0</v>
      </c>
      <c r="R58" s="118">
        <f t="shared" si="2"/>
        <v>2120</v>
      </c>
      <c r="S58" s="60">
        <f t="shared" si="0"/>
        <v>2120</v>
      </c>
      <c r="T58" s="60">
        <f t="shared" si="6"/>
        <v>0</v>
      </c>
      <c r="U58" s="60">
        <f t="shared" si="3"/>
        <v>0</v>
      </c>
      <c r="V58" s="60">
        <f t="shared" si="4"/>
        <v>0</v>
      </c>
      <c r="W58" s="60">
        <f t="shared" si="5"/>
        <v>2120</v>
      </c>
    </row>
    <row r="59" spans="1:23" x14ac:dyDescent="0.3">
      <c r="A59" s="38">
        <v>54</v>
      </c>
      <c r="B59" s="39" t="s">
        <v>57</v>
      </c>
      <c r="C59" s="107">
        <f>BCG!C59</f>
        <v>328544</v>
      </c>
      <c r="D59" s="109"/>
      <c r="E59" s="146">
        <f t="shared" si="1"/>
        <v>0</v>
      </c>
      <c r="F59" s="8"/>
      <c r="G59" s="8">
        <v>0</v>
      </c>
      <c r="H59" s="8">
        <v>0</v>
      </c>
      <c r="I59" s="8">
        <v>0</v>
      </c>
      <c r="J59" s="97">
        <v>0</v>
      </c>
      <c r="K59" s="8">
        <v>0</v>
      </c>
      <c r="L59" s="8">
        <v>0</v>
      </c>
      <c r="M59" s="8">
        <v>0</v>
      </c>
      <c r="N59" s="8">
        <v>0</v>
      </c>
      <c r="O59" s="8"/>
      <c r="P59" s="8">
        <v>3430</v>
      </c>
      <c r="Q59" s="8">
        <v>0</v>
      </c>
      <c r="R59" s="118">
        <f t="shared" si="2"/>
        <v>3430</v>
      </c>
      <c r="S59" s="60">
        <f t="shared" si="0"/>
        <v>3430</v>
      </c>
      <c r="T59" s="60">
        <f t="shared" si="6"/>
        <v>0</v>
      </c>
      <c r="U59" s="60">
        <f t="shared" si="3"/>
        <v>0</v>
      </c>
      <c r="V59" s="60">
        <f t="shared" si="4"/>
        <v>0</v>
      </c>
      <c r="W59" s="60">
        <f t="shared" si="5"/>
        <v>3430</v>
      </c>
    </row>
    <row r="60" spans="1:23" x14ac:dyDescent="0.3">
      <c r="A60" s="38">
        <v>55</v>
      </c>
      <c r="B60" s="39" t="s">
        <v>58</v>
      </c>
      <c r="C60" s="107">
        <f>BCG!C60</f>
        <v>268188</v>
      </c>
      <c r="D60" s="109"/>
      <c r="E60" s="146">
        <f t="shared" si="1"/>
        <v>0</v>
      </c>
      <c r="F60" s="8"/>
      <c r="G60" s="8">
        <v>0</v>
      </c>
      <c r="H60" s="8">
        <v>0</v>
      </c>
      <c r="I60" s="8">
        <v>0</v>
      </c>
      <c r="J60" s="97">
        <v>0</v>
      </c>
      <c r="K60" s="8">
        <v>0</v>
      </c>
      <c r="L60" s="8">
        <v>0</v>
      </c>
      <c r="M60" s="8">
        <v>0</v>
      </c>
      <c r="N60" s="8">
        <v>0</v>
      </c>
      <c r="O60" s="8"/>
      <c r="P60" s="8">
        <v>2800</v>
      </c>
      <c r="Q60" s="8">
        <v>0</v>
      </c>
      <c r="R60" s="118">
        <f t="shared" si="2"/>
        <v>2800</v>
      </c>
      <c r="S60" s="60">
        <f t="shared" si="0"/>
        <v>2800</v>
      </c>
      <c r="T60" s="60">
        <f t="shared" si="6"/>
        <v>0</v>
      </c>
      <c r="U60" s="60">
        <f t="shared" si="3"/>
        <v>0</v>
      </c>
      <c r="V60" s="60">
        <f t="shared" si="4"/>
        <v>0</v>
      </c>
      <c r="W60" s="60">
        <f t="shared" si="5"/>
        <v>2800</v>
      </c>
    </row>
    <row r="61" spans="1:23" x14ac:dyDescent="0.3">
      <c r="A61" s="38">
        <v>56</v>
      </c>
      <c r="B61" s="39" t="s">
        <v>59</v>
      </c>
      <c r="C61" s="107">
        <f>BCG!C61</f>
        <v>287179</v>
      </c>
      <c r="D61" s="109"/>
      <c r="E61" s="146">
        <f t="shared" si="1"/>
        <v>0</v>
      </c>
      <c r="F61" s="8"/>
      <c r="G61" s="8">
        <v>0</v>
      </c>
      <c r="H61" s="8">
        <v>0</v>
      </c>
      <c r="I61" s="8">
        <v>0</v>
      </c>
      <c r="J61" s="97">
        <v>0</v>
      </c>
      <c r="K61" s="8">
        <v>0</v>
      </c>
      <c r="L61" s="8">
        <v>0</v>
      </c>
      <c r="M61" s="8">
        <v>0</v>
      </c>
      <c r="N61" s="8">
        <v>0</v>
      </c>
      <c r="O61" s="8"/>
      <c r="P61" s="8">
        <v>3000</v>
      </c>
      <c r="Q61" s="8">
        <v>0</v>
      </c>
      <c r="R61" s="118">
        <f t="shared" si="2"/>
        <v>3000</v>
      </c>
      <c r="S61" s="60">
        <f t="shared" si="0"/>
        <v>3000</v>
      </c>
      <c r="T61" s="60">
        <f t="shared" si="6"/>
        <v>0</v>
      </c>
      <c r="U61" s="60">
        <f t="shared" si="3"/>
        <v>0</v>
      </c>
      <c r="V61" s="60">
        <f t="shared" si="4"/>
        <v>0</v>
      </c>
      <c r="W61" s="60">
        <f t="shared" si="5"/>
        <v>3000</v>
      </c>
    </row>
    <row r="62" spans="1:23" x14ac:dyDescent="0.3">
      <c r="A62" s="38">
        <v>57</v>
      </c>
      <c r="B62" s="39" t="s">
        <v>60</v>
      </c>
      <c r="C62" s="107">
        <f>BCG!C62</f>
        <v>204012</v>
      </c>
      <c r="D62" s="109"/>
      <c r="E62" s="146">
        <f t="shared" si="1"/>
        <v>0</v>
      </c>
      <c r="F62" s="8"/>
      <c r="G62" s="8">
        <v>0</v>
      </c>
      <c r="H62" s="8">
        <v>0</v>
      </c>
      <c r="I62" s="8">
        <v>0</v>
      </c>
      <c r="J62" s="97">
        <v>0</v>
      </c>
      <c r="K62" s="8">
        <v>0</v>
      </c>
      <c r="L62" s="8">
        <v>0</v>
      </c>
      <c r="M62" s="8">
        <v>0</v>
      </c>
      <c r="N62" s="8">
        <v>0</v>
      </c>
      <c r="O62" s="8"/>
      <c r="P62" s="8">
        <v>2130</v>
      </c>
      <c r="Q62" s="8">
        <v>0</v>
      </c>
      <c r="R62" s="118">
        <f t="shared" si="2"/>
        <v>2130</v>
      </c>
      <c r="S62" s="60">
        <f t="shared" si="0"/>
        <v>2130</v>
      </c>
      <c r="T62" s="60">
        <f t="shared" si="6"/>
        <v>0</v>
      </c>
      <c r="U62" s="60">
        <f t="shared" si="3"/>
        <v>0</v>
      </c>
      <c r="V62" s="60">
        <f t="shared" si="4"/>
        <v>0</v>
      </c>
      <c r="W62" s="60">
        <f t="shared" si="5"/>
        <v>2130</v>
      </c>
    </row>
    <row r="63" spans="1:23" x14ac:dyDescent="0.3">
      <c r="A63" s="38">
        <v>58</v>
      </c>
      <c r="B63" s="39" t="s">
        <v>61</v>
      </c>
      <c r="C63" s="107">
        <f>BCG!C63</f>
        <v>208163</v>
      </c>
      <c r="D63" s="109"/>
      <c r="E63" s="146">
        <f t="shared" si="1"/>
        <v>0</v>
      </c>
      <c r="F63" s="8"/>
      <c r="G63" s="8">
        <v>0</v>
      </c>
      <c r="H63" s="8">
        <v>0</v>
      </c>
      <c r="I63" s="8">
        <v>0</v>
      </c>
      <c r="J63" s="97">
        <v>0</v>
      </c>
      <c r="K63" s="8">
        <v>0</v>
      </c>
      <c r="L63" s="8">
        <v>0</v>
      </c>
      <c r="M63" s="8">
        <v>0</v>
      </c>
      <c r="N63" s="8">
        <v>0</v>
      </c>
      <c r="O63" s="8"/>
      <c r="P63" s="8">
        <v>2180</v>
      </c>
      <c r="Q63" s="8">
        <v>0</v>
      </c>
      <c r="R63" s="118">
        <f t="shared" si="2"/>
        <v>2180</v>
      </c>
      <c r="S63" s="60">
        <f t="shared" si="0"/>
        <v>2180</v>
      </c>
      <c r="T63" s="60">
        <f t="shared" si="6"/>
        <v>0</v>
      </c>
      <c r="U63" s="60">
        <f t="shared" si="3"/>
        <v>0</v>
      </c>
      <c r="V63" s="60">
        <f t="shared" si="4"/>
        <v>0</v>
      </c>
      <c r="W63" s="60">
        <f t="shared" si="5"/>
        <v>2180</v>
      </c>
    </row>
    <row r="64" spans="1:23" x14ac:dyDescent="0.3">
      <c r="A64" s="38">
        <v>59</v>
      </c>
      <c r="B64" s="39" t="s">
        <v>62</v>
      </c>
      <c r="C64" s="107">
        <f>BCG!C64</f>
        <v>241878</v>
      </c>
      <c r="D64" s="109"/>
      <c r="E64" s="146">
        <f t="shared" si="1"/>
        <v>0</v>
      </c>
      <c r="F64" s="8"/>
      <c r="G64" s="8">
        <v>0</v>
      </c>
      <c r="H64" s="8">
        <v>0</v>
      </c>
      <c r="I64" s="8">
        <v>0</v>
      </c>
      <c r="J64" s="97">
        <v>0</v>
      </c>
      <c r="K64" s="8">
        <v>0</v>
      </c>
      <c r="L64" s="8">
        <v>0</v>
      </c>
      <c r="M64" s="8">
        <v>0</v>
      </c>
      <c r="N64" s="8">
        <v>0</v>
      </c>
      <c r="O64" s="8"/>
      <c r="P64" s="8">
        <v>2530</v>
      </c>
      <c r="Q64" s="8">
        <v>0</v>
      </c>
      <c r="R64" s="118">
        <f t="shared" si="2"/>
        <v>2530</v>
      </c>
      <c r="S64" s="60">
        <f t="shared" si="0"/>
        <v>2530</v>
      </c>
      <c r="T64" s="60">
        <f t="shared" si="6"/>
        <v>0</v>
      </c>
      <c r="U64" s="60">
        <f t="shared" si="3"/>
        <v>0</v>
      </c>
      <c r="V64" s="60">
        <f t="shared" si="4"/>
        <v>0</v>
      </c>
      <c r="W64" s="60">
        <f t="shared" si="5"/>
        <v>2530</v>
      </c>
    </row>
    <row r="65" spans="1:23" x14ac:dyDescent="0.3">
      <c r="A65" s="38">
        <v>60</v>
      </c>
      <c r="B65" s="39" t="s">
        <v>63</v>
      </c>
      <c r="C65" s="107">
        <f>BCG!C65</f>
        <v>178909</v>
      </c>
      <c r="D65" s="109"/>
      <c r="E65" s="146">
        <f t="shared" si="1"/>
        <v>0</v>
      </c>
      <c r="F65" s="8"/>
      <c r="G65" s="8">
        <v>0</v>
      </c>
      <c r="H65" s="8">
        <v>0</v>
      </c>
      <c r="I65" s="8">
        <v>0</v>
      </c>
      <c r="J65" s="97">
        <v>0</v>
      </c>
      <c r="K65" s="8">
        <v>0</v>
      </c>
      <c r="L65" s="8">
        <v>0</v>
      </c>
      <c r="M65" s="8">
        <v>0</v>
      </c>
      <c r="N65" s="8">
        <v>0</v>
      </c>
      <c r="O65" s="8"/>
      <c r="P65" s="8">
        <v>1870</v>
      </c>
      <c r="Q65" s="8">
        <v>0</v>
      </c>
      <c r="R65" s="118">
        <f t="shared" si="2"/>
        <v>1870</v>
      </c>
      <c r="S65" s="60">
        <f t="shared" si="0"/>
        <v>1870</v>
      </c>
      <c r="T65" s="60">
        <f t="shared" si="6"/>
        <v>0</v>
      </c>
      <c r="U65" s="60">
        <f t="shared" si="3"/>
        <v>0</v>
      </c>
      <c r="V65" s="60">
        <f t="shared" si="4"/>
        <v>0</v>
      </c>
      <c r="W65" s="60">
        <f t="shared" si="5"/>
        <v>1870</v>
      </c>
    </row>
    <row r="66" spans="1:23" x14ac:dyDescent="0.3">
      <c r="A66" s="38">
        <v>61</v>
      </c>
      <c r="B66" s="39" t="s">
        <v>64</v>
      </c>
      <c r="C66" s="107">
        <f>BCG!C66</f>
        <v>258073</v>
      </c>
      <c r="D66" s="109"/>
      <c r="E66" s="146">
        <f t="shared" si="1"/>
        <v>0</v>
      </c>
      <c r="F66" s="8"/>
      <c r="G66" s="8">
        <v>0</v>
      </c>
      <c r="H66" s="8">
        <v>0</v>
      </c>
      <c r="I66" s="8">
        <v>0</v>
      </c>
      <c r="J66" s="97">
        <v>0</v>
      </c>
      <c r="K66" s="8">
        <v>0</v>
      </c>
      <c r="L66" s="8">
        <v>0</v>
      </c>
      <c r="M66" s="8">
        <v>0</v>
      </c>
      <c r="N66" s="8">
        <v>0</v>
      </c>
      <c r="O66" s="8"/>
      <c r="P66" s="8">
        <v>2700</v>
      </c>
      <c r="Q66" s="8">
        <v>0</v>
      </c>
      <c r="R66" s="118">
        <f t="shared" si="2"/>
        <v>2700</v>
      </c>
      <c r="S66" s="60">
        <f t="shared" si="0"/>
        <v>2700</v>
      </c>
      <c r="T66" s="60">
        <f t="shared" si="6"/>
        <v>0</v>
      </c>
      <c r="U66" s="60">
        <f t="shared" si="3"/>
        <v>0</v>
      </c>
      <c r="V66" s="60">
        <f t="shared" si="4"/>
        <v>0</v>
      </c>
      <c r="W66" s="60">
        <f t="shared" si="5"/>
        <v>2700</v>
      </c>
    </row>
    <row r="67" spans="1:23" x14ac:dyDescent="0.3">
      <c r="A67" s="38">
        <v>62</v>
      </c>
      <c r="B67" s="39" t="s">
        <v>65</v>
      </c>
      <c r="C67" s="107">
        <f>BCG!C67</f>
        <v>95623</v>
      </c>
      <c r="D67" s="109"/>
      <c r="E67" s="146">
        <f t="shared" si="1"/>
        <v>0</v>
      </c>
      <c r="F67" s="8"/>
      <c r="G67" s="8">
        <v>0</v>
      </c>
      <c r="H67" s="8">
        <v>0</v>
      </c>
      <c r="I67" s="8">
        <v>0</v>
      </c>
      <c r="J67" s="97">
        <v>0</v>
      </c>
      <c r="K67" s="8">
        <v>0</v>
      </c>
      <c r="L67" s="8">
        <v>0</v>
      </c>
      <c r="M67" s="8">
        <v>0</v>
      </c>
      <c r="N67" s="8">
        <v>0</v>
      </c>
      <c r="O67" s="8"/>
      <c r="P67" s="8">
        <v>1000</v>
      </c>
      <c r="Q67" s="8">
        <v>0</v>
      </c>
      <c r="R67" s="118">
        <f t="shared" si="2"/>
        <v>1000</v>
      </c>
      <c r="S67" s="60">
        <f t="shared" si="0"/>
        <v>1000</v>
      </c>
      <c r="T67" s="60">
        <f t="shared" si="6"/>
        <v>0</v>
      </c>
      <c r="U67" s="60">
        <f t="shared" si="3"/>
        <v>0</v>
      </c>
      <c r="V67" s="60">
        <f t="shared" si="4"/>
        <v>0</v>
      </c>
      <c r="W67" s="60">
        <f t="shared" si="5"/>
        <v>1000</v>
      </c>
    </row>
    <row r="68" spans="1:23" x14ac:dyDescent="0.3">
      <c r="A68" s="38">
        <v>63</v>
      </c>
      <c r="B68" s="39" t="s">
        <v>66</v>
      </c>
      <c r="C68" s="107">
        <f>BCG!C68</f>
        <v>214057</v>
      </c>
      <c r="D68" s="109"/>
      <c r="E68" s="146">
        <f t="shared" si="1"/>
        <v>0</v>
      </c>
      <c r="F68" s="8"/>
      <c r="G68" s="8">
        <v>0</v>
      </c>
      <c r="H68" s="8">
        <v>0</v>
      </c>
      <c r="I68" s="8">
        <v>0</v>
      </c>
      <c r="J68" s="97">
        <v>0</v>
      </c>
      <c r="K68" s="8">
        <v>0</v>
      </c>
      <c r="L68" s="8">
        <v>0</v>
      </c>
      <c r="M68" s="8">
        <v>0</v>
      </c>
      <c r="N68" s="8">
        <v>0</v>
      </c>
      <c r="O68" s="8"/>
      <c r="P68" s="8">
        <v>2240</v>
      </c>
      <c r="Q68" s="8">
        <v>0</v>
      </c>
      <c r="R68" s="118">
        <f t="shared" si="2"/>
        <v>2240</v>
      </c>
      <c r="S68" s="60">
        <f t="shared" si="0"/>
        <v>2240</v>
      </c>
      <c r="T68" s="60">
        <f t="shared" si="6"/>
        <v>0</v>
      </c>
      <c r="U68" s="60">
        <f t="shared" si="3"/>
        <v>0</v>
      </c>
      <c r="V68" s="60">
        <f t="shared" si="4"/>
        <v>0</v>
      </c>
      <c r="W68" s="60">
        <f t="shared" si="5"/>
        <v>2240</v>
      </c>
    </row>
    <row r="69" spans="1:23" x14ac:dyDescent="0.3">
      <c r="A69" s="38">
        <v>64</v>
      </c>
      <c r="B69" s="39" t="s">
        <v>67</v>
      </c>
      <c r="C69" s="107">
        <f>BCG!C69</f>
        <v>277379</v>
      </c>
      <c r="D69" s="109"/>
      <c r="E69" s="146">
        <f t="shared" si="1"/>
        <v>0</v>
      </c>
      <c r="F69" s="8"/>
      <c r="G69" s="8">
        <v>0</v>
      </c>
      <c r="H69" s="8">
        <v>0</v>
      </c>
      <c r="I69" s="8">
        <v>0</v>
      </c>
      <c r="J69" s="97">
        <v>0</v>
      </c>
      <c r="K69" s="8">
        <v>0</v>
      </c>
      <c r="L69" s="8">
        <v>0</v>
      </c>
      <c r="M69" s="8">
        <v>0</v>
      </c>
      <c r="N69" s="8">
        <v>0</v>
      </c>
      <c r="O69" s="8"/>
      <c r="P69" s="8">
        <v>2900</v>
      </c>
      <c r="Q69" s="8">
        <v>0</v>
      </c>
      <c r="R69" s="118">
        <f t="shared" si="2"/>
        <v>2900</v>
      </c>
      <c r="S69" s="60">
        <f t="shared" si="0"/>
        <v>2900</v>
      </c>
      <c r="T69" s="60">
        <f t="shared" si="6"/>
        <v>0</v>
      </c>
      <c r="U69" s="60">
        <f t="shared" si="3"/>
        <v>0</v>
      </c>
      <c r="V69" s="60">
        <f t="shared" si="4"/>
        <v>0</v>
      </c>
      <c r="W69" s="60">
        <f t="shared" si="5"/>
        <v>2900</v>
      </c>
    </row>
    <row r="70" spans="1:23" x14ac:dyDescent="0.3">
      <c r="A70" s="38">
        <v>65</v>
      </c>
      <c r="B70" s="39" t="s">
        <v>68</v>
      </c>
      <c r="C70" s="107">
        <f>BCG!C70</f>
        <v>423991</v>
      </c>
      <c r="D70" s="109"/>
      <c r="E70" s="146">
        <f t="shared" si="1"/>
        <v>0</v>
      </c>
      <c r="F70" s="8"/>
      <c r="G70" s="8">
        <v>0</v>
      </c>
      <c r="H70" s="8">
        <v>0</v>
      </c>
      <c r="I70" s="8">
        <v>0</v>
      </c>
      <c r="J70" s="97">
        <v>0</v>
      </c>
      <c r="K70" s="8">
        <v>0</v>
      </c>
      <c r="L70" s="8">
        <v>0</v>
      </c>
      <c r="M70" s="8">
        <v>0</v>
      </c>
      <c r="N70" s="8">
        <v>0</v>
      </c>
      <c r="O70" s="8"/>
      <c r="P70" s="8">
        <v>4430</v>
      </c>
      <c r="Q70" s="8">
        <v>0</v>
      </c>
      <c r="R70" s="118">
        <f t="shared" si="2"/>
        <v>4430</v>
      </c>
      <c r="S70" s="60">
        <f t="shared" ref="S70:S118" si="7">IFERROR((SUMIF(F70:Q70,"&gt;0" )/COUNTIF(F70:Q70,"&gt;0")),"")</f>
        <v>4430</v>
      </c>
      <c r="T70" s="60">
        <f t="shared" si="6"/>
        <v>0</v>
      </c>
      <c r="U70" s="60">
        <f t="shared" si="3"/>
        <v>0</v>
      </c>
      <c r="V70" s="60">
        <f t="shared" si="4"/>
        <v>0</v>
      </c>
      <c r="W70" s="60">
        <f t="shared" si="5"/>
        <v>4430</v>
      </c>
    </row>
    <row r="71" spans="1:23" x14ac:dyDescent="0.3">
      <c r="A71" s="38">
        <v>66</v>
      </c>
      <c r="B71" s="39" t="s">
        <v>69</v>
      </c>
      <c r="C71" s="107">
        <f>BCG!C71</f>
        <v>134050</v>
      </c>
      <c r="D71" s="109"/>
      <c r="E71" s="146">
        <f t="shared" ref="E71:E117" si="8">D71/12</f>
        <v>0</v>
      </c>
      <c r="F71" s="8"/>
      <c r="G71" s="8">
        <v>0</v>
      </c>
      <c r="H71" s="8">
        <v>0</v>
      </c>
      <c r="I71" s="8">
        <v>0</v>
      </c>
      <c r="J71" s="97">
        <v>0</v>
      </c>
      <c r="K71" s="8">
        <v>0</v>
      </c>
      <c r="L71" s="8">
        <v>0</v>
      </c>
      <c r="M71" s="8">
        <v>0</v>
      </c>
      <c r="N71" s="8">
        <v>0</v>
      </c>
      <c r="O71" s="8"/>
      <c r="P71" s="8">
        <v>1400</v>
      </c>
      <c r="Q71" s="8">
        <v>0</v>
      </c>
      <c r="R71" s="118">
        <f t="shared" ref="R71:R117" si="9">SUM(F71:Q71)</f>
        <v>1400</v>
      </c>
      <c r="S71" s="60">
        <f t="shared" si="7"/>
        <v>1400</v>
      </c>
      <c r="T71" s="60">
        <f t="shared" si="6"/>
        <v>0</v>
      </c>
      <c r="U71" s="60">
        <f t="shared" ref="U71:U118" si="10">SUM(I71:K71)</f>
        <v>0</v>
      </c>
      <c r="V71" s="60">
        <f t="shared" ref="V71:V118" si="11">SUM(L71:N71)</f>
        <v>0</v>
      </c>
      <c r="W71" s="60">
        <f t="shared" ref="W71:W118" si="12">SUM(O71:Q71)</f>
        <v>1400</v>
      </c>
    </row>
    <row r="72" spans="1:23" x14ac:dyDescent="0.3">
      <c r="A72" s="38">
        <v>67</v>
      </c>
      <c r="B72" s="39" t="s">
        <v>70</v>
      </c>
      <c r="C72" s="107">
        <f>BCG!C72</f>
        <v>410516</v>
      </c>
      <c r="D72" s="109"/>
      <c r="E72" s="146">
        <f t="shared" si="8"/>
        <v>0</v>
      </c>
      <c r="F72" s="8"/>
      <c r="G72" s="8">
        <v>0</v>
      </c>
      <c r="H72" s="8">
        <v>1740</v>
      </c>
      <c r="I72" s="8">
        <v>1500</v>
      </c>
      <c r="J72" s="97">
        <v>210</v>
      </c>
      <c r="K72" s="8">
        <v>120</v>
      </c>
      <c r="L72" s="8">
        <v>0</v>
      </c>
      <c r="M72" s="8">
        <v>1740</v>
      </c>
      <c r="N72" s="8">
        <v>0</v>
      </c>
      <c r="O72" s="8"/>
      <c r="P72" s="8">
        <v>4290</v>
      </c>
      <c r="Q72" s="8">
        <v>0</v>
      </c>
      <c r="R72" s="118">
        <f t="shared" si="9"/>
        <v>9600</v>
      </c>
      <c r="S72" s="60">
        <f t="shared" si="7"/>
        <v>1600</v>
      </c>
      <c r="T72" s="60">
        <f t="shared" ref="T72:T117" si="13">SUM(F72:H72)</f>
        <v>1740</v>
      </c>
      <c r="U72" s="60">
        <f t="shared" si="10"/>
        <v>1830</v>
      </c>
      <c r="V72" s="60">
        <f t="shared" si="11"/>
        <v>1740</v>
      </c>
      <c r="W72" s="60">
        <f t="shared" si="12"/>
        <v>4290</v>
      </c>
    </row>
    <row r="73" spans="1:23" x14ac:dyDescent="0.3">
      <c r="A73" s="38">
        <v>68</v>
      </c>
      <c r="B73" s="39" t="s">
        <v>71</v>
      </c>
      <c r="C73" s="107">
        <f>BCG!C73</f>
        <v>241453</v>
      </c>
      <c r="D73" s="109"/>
      <c r="E73" s="146">
        <f t="shared" si="8"/>
        <v>0</v>
      </c>
      <c r="F73" s="8"/>
      <c r="G73" s="8">
        <v>0</v>
      </c>
      <c r="H73" s="8">
        <v>0</v>
      </c>
      <c r="I73" s="8">
        <v>0</v>
      </c>
      <c r="J73" s="97">
        <v>0</v>
      </c>
      <c r="K73" s="8">
        <v>0</v>
      </c>
      <c r="L73" s="8">
        <v>0</v>
      </c>
      <c r="M73" s="8">
        <v>0</v>
      </c>
      <c r="N73" s="8">
        <v>0</v>
      </c>
      <c r="O73" s="8"/>
      <c r="P73" s="8">
        <v>2530</v>
      </c>
      <c r="Q73" s="8">
        <v>0</v>
      </c>
      <c r="R73" s="118">
        <f t="shared" si="9"/>
        <v>2530</v>
      </c>
      <c r="S73" s="60">
        <f t="shared" si="7"/>
        <v>2530</v>
      </c>
      <c r="T73" s="60">
        <f t="shared" si="13"/>
        <v>0</v>
      </c>
      <c r="U73" s="60">
        <f t="shared" si="10"/>
        <v>0</v>
      </c>
      <c r="V73" s="60">
        <f t="shared" si="11"/>
        <v>0</v>
      </c>
      <c r="W73" s="60">
        <f t="shared" si="12"/>
        <v>2530</v>
      </c>
    </row>
    <row r="74" spans="1:23" x14ac:dyDescent="0.3">
      <c r="A74" s="38">
        <v>69</v>
      </c>
      <c r="B74" s="39" t="s">
        <v>72</v>
      </c>
      <c r="C74" s="107">
        <f>BCG!C74</f>
        <v>458158</v>
      </c>
      <c r="D74" s="109"/>
      <c r="E74" s="146">
        <f t="shared" si="8"/>
        <v>0</v>
      </c>
      <c r="F74" s="8"/>
      <c r="G74" s="8">
        <v>0</v>
      </c>
      <c r="H74" s="8">
        <v>0</v>
      </c>
      <c r="I74" s="8">
        <v>0</v>
      </c>
      <c r="J74" s="97">
        <v>0</v>
      </c>
      <c r="K74" s="8">
        <v>0</v>
      </c>
      <c r="L74" s="8">
        <v>0</v>
      </c>
      <c r="M74" s="8">
        <v>0</v>
      </c>
      <c r="N74" s="8">
        <v>0</v>
      </c>
      <c r="O74" s="8"/>
      <c r="P74" s="8">
        <v>4790</v>
      </c>
      <c r="Q74" s="8">
        <v>0</v>
      </c>
      <c r="R74" s="118">
        <f t="shared" si="9"/>
        <v>4790</v>
      </c>
      <c r="S74" s="60">
        <f t="shared" si="7"/>
        <v>4790</v>
      </c>
      <c r="T74" s="60">
        <f t="shared" si="13"/>
        <v>0</v>
      </c>
      <c r="U74" s="60">
        <f t="shared" si="10"/>
        <v>0</v>
      </c>
      <c r="V74" s="60">
        <f t="shared" si="11"/>
        <v>0</v>
      </c>
      <c r="W74" s="60">
        <f t="shared" si="12"/>
        <v>4790</v>
      </c>
    </row>
    <row r="75" spans="1:23" x14ac:dyDescent="0.3">
      <c r="A75" s="38">
        <v>70</v>
      </c>
      <c r="B75" s="39" t="s">
        <v>73</v>
      </c>
      <c r="C75" s="107">
        <f>BCG!C75</f>
        <v>275450</v>
      </c>
      <c r="D75" s="109"/>
      <c r="E75" s="146">
        <f t="shared" si="8"/>
        <v>0</v>
      </c>
      <c r="F75" s="8"/>
      <c r="G75" s="8">
        <v>0</v>
      </c>
      <c r="H75" s="8">
        <v>0</v>
      </c>
      <c r="I75" s="8">
        <v>0</v>
      </c>
      <c r="J75" s="97">
        <v>0</v>
      </c>
      <c r="K75" s="8">
        <v>0</v>
      </c>
      <c r="L75" s="8">
        <v>0</v>
      </c>
      <c r="M75" s="8">
        <v>0</v>
      </c>
      <c r="N75" s="8">
        <v>0</v>
      </c>
      <c r="O75" s="8"/>
      <c r="P75" s="8">
        <v>2880</v>
      </c>
      <c r="Q75" s="8">
        <v>0</v>
      </c>
      <c r="R75" s="118">
        <f t="shared" si="9"/>
        <v>2880</v>
      </c>
      <c r="S75" s="60">
        <f t="shared" si="7"/>
        <v>2880</v>
      </c>
      <c r="T75" s="60">
        <f t="shared" si="13"/>
        <v>0</v>
      </c>
      <c r="U75" s="60">
        <f t="shared" si="10"/>
        <v>0</v>
      </c>
      <c r="V75" s="60">
        <f t="shared" si="11"/>
        <v>0</v>
      </c>
      <c r="W75" s="60">
        <f t="shared" si="12"/>
        <v>2880</v>
      </c>
    </row>
    <row r="76" spans="1:23" x14ac:dyDescent="0.3">
      <c r="A76" s="38">
        <v>71</v>
      </c>
      <c r="B76" s="39" t="s">
        <v>74</v>
      </c>
      <c r="C76" s="107">
        <f>BCG!C76</f>
        <v>94573</v>
      </c>
      <c r="D76" s="109"/>
      <c r="E76" s="146">
        <f t="shared" si="8"/>
        <v>0</v>
      </c>
      <c r="F76" s="8"/>
      <c r="G76" s="8">
        <v>0</v>
      </c>
      <c r="H76" s="8">
        <v>0</v>
      </c>
      <c r="I76" s="8">
        <v>0</v>
      </c>
      <c r="J76" s="97">
        <v>0</v>
      </c>
      <c r="K76" s="8">
        <v>0</v>
      </c>
      <c r="L76" s="8">
        <v>0</v>
      </c>
      <c r="M76" s="8">
        <v>0</v>
      </c>
      <c r="N76" s="8">
        <v>0</v>
      </c>
      <c r="O76" s="8"/>
      <c r="P76" s="8">
        <v>990</v>
      </c>
      <c r="Q76" s="8">
        <v>0</v>
      </c>
      <c r="R76" s="118">
        <f t="shared" si="9"/>
        <v>990</v>
      </c>
      <c r="S76" s="60">
        <f t="shared" si="7"/>
        <v>990</v>
      </c>
      <c r="T76" s="60">
        <f t="shared" si="13"/>
        <v>0</v>
      </c>
      <c r="U76" s="60">
        <f t="shared" si="10"/>
        <v>0</v>
      </c>
      <c r="V76" s="60">
        <f t="shared" si="11"/>
        <v>0</v>
      </c>
      <c r="W76" s="60">
        <f t="shared" si="12"/>
        <v>990</v>
      </c>
    </row>
    <row r="77" spans="1:23" x14ac:dyDescent="0.3">
      <c r="A77" s="38">
        <v>72</v>
      </c>
      <c r="B77" s="39" t="s">
        <v>75</v>
      </c>
      <c r="C77" s="107">
        <f>BCG!C77</f>
        <v>352864</v>
      </c>
      <c r="D77" s="109"/>
      <c r="E77" s="146">
        <f t="shared" si="8"/>
        <v>0</v>
      </c>
      <c r="F77" s="8"/>
      <c r="G77" s="8">
        <v>0</v>
      </c>
      <c r="H77" s="8">
        <v>0</v>
      </c>
      <c r="I77" s="8">
        <v>0</v>
      </c>
      <c r="J77" s="97">
        <v>0</v>
      </c>
      <c r="K77" s="8">
        <v>0</v>
      </c>
      <c r="L77" s="8">
        <v>0</v>
      </c>
      <c r="M77" s="8">
        <v>0</v>
      </c>
      <c r="N77" s="8">
        <v>0</v>
      </c>
      <c r="O77" s="8"/>
      <c r="P77" s="8">
        <v>3690</v>
      </c>
      <c r="Q77" s="8">
        <v>0</v>
      </c>
      <c r="R77" s="118">
        <f t="shared" si="9"/>
        <v>3690</v>
      </c>
      <c r="S77" s="60">
        <f t="shared" si="7"/>
        <v>3690</v>
      </c>
      <c r="T77" s="60">
        <f t="shared" si="13"/>
        <v>0</v>
      </c>
      <c r="U77" s="60">
        <f t="shared" si="10"/>
        <v>0</v>
      </c>
      <c r="V77" s="60">
        <f t="shared" si="11"/>
        <v>0</v>
      </c>
      <c r="W77" s="60">
        <f t="shared" si="12"/>
        <v>3690</v>
      </c>
    </row>
    <row r="78" spans="1:23" x14ac:dyDescent="0.3">
      <c r="A78" s="38">
        <v>73</v>
      </c>
      <c r="B78" s="39" t="s">
        <v>76</v>
      </c>
      <c r="C78" s="107">
        <f>BCG!C78</f>
        <v>186176</v>
      </c>
      <c r="D78" s="109"/>
      <c r="E78" s="146">
        <f t="shared" si="8"/>
        <v>0</v>
      </c>
      <c r="F78" s="8"/>
      <c r="G78" s="8">
        <v>0</v>
      </c>
      <c r="H78" s="8">
        <v>0</v>
      </c>
      <c r="I78" s="8">
        <v>0</v>
      </c>
      <c r="J78" s="97">
        <v>0</v>
      </c>
      <c r="K78" s="8">
        <v>0</v>
      </c>
      <c r="L78" s="8">
        <v>0</v>
      </c>
      <c r="M78" s="8">
        <v>0</v>
      </c>
      <c r="N78" s="8">
        <v>0</v>
      </c>
      <c r="O78" s="8"/>
      <c r="P78" s="8">
        <v>1950</v>
      </c>
      <c r="Q78" s="8">
        <v>0</v>
      </c>
      <c r="R78" s="118">
        <f t="shared" si="9"/>
        <v>1950</v>
      </c>
      <c r="S78" s="60">
        <f t="shared" si="7"/>
        <v>1950</v>
      </c>
      <c r="T78" s="60">
        <f t="shared" si="13"/>
        <v>0</v>
      </c>
      <c r="U78" s="60">
        <f t="shared" si="10"/>
        <v>0</v>
      </c>
      <c r="V78" s="60">
        <f t="shared" si="11"/>
        <v>0</v>
      </c>
      <c r="W78" s="60">
        <f t="shared" si="12"/>
        <v>1950</v>
      </c>
    </row>
    <row r="79" spans="1:23" x14ac:dyDescent="0.3">
      <c r="A79" s="38">
        <v>74</v>
      </c>
      <c r="B79" s="39" t="s">
        <v>77</v>
      </c>
      <c r="C79" s="107">
        <f>BCG!C79</f>
        <v>296649</v>
      </c>
      <c r="D79" s="109"/>
      <c r="E79" s="146">
        <f t="shared" si="8"/>
        <v>0</v>
      </c>
      <c r="F79" s="8"/>
      <c r="G79" s="8">
        <v>0</v>
      </c>
      <c r="H79" s="8">
        <v>0</v>
      </c>
      <c r="I79" s="8">
        <v>0</v>
      </c>
      <c r="J79" s="97">
        <v>0</v>
      </c>
      <c r="K79" s="8">
        <v>0</v>
      </c>
      <c r="L79" s="8">
        <v>0</v>
      </c>
      <c r="M79" s="8">
        <v>0</v>
      </c>
      <c r="N79" s="8">
        <v>0</v>
      </c>
      <c r="O79" s="8"/>
      <c r="P79" s="8">
        <v>3100</v>
      </c>
      <c r="Q79" s="8">
        <v>0</v>
      </c>
      <c r="R79" s="118">
        <f t="shared" si="9"/>
        <v>3100</v>
      </c>
      <c r="S79" s="60">
        <f t="shared" si="7"/>
        <v>3100</v>
      </c>
      <c r="T79" s="60">
        <f t="shared" si="13"/>
        <v>0</v>
      </c>
      <c r="U79" s="60">
        <f t="shared" si="10"/>
        <v>0</v>
      </c>
      <c r="V79" s="60">
        <f t="shared" si="11"/>
        <v>0</v>
      </c>
      <c r="W79" s="60">
        <f t="shared" si="12"/>
        <v>3100</v>
      </c>
    </row>
    <row r="80" spans="1:23" x14ac:dyDescent="0.3">
      <c r="A80" s="38">
        <v>75</v>
      </c>
      <c r="B80" s="39" t="s">
        <v>78</v>
      </c>
      <c r="C80" s="107">
        <f>BCG!C80</f>
        <v>292951</v>
      </c>
      <c r="D80" s="109"/>
      <c r="E80" s="146">
        <f t="shared" si="8"/>
        <v>0</v>
      </c>
      <c r="F80" s="8"/>
      <c r="G80" s="8">
        <v>0</v>
      </c>
      <c r="H80" s="8">
        <v>0</v>
      </c>
      <c r="I80" s="8">
        <v>0</v>
      </c>
      <c r="J80" s="97">
        <v>0</v>
      </c>
      <c r="K80" s="8">
        <v>0</v>
      </c>
      <c r="L80" s="8">
        <v>0</v>
      </c>
      <c r="M80" s="8">
        <v>0</v>
      </c>
      <c r="N80" s="8">
        <v>0</v>
      </c>
      <c r="O80" s="8"/>
      <c r="P80" s="8">
        <v>3060</v>
      </c>
      <c r="Q80" s="8">
        <v>0</v>
      </c>
      <c r="R80" s="118">
        <f t="shared" si="9"/>
        <v>3060</v>
      </c>
      <c r="S80" s="60">
        <f t="shared" si="7"/>
        <v>3060</v>
      </c>
      <c r="T80" s="60">
        <f t="shared" si="13"/>
        <v>0</v>
      </c>
      <c r="U80" s="60">
        <f t="shared" si="10"/>
        <v>0</v>
      </c>
      <c r="V80" s="60">
        <f t="shared" si="11"/>
        <v>0</v>
      </c>
      <c r="W80" s="60">
        <f t="shared" si="12"/>
        <v>3060</v>
      </c>
    </row>
    <row r="81" spans="1:23" x14ac:dyDescent="0.3">
      <c r="A81" s="38">
        <v>76</v>
      </c>
      <c r="B81" s="39" t="s">
        <v>79</v>
      </c>
      <c r="C81" s="107">
        <f>BCG!C81</f>
        <v>479172</v>
      </c>
      <c r="D81" s="109"/>
      <c r="E81" s="146">
        <f t="shared" si="8"/>
        <v>0</v>
      </c>
      <c r="F81" s="8"/>
      <c r="G81" s="8">
        <v>0</v>
      </c>
      <c r="H81" s="8">
        <v>0</v>
      </c>
      <c r="I81" s="8">
        <v>0</v>
      </c>
      <c r="J81" s="97">
        <v>0</v>
      </c>
      <c r="K81" s="8">
        <v>0</v>
      </c>
      <c r="L81" s="8">
        <v>0</v>
      </c>
      <c r="M81" s="8">
        <v>0</v>
      </c>
      <c r="N81" s="8">
        <v>0</v>
      </c>
      <c r="O81" s="8"/>
      <c r="P81" s="8">
        <v>5010</v>
      </c>
      <c r="Q81" s="8">
        <v>0</v>
      </c>
      <c r="R81" s="118">
        <f t="shared" si="9"/>
        <v>5010</v>
      </c>
      <c r="S81" s="60">
        <f t="shared" si="7"/>
        <v>5010</v>
      </c>
      <c r="T81" s="60">
        <f t="shared" si="13"/>
        <v>0</v>
      </c>
      <c r="U81" s="60">
        <f t="shared" si="10"/>
        <v>0</v>
      </c>
      <c r="V81" s="60">
        <f t="shared" si="11"/>
        <v>0</v>
      </c>
      <c r="W81" s="60">
        <f t="shared" si="12"/>
        <v>5010</v>
      </c>
    </row>
    <row r="82" spans="1:23" x14ac:dyDescent="0.3">
      <c r="A82" s="38">
        <v>77</v>
      </c>
      <c r="B82" s="39" t="s">
        <v>80</v>
      </c>
      <c r="C82" s="107">
        <f>BCG!C82</f>
        <v>492804</v>
      </c>
      <c r="D82" s="109"/>
      <c r="E82" s="146">
        <f t="shared" si="8"/>
        <v>0</v>
      </c>
      <c r="F82" s="8"/>
      <c r="G82" s="8">
        <v>0</v>
      </c>
      <c r="H82" s="8">
        <v>0</v>
      </c>
      <c r="I82" s="8">
        <v>0</v>
      </c>
      <c r="J82" s="97">
        <v>0</v>
      </c>
      <c r="K82" s="8">
        <v>0</v>
      </c>
      <c r="L82" s="8">
        <v>0</v>
      </c>
      <c r="M82" s="8">
        <v>0</v>
      </c>
      <c r="N82" s="8">
        <v>0</v>
      </c>
      <c r="O82" s="8"/>
      <c r="P82" s="8">
        <v>5150</v>
      </c>
      <c r="Q82" s="8">
        <v>0</v>
      </c>
      <c r="R82" s="118">
        <f t="shared" si="9"/>
        <v>5150</v>
      </c>
      <c r="S82" s="60">
        <f t="shared" si="7"/>
        <v>5150</v>
      </c>
      <c r="T82" s="60">
        <f t="shared" si="13"/>
        <v>0</v>
      </c>
      <c r="U82" s="60">
        <f t="shared" si="10"/>
        <v>0</v>
      </c>
      <c r="V82" s="60">
        <f t="shared" si="11"/>
        <v>0</v>
      </c>
      <c r="W82" s="60">
        <f t="shared" si="12"/>
        <v>5150</v>
      </c>
    </row>
    <row r="83" spans="1:23" x14ac:dyDescent="0.3">
      <c r="A83" s="38">
        <v>78</v>
      </c>
      <c r="B83" s="39" t="s">
        <v>81</v>
      </c>
      <c r="C83" s="107">
        <f>BCG!C83</f>
        <v>474144</v>
      </c>
      <c r="D83" s="109"/>
      <c r="E83" s="146">
        <f t="shared" si="8"/>
        <v>0</v>
      </c>
      <c r="F83" s="8"/>
      <c r="G83" s="8">
        <v>0</v>
      </c>
      <c r="H83" s="8">
        <v>0</v>
      </c>
      <c r="I83" s="8">
        <v>0</v>
      </c>
      <c r="J83" s="97">
        <v>0</v>
      </c>
      <c r="K83" s="8">
        <v>0</v>
      </c>
      <c r="L83" s="8">
        <v>0</v>
      </c>
      <c r="M83" s="8">
        <v>0</v>
      </c>
      <c r="N83" s="8">
        <v>0</v>
      </c>
      <c r="O83" s="8"/>
      <c r="P83" s="8">
        <v>4950</v>
      </c>
      <c r="Q83" s="8">
        <v>0</v>
      </c>
      <c r="R83" s="118">
        <f t="shared" si="9"/>
        <v>4950</v>
      </c>
      <c r="S83" s="60">
        <f t="shared" si="7"/>
        <v>4950</v>
      </c>
      <c r="T83" s="60">
        <f t="shared" si="13"/>
        <v>0</v>
      </c>
      <c r="U83" s="60">
        <f t="shared" si="10"/>
        <v>0</v>
      </c>
      <c r="V83" s="60">
        <f t="shared" si="11"/>
        <v>0</v>
      </c>
      <c r="W83" s="60">
        <f t="shared" si="12"/>
        <v>4950</v>
      </c>
    </row>
    <row r="84" spans="1:23" x14ac:dyDescent="0.3">
      <c r="A84" s="38">
        <v>79</v>
      </c>
      <c r="B84" s="39" t="s">
        <v>82</v>
      </c>
      <c r="C84" s="107">
        <f>BCG!C84</f>
        <v>185519</v>
      </c>
      <c r="D84" s="109"/>
      <c r="E84" s="146">
        <f t="shared" si="8"/>
        <v>0</v>
      </c>
      <c r="F84" s="8"/>
      <c r="G84" s="8">
        <v>0</v>
      </c>
      <c r="H84" s="8">
        <v>0</v>
      </c>
      <c r="I84" s="8">
        <v>0</v>
      </c>
      <c r="J84" s="97">
        <v>0</v>
      </c>
      <c r="K84" s="8">
        <v>0</v>
      </c>
      <c r="L84" s="8">
        <v>0</v>
      </c>
      <c r="M84" s="8">
        <v>0</v>
      </c>
      <c r="N84" s="8">
        <v>0</v>
      </c>
      <c r="O84" s="8"/>
      <c r="P84" s="8">
        <v>1940</v>
      </c>
      <c r="Q84" s="8">
        <v>0</v>
      </c>
      <c r="R84" s="118">
        <f t="shared" si="9"/>
        <v>1940</v>
      </c>
      <c r="S84" s="60">
        <f t="shared" si="7"/>
        <v>1940</v>
      </c>
      <c r="T84" s="60">
        <f t="shared" si="13"/>
        <v>0</v>
      </c>
      <c r="U84" s="60">
        <f t="shared" si="10"/>
        <v>0</v>
      </c>
      <c r="V84" s="60">
        <f t="shared" si="11"/>
        <v>0</v>
      </c>
      <c r="W84" s="60">
        <f t="shared" si="12"/>
        <v>1940</v>
      </c>
    </row>
    <row r="85" spans="1:23" x14ac:dyDescent="0.3">
      <c r="A85" s="38">
        <v>80</v>
      </c>
      <c r="B85" s="39" t="s">
        <v>83</v>
      </c>
      <c r="C85" s="107">
        <f>BCG!C85</f>
        <v>331266</v>
      </c>
      <c r="D85" s="109"/>
      <c r="E85" s="146">
        <f t="shared" si="8"/>
        <v>0</v>
      </c>
      <c r="F85" s="8"/>
      <c r="G85" s="8">
        <v>0</v>
      </c>
      <c r="H85" s="8">
        <v>0</v>
      </c>
      <c r="I85" s="8">
        <v>0</v>
      </c>
      <c r="J85" s="97">
        <v>2000</v>
      </c>
      <c r="K85" s="8">
        <v>0</v>
      </c>
      <c r="L85" s="8">
        <v>0</v>
      </c>
      <c r="M85" s="8">
        <v>0</v>
      </c>
      <c r="N85" s="8">
        <v>1350</v>
      </c>
      <c r="O85" s="8"/>
      <c r="P85" s="8">
        <v>3460</v>
      </c>
      <c r="Q85" s="8">
        <v>0</v>
      </c>
      <c r="R85" s="118">
        <f t="shared" si="9"/>
        <v>6810</v>
      </c>
      <c r="S85" s="60">
        <f t="shared" si="7"/>
        <v>2270</v>
      </c>
      <c r="T85" s="60">
        <f t="shared" si="13"/>
        <v>0</v>
      </c>
      <c r="U85" s="60">
        <f t="shared" si="10"/>
        <v>2000</v>
      </c>
      <c r="V85" s="60">
        <f t="shared" si="11"/>
        <v>1350</v>
      </c>
      <c r="W85" s="60">
        <f t="shared" si="12"/>
        <v>3460</v>
      </c>
    </row>
    <row r="86" spans="1:23" x14ac:dyDescent="0.3">
      <c r="A86" s="38">
        <v>81</v>
      </c>
      <c r="B86" s="39" t="s">
        <v>84</v>
      </c>
      <c r="C86" s="107">
        <f>BCG!C86</f>
        <v>104539</v>
      </c>
      <c r="D86" s="109"/>
      <c r="E86" s="146">
        <f t="shared" si="8"/>
        <v>0</v>
      </c>
      <c r="F86" s="8"/>
      <c r="G86" s="8">
        <v>0</v>
      </c>
      <c r="H86" s="8">
        <v>0</v>
      </c>
      <c r="I86" s="8">
        <v>0</v>
      </c>
      <c r="J86" s="97">
        <v>0</v>
      </c>
      <c r="K86" s="8">
        <v>0</v>
      </c>
      <c r="L86" s="8">
        <v>0</v>
      </c>
      <c r="M86" s="8">
        <v>0</v>
      </c>
      <c r="N86" s="8">
        <v>0</v>
      </c>
      <c r="O86" s="8"/>
      <c r="P86" s="8">
        <v>1100</v>
      </c>
      <c r="Q86" s="8">
        <v>0</v>
      </c>
      <c r="R86" s="118">
        <f t="shared" si="9"/>
        <v>1100</v>
      </c>
      <c r="S86" s="60">
        <f t="shared" si="7"/>
        <v>1100</v>
      </c>
      <c r="T86" s="60">
        <f t="shared" si="13"/>
        <v>0</v>
      </c>
      <c r="U86" s="60">
        <f t="shared" si="10"/>
        <v>0</v>
      </c>
      <c r="V86" s="60">
        <f t="shared" si="11"/>
        <v>0</v>
      </c>
      <c r="W86" s="60">
        <f t="shared" si="12"/>
        <v>1100</v>
      </c>
    </row>
    <row r="87" spans="1:23" x14ac:dyDescent="0.3">
      <c r="A87" s="38">
        <v>82</v>
      </c>
      <c r="B87" s="39" t="s">
        <v>85</v>
      </c>
      <c r="C87" s="107">
        <f>BCG!C87</f>
        <v>137489</v>
      </c>
      <c r="D87" s="109"/>
      <c r="E87" s="146">
        <f t="shared" si="8"/>
        <v>0</v>
      </c>
      <c r="F87" s="8"/>
      <c r="G87" s="8">
        <v>0</v>
      </c>
      <c r="H87" s="8">
        <v>0</v>
      </c>
      <c r="I87" s="8">
        <v>0</v>
      </c>
      <c r="J87" s="97">
        <v>0</v>
      </c>
      <c r="K87" s="8">
        <v>0</v>
      </c>
      <c r="L87" s="8">
        <v>0</v>
      </c>
      <c r="M87" s="8">
        <v>0</v>
      </c>
      <c r="N87" s="8">
        <v>0</v>
      </c>
      <c r="O87" s="8"/>
      <c r="P87" s="8">
        <v>1440</v>
      </c>
      <c r="Q87" s="8">
        <v>0</v>
      </c>
      <c r="R87" s="118">
        <f t="shared" si="9"/>
        <v>1440</v>
      </c>
      <c r="S87" s="60">
        <f t="shared" si="7"/>
        <v>1440</v>
      </c>
      <c r="T87" s="60">
        <f t="shared" si="13"/>
        <v>0</v>
      </c>
      <c r="U87" s="60">
        <f t="shared" si="10"/>
        <v>0</v>
      </c>
      <c r="V87" s="60">
        <f t="shared" si="11"/>
        <v>0</v>
      </c>
      <c r="W87" s="60">
        <f t="shared" si="12"/>
        <v>1440</v>
      </c>
    </row>
    <row r="88" spans="1:23" x14ac:dyDescent="0.3">
      <c r="A88" s="38">
        <v>83</v>
      </c>
      <c r="B88" s="39" t="s">
        <v>86</v>
      </c>
      <c r="C88" s="107">
        <f>BCG!C88</f>
        <v>251512</v>
      </c>
      <c r="D88" s="109"/>
      <c r="E88" s="146">
        <f t="shared" si="8"/>
        <v>0</v>
      </c>
      <c r="F88" s="8"/>
      <c r="G88" s="8">
        <v>0</v>
      </c>
      <c r="H88" s="8">
        <v>0</v>
      </c>
      <c r="I88" s="8">
        <v>0</v>
      </c>
      <c r="J88" s="97">
        <v>0</v>
      </c>
      <c r="K88" s="8">
        <v>0</v>
      </c>
      <c r="L88" s="8">
        <v>0</v>
      </c>
      <c r="M88" s="8">
        <v>0</v>
      </c>
      <c r="N88" s="8">
        <v>0</v>
      </c>
      <c r="O88" s="8"/>
      <c r="P88" s="8">
        <v>2630</v>
      </c>
      <c r="Q88" s="8">
        <v>0</v>
      </c>
      <c r="R88" s="118">
        <f t="shared" si="9"/>
        <v>2630</v>
      </c>
      <c r="S88" s="60">
        <f t="shared" si="7"/>
        <v>2630</v>
      </c>
      <c r="T88" s="60">
        <f t="shared" si="13"/>
        <v>0</v>
      </c>
      <c r="U88" s="60">
        <f t="shared" si="10"/>
        <v>0</v>
      </c>
      <c r="V88" s="60">
        <f t="shared" si="11"/>
        <v>0</v>
      </c>
      <c r="W88" s="60">
        <f t="shared" si="12"/>
        <v>2630</v>
      </c>
    </row>
    <row r="89" spans="1:23" x14ac:dyDescent="0.3">
      <c r="A89" s="38">
        <v>84</v>
      </c>
      <c r="B89" s="39" t="s">
        <v>87</v>
      </c>
      <c r="C89" s="107">
        <f>BCG!C89</f>
        <v>688819</v>
      </c>
      <c r="D89" s="109"/>
      <c r="E89" s="146">
        <f t="shared" si="8"/>
        <v>0</v>
      </c>
      <c r="F89" s="8"/>
      <c r="G89" s="8">
        <v>0</v>
      </c>
      <c r="H89" s="8">
        <v>0</v>
      </c>
      <c r="I89" s="8">
        <v>0</v>
      </c>
      <c r="J89" s="97">
        <v>0</v>
      </c>
      <c r="K89" s="8">
        <v>0</v>
      </c>
      <c r="L89" s="8">
        <v>0</v>
      </c>
      <c r="M89" s="8">
        <v>0</v>
      </c>
      <c r="N89" s="8">
        <v>0</v>
      </c>
      <c r="O89" s="8"/>
      <c r="P89" s="8">
        <v>7200</v>
      </c>
      <c r="Q89" s="8">
        <v>0</v>
      </c>
      <c r="R89" s="118">
        <f t="shared" si="9"/>
        <v>7200</v>
      </c>
      <c r="S89" s="60">
        <f t="shared" si="7"/>
        <v>7200</v>
      </c>
      <c r="T89" s="60">
        <f t="shared" si="13"/>
        <v>0</v>
      </c>
      <c r="U89" s="60">
        <f t="shared" si="10"/>
        <v>0</v>
      </c>
      <c r="V89" s="60">
        <f t="shared" si="11"/>
        <v>0</v>
      </c>
      <c r="W89" s="60">
        <f t="shared" si="12"/>
        <v>7200</v>
      </c>
    </row>
    <row r="90" spans="1:23" x14ac:dyDescent="0.3">
      <c r="A90" s="38">
        <v>85</v>
      </c>
      <c r="B90" s="39" t="s">
        <v>88</v>
      </c>
      <c r="C90" s="107">
        <f>BCG!C90</f>
        <v>599817</v>
      </c>
      <c r="D90" s="109"/>
      <c r="E90" s="146">
        <f t="shared" si="8"/>
        <v>0</v>
      </c>
      <c r="F90" s="8"/>
      <c r="G90" s="8">
        <v>0</v>
      </c>
      <c r="H90" s="8">
        <v>0</v>
      </c>
      <c r="I90" s="8">
        <v>0</v>
      </c>
      <c r="J90" s="97">
        <v>0</v>
      </c>
      <c r="K90" s="8">
        <v>0</v>
      </c>
      <c r="L90" s="8">
        <v>0</v>
      </c>
      <c r="M90" s="8">
        <v>0</v>
      </c>
      <c r="N90" s="8">
        <v>0</v>
      </c>
      <c r="O90" s="8"/>
      <c r="P90" s="8">
        <v>6270</v>
      </c>
      <c r="Q90" s="8">
        <v>0</v>
      </c>
      <c r="R90" s="118">
        <f t="shared" si="9"/>
        <v>6270</v>
      </c>
      <c r="S90" s="60">
        <f t="shared" si="7"/>
        <v>6270</v>
      </c>
      <c r="T90" s="60">
        <f t="shared" si="13"/>
        <v>0</v>
      </c>
      <c r="U90" s="60">
        <f t="shared" si="10"/>
        <v>0</v>
      </c>
      <c r="V90" s="60">
        <f t="shared" si="11"/>
        <v>0</v>
      </c>
      <c r="W90" s="60">
        <f t="shared" si="12"/>
        <v>6270</v>
      </c>
    </row>
    <row r="91" spans="1:23" x14ac:dyDescent="0.3">
      <c r="A91" s="38">
        <v>86</v>
      </c>
      <c r="B91" s="39" t="s">
        <v>89</v>
      </c>
      <c r="C91" s="107">
        <f>BCG!C91</f>
        <v>169691</v>
      </c>
      <c r="D91" s="109"/>
      <c r="E91" s="146">
        <f t="shared" si="8"/>
        <v>0</v>
      </c>
      <c r="F91" s="8"/>
      <c r="G91" s="8">
        <v>0</v>
      </c>
      <c r="H91" s="8">
        <v>0</v>
      </c>
      <c r="I91" s="8">
        <v>0</v>
      </c>
      <c r="J91" s="97">
        <v>0</v>
      </c>
      <c r="K91" s="8">
        <v>0</v>
      </c>
      <c r="L91" s="8">
        <v>0</v>
      </c>
      <c r="M91" s="8">
        <v>0</v>
      </c>
      <c r="N91" s="8">
        <v>0</v>
      </c>
      <c r="O91" s="8"/>
      <c r="P91" s="8">
        <v>1780</v>
      </c>
      <c r="Q91" s="8">
        <v>0</v>
      </c>
      <c r="R91" s="118">
        <f t="shared" si="9"/>
        <v>1780</v>
      </c>
      <c r="S91" s="60">
        <f t="shared" si="7"/>
        <v>1780</v>
      </c>
      <c r="T91" s="60">
        <f t="shared" si="13"/>
        <v>0</v>
      </c>
      <c r="U91" s="60">
        <f t="shared" si="10"/>
        <v>0</v>
      </c>
      <c r="V91" s="60">
        <f t="shared" si="11"/>
        <v>0</v>
      </c>
      <c r="W91" s="60">
        <f t="shared" si="12"/>
        <v>1780</v>
      </c>
    </row>
    <row r="92" spans="1:23" x14ac:dyDescent="0.3">
      <c r="A92" s="38">
        <v>87</v>
      </c>
      <c r="B92" s="39" t="s">
        <v>90</v>
      </c>
      <c r="C92" s="107">
        <f>BCG!C92</f>
        <v>197703</v>
      </c>
      <c r="D92" s="109"/>
      <c r="E92" s="146">
        <f t="shared" si="8"/>
        <v>0</v>
      </c>
      <c r="F92" s="8"/>
      <c r="G92" s="8">
        <v>0</v>
      </c>
      <c r="H92" s="8">
        <v>0</v>
      </c>
      <c r="I92" s="8">
        <v>0</v>
      </c>
      <c r="J92" s="97">
        <v>0</v>
      </c>
      <c r="K92" s="8">
        <v>0</v>
      </c>
      <c r="L92" s="8">
        <v>0</v>
      </c>
      <c r="M92" s="8">
        <v>0</v>
      </c>
      <c r="N92" s="8">
        <v>0</v>
      </c>
      <c r="O92" s="8"/>
      <c r="P92" s="8">
        <v>2070</v>
      </c>
      <c r="Q92" s="8">
        <v>0</v>
      </c>
      <c r="R92" s="118">
        <f t="shared" si="9"/>
        <v>2070</v>
      </c>
      <c r="S92" s="60">
        <f t="shared" si="7"/>
        <v>2070</v>
      </c>
      <c r="T92" s="60">
        <f t="shared" si="13"/>
        <v>0</v>
      </c>
      <c r="U92" s="60">
        <f t="shared" si="10"/>
        <v>0</v>
      </c>
      <c r="V92" s="60">
        <f t="shared" si="11"/>
        <v>0</v>
      </c>
      <c r="W92" s="60">
        <f t="shared" si="12"/>
        <v>2070</v>
      </c>
    </row>
    <row r="93" spans="1:23" x14ac:dyDescent="0.3">
      <c r="A93" s="38">
        <v>88</v>
      </c>
      <c r="B93" s="39" t="s">
        <v>91</v>
      </c>
      <c r="C93" s="107">
        <f>BCG!C93</f>
        <v>181863</v>
      </c>
      <c r="D93" s="109"/>
      <c r="E93" s="146">
        <f t="shared" si="8"/>
        <v>0</v>
      </c>
      <c r="F93" s="8"/>
      <c r="G93" s="8">
        <v>0</v>
      </c>
      <c r="H93" s="8">
        <v>0</v>
      </c>
      <c r="I93" s="8">
        <v>680</v>
      </c>
      <c r="J93" s="97">
        <v>680</v>
      </c>
      <c r="K93" s="8">
        <v>0</v>
      </c>
      <c r="L93" s="8">
        <v>520</v>
      </c>
      <c r="M93" s="8">
        <v>0</v>
      </c>
      <c r="N93" s="8">
        <v>930</v>
      </c>
      <c r="O93" s="8"/>
      <c r="P93" s="8">
        <v>1900</v>
      </c>
      <c r="Q93" s="8">
        <v>0</v>
      </c>
      <c r="R93" s="118">
        <f t="shared" si="9"/>
        <v>4710</v>
      </c>
      <c r="S93" s="60">
        <f t="shared" si="7"/>
        <v>942</v>
      </c>
      <c r="T93" s="60">
        <f t="shared" si="13"/>
        <v>0</v>
      </c>
      <c r="U93" s="60">
        <f t="shared" si="10"/>
        <v>1360</v>
      </c>
      <c r="V93" s="60">
        <f t="shared" si="11"/>
        <v>1450</v>
      </c>
      <c r="W93" s="60">
        <f t="shared" si="12"/>
        <v>1900</v>
      </c>
    </row>
    <row r="94" spans="1:23" x14ac:dyDescent="0.3">
      <c r="A94" s="38">
        <v>89</v>
      </c>
      <c r="B94" s="39" t="s">
        <v>127</v>
      </c>
      <c r="C94" s="107">
        <f>BCG!C94</f>
        <v>223229</v>
      </c>
      <c r="D94" s="109"/>
      <c r="E94" s="146">
        <f t="shared" si="8"/>
        <v>0</v>
      </c>
      <c r="F94" s="8"/>
      <c r="G94" s="8">
        <v>0</v>
      </c>
      <c r="H94" s="8">
        <v>0</v>
      </c>
      <c r="I94" s="8">
        <v>0</v>
      </c>
      <c r="J94" s="97">
        <v>0</v>
      </c>
      <c r="K94" s="8">
        <v>0</v>
      </c>
      <c r="L94" s="8">
        <v>0</v>
      </c>
      <c r="M94" s="8">
        <v>0</v>
      </c>
      <c r="N94" s="8">
        <v>0</v>
      </c>
      <c r="O94" s="8"/>
      <c r="P94" s="8">
        <v>2340</v>
      </c>
      <c r="Q94" s="8">
        <v>0</v>
      </c>
      <c r="R94" s="118">
        <f t="shared" si="9"/>
        <v>2340</v>
      </c>
      <c r="S94" s="60">
        <f t="shared" si="7"/>
        <v>2340</v>
      </c>
      <c r="T94" s="60">
        <f t="shared" si="13"/>
        <v>0</v>
      </c>
      <c r="U94" s="60">
        <f t="shared" si="10"/>
        <v>0</v>
      </c>
      <c r="V94" s="60">
        <f t="shared" si="11"/>
        <v>0</v>
      </c>
      <c r="W94" s="60">
        <f t="shared" si="12"/>
        <v>2340</v>
      </c>
    </row>
    <row r="95" spans="1:23" x14ac:dyDescent="0.3">
      <c r="A95" s="38">
        <v>90</v>
      </c>
      <c r="B95" s="39" t="s">
        <v>92</v>
      </c>
      <c r="C95" s="107">
        <f>BCG!C95</f>
        <v>253260</v>
      </c>
      <c r="D95" s="109"/>
      <c r="E95" s="146">
        <f t="shared" si="8"/>
        <v>0</v>
      </c>
      <c r="F95" s="8"/>
      <c r="G95" s="8">
        <v>0</v>
      </c>
      <c r="H95" s="8">
        <v>0</v>
      </c>
      <c r="I95" s="8">
        <v>0</v>
      </c>
      <c r="J95" s="97">
        <v>0</v>
      </c>
      <c r="K95" s="8">
        <v>0</v>
      </c>
      <c r="L95" s="8">
        <v>0</v>
      </c>
      <c r="M95" s="8">
        <v>0</v>
      </c>
      <c r="N95" s="8">
        <v>0</v>
      </c>
      <c r="O95" s="8"/>
      <c r="P95" s="8">
        <v>2650</v>
      </c>
      <c r="Q95" s="8">
        <v>0</v>
      </c>
      <c r="R95" s="118">
        <f t="shared" si="9"/>
        <v>2650</v>
      </c>
      <c r="S95" s="60">
        <f t="shared" si="7"/>
        <v>2650</v>
      </c>
      <c r="T95" s="60">
        <f t="shared" si="13"/>
        <v>0</v>
      </c>
      <c r="U95" s="60">
        <f t="shared" si="10"/>
        <v>0</v>
      </c>
      <c r="V95" s="60">
        <f t="shared" si="11"/>
        <v>0</v>
      </c>
      <c r="W95" s="60">
        <f t="shared" si="12"/>
        <v>2650</v>
      </c>
    </row>
    <row r="96" spans="1:23" x14ac:dyDescent="0.3">
      <c r="A96" s="38">
        <v>91</v>
      </c>
      <c r="B96" s="39" t="s">
        <v>93</v>
      </c>
      <c r="C96" s="107">
        <f>BCG!C96</f>
        <v>145219</v>
      </c>
      <c r="D96" s="109"/>
      <c r="E96" s="146">
        <f t="shared" si="8"/>
        <v>0</v>
      </c>
      <c r="F96" s="8"/>
      <c r="G96" s="8">
        <v>0</v>
      </c>
      <c r="H96" s="8">
        <v>0</v>
      </c>
      <c r="I96" s="8">
        <v>0</v>
      </c>
      <c r="J96" s="97">
        <v>0</v>
      </c>
      <c r="K96" s="8">
        <v>0</v>
      </c>
      <c r="L96" s="8">
        <v>0</v>
      </c>
      <c r="M96" s="8">
        <v>0</v>
      </c>
      <c r="N96" s="8">
        <v>0</v>
      </c>
      <c r="O96" s="8"/>
      <c r="P96" s="8">
        <v>1520</v>
      </c>
      <c r="Q96" s="8">
        <v>0</v>
      </c>
      <c r="R96" s="118">
        <f t="shared" si="9"/>
        <v>1520</v>
      </c>
      <c r="S96" s="60">
        <f t="shared" si="7"/>
        <v>1520</v>
      </c>
      <c r="T96" s="60">
        <f t="shared" si="13"/>
        <v>0</v>
      </c>
      <c r="U96" s="60">
        <f t="shared" si="10"/>
        <v>0</v>
      </c>
      <c r="V96" s="60">
        <f t="shared" si="11"/>
        <v>0</v>
      </c>
      <c r="W96" s="60">
        <f t="shared" si="12"/>
        <v>1520</v>
      </c>
    </row>
    <row r="97" spans="1:23" x14ac:dyDescent="0.3">
      <c r="A97" s="38">
        <v>92</v>
      </c>
      <c r="B97" s="39" t="s">
        <v>94</v>
      </c>
      <c r="C97" s="107">
        <f>BCG!C97</f>
        <v>385220</v>
      </c>
      <c r="D97" s="109"/>
      <c r="E97" s="146">
        <f t="shared" si="8"/>
        <v>0</v>
      </c>
      <c r="F97" s="8"/>
      <c r="G97" s="8">
        <v>0</v>
      </c>
      <c r="H97" s="8">
        <v>0</v>
      </c>
      <c r="I97" s="8">
        <v>0</v>
      </c>
      <c r="J97" s="97">
        <v>10000</v>
      </c>
      <c r="K97" s="8">
        <v>1500</v>
      </c>
      <c r="L97" s="8">
        <v>0</v>
      </c>
      <c r="M97" s="8">
        <v>1500</v>
      </c>
      <c r="N97" s="8">
        <v>0</v>
      </c>
      <c r="O97" s="8"/>
      <c r="P97" s="8">
        <v>0</v>
      </c>
      <c r="Q97" s="8">
        <v>4030</v>
      </c>
      <c r="R97" s="118">
        <f t="shared" si="9"/>
        <v>17030</v>
      </c>
      <c r="S97" s="60">
        <f t="shared" si="7"/>
        <v>4257.5</v>
      </c>
      <c r="T97" s="60">
        <f t="shared" si="13"/>
        <v>0</v>
      </c>
      <c r="U97" s="60">
        <f t="shared" si="10"/>
        <v>11500</v>
      </c>
      <c r="V97" s="60">
        <f t="shared" si="11"/>
        <v>1500</v>
      </c>
      <c r="W97" s="60">
        <f t="shared" si="12"/>
        <v>4030</v>
      </c>
    </row>
    <row r="98" spans="1:23" x14ac:dyDescent="0.3">
      <c r="A98" s="38">
        <v>93</v>
      </c>
      <c r="B98" s="39" t="s">
        <v>95</v>
      </c>
      <c r="C98" s="107">
        <f>BCG!C98</f>
        <v>142487</v>
      </c>
      <c r="D98" s="109"/>
      <c r="E98" s="146">
        <f t="shared" si="8"/>
        <v>0</v>
      </c>
      <c r="F98" s="8"/>
      <c r="G98" s="8">
        <v>0</v>
      </c>
      <c r="H98" s="8">
        <v>0</v>
      </c>
      <c r="I98" s="8">
        <v>0</v>
      </c>
      <c r="J98" s="97">
        <v>0</v>
      </c>
      <c r="K98" s="8">
        <v>0</v>
      </c>
      <c r="L98" s="8">
        <v>0</v>
      </c>
      <c r="M98" s="8">
        <v>0</v>
      </c>
      <c r="N98" s="8">
        <v>0</v>
      </c>
      <c r="O98" s="8"/>
      <c r="P98" s="8">
        <v>1490</v>
      </c>
      <c r="Q98" s="8">
        <v>0</v>
      </c>
      <c r="R98" s="118">
        <f t="shared" si="9"/>
        <v>1490</v>
      </c>
      <c r="S98" s="60">
        <f t="shared" si="7"/>
        <v>1490</v>
      </c>
      <c r="T98" s="60">
        <f t="shared" si="13"/>
        <v>0</v>
      </c>
      <c r="U98" s="60">
        <f t="shared" si="10"/>
        <v>0</v>
      </c>
      <c r="V98" s="60">
        <f t="shared" si="11"/>
        <v>0</v>
      </c>
      <c r="W98" s="60">
        <f t="shared" si="12"/>
        <v>1490</v>
      </c>
    </row>
    <row r="99" spans="1:23" x14ac:dyDescent="0.3">
      <c r="A99" s="38">
        <v>94</v>
      </c>
      <c r="B99" s="39" t="s">
        <v>96</v>
      </c>
      <c r="C99" s="107">
        <f>BCG!C99</f>
        <v>66422</v>
      </c>
      <c r="D99" s="109"/>
      <c r="E99" s="146">
        <f t="shared" si="8"/>
        <v>0</v>
      </c>
      <c r="F99" s="8"/>
      <c r="G99" s="8">
        <v>0</v>
      </c>
      <c r="H99" s="8">
        <v>0</v>
      </c>
      <c r="I99" s="8">
        <v>0</v>
      </c>
      <c r="J99" s="97">
        <v>0</v>
      </c>
      <c r="K99" s="8">
        <v>0</v>
      </c>
      <c r="L99" s="8">
        <v>0</v>
      </c>
      <c r="M99" s="8">
        <v>0</v>
      </c>
      <c r="N99" s="8">
        <v>0</v>
      </c>
      <c r="O99" s="8"/>
      <c r="P99" s="8">
        <v>700</v>
      </c>
      <c r="Q99" s="8">
        <v>0</v>
      </c>
      <c r="R99" s="118">
        <f t="shared" si="9"/>
        <v>700</v>
      </c>
      <c r="S99" s="60">
        <f t="shared" si="7"/>
        <v>700</v>
      </c>
      <c r="T99" s="60">
        <f t="shared" si="13"/>
        <v>0</v>
      </c>
      <c r="U99" s="60">
        <f t="shared" si="10"/>
        <v>0</v>
      </c>
      <c r="V99" s="60">
        <f t="shared" si="11"/>
        <v>0</v>
      </c>
      <c r="W99" s="60">
        <f t="shared" si="12"/>
        <v>700</v>
      </c>
    </row>
    <row r="100" spans="1:23" x14ac:dyDescent="0.3">
      <c r="A100" s="38">
        <v>95</v>
      </c>
      <c r="B100" s="39" t="s">
        <v>97</v>
      </c>
      <c r="C100" s="107">
        <f>BCG!C100</f>
        <v>489323</v>
      </c>
      <c r="D100" s="109"/>
      <c r="E100" s="146">
        <f t="shared" si="8"/>
        <v>0</v>
      </c>
      <c r="F100" s="8"/>
      <c r="G100" s="8">
        <v>0</v>
      </c>
      <c r="H100" s="8">
        <v>0</v>
      </c>
      <c r="I100" s="8">
        <v>0</v>
      </c>
      <c r="J100" s="97">
        <v>0</v>
      </c>
      <c r="K100" s="8">
        <v>0</v>
      </c>
      <c r="L100" s="8">
        <v>2080</v>
      </c>
      <c r="M100" s="8">
        <v>2080</v>
      </c>
      <c r="N100" s="8">
        <v>2080</v>
      </c>
      <c r="O100" s="8"/>
      <c r="P100" s="8">
        <v>5110</v>
      </c>
      <c r="Q100" s="8">
        <v>0</v>
      </c>
      <c r="R100" s="118">
        <f t="shared" si="9"/>
        <v>11350</v>
      </c>
      <c r="S100" s="60">
        <f t="shared" si="7"/>
        <v>2837.5</v>
      </c>
      <c r="T100" s="60">
        <f t="shared" si="13"/>
        <v>0</v>
      </c>
      <c r="U100" s="60">
        <f t="shared" si="10"/>
        <v>0</v>
      </c>
      <c r="V100" s="60">
        <f t="shared" si="11"/>
        <v>6240</v>
      </c>
      <c r="W100" s="60">
        <f t="shared" si="12"/>
        <v>5110</v>
      </c>
    </row>
    <row r="101" spans="1:23" x14ac:dyDescent="0.3">
      <c r="A101" s="38">
        <v>96</v>
      </c>
      <c r="B101" s="39" t="s">
        <v>98</v>
      </c>
      <c r="C101" s="107">
        <f>BCG!C101</f>
        <v>128094</v>
      </c>
      <c r="D101" s="109"/>
      <c r="E101" s="146">
        <f t="shared" si="8"/>
        <v>0</v>
      </c>
      <c r="F101" s="8"/>
      <c r="G101" s="8">
        <v>0</v>
      </c>
      <c r="H101" s="8">
        <v>0</v>
      </c>
      <c r="I101" s="8">
        <v>0</v>
      </c>
      <c r="J101" s="97">
        <v>0</v>
      </c>
      <c r="K101" s="8">
        <v>0</v>
      </c>
      <c r="L101" s="8">
        <v>0</v>
      </c>
      <c r="M101" s="8">
        <v>0</v>
      </c>
      <c r="N101" s="8">
        <v>0</v>
      </c>
      <c r="O101" s="8"/>
      <c r="P101" s="8">
        <v>1340</v>
      </c>
      <c r="Q101" s="8">
        <v>0</v>
      </c>
      <c r="R101" s="118">
        <f t="shared" si="9"/>
        <v>1340</v>
      </c>
      <c r="S101" s="60">
        <f t="shared" si="7"/>
        <v>1340</v>
      </c>
      <c r="T101" s="60">
        <f t="shared" si="13"/>
        <v>0</v>
      </c>
      <c r="U101" s="60">
        <f t="shared" si="10"/>
        <v>0</v>
      </c>
      <c r="V101" s="60">
        <f t="shared" si="11"/>
        <v>0</v>
      </c>
      <c r="W101" s="60">
        <f t="shared" si="12"/>
        <v>1340</v>
      </c>
    </row>
    <row r="102" spans="1:23" x14ac:dyDescent="0.3">
      <c r="A102" s="38">
        <v>97</v>
      </c>
      <c r="B102" s="39" t="s">
        <v>99</v>
      </c>
      <c r="C102" s="107">
        <f>BCG!C102</f>
        <v>105617</v>
      </c>
      <c r="D102" s="109"/>
      <c r="E102" s="146">
        <f t="shared" si="8"/>
        <v>0</v>
      </c>
      <c r="F102" s="8"/>
      <c r="G102" s="8">
        <v>0</v>
      </c>
      <c r="H102" s="8">
        <v>0</v>
      </c>
      <c r="I102" s="8">
        <v>0</v>
      </c>
      <c r="J102" s="97">
        <v>0</v>
      </c>
      <c r="K102" s="8">
        <v>0</v>
      </c>
      <c r="L102" s="8">
        <v>0</v>
      </c>
      <c r="M102" s="8">
        <v>0</v>
      </c>
      <c r="N102" s="8">
        <v>0</v>
      </c>
      <c r="O102" s="8"/>
      <c r="P102" s="8">
        <v>1110</v>
      </c>
      <c r="Q102" s="8">
        <v>0</v>
      </c>
      <c r="R102" s="118">
        <f t="shared" si="9"/>
        <v>1110</v>
      </c>
      <c r="S102" s="60">
        <f t="shared" si="7"/>
        <v>1110</v>
      </c>
      <c r="T102" s="60">
        <f t="shared" si="13"/>
        <v>0</v>
      </c>
      <c r="U102" s="60">
        <f t="shared" si="10"/>
        <v>0</v>
      </c>
      <c r="V102" s="60">
        <f t="shared" si="11"/>
        <v>0</v>
      </c>
      <c r="W102" s="60">
        <f t="shared" si="12"/>
        <v>1110</v>
      </c>
    </row>
    <row r="103" spans="1:23" x14ac:dyDescent="0.3">
      <c r="A103" s="38">
        <v>98</v>
      </c>
      <c r="B103" s="39" t="s">
        <v>100</v>
      </c>
      <c r="C103" s="107">
        <f>BCG!C103</f>
        <v>388011</v>
      </c>
      <c r="D103" s="109"/>
      <c r="E103" s="146">
        <f t="shared" si="8"/>
        <v>0</v>
      </c>
      <c r="F103" s="8"/>
      <c r="G103" s="8">
        <v>0</v>
      </c>
      <c r="H103" s="8">
        <v>0</v>
      </c>
      <c r="I103" s="8">
        <v>1640</v>
      </c>
      <c r="J103" s="97">
        <v>480</v>
      </c>
      <c r="K103" s="8">
        <v>0</v>
      </c>
      <c r="L103" s="8">
        <v>640</v>
      </c>
      <c r="M103" s="8">
        <v>960</v>
      </c>
      <c r="N103" s="8">
        <v>0</v>
      </c>
      <c r="O103" s="8"/>
      <c r="P103" s="8">
        <v>4060</v>
      </c>
      <c r="Q103" s="8">
        <v>0</v>
      </c>
      <c r="R103" s="118">
        <f t="shared" si="9"/>
        <v>7780</v>
      </c>
      <c r="S103" s="60">
        <f t="shared" si="7"/>
        <v>1556</v>
      </c>
      <c r="T103" s="60">
        <f t="shared" si="13"/>
        <v>0</v>
      </c>
      <c r="U103" s="60">
        <f t="shared" si="10"/>
        <v>2120</v>
      </c>
      <c r="V103" s="60">
        <f t="shared" si="11"/>
        <v>1600</v>
      </c>
      <c r="W103" s="60">
        <f t="shared" si="12"/>
        <v>4060</v>
      </c>
    </row>
    <row r="104" spans="1:23" x14ac:dyDescent="0.3">
      <c r="A104" s="38">
        <v>99</v>
      </c>
      <c r="B104" s="39" t="s">
        <v>101</v>
      </c>
      <c r="C104" s="107">
        <f>BCG!C104</f>
        <v>183723</v>
      </c>
      <c r="D104" s="109"/>
      <c r="E104" s="146">
        <f t="shared" si="8"/>
        <v>0</v>
      </c>
      <c r="F104" s="8"/>
      <c r="G104" s="8">
        <v>0</v>
      </c>
      <c r="H104" s="8">
        <v>0</v>
      </c>
      <c r="I104" s="8">
        <v>0</v>
      </c>
      <c r="J104" s="97">
        <v>0</v>
      </c>
      <c r="K104" s="8">
        <v>0</v>
      </c>
      <c r="L104" s="8">
        <v>0</v>
      </c>
      <c r="M104" s="8">
        <v>0</v>
      </c>
      <c r="N104" s="8">
        <v>0</v>
      </c>
      <c r="O104" s="8"/>
      <c r="P104" s="8">
        <v>1920</v>
      </c>
      <c r="Q104" s="8">
        <v>0</v>
      </c>
      <c r="R104" s="118">
        <f t="shared" si="9"/>
        <v>1920</v>
      </c>
      <c r="S104" s="60">
        <f t="shared" si="7"/>
        <v>1920</v>
      </c>
      <c r="T104" s="60">
        <f t="shared" si="13"/>
        <v>0</v>
      </c>
      <c r="U104" s="60">
        <f t="shared" si="10"/>
        <v>0</v>
      </c>
      <c r="V104" s="60">
        <f t="shared" si="11"/>
        <v>0</v>
      </c>
      <c r="W104" s="60">
        <f t="shared" si="12"/>
        <v>1920</v>
      </c>
    </row>
    <row r="105" spans="1:23" x14ac:dyDescent="0.3">
      <c r="A105" s="38">
        <v>100</v>
      </c>
      <c r="B105" s="39" t="s">
        <v>102</v>
      </c>
      <c r="C105" s="107">
        <f>BCG!C105</f>
        <v>386074</v>
      </c>
      <c r="D105" s="109"/>
      <c r="E105" s="146">
        <f t="shared" si="8"/>
        <v>0</v>
      </c>
      <c r="F105" s="8"/>
      <c r="G105" s="8">
        <v>0</v>
      </c>
      <c r="H105" s="8">
        <v>0</v>
      </c>
      <c r="I105" s="8">
        <v>0</v>
      </c>
      <c r="J105" s="97">
        <v>0</v>
      </c>
      <c r="K105" s="8">
        <v>0</v>
      </c>
      <c r="L105" s="8">
        <v>0</v>
      </c>
      <c r="M105" s="8">
        <v>0</v>
      </c>
      <c r="N105" s="8">
        <v>0</v>
      </c>
      <c r="O105" s="8"/>
      <c r="P105" s="8">
        <v>4040</v>
      </c>
      <c r="Q105" s="8">
        <v>0</v>
      </c>
      <c r="R105" s="118">
        <f t="shared" si="9"/>
        <v>4040</v>
      </c>
      <c r="S105" s="60">
        <f t="shared" si="7"/>
        <v>4040</v>
      </c>
      <c r="T105" s="60">
        <f t="shared" si="13"/>
        <v>0</v>
      </c>
      <c r="U105" s="60">
        <f t="shared" si="10"/>
        <v>0</v>
      </c>
      <c r="V105" s="60">
        <f t="shared" si="11"/>
        <v>0</v>
      </c>
      <c r="W105" s="60">
        <f t="shared" si="12"/>
        <v>4040</v>
      </c>
    </row>
    <row r="106" spans="1:23" x14ac:dyDescent="0.3">
      <c r="A106" s="38">
        <v>101</v>
      </c>
      <c r="B106" s="39" t="s">
        <v>103</v>
      </c>
      <c r="C106" s="107">
        <f>BCG!C106</f>
        <v>518008</v>
      </c>
      <c r="D106" s="109"/>
      <c r="E106" s="146">
        <f t="shared" si="8"/>
        <v>0</v>
      </c>
      <c r="F106" s="8"/>
      <c r="G106" s="8">
        <v>0</v>
      </c>
      <c r="H106" s="8">
        <v>0</v>
      </c>
      <c r="I106" s="8">
        <v>0</v>
      </c>
      <c r="J106" s="97">
        <v>0</v>
      </c>
      <c r="K106" s="8">
        <v>0</v>
      </c>
      <c r="L106" s="8">
        <v>0</v>
      </c>
      <c r="M106" s="8">
        <v>0</v>
      </c>
      <c r="N106" s="8">
        <v>0</v>
      </c>
      <c r="O106" s="8"/>
      <c r="P106" s="8">
        <v>5410</v>
      </c>
      <c r="Q106" s="8">
        <v>0</v>
      </c>
      <c r="R106" s="118">
        <f t="shared" si="9"/>
        <v>5410</v>
      </c>
      <c r="S106" s="60">
        <f t="shared" si="7"/>
        <v>5410</v>
      </c>
      <c r="T106" s="60">
        <f t="shared" si="13"/>
        <v>0</v>
      </c>
      <c r="U106" s="60">
        <f t="shared" si="10"/>
        <v>0</v>
      </c>
      <c r="V106" s="60">
        <f t="shared" si="11"/>
        <v>0</v>
      </c>
      <c r="W106" s="60">
        <f t="shared" si="12"/>
        <v>5410</v>
      </c>
    </row>
    <row r="107" spans="1:23" x14ac:dyDescent="0.3">
      <c r="A107" s="38">
        <v>102</v>
      </c>
      <c r="B107" s="39" t="s">
        <v>104</v>
      </c>
      <c r="C107" s="107">
        <f>BCG!C107</f>
        <v>129283</v>
      </c>
      <c r="D107" s="109"/>
      <c r="E107" s="146">
        <f t="shared" si="8"/>
        <v>0</v>
      </c>
      <c r="F107" s="8"/>
      <c r="G107" s="8">
        <v>0</v>
      </c>
      <c r="H107" s="8">
        <v>0</v>
      </c>
      <c r="I107" s="8">
        <v>0</v>
      </c>
      <c r="J107" s="97">
        <v>0</v>
      </c>
      <c r="K107" s="8">
        <v>0</v>
      </c>
      <c r="L107" s="8">
        <v>0</v>
      </c>
      <c r="M107" s="8">
        <v>0</v>
      </c>
      <c r="N107" s="8">
        <v>0</v>
      </c>
      <c r="O107" s="8"/>
      <c r="P107" s="8">
        <v>1350</v>
      </c>
      <c r="Q107" s="8">
        <v>0</v>
      </c>
      <c r="R107" s="118">
        <f t="shared" si="9"/>
        <v>1350</v>
      </c>
      <c r="S107" s="60">
        <f t="shared" si="7"/>
        <v>1350</v>
      </c>
      <c r="T107" s="60">
        <f t="shared" si="13"/>
        <v>0</v>
      </c>
      <c r="U107" s="60">
        <f t="shared" si="10"/>
        <v>0</v>
      </c>
      <c r="V107" s="60">
        <f t="shared" si="11"/>
        <v>0</v>
      </c>
      <c r="W107" s="60">
        <f t="shared" si="12"/>
        <v>1350</v>
      </c>
    </row>
    <row r="108" spans="1:23" x14ac:dyDescent="0.3">
      <c r="A108" s="38">
        <v>103</v>
      </c>
      <c r="B108" s="39" t="s">
        <v>105</v>
      </c>
      <c r="C108" s="107">
        <f>BCG!C108</f>
        <v>320567</v>
      </c>
      <c r="D108" s="109"/>
      <c r="E108" s="146">
        <f t="shared" si="8"/>
        <v>0</v>
      </c>
      <c r="F108" s="8"/>
      <c r="G108" s="8">
        <v>0</v>
      </c>
      <c r="H108" s="8">
        <v>0</v>
      </c>
      <c r="I108" s="8">
        <v>0</v>
      </c>
      <c r="J108" s="97">
        <v>1360</v>
      </c>
      <c r="K108" s="8">
        <v>160</v>
      </c>
      <c r="L108" s="8">
        <v>0</v>
      </c>
      <c r="M108" s="8">
        <v>570</v>
      </c>
      <c r="N108" s="8">
        <v>820</v>
      </c>
      <c r="O108" s="8"/>
      <c r="P108" s="8">
        <v>3350</v>
      </c>
      <c r="Q108" s="8">
        <v>0</v>
      </c>
      <c r="R108" s="118">
        <f t="shared" si="9"/>
        <v>6260</v>
      </c>
      <c r="S108" s="60">
        <f t="shared" si="7"/>
        <v>1252</v>
      </c>
      <c r="T108" s="60">
        <f t="shared" si="13"/>
        <v>0</v>
      </c>
      <c r="U108" s="60">
        <f t="shared" si="10"/>
        <v>1520</v>
      </c>
      <c r="V108" s="60">
        <f t="shared" si="11"/>
        <v>1390</v>
      </c>
      <c r="W108" s="60">
        <f t="shared" si="12"/>
        <v>3350</v>
      </c>
    </row>
    <row r="109" spans="1:23" x14ac:dyDescent="0.3">
      <c r="A109" s="38">
        <v>104</v>
      </c>
      <c r="B109" s="39" t="s">
        <v>106</v>
      </c>
      <c r="C109" s="107">
        <f>BCG!C109</f>
        <v>252994</v>
      </c>
      <c r="D109" s="109"/>
      <c r="E109" s="146">
        <f t="shared" si="8"/>
        <v>0</v>
      </c>
      <c r="F109" s="8"/>
      <c r="G109" s="8">
        <v>0</v>
      </c>
      <c r="H109" s="8">
        <v>0</v>
      </c>
      <c r="I109" s="8">
        <v>0</v>
      </c>
      <c r="J109" s="97">
        <v>0</v>
      </c>
      <c r="K109" s="8">
        <v>0</v>
      </c>
      <c r="L109" s="8">
        <v>0</v>
      </c>
      <c r="M109" s="8">
        <v>0</v>
      </c>
      <c r="N109" s="8">
        <v>0</v>
      </c>
      <c r="O109" s="8"/>
      <c r="P109" s="8">
        <v>2650</v>
      </c>
      <c r="Q109" s="8">
        <v>0</v>
      </c>
      <c r="R109" s="118">
        <f t="shared" si="9"/>
        <v>2650</v>
      </c>
      <c r="S109" s="60">
        <f t="shared" si="7"/>
        <v>2650</v>
      </c>
      <c r="T109" s="60">
        <f t="shared" si="13"/>
        <v>0</v>
      </c>
      <c r="U109" s="60">
        <f t="shared" si="10"/>
        <v>0</v>
      </c>
      <c r="V109" s="60">
        <f t="shared" si="11"/>
        <v>0</v>
      </c>
      <c r="W109" s="60">
        <f t="shared" si="12"/>
        <v>2650</v>
      </c>
    </row>
    <row r="110" spans="1:23" x14ac:dyDescent="0.3">
      <c r="A110" s="38">
        <v>105</v>
      </c>
      <c r="B110" s="39" t="s">
        <v>107</v>
      </c>
      <c r="C110" s="107">
        <f>BCG!C110</f>
        <v>283630</v>
      </c>
      <c r="D110" s="109"/>
      <c r="E110" s="146">
        <f t="shared" si="8"/>
        <v>0</v>
      </c>
      <c r="F110" s="8"/>
      <c r="G110" s="8">
        <v>0</v>
      </c>
      <c r="H110" s="8">
        <v>0</v>
      </c>
      <c r="I110" s="8">
        <v>0</v>
      </c>
      <c r="J110" s="97">
        <v>0</v>
      </c>
      <c r="K110" s="8">
        <v>0</v>
      </c>
      <c r="L110" s="8">
        <v>0</v>
      </c>
      <c r="M110" s="8">
        <v>0</v>
      </c>
      <c r="N110" s="8">
        <v>0</v>
      </c>
      <c r="O110" s="8"/>
      <c r="P110" s="8">
        <v>2970</v>
      </c>
      <c r="Q110" s="8">
        <v>0</v>
      </c>
      <c r="R110" s="118">
        <f t="shared" si="9"/>
        <v>2970</v>
      </c>
      <c r="S110" s="60">
        <f t="shared" si="7"/>
        <v>2970</v>
      </c>
      <c r="T110" s="60">
        <f t="shared" si="13"/>
        <v>0</v>
      </c>
      <c r="U110" s="60">
        <f t="shared" si="10"/>
        <v>0</v>
      </c>
      <c r="V110" s="60">
        <f t="shared" si="11"/>
        <v>0</v>
      </c>
      <c r="W110" s="60">
        <f t="shared" si="12"/>
        <v>2970</v>
      </c>
    </row>
    <row r="111" spans="1:23" x14ac:dyDescent="0.3">
      <c r="A111" s="38">
        <v>106</v>
      </c>
      <c r="B111" s="39" t="s">
        <v>108</v>
      </c>
      <c r="C111" s="107">
        <f>BCG!C111</f>
        <v>211720</v>
      </c>
      <c r="D111" s="109"/>
      <c r="E111" s="146">
        <f t="shared" si="8"/>
        <v>0</v>
      </c>
      <c r="F111" s="8"/>
      <c r="G111" s="8">
        <v>0</v>
      </c>
      <c r="H111" s="8">
        <v>0</v>
      </c>
      <c r="I111" s="8">
        <v>0</v>
      </c>
      <c r="J111" s="97">
        <v>0</v>
      </c>
      <c r="K111" s="8">
        <v>0</v>
      </c>
      <c r="L111" s="8">
        <v>0</v>
      </c>
      <c r="M111" s="8">
        <v>0</v>
      </c>
      <c r="N111" s="8">
        <v>0</v>
      </c>
      <c r="O111" s="8"/>
      <c r="P111" s="8">
        <v>2220</v>
      </c>
      <c r="Q111" s="8">
        <v>0</v>
      </c>
      <c r="R111" s="118">
        <f t="shared" si="9"/>
        <v>2220</v>
      </c>
      <c r="S111" s="60">
        <f t="shared" si="7"/>
        <v>2220</v>
      </c>
      <c r="T111" s="60">
        <f t="shared" si="13"/>
        <v>0</v>
      </c>
      <c r="U111" s="60">
        <f t="shared" si="10"/>
        <v>0</v>
      </c>
      <c r="V111" s="60">
        <f t="shared" si="11"/>
        <v>0</v>
      </c>
      <c r="W111" s="60">
        <f t="shared" si="12"/>
        <v>2220</v>
      </c>
    </row>
    <row r="112" spans="1:23" x14ac:dyDescent="0.3">
      <c r="A112" s="38">
        <v>107</v>
      </c>
      <c r="B112" s="39" t="s">
        <v>109</v>
      </c>
      <c r="C112" s="107">
        <f>BCG!C112</f>
        <v>246636</v>
      </c>
      <c r="D112" s="109"/>
      <c r="E112" s="146">
        <f t="shared" si="8"/>
        <v>0</v>
      </c>
      <c r="F112" s="8"/>
      <c r="G112" s="8">
        <v>0</v>
      </c>
      <c r="H112" s="8">
        <v>0</v>
      </c>
      <c r="I112" s="8">
        <v>0</v>
      </c>
      <c r="J112" s="97">
        <v>0</v>
      </c>
      <c r="K112" s="8">
        <v>0</v>
      </c>
      <c r="L112" s="8">
        <v>0</v>
      </c>
      <c r="M112" s="8">
        <v>0</v>
      </c>
      <c r="N112" s="8">
        <v>0</v>
      </c>
      <c r="O112" s="8"/>
      <c r="P112" s="8">
        <v>2580</v>
      </c>
      <c r="Q112" s="8">
        <v>0</v>
      </c>
      <c r="R112" s="118">
        <f t="shared" si="9"/>
        <v>2580</v>
      </c>
      <c r="S112" s="60">
        <f t="shared" si="7"/>
        <v>2580</v>
      </c>
      <c r="T112" s="60">
        <f t="shared" si="13"/>
        <v>0</v>
      </c>
      <c r="U112" s="60">
        <f t="shared" si="10"/>
        <v>0</v>
      </c>
      <c r="V112" s="60">
        <f t="shared" si="11"/>
        <v>0</v>
      </c>
      <c r="W112" s="60">
        <f t="shared" si="12"/>
        <v>2580</v>
      </c>
    </row>
    <row r="113" spans="1:23" x14ac:dyDescent="0.3">
      <c r="A113" s="38">
        <v>108</v>
      </c>
      <c r="B113" s="39" t="s">
        <v>110</v>
      </c>
      <c r="C113" s="107">
        <f>BCG!C113</f>
        <v>297154</v>
      </c>
      <c r="D113" s="109"/>
      <c r="E113" s="146">
        <f t="shared" si="8"/>
        <v>0</v>
      </c>
      <c r="F113" s="8"/>
      <c r="G113" s="8">
        <v>0</v>
      </c>
      <c r="H113" s="8">
        <v>0</v>
      </c>
      <c r="I113" s="8">
        <v>0</v>
      </c>
      <c r="J113" s="97">
        <v>0</v>
      </c>
      <c r="K113" s="8">
        <v>0</v>
      </c>
      <c r="L113" s="8">
        <v>0</v>
      </c>
      <c r="M113" s="8">
        <v>0</v>
      </c>
      <c r="N113" s="8">
        <v>0</v>
      </c>
      <c r="O113" s="8"/>
      <c r="P113" s="8">
        <v>3110</v>
      </c>
      <c r="Q113" s="8">
        <v>0</v>
      </c>
      <c r="R113" s="118">
        <f t="shared" si="9"/>
        <v>3110</v>
      </c>
      <c r="S113" s="60">
        <f t="shared" si="7"/>
        <v>3110</v>
      </c>
      <c r="T113" s="60">
        <f t="shared" si="13"/>
        <v>0</v>
      </c>
      <c r="U113" s="60">
        <f t="shared" si="10"/>
        <v>0</v>
      </c>
      <c r="V113" s="60">
        <f t="shared" si="11"/>
        <v>0</v>
      </c>
      <c r="W113" s="60">
        <f t="shared" si="12"/>
        <v>3110</v>
      </c>
    </row>
    <row r="114" spans="1:23" x14ac:dyDescent="0.3">
      <c r="A114" s="38">
        <v>109</v>
      </c>
      <c r="B114" s="39" t="s">
        <v>111</v>
      </c>
      <c r="C114" s="107">
        <f>BCG!C114</f>
        <v>526378</v>
      </c>
      <c r="D114" s="109"/>
      <c r="E114" s="146">
        <f t="shared" si="8"/>
        <v>0</v>
      </c>
      <c r="F114" s="8"/>
      <c r="G114" s="8">
        <v>0</v>
      </c>
      <c r="H114" s="8">
        <v>0</v>
      </c>
      <c r="I114" s="8">
        <v>0</v>
      </c>
      <c r="J114" s="97">
        <v>0</v>
      </c>
      <c r="K114" s="8">
        <v>0</v>
      </c>
      <c r="L114" s="8">
        <v>0</v>
      </c>
      <c r="M114" s="8">
        <v>0</v>
      </c>
      <c r="N114" s="8">
        <v>0</v>
      </c>
      <c r="O114" s="8"/>
      <c r="P114" s="8">
        <v>5500</v>
      </c>
      <c r="Q114" s="8">
        <v>0</v>
      </c>
      <c r="R114" s="118">
        <f t="shared" si="9"/>
        <v>5500</v>
      </c>
      <c r="S114" s="60">
        <f t="shared" si="7"/>
        <v>5500</v>
      </c>
      <c r="T114" s="60">
        <f t="shared" si="13"/>
        <v>0</v>
      </c>
      <c r="U114" s="60">
        <f t="shared" si="10"/>
        <v>0</v>
      </c>
      <c r="V114" s="60">
        <f t="shared" si="11"/>
        <v>0</v>
      </c>
      <c r="W114" s="60">
        <f t="shared" si="12"/>
        <v>5500</v>
      </c>
    </row>
    <row r="115" spans="1:23" x14ac:dyDescent="0.3">
      <c r="A115" s="38">
        <v>110</v>
      </c>
      <c r="B115" s="39" t="s">
        <v>112</v>
      </c>
      <c r="C115" s="107">
        <f>BCG!C115</f>
        <v>2007700</v>
      </c>
      <c r="D115" s="109"/>
      <c r="E115" s="146">
        <f t="shared" si="8"/>
        <v>0</v>
      </c>
      <c r="F115" s="8"/>
      <c r="G115" s="8">
        <v>0</v>
      </c>
      <c r="H115" s="8">
        <v>0</v>
      </c>
      <c r="I115" s="8">
        <v>0</v>
      </c>
      <c r="J115" s="97">
        <v>0</v>
      </c>
      <c r="K115" s="8">
        <v>0</v>
      </c>
      <c r="L115" s="8">
        <v>0</v>
      </c>
      <c r="M115" s="8">
        <v>0</v>
      </c>
      <c r="N115" s="8">
        <v>0</v>
      </c>
      <c r="O115" s="8"/>
      <c r="P115" s="8">
        <v>20960</v>
      </c>
      <c r="Q115" s="8">
        <v>0</v>
      </c>
      <c r="R115" s="118">
        <f t="shared" si="9"/>
        <v>20960</v>
      </c>
      <c r="S115" s="60">
        <f t="shared" si="7"/>
        <v>20960</v>
      </c>
      <c r="T115" s="60">
        <f t="shared" si="13"/>
        <v>0</v>
      </c>
      <c r="U115" s="60">
        <f t="shared" si="10"/>
        <v>0</v>
      </c>
      <c r="V115" s="60">
        <f t="shared" si="11"/>
        <v>0</v>
      </c>
      <c r="W115" s="60">
        <f t="shared" si="12"/>
        <v>20960</v>
      </c>
    </row>
    <row r="116" spans="1:23" x14ac:dyDescent="0.3">
      <c r="A116" s="38">
        <v>111</v>
      </c>
      <c r="B116" s="39" t="s">
        <v>113</v>
      </c>
      <c r="C116" s="107">
        <f>BCG!C116</f>
        <v>485582</v>
      </c>
      <c r="D116" s="109"/>
      <c r="E116" s="146">
        <f t="shared" si="8"/>
        <v>0</v>
      </c>
      <c r="F116" s="8"/>
      <c r="G116" s="8">
        <v>0</v>
      </c>
      <c r="H116" s="8">
        <v>0</v>
      </c>
      <c r="I116" s="8">
        <v>0</v>
      </c>
      <c r="J116" s="97">
        <v>0</v>
      </c>
      <c r="K116" s="8">
        <v>0</v>
      </c>
      <c r="L116" s="8">
        <v>0</v>
      </c>
      <c r="M116" s="8">
        <v>0</v>
      </c>
      <c r="N116" s="8">
        <v>0</v>
      </c>
      <c r="O116" s="8"/>
      <c r="P116" s="8">
        <v>5070</v>
      </c>
      <c r="Q116" s="8">
        <v>0</v>
      </c>
      <c r="R116" s="118">
        <f t="shared" si="9"/>
        <v>5070</v>
      </c>
      <c r="S116" s="60">
        <f t="shared" si="7"/>
        <v>5070</v>
      </c>
      <c r="T116" s="60">
        <f t="shared" si="13"/>
        <v>0</v>
      </c>
      <c r="U116" s="60">
        <f t="shared" si="10"/>
        <v>0</v>
      </c>
      <c r="V116" s="60">
        <f t="shared" si="11"/>
        <v>0</v>
      </c>
      <c r="W116" s="60">
        <f t="shared" si="12"/>
        <v>5070</v>
      </c>
    </row>
    <row r="117" spans="1:23" ht="17.25" thickBot="1" x14ac:dyDescent="0.35">
      <c r="A117" s="42">
        <v>112</v>
      </c>
      <c r="B117" s="43" t="s">
        <v>114</v>
      </c>
      <c r="C117" s="110">
        <f>BCG!C117</f>
        <v>240368</v>
      </c>
      <c r="D117" s="111"/>
      <c r="E117" s="147">
        <f t="shared" si="8"/>
        <v>0</v>
      </c>
      <c r="F117" s="8"/>
      <c r="G117" s="8">
        <v>0</v>
      </c>
      <c r="H117" s="8">
        <v>0</v>
      </c>
      <c r="I117" s="8">
        <v>0</v>
      </c>
      <c r="J117" s="97">
        <v>0</v>
      </c>
      <c r="K117" s="8">
        <v>0</v>
      </c>
      <c r="L117" s="8">
        <v>0</v>
      </c>
      <c r="M117" s="8">
        <v>0</v>
      </c>
      <c r="N117" s="8">
        <v>0</v>
      </c>
      <c r="O117" s="8"/>
      <c r="P117" s="8">
        <v>2510</v>
      </c>
      <c r="Q117" s="8">
        <v>0</v>
      </c>
      <c r="R117" s="118">
        <f t="shared" si="9"/>
        <v>2510</v>
      </c>
      <c r="S117" s="60">
        <f t="shared" si="7"/>
        <v>2510</v>
      </c>
      <c r="T117" s="60">
        <f t="shared" si="13"/>
        <v>0</v>
      </c>
      <c r="U117" s="60">
        <f t="shared" si="10"/>
        <v>0</v>
      </c>
      <c r="V117" s="60">
        <f t="shared" si="11"/>
        <v>0</v>
      </c>
      <c r="W117" s="60">
        <f t="shared" si="12"/>
        <v>2510</v>
      </c>
    </row>
    <row r="118" spans="1:23" ht="17.25" thickBot="1" x14ac:dyDescent="0.35">
      <c r="A118" s="46"/>
      <c r="B118" s="47"/>
      <c r="C118" s="48">
        <f>SUM(C6:C117)</f>
        <v>34844095</v>
      </c>
      <c r="D118" s="112">
        <f>SUM(D6:D117)</f>
        <v>0</v>
      </c>
      <c r="E118" s="112">
        <f>SUM(E6:E117)</f>
        <v>0</v>
      </c>
      <c r="F118" s="8">
        <f t="shared" ref="F118:Q118" si="14">SUM(F6:F117)</f>
        <v>0</v>
      </c>
      <c r="G118" s="8">
        <f t="shared" si="14"/>
        <v>0</v>
      </c>
      <c r="H118" s="8">
        <f t="shared" si="14"/>
        <v>1740</v>
      </c>
      <c r="I118" s="8">
        <f t="shared" si="14"/>
        <v>5110</v>
      </c>
      <c r="J118" s="8">
        <f t="shared" si="14"/>
        <v>24910</v>
      </c>
      <c r="K118" s="8">
        <f t="shared" si="14"/>
        <v>10730</v>
      </c>
      <c r="L118" s="8">
        <f t="shared" si="14"/>
        <v>3240</v>
      </c>
      <c r="M118" s="8">
        <f>SUM(M6:M117)</f>
        <v>13380</v>
      </c>
      <c r="N118" s="8">
        <f t="shared" si="14"/>
        <v>8710</v>
      </c>
      <c r="O118" s="8">
        <f t="shared" si="14"/>
        <v>0</v>
      </c>
      <c r="P118" s="8">
        <f t="shared" si="14"/>
        <v>360230</v>
      </c>
      <c r="Q118" s="8">
        <f t="shared" si="14"/>
        <v>4030</v>
      </c>
      <c r="R118" s="118">
        <f>SUM(F118:Q118)</f>
        <v>432080</v>
      </c>
      <c r="S118" s="60">
        <f t="shared" si="7"/>
        <v>48008.888888888891</v>
      </c>
      <c r="T118" s="60">
        <f>SUM(F118:H118)</f>
        <v>1740</v>
      </c>
      <c r="U118" s="60">
        <f t="shared" si="10"/>
        <v>40750</v>
      </c>
      <c r="V118" s="60">
        <f t="shared" si="11"/>
        <v>25330</v>
      </c>
      <c r="W118" s="60">
        <f t="shared" si="12"/>
        <v>364260</v>
      </c>
    </row>
    <row r="119" spans="1:23" x14ac:dyDescent="0.3">
      <c r="E119" s="114"/>
    </row>
  </sheetData>
  <mergeCells count="6">
    <mergeCell ref="S4:W4"/>
    <mergeCell ref="B1:C1"/>
    <mergeCell ref="B2:C2"/>
    <mergeCell ref="B3:C3"/>
    <mergeCell ref="C4:E4"/>
    <mergeCell ref="F4:Q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A1:H114"/>
  <sheetViews>
    <sheetView workbookViewId="0">
      <selection activeCell="H114" sqref="H114"/>
    </sheetView>
  </sheetViews>
  <sheetFormatPr defaultRowHeight="15" x14ac:dyDescent="0.25"/>
  <cols>
    <col min="1" max="1" width="15.5703125" bestFit="1" customWidth="1"/>
    <col min="2" max="3" width="10.140625" bestFit="1" customWidth="1"/>
    <col min="4" max="5" width="10.7109375" bestFit="1" customWidth="1"/>
    <col min="6" max="6" width="10.5703125" bestFit="1" customWidth="1"/>
    <col min="7" max="7" width="14.7109375" style="125" bestFit="1" customWidth="1"/>
    <col min="8" max="8" width="10.140625" style="132" bestFit="1" customWidth="1"/>
  </cols>
  <sheetData>
    <row r="1" spans="1:8" ht="15.75" thickBot="1" x14ac:dyDescent="0.3">
      <c r="A1" s="123" t="s">
        <v>157</v>
      </c>
      <c r="B1" s="124" t="s">
        <v>269</v>
      </c>
      <c r="C1" s="124" t="s">
        <v>270</v>
      </c>
      <c r="D1" s="124" t="s">
        <v>271</v>
      </c>
      <c r="E1" s="124" t="s">
        <v>272</v>
      </c>
      <c r="F1" s="124" t="s">
        <v>273</v>
      </c>
      <c r="G1" s="124" t="s">
        <v>274</v>
      </c>
      <c r="H1" s="124" t="s">
        <v>275</v>
      </c>
    </row>
    <row r="2" spans="1:8" x14ac:dyDescent="0.25">
      <c r="A2" t="s">
        <v>158</v>
      </c>
      <c r="B2" s="122">
        <v>52963</v>
      </c>
      <c r="C2" s="122">
        <v>56076</v>
      </c>
      <c r="D2" s="122">
        <v>17400</v>
      </c>
      <c r="E2" s="122">
        <v>91639</v>
      </c>
      <c r="F2" s="122">
        <v>108087</v>
      </c>
      <c r="G2" s="125">
        <v>952</v>
      </c>
      <c r="H2" s="126">
        <v>109039</v>
      </c>
    </row>
    <row r="3" spans="1:8" x14ac:dyDescent="0.25">
      <c r="A3" t="s">
        <v>159</v>
      </c>
      <c r="B3" s="122">
        <v>111503</v>
      </c>
      <c r="C3" s="122">
        <v>121310</v>
      </c>
      <c r="D3" s="122">
        <v>43022</v>
      </c>
      <c r="E3" s="122">
        <v>189791</v>
      </c>
      <c r="F3" s="122">
        <v>230866</v>
      </c>
      <c r="G3" s="127">
        <v>1947</v>
      </c>
      <c r="H3" s="126">
        <v>232813</v>
      </c>
    </row>
    <row r="4" spans="1:8" x14ac:dyDescent="0.25">
      <c r="A4" t="s">
        <v>160</v>
      </c>
      <c r="B4" s="122">
        <v>110095</v>
      </c>
      <c r="C4" s="122">
        <v>117391</v>
      </c>
      <c r="D4" s="122">
        <v>29167</v>
      </c>
      <c r="E4" s="122">
        <v>198319</v>
      </c>
      <c r="F4" s="122">
        <v>226280</v>
      </c>
      <c r="G4" s="127">
        <v>1206</v>
      </c>
      <c r="H4" s="126">
        <v>227486</v>
      </c>
    </row>
    <row r="5" spans="1:8" x14ac:dyDescent="0.25">
      <c r="A5" t="s">
        <v>161</v>
      </c>
      <c r="B5" s="122">
        <v>109276</v>
      </c>
      <c r="C5" s="122">
        <v>116051</v>
      </c>
      <c r="D5" s="122">
        <v>6628</v>
      </c>
      <c r="E5" s="122">
        <v>218699</v>
      </c>
      <c r="F5" s="122">
        <v>224823</v>
      </c>
      <c r="G5" s="125">
        <v>504</v>
      </c>
      <c r="H5" s="126">
        <v>225327</v>
      </c>
    </row>
    <row r="6" spans="1:8" x14ac:dyDescent="0.25">
      <c r="A6" t="s">
        <v>162</v>
      </c>
      <c r="B6" s="122">
        <v>72492</v>
      </c>
      <c r="C6" s="122">
        <v>74412</v>
      </c>
      <c r="D6" s="122">
        <v>21434</v>
      </c>
      <c r="E6" s="122">
        <v>125470</v>
      </c>
      <c r="F6" s="122">
        <v>145159</v>
      </c>
      <c r="G6" s="127">
        <v>1745</v>
      </c>
      <c r="H6" s="126">
        <v>146904</v>
      </c>
    </row>
    <row r="7" spans="1:8" x14ac:dyDescent="0.25">
      <c r="A7" t="s">
        <v>163</v>
      </c>
      <c r="B7" s="122">
        <v>58498</v>
      </c>
      <c r="C7" s="122">
        <v>53260</v>
      </c>
      <c r="D7" s="122">
        <v>11617</v>
      </c>
      <c r="E7" s="122">
        <v>100141</v>
      </c>
      <c r="F7" s="122">
        <v>98528</v>
      </c>
      <c r="G7" s="127">
        <v>13230</v>
      </c>
      <c r="H7" s="126">
        <v>111758</v>
      </c>
    </row>
    <row r="8" spans="1:8" x14ac:dyDescent="0.25">
      <c r="A8" t="s">
        <v>164</v>
      </c>
      <c r="B8" s="122">
        <v>131533</v>
      </c>
      <c r="C8" s="122">
        <v>139068</v>
      </c>
      <c r="D8" s="122">
        <v>7066</v>
      </c>
      <c r="E8" s="122">
        <v>263535</v>
      </c>
      <c r="F8" s="122">
        <v>269139</v>
      </c>
      <c r="G8" s="127">
        <v>1462</v>
      </c>
      <c r="H8" s="126">
        <v>270601</v>
      </c>
    </row>
    <row r="9" spans="1:8" x14ac:dyDescent="0.25">
      <c r="A9" t="s">
        <v>165</v>
      </c>
      <c r="B9" s="122">
        <v>92502</v>
      </c>
      <c r="C9" s="122">
        <v>98014</v>
      </c>
      <c r="D9" s="122">
        <v>9846</v>
      </c>
      <c r="E9" s="122">
        <v>180670</v>
      </c>
      <c r="F9" s="122">
        <v>188860</v>
      </c>
      <c r="G9" s="127">
        <v>1656</v>
      </c>
      <c r="H9" s="126">
        <v>190516</v>
      </c>
    </row>
    <row r="10" spans="1:8" x14ac:dyDescent="0.25">
      <c r="A10" t="s">
        <v>166</v>
      </c>
      <c r="B10" s="122">
        <v>180109</v>
      </c>
      <c r="C10" s="122">
        <v>188677</v>
      </c>
      <c r="D10" s="122">
        <v>22142</v>
      </c>
      <c r="E10" s="122">
        <v>346644</v>
      </c>
      <c r="F10" s="122">
        <v>365870</v>
      </c>
      <c r="G10" s="127">
        <v>2916</v>
      </c>
      <c r="H10" s="126">
        <v>368786</v>
      </c>
    </row>
    <row r="11" spans="1:8" x14ac:dyDescent="0.25">
      <c r="A11" t="s">
        <v>167</v>
      </c>
      <c r="B11" s="122">
        <v>373762</v>
      </c>
      <c r="C11" s="122">
        <v>411427</v>
      </c>
      <c r="D11" s="122">
        <v>62657</v>
      </c>
      <c r="E11" s="122">
        <v>722532</v>
      </c>
      <c r="F11" s="122">
        <v>778595</v>
      </c>
      <c r="G11" s="127">
        <v>6594</v>
      </c>
      <c r="H11" s="126">
        <v>785189</v>
      </c>
    </row>
    <row r="12" spans="1:8" x14ac:dyDescent="0.25">
      <c r="A12" t="s">
        <v>168</v>
      </c>
      <c r="B12" s="122">
        <v>100196</v>
      </c>
      <c r="C12" s="122">
        <v>108243</v>
      </c>
      <c r="D12" s="122">
        <v>23834</v>
      </c>
      <c r="E12" s="122">
        <v>184605</v>
      </c>
      <c r="F12" s="122">
        <v>207538</v>
      </c>
      <c r="G12" s="125">
        <v>901</v>
      </c>
      <c r="H12" s="126">
        <v>208439</v>
      </c>
    </row>
    <row r="13" spans="1:8" x14ac:dyDescent="0.25">
      <c r="A13" t="s">
        <v>169</v>
      </c>
      <c r="B13" s="122">
        <v>105938</v>
      </c>
      <c r="C13" s="122">
        <v>105745</v>
      </c>
      <c r="D13" s="122">
        <v>6730</v>
      </c>
      <c r="E13" s="122">
        <v>204953</v>
      </c>
      <c r="F13" s="122">
        <v>210351</v>
      </c>
      <c r="G13" s="127">
        <v>1332</v>
      </c>
      <c r="H13" s="126">
        <v>211683</v>
      </c>
    </row>
    <row r="14" spans="1:8" x14ac:dyDescent="0.25">
      <c r="A14" t="s">
        <v>170</v>
      </c>
      <c r="B14" s="122">
        <v>188462</v>
      </c>
      <c r="C14" s="122">
        <v>201614</v>
      </c>
      <c r="D14" s="122">
        <v>29013</v>
      </c>
      <c r="E14" s="122">
        <v>361063</v>
      </c>
      <c r="F14" s="122">
        <v>389044</v>
      </c>
      <c r="G14" s="127">
        <v>1032</v>
      </c>
      <c r="H14" s="126">
        <v>390076</v>
      </c>
    </row>
    <row r="15" spans="1:8" x14ac:dyDescent="0.25">
      <c r="A15" t="s">
        <v>171</v>
      </c>
      <c r="B15" s="122">
        <v>60309</v>
      </c>
      <c r="C15" s="122">
        <v>63735</v>
      </c>
      <c r="D15" s="122">
        <v>2862</v>
      </c>
      <c r="E15" s="122">
        <v>121182</v>
      </c>
      <c r="F15" s="122">
        <v>123583</v>
      </c>
      <c r="G15" s="125">
        <v>461</v>
      </c>
      <c r="H15" s="126">
        <v>124044</v>
      </c>
    </row>
    <row r="16" spans="1:8" x14ac:dyDescent="0.25">
      <c r="A16" t="s">
        <v>172</v>
      </c>
      <c r="B16" s="122">
        <v>213443</v>
      </c>
      <c r="C16" s="122">
        <v>222963</v>
      </c>
      <c r="D16" s="122">
        <v>146172</v>
      </c>
      <c r="E16" s="122">
        <v>290234</v>
      </c>
      <c r="F16" s="122">
        <v>415115</v>
      </c>
      <c r="G16" s="127">
        <v>21291</v>
      </c>
      <c r="H16" s="126">
        <v>436406</v>
      </c>
    </row>
    <row r="17" spans="1:8" x14ac:dyDescent="0.25">
      <c r="A17" t="s">
        <v>173</v>
      </c>
      <c r="B17" s="122">
        <v>90796</v>
      </c>
      <c r="C17" s="122">
        <v>98122</v>
      </c>
      <c r="D17" s="122">
        <v>6269</v>
      </c>
      <c r="E17" s="122">
        <v>182649</v>
      </c>
      <c r="F17" s="122">
        <v>188918</v>
      </c>
      <c r="G17" s="125" t="s">
        <v>276</v>
      </c>
      <c r="H17" s="126">
        <v>188918</v>
      </c>
    </row>
    <row r="18" spans="1:8" x14ac:dyDescent="0.25">
      <c r="A18" t="s">
        <v>174</v>
      </c>
      <c r="B18" s="122">
        <v>74405</v>
      </c>
      <c r="C18" s="122">
        <v>76670</v>
      </c>
      <c r="D18" s="122">
        <v>9682</v>
      </c>
      <c r="E18" s="122">
        <v>141393</v>
      </c>
      <c r="F18" s="122">
        <v>149895</v>
      </c>
      <c r="G18" s="127">
        <v>1180</v>
      </c>
      <c r="H18" s="126">
        <v>151075</v>
      </c>
    </row>
    <row r="19" spans="1:8" x14ac:dyDescent="0.25">
      <c r="A19" t="s">
        <v>175</v>
      </c>
      <c r="B19" s="122">
        <v>44770</v>
      </c>
      <c r="C19" s="122">
        <v>44483</v>
      </c>
      <c r="D19" s="122">
        <v>7686</v>
      </c>
      <c r="E19" s="122">
        <v>81567</v>
      </c>
      <c r="F19" s="122">
        <v>88657</v>
      </c>
      <c r="G19" s="125">
        <v>596</v>
      </c>
      <c r="H19" s="126">
        <v>89253</v>
      </c>
    </row>
    <row r="20" spans="1:8" x14ac:dyDescent="0.25">
      <c r="A20" t="s">
        <v>176</v>
      </c>
      <c r="B20" s="122">
        <v>85837</v>
      </c>
      <c r="C20" s="122">
        <v>91485</v>
      </c>
      <c r="D20" s="122">
        <v>16167</v>
      </c>
      <c r="E20" s="122">
        <v>161155</v>
      </c>
      <c r="F20" s="122">
        <v>176419</v>
      </c>
      <c r="G20" s="125">
        <v>903</v>
      </c>
      <c r="H20" s="126">
        <v>177322</v>
      </c>
    </row>
    <row r="21" spans="1:8" x14ac:dyDescent="0.25">
      <c r="A21" t="s">
        <v>177</v>
      </c>
      <c r="B21" s="122">
        <v>58076</v>
      </c>
      <c r="C21" s="122">
        <v>55493</v>
      </c>
      <c r="D21" s="122">
        <v>7285</v>
      </c>
      <c r="E21" s="122">
        <v>106284</v>
      </c>
      <c r="F21" s="122">
        <v>108059</v>
      </c>
      <c r="G21" s="127">
        <v>5510</v>
      </c>
      <c r="H21" s="126">
        <v>113569</v>
      </c>
    </row>
    <row r="22" spans="1:8" x14ac:dyDescent="0.25">
      <c r="A22" t="s">
        <v>178</v>
      </c>
      <c r="B22" s="122">
        <v>108020</v>
      </c>
      <c r="C22" s="122">
        <v>116125</v>
      </c>
      <c r="D22" s="122">
        <v>35198</v>
      </c>
      <c r="E22" s="122">
        <v>188947</v>
      </c>
      <c r="F22" s="122">
        <v>222987</v>
      </c>
      <c r="G22" s="127">
        <v>1158</v>
      </c>
      <c r="H22" s="126">
        <v>224145</v>
      </c>
    </row>
    <row r="23" spans="1:8" x14ac:dyDescent="0.25">
      <c r="A23" t="s">
        <v>179</v>
      </c>
      <c r="B23" s="122">
        <v>114310</v>
      </c>
      <c r="C23" s="122">
        <v>121311</v>
      </c>
      <c r="D23" s="122">
        <v>41063</v>
      </c>
      <c r="E23" s="122">
        <v>194558</v>
      </c>
      <c r="F23" s="122">
        <v>230360</v>
      </c>
      <c r="G23" s="127">
        <v>5261</v>
      </c>
      <c r="H23" s="126">
        <v>235621</v>
      </c>
    </row>
    <row r="24" spans="1:8" x14ac:dyDescent="0.25">
      <c r="A24" t="s">
        <v>180</v>
      </c>
      <c r="B24" s="122">
        <v>156308</v>
      </c>
      <c r="C24" s="122">
        <v>169219</v>
      </c>
      <c r="D24" s="122">
        <v>55958</v>
      </c>
      <c r="E24" s="122">
        <v>269569</v>
      </c>
      <c r="F24" s="122">
        <v>322512</v>
      </c>
      <c r="G24" s="127">
        <v>3015</v>
      </c>
      <c r="H24" s="126">
        <v>325527</v>
      </c>
    </row>
    <row r="25" spans="1:8" x14ac:dyDescent="0.25">
      <c r="A25" t="s">
        <v>181</v>
      </c>
      <c r="B25" s="122">
        <v>119068</v>
      </c>
      <c r="C25" s="122">
        <v>126805</v>
      </c>
      <c r="D25" s="122">
        <v>36249</v>
      </c>
      <c r="E25" s="122">
        <v>209624</v>
      </c>
      <c r="F25" s="122">
        <v>245223</v>
      </c>
      <c r="G25" s="125">
        <v>650</v>
      </c>
      <c r="H25" s="126">
        <v>245873</v>
      </c>
    </row>
    <row r="26" spans="1:8" x14ac:dyDescent="0.25">
      <c r="A26" t="s">
        <v>182</v>
      </c>
      <c r="B26" s="122">
        <v>49134</v>
      </c>
      <c r="C26" s="122">
        <v>51337</v>
      </c>
      <c r="D26" s="122">
        <v>15196</v>
      </c>
      <c r="E26" s="122">
        <v>85275</v>
      </c>
      <c r="F26" s="122">
        <v>99223</v>
      </c>
      <c r="G26" s="127">
        <v>1248</v>
      </c>
      <c r="H26" s="126">
        <v>100471</v>
      </c>
    </row>
    <row r="27" spans="1:8" x14ac:dyDescent="0.25">
      <c r="A27" t="s">
        <v>183</v>
      </c>
      <c r="B27" s="122">
        <v>48084</v>
      </c>
      <c r="C27" s="122">
        <v>41876</v>
      </c>
      <c r="D27" s="122">
        <v>9808</v>
      </c>
      <c r="E27" s="122">
        <v>80152</v>
      </c>
      <c r="F27" s="122">
        <v>86430</v>
      </c>
      <c r="G27" s="127">
        <v>3530</v>
      </c>
      <c r="H27" s="126">
        <v>89960</v>
      </c>
    </row>
    <row r="28" spans="1:8" x14ac:dyDescent="0.25">
      <c r="A28" t="s">
        <v>184</v>
      </c>
      <c r="B28" s="122">
        <v>155253</v>
      </c>
      <c r="C28" s="122">
        <v>165215</v>
      </c>
      <c r="D28" s="122">
        <v>23039</v>
      </c>
      <c r="E28" s="122">
        <v>297429</v>
      </c>
      <c r="F28" s="122">
        <v>319706</v>
      </c>
      <c r="G28" s="125">
        <v>762</v>
      </c>
      <c r="H28" s="126">
        <v>320468</v>
      </c>
    </row>
    <row r="29" spans="1:8" x14ac:dyDescent="0.25">
      <c r="A29" t="s">
        <v>185</v>
      </c>
      <c r="B29" s="122">
        <v>88650</v>
      </c>
      <c r="C29" s="122">
        <v>93929</v>
      </c>
      <c r="D29" s="122">
        <v>19810</v>
      </c>
      <c r="E29" s="122">
        <v>162769</v>
      </c>
      <c r="F29" s="122">
        <v>181542</v>
      </c>
      <c r="G29" s="127">
        <v>1037</v>
      </c>
      <c r="H29" s="126">
        <v>182579</v>
      </c>
    </row>
    <row r="30" spans="1:8" x14ac:dyDescent="0.25">
      <c r="A30" t="s">
        <v>186</v>
      </c>
      <c r="B30" s="122">
        <v>81520</v>
      </c>
      <c r="C30" s="122">
        <v>78555</v>
      </c>
      <c r="D30" s="122">
        <v>12443</v>
      </c>
      <c r="E30" s="122">
        <v>147632</v>
      </c>
      <c r="F30" s="122">
        <v>158732</v>
      </c>
      <c r="G30" s="127">
        <v>1343</v>
      </c>
      <c r="H30" s="126">
        <v>160075</v>
      </c>
    </row>
    <row r="31" spans="1:8" x14ac:dyDescent="0.25">
      <c r="A31" t="s">
        <v>187</v>
      </c>
      <c r="B31" s="122">
        <v>215610</v>
      </c>
      <c r="C31" s="122">
        <v>228123</v>
      </c>
      <c r="D31" s="122">
        <v>152276</v>
      </c>
      <c r="E31" s="122">
        <v>291457</v>
      </c>
      <c r="F31" s="122">
        <v>435126</v>
      </c>
      <c r="G31" s="127">
        <v>8607</v>
      </c>
      <c r="H31" s="126">
        <v>443733</v>
      </c>
    </row>
    <row r="32" spans="1:8" x14ac:dyDescent="0.25">
      <c r="A32" t="s">
        <v>188</v>
      </c>
      <c r="B32" s="122">
        <v>286705</v>
      </c>
      <c r="C32" s="122">
        <v>287198</v>
      </c>
      <c r="D32" s="122">
        <v>106492</v>
      </c>
      <c r="E32" s="122">
        <v>467411</v>
      </c>
      <c r="F32" s="122">
        <v>565189</v>
      </c>
      <c r="G32" s="127">
        <v>8714</v>
      </c>
      <c r="H32" s="126">
        <v>573903</v>
      </c>
    </row>
    <row r="33" spans="1:8" x14ac:dyDescent="0.25">
      <c r="A33" t="s">
        <v>189</v>
      </c>
      <c r="B33" s="122">
        <v>120308</v>
      </c>
      <c r="C33" s="122">
        <v>127775</v>
      </c>
      <c r="D33" s="122">
        <v>63321</v>
      </c>
      <c r="E33" s="122">
        <v>184762</v>
      </c>
      <c r="F33" s="122">
        <v>243657</v>
      </c>
      <c r="G33" s="127">
        <v>4426</v>
      </c>
      <c r="H33" s="126">
        <v>248083</v>
      </c>
    </row>
    <row r="34" spans="1:8" x14ac:dyDescent="0.25">
      <c r="A34" s="120" t="s">
        <v>156</v>
      </c>
      <c r="B34" s="128">
        <v>242023</v>
      </c>
      <c r="C34" s="128">
        <v>264365</v>
      </c>
      <c r="D34" s="129">
        <v>68301</v>
      </c>
      <c r="E34" s="128">
        <v>498087</v>
      </c>
      <c r="F34" s="121">
        <v>503185</v>
      </c>
      <c r="G34" s="128">
        <v>3203</v>
      </c>
      <c r="H34" s="130">
        <v>506388</v>
      </c>
    </row>
    <row r="35" spans="1:8" x14ac:dyDescent="0.25">
      <c r="A35" t="s">
        <v>190</v>
      </c>
      <c r="B35" s="122">
        <v>237549</v>
      </c>
      <c r="C35" s="122">
        <v>254567</v>
      </c>
      <c r="D35" s="122">
        <v>52831</v>
      </c>
      <c r="E35" s="122">
        <v>439285</v>
      </c>
      <c r="F35" s="122">
        <v>488327</v>
      </c>
      <c r="G35" s="127">
        <v>3789</v>
      </c>
      <c r="H35" s="126">
        <v>492116</v>
      </c>
    </row>
    <row r="36" spans="1:8" x14ac:dyDescent="0.25">
      <c r="A36" t="s">
        <v>191</v>
      </c>
      <c r="B36" s="122">
        <v>227609</v>
      </c>
      <c r="C36" s="122">
        <v>240647</v>
      </c>
      <c r="D36" s="122">
        <v>169147</v>
      </c>
      <c r="E36" s="122">
        <v>299109</v>
      </c>
      <c r="F36" s="122">
        <v>458368</v>
      </c>
      <c r="G36" s="127">
        <v>9888</v>
      </c>
      <c r="H36" s="126">
        <v>468256</v>
      </c>
    </row>
    <row r="37" spans="1:8" x14ac:dyDescent="0.25">
      <c r="A37" t="s">
        <v>192</v>
      </c>
      <c r="B37" s="122">
        <v>79932</v>
      </c>
      <c r="C37" s="122">
        <v>89342</v>
      </c>
      <c r="D37" s="122">
        <v>11543</v>
      </c>
      <c r="E37" s="122">
        <v>157731</v>
      </c>
      <c r="F37" s="122">
        <v>167935</v>
      </c>
      <c r="G37" s="127">
        <v>1339</v>
      </c>
      <c r="H37" s="126">
        <v>169274</v>
      </c>
    </row>
    <row r="38" spans="1:8" x14ac:dyDescent="0.25">
      <c r="A38" t="s">
        <v>193</v>
      </c>
      <c r="B38" s="122">
        <v>252164</v>
      </c>
      <c r="C38" s="122">
        <v>281996</v>
      </c>
      <c r="D38" s="122">
        <v>76568</v>
      </c>
      <c r="E38" s="122">
        <v>457592</v>
      </c>
      <c r="F38" s="122">
        <v>523984</v>
      </c>
      <c r="G38" s="127">
        <v>10176</v>
      </c>
      <c r="H38" s="126">
        <v>534160</v>
      </c>
    </row>
    <row r="39" spans="1:8" x14ac:dyDescent="0.25">
      <c r="A39" t="s">
        <v>194</v>
      </c>
      <c r="B39" s="122">
        <v>234869</v>
      </c>
      <c r="C39" s="122">
        <v>239347</v>
      </c>
      <c r="D39" s="122">
        <v>121593</v>
      </c>
      <c r="E39" s="122">
        <v>352623</v>
      </c>
      <c r="F39" s="122">
        <v>469012</v>
      </c>
      <c r="G39" s="127">
        <v>5204</v>
      </c>
      <c r="H39" s="126">
        <v>474216</v>
      </c>
    </row>
    <row r="40" spans="1:8" x14ac:dyDescent="0.25">
      <c r="A40" t="s">
        <v>195</v>
      </c>
      <c r="B40" s="122">
        <v>104070</v>
      </c>
      <c r="C40" s="122">
        <v>109304</v>
      </c>
      <c r="D40" s="122">
        <v>4010</v>
      </c>
      <c r="E40" s="122">
        <v>209364</v>
      </c>
      <c r="F40" s="122">
        <v>212274</v>
      </c>
      <c r="G40" s="127">
        <v>1100</v>
      </c>
      <c r="H40" s="126">
        <v>213374</v>
      </c>
    </row>
    <row r="41" spans="1:8" x14ac:dyDescent="0.25">
      <c r="A41" t="s">
        <v>196</v>
      </c>
      <c r="B41" s="122">
        <v>30633</v>
      </c>
      <c r="C41" s="122">
        <v>22773</v>
      </c>
      <c r="D41" s="122">
        <v>4859</v>
      </c>
      <c r="E41" s="122">
        <v>48547</v>
      </c>
      <c r="F41" s="122">
        <v>50285</v>
      </c>
      <c r="G41" s="127">
        <v>3121</v>
      </c>
      <c r="H41" s="126">
        <v>53406</v>
      </c>
    </row>
    <row r="42" spans="1:8" x14ac:dyDescent="0.25">
      <c r="A42" t="s">
        <v>197</v>
      </c>
      <c r="B42" s="122">
        <v>115160</v>
      </c>
      <c r="C42" s="122">
        <v>121767</v>
      </c>
      <c r="D42" s="122">
        <v>16796</v>
      </c>
      <c r="E42" s="122">
        <v>220131</v>
      </c>
      <c r="F42" s="122">
        <v>235047</v>
      </c>
      <c r="G42" s="127">
        <v>1880</v>
      </c>
      <c r="H42" s="126">
        <v>236927</v>
      </c>
    </row>
    <row r="43" spans="1:8" x14ac:dyDescent="0.25">
      <c r="A43" t="s">
        <v>198</v>
      </c>
      <c r="B43" s="122">
        <v>89362</v>
      </c>
      <c r="C43" s="122">
        <v>94769</v>
      </c>
      <c r="D43" s="122">
        <v>32461</v>
      </c>
      <c r="E43" s="122">
        <v>151670</v>
      </c>
      <c r="F43" s="122">
        <v>179050</v>
      </c>
      <c r="G43" s="127">
        <v>5081</v>
      </c>
      <c r="H43" s="126">
        <v>184131</v>
      </c>
    </row>
    <row r="44" spans="1:8" x14ac:dyDescent="0.25">
      <c r="A44" t="s">
        <v>199</v>
      </c>
      <c r="B44" s="122">
        <v>722638</v>
      </c>
      <c r="C44" s="122">
        <v>793572</v>
      </c>
      <c r="D44" s="122">
        <v>1516210</v>
      </c>
      <c r="E44" t="s">
        <v>276</v>
      </c>
      <c r="F44" s="122">
        <v>1475813</v>
      </c>
      <c r="G44" s="127">
        <v>40397</v>
      </c>
      <c r="H44" s="126">
        <v>1516210</v>
      </c>
    </row>
    <row r="45" spans="1:8" x14ac:dyDescent="0.25">
      <c r="A45" t="s">
        <v>200</v>
      </c>
      <c r="B45" s="122">
        <v>236150</v>
      </c>
      <c r="C45" s="122">
        <v>254105</v>
      </c>
      <c r="D45" s="122">
        <v>17725</v>
      </c>
      <c r="E45" s="122">
        <v>472530</v>
      </c>
      <c r="F45" s="122">
        <v>484872</v>
      </c>
      <c r="G45" s="127">
        <v>5383</v>
      </c>
      <c r="H45" s="126">
        <v>490255</v>
      </c>
    </row>
    <row r="46" spans="1:8" x14ac:dyDescent="0.25">
      <c r="A46" t="s">
        <v>201</v>
      </c>
      <c r="B46" s="122">
        <v>205802</v>
      </c>
      <c r="C46" s="122">
        <v>215668</v>
      </c>
      <c r="D46" s="122">
        <v>19240</v>
      </c>
      <c r="E46" s="122">
        <v>402230</v>
      </c>
      <c r="F46" s="122">
        <v>417394</v>
      </c>
      <c r="G46" s="127">
        <v>4076</v>
      </c>
      <c r="H46" s="126">
        <v>421470</v>
      </c>
    </row>
    <row r="47" spans="1:8" x14ac:dyDescent="0.25">
      <c r="A47" t="s">
        <v>202</v>
      </c>
      <c r="B47" s="122">
        <v>120361</v>
      </c>
      <c r="C47" s="122">
        <v>131714</v>
      </c>
      <c r="D47" s="122">
        <v>51694</v>
      </c>
      <c r="E47" s="122">
        <v>200381</v>
      </c>
      <c r="F47" s="122">
        <v>250324</v>
      </c>
      <c r="G47" s="127">
        <v>1751</v>
      </c>
      <c r="H47" s="126">
        <v>252075</v>
      </c>
    </row>
    <row r="48" spans="1:8" x14ac:dyDescent="0.25">
      <c r="A48" t="s">
        <v>203</v>
      </c>
      <c r="B48" s="122">
        <v>51169</v>
      </c>
      <c r="C48" s="122">
        <v>53411</v>
      </c>
      <c r="D48" s="122">
        <v>12345</v>
      </c>
      <c r="E48" s="122">
        <v>92235</v>
      </c>
      <c r="F48" s="122">
        <v>103808</v>
      </c>
      <c r="G48" s="125">
        <v>772</v>
      </c>
      <c r="H48" s="126">
        <v>104580</v>
      </c>
    </row>
    <row r="49" spans="1:8" x14ac:dyDescent="0.25">
      <c r="A49" t="s">
        <v>204</v>
      </c>
      <c r="B49" s="122">
        <v>338796</v>
      </c>
      <c r="C49" s="122">
        <v>363233</v>
      </c>
      <c r="D49" s="122">
        <v>172053</v>
      </c>
      <c r="E49" s="122">
        <v>529976</v>
      </c>
      <c r="F49" s="122">
        <v>696417</v>
      </c>
      <c r="G49" s="127">
        <v>5612</v>
      </c>
      <c r="H49" s="126">
        <v>702029</v>
      </c>
    </row>
    <row r="50" spans="1:8" x14ac:dyDescent="0.25">
      <c r="A50" t="s">
        <v>205</v>
      </c>
      <c r="B50" s="122">
        <v>80845</v>
      </c>
      <c r="C50" s="122">
        <v>84708</v>
      </c>
      <c r="D50" s="122">
        <v>6947</v>
      </c>
      <c r="E50" s="122">
        <v>158606</v>
      </c>
      <c r="F50" s="122">
        <v>162802</v>
      </c>
      <c r="G50" s="127">
        <v>2751</v>
      </c>
      <c r="H50" s="126">
        <v>165553</v>
      </c>
    </row>
    <row r="51" spans="1:8" x14ac:dyDescent="0.25">
      <c r="A51" t="s">
        <v>206</v>
      </c>
      <c r="B51" s="122">
        <v>180541</v>
      </c>
      <c r="C51" s="122">
        <v>189669</v>
      </c>
      <c r="D51" s="122">
        <v>26588</v>
      </c>
      <c r="E51" s="122">
        <v>343622</v>
      </c>
      <c r="F51" s="122">
        <v>366471</v>
      </c>
      <c r="G51" s="127">
        <v>3739</v>
      </c>
      <c r="H51" s="126">
        <v>370210</v>
      </c>
    </row>
    <row r="52" spans="1:8" x14ac:dyDescent="0.25">
      <c r="A52" t="s">
        <v>207</v>
      </c>
      <c r="B52" s="122">
        <v>389278</v>
      </c>
      <c r="C52" s="122">
        <v>399436</v>
      </c>
      <c r="D52" s="122">
        <v>61918</v>
      </c>
      <c r="E52" s="122">
        <v>726796</v>
      </c>
      <c r="F52" s="122">
        <v>783496</v>
      </c>
      <c r="G52" s="127">
        <v>5218</v>
      </c>
      <c r="H52" s="126">
        <v>788714</v>
      </c>
    </row>
    <row r="53" spans="1:8" x14ac:dyDescent="0.25">
      <c r="A53" t="s">
        <v>208</v>
      </c>
      <c r="B53" s="122">
        <v>75339</v>
      </c>
      <c r="C53" s="122">
        <v>73267</v>
      </c>
      <c r="D53" s="122">
        <v>33262</v>
      </c>
      <c r="E53" s="122">
        <v>115344</v>
      </c>
      <c r="F53" s="122">
        <v>144770</v>
      </c>
      <c r="G53" s="127">
        <v>3836</v>
      </c>
      <c r="H53" s="126">
        <v>148606</v>
      </c>
    </row>
    <row r="54" spans="1:8" x14ac:dyDescent="0.25">
      <c r="A54" t="s">
        <v>209</v>
      </c>
      <c r="B54" s="122">
        <v>97008</v>
      </c>
      <c r="C54" s="122">
        <v>105622</v>
      </c>
      <c r="D54" s="122">
        <v>8478</v>
      </c>
      <c r="E54" s="122">
        <v>194152</v>
      </c>
      <c r="F54" s="122">
        <v>201919</v>
      </c>
      <c r="G54" s="125">
        <v>711</v>
      </c>
      <c r="H54" s="126">
        <v>202630</v>
      </c>
    </row>
    <row r="55" spans="1:8" x14ac:dyDescent="0.25">
      <c r="A55" t="s">
        <v>210</v>
      </c>
      <c r="B55" s="122">
        <v>165266</v>
      </c>
      <c r="C55" s="122">
        <v>163278</v>
      </c>
      <c r="D55" s="122">
        <v>27406</v>
      </c>
      <c r="E55" s="122">
        <v>301138</v>
      </c>
      <c r="F55" s="122">
        <v>325861</v>
      </c>
      <c r="G55" s="127">
        <v>2683</v>
      </c>
      <c r="H55" s="126">
        <v>328544</v>
      </c>
    </row>
    <row r="56" spans="1:8" x14ac:dyDescent="0.25">
      <c r="A56" t="s">
        <v>211</v>
      </c>
      <c r="B56" s="122">
        <v>133541</v>
      </c>
      <c r="C56" s="122">
        <v>134647</v>
      </c>
      <c r="D56" s="122">
        <v>56244</v>
      </c>
      <c r="E56" s="122">
        <v>211944</v>
      </c>
      <c r="F56" s="122">
        <v>265390</v>
      </c>
      <c r="G56" s="127">
        <v>2798</v>
      </c>
      <c r="H56" s="126">
        <v>268188</v>
      </c>
    </row>
    <row r="57" spans="1:8" x14ac:dyDescent="0.25">
      <c r="A57" t="s">
        <v>212</v>
      </c>
      <c r="B57" s="122">
        <v>128741</v>
      </c>
      <c r="C57" s="122">
        <v>158438</v>
      </c>
      <c r="D57" s="122">
        <v>17561</v>
      </c>
      <c r="E57" s="122">
        <v>269618</v>
      </c>
      <c r="F57" s="122">
        <v>284031</v>
      </c>
      <c r="G57" s="127">
        <v>3148</v>
      </c>
      <c r="H57" s="126">
        <v>287179</v>
      </c>
    </row>
    <row r="58" spans="1:8" x14ac:dyDescent="0.25">
      <c r="A58" t="s">
        <v>213</v>
      </c>
      <c r="B58" s="122">
        <v>98438</v>
      </c>
      <c r="C58" s="122">
        <v>105574</v>
      </c>
      <c r="D58" s="122">
        <v>44604</v>
      </c>
      <c r="E58" s="122">
        <v>159408</v>
      </c>
      <c r="F58" s="122">
        <v>202754</v>
      </c>
      <c r="G58" s="127">
        <v>1258</v>
      </c>
      <c r="H58" s="126">
        <v>204012</v>
      </c>
    </row>
    <row r="59" spans="1:8" x14ac:dyDescent="0.25">
      <c r="A59" t="s">
        <v>214</v>
      </c>
      <c r="B59" s="122">
        <v>102091</v>
      </c>
      <c r="C59" s="122">
        <v>106072</v>
      </c>
      <c r="D59" s="122">
        <v>37825</v>
      </c>
      <c r="E59" s="122">
        <v>170338</v>
      </c>
      <c r="F59" s="122">
        <v>206716</v>
      </c>
      <c r="G59" s="127">
        <v>1447</v>
      </c>
      <c r="H59" s="126">
        <v>208163</v>
      </c>
    </row>
    <row r="60" spans="1:8" x14ac:dyDescent="0.25">
      <c r="A60" t="s">
        <v>215</v>
      </c>
      <c r="B60" s="122">
        <v>117439</v>
      </c>
      <c r="C60" s="122">
        <v>124439</v>
      </c>
      <c r="D60" s="122">
        <v>8833</v>
      </c>
      <c r="E60" s="122">
        <v>233045</v>
      </c>
      <c r="F60" s="122">
        <v>240618</v>
      </c>
      <c r="G60" s="127">
        <v>1260</v>
      </c>
      <c r="H60" s="126">
        <v>241878</v>
      </c>
    </row>
    <row r="61" spans="1:8" x14ac:dyDescent="0.25">
      <c r="A61" t="s">
        <v>216</v>
      </c>
      <c r="B61" s="122">
        <v>85291</v>
      </c>
      <c r="C61" s="122">
        <v>93618</v>
      </c>
      <c r="D61" s="122">
        <v>13990</v>
      </c>
      <c r="E61" s="122">
        <v>164919</v>
      </c>
      <c r="F61" s="122">
        <v>169933</v>
      </c>
      <c r="G61" s="127">
        <v>8976</v>
      </c>
      <c r="H61" s="126">
        <v>178909</v>
      </c>
    </row>
    <row r="62" spans="1:8" x14ac:dyDescent="0.25">
      <c r="A62" t="s">
        <v>217</v>
      </c>
      <c r="B62" s="122">
        <v>125289</v>
      </c>
      <c r="C62" s="122">
        <v>132784</v>
      </c>
      <c r="D62" s="122">
        <v>11463</v>
      </c>
      <c r="E62" s="122">
        <v>246610</v>
      </c>
      <c r="F62" s="122">
        <v>256660</v>
      </c>
      <c r="G62" s="127">
        <v>1413</v>
      </c>
      <c r="H62" s="126">
        <v>258073</v>
      </c>
    </row>
    <row r="63" spans="1:8" x14ac:dyDescent="0.25">
      <c r="A63" t="s">
        <v>218</v>
      </c>
      <c r="B63" s="122">
        <v>48579</v>
      </c>
      <c r="C63" s="122">
        <v>47044</v>
      </c>
      <c r="D63" s="122">
        <v>3576</v>
      </c>
      <c r="E63" s="122">
        <v>92047</v>
      </c>
      <c r="F63" s="122">
        <v>95104</v>
      </c>
      <c r="G63" s="125">
        <v>519</v>
      </c>
      <c r="H63" s="126">
        <v>95623</v>
      </c>
    </row>
    <row r="64" spans="1:8" x14ac:dyDescent="0.25">
      <c r="A64" t="s">
        <v>219</v>
      </c>
      <c r="B64" s="122">
        <v>110580</v>
      </c>
      <c r="C64" s="122">
        <v>103477</v>
      </c>
      <c r="D64" s="122">
        <v>24166</v>
      </c>
      <c r="E64" s="122">
        <v>189891</v>
      </c>
      <c r="F64" s="122">
        <v>212295</v>
      </c>
      <c r="G64" s="127">
        <v>1762</v>
      </c>
      <c r="H64" s="126">
        <v>214057</v>
      </c>
    </row>
    <row r="65" spans="1:8" x14ac:dyDescent="0.25">
      <c r="A65" t="s">
        <v>220</v>
      </c>
      <c r="B65" s="122">
        <v>137860</v>
      </c>
      <c r="C65" s="122">
        <v>139519</v>
      </c>
      <c r="D65" s="122">
        <v>18729</v>
      </c>
      <c r="E65" s="122">
        <v>258650</v>
      </c>
      <c r="F65" s="122">
        <v>276362</v>
      </c>
      <c r="G65" s="127">
        <v>1017</v>
      </c>
      <c r="H65" s="126">
        <v>277379</v>
      </c>
    </row>
    <row r="66" spans="1:8" x14ac:dyDescent="0.25">
      <c r="A66" t="s">
        <v>221</v>
      </c>
      <c r="B66" s="122">
        <v>209845</v>
      </c>
      <c r="C66" s="122">
        <v>214146</v>
      </c>
      <c r="D66" s="122">
        <v>65493</v>
      </c>
      <c r="E66" s="122">
        <v>358498</v>
      </c>
      <c r="F66" s="122">
        <v>422112</v>
      </c>
      <c r="G66" s="127">
        <v>1879</v>
      </c>
      <c r="H66" s="126">
        <v>423991</v>
      </c>
    </row>
    <row r="67" spans="1:8" x14ac:dyDescent="0.25">
      <c r="A67" t="s">
        <v>222</v>
      </c>
      <c r="B67" s="122">
        <v>64577</v>
      </c>
      <c r="C67" s="122">
        <v>69473</v>
      </c>
      <c r="D67" s="122">
        <v>17481</v>
      </c>
      <c r="E67" s="122">
        <v>116569</v>
      </c>
      <c r="F67" s="122">
        <v>133812</v>
      </c>
      <c r="G67" s="125">
        <v>238</v>
      </c>
      <c r="H67" s="126">
        <v>134050</v>
      </c>
    </row>
    <row r="68" spans="1:8" x14ac:dyDescent="0.25">
      <c r="A68" t="s">
        <v>223</v>
      </c>
      <c r="B68" s="122">
        <v>196891</v>
      </c>
      <c r="C68" s="122">
        <v>213625</v>
      </c>
      <c r="D68" s="122">
        <v>99059</v>
      </c>
      <c r="E68" s="122">
        <v>311457</v>
      </c>
      <c r="F68" s="122">
        <v>402772</v>
      </c>
      <c r="G68" s="127">
        <v>7744</v>
      </c>
      <c r="H68" s="126">
        <v>410516</v>
      </c>
    </row>
    <row r="69" spans="1:8" x14ac:dyDescent="0.25">
      <c r="A69" t="s">
        <v>224</v>
      </c>
      <c r="B69" s="122">
        <v>116590</v>
      </c>
      <c r="C69" s="122">
        <v>124863</v>
      </c>
      <c r="D69" s="122">
        <v>10337</v>
      </c>
      <c r="E69" s="122">
        <v>231116</v>
      </c>
      <c r="F69" s="122">
        <v>240243</v>
      </c>
      <c r="G69" s="127">
        <v>1210</v>
      </c>
      <c r="H69" s="126">
        <v>241453</v>
      </c>
    </row>
    <row r="70" spans="1:8" x14ac:dyDescent="0.25">
      <c r="A70" t="s">
        <v>225</v>
      </c>
      <c r="B70" s="122">
        <v>225728</v>
      </c>
      <c r="C70" s="122">
        <v>232430</v>
      </c>
      <c r="D70" s="122">
        <v>96131</v>
      </c>
      <c r="E70" s="122">
        <v>362027</v>
      </c>
      <c r="F70" s="122">
        <v>448912</v>
      </c>
      <c r="G70" s="127">
        <v>9246</v>
      </c>
      <c r="H70" s="126">
        <v>458158</v>
      </c>
    </row>
    <row r="71" spans="1:8" x14ac:dyDescent="0.25">
      <c r="A71" t="s">
        <v>226</v>
      </c>
      <c r="B71" s="122">
        <v>132197</v>
      </c>
      <c r="C71" s="122">
        <v>143253</v>
      </c>
      <c r="D71" s="122">
        <v>31058</v>
      </c>
      <c r="E71" s="122">
        <v>244392</v>
      </c>
      <c r="F71" s="122">
        <v>272232</v>
      </c>
      <c r="G71" s="127">
        <v>3218</v>
      </c>
      <c r="H71" s="126">
        <v>275450</v>
      </c>
    </row>
    <row r="72" spans="1:8" x14ac:dyDescent="0.25">
      <c r="A72" t="s">
        <v>227</v>
      </c>
      <c r="B72" s="122">
        <v>46703</v>
      </c>
      <c r="C72" s="122">
        <v>47870</v>
      </c>
      <c r="D72" s="122">
        <v>13586</v>
      </c>
      <c r="E72" s="122">
        <v>80987</v>
      </c>
      <c r="F72" s="122">
        <v>93846</v>
      </c>
      <c r="G72" s="125">
        <v>727</v>
      </c>
      <c r="H72" s="126">
        <v>94573</v>
      </c>
    </row>
    <row r="73" spans="1:8" x14ac:dyDescent="0.25">
      <c r="A73" t="s">
        <v>228</v>
      </c>
      <c r="B73" s="122">
        <v>171745</v>
      </c>
      <c r="C73" s="122">
        <v>181119</v>
      </c>
      <c r="D73" s="122">
        <v>22761</v>
      </c>
      <c r="E73" s="122">
        <v>330103</v>
      </c>
      <c r="F73" s="122">
        <v>351931</v>
      </c>
      <c r="G73" s="125">
        <v>933</v>
      </c>
      <c r="H73" s="126">
        <v>352864</v>
      </c>
    </row>
    <row r="74" spans="1:8" x14ac:dyDescent="0.25">
      <c r="A74" t="s">
        <v>229</v>
      </c>
      <c r="B74" s="122">
        <v>87278</v>
      </c>
      <c r="C74" s="122">
        <v>98898</v>
      </c>
      <c r="D74" s="122">
        <v>8901</v>
      </c>
      <c r="E74" s="122">
        <v>177275</v>
      </c>
      <c r="F74" s="122">
        <v>185302</v>
      </c>
      <c r="G74" s="125">
        <v>874</v>
      </c>
      <c r="H74" s="126">
        <v>186176</v>
      </c>
    </row>
    <row r="75" spans="1:8" x14ac:dyDescent="0.25">
      <c r="A75" t="s">
        <v>230</v>
      </c>
      <c r="B75" s="122">
        <v>144231</v>
      </c>
      <c r="C75" s="122">
        <v>152418</v>
      </c>
      <c r="D75" s="122">
        <v>103829</v>
      </c>
      <c r="E75" s="122">
        <v>192820</v>
      </c>
      <c r="F75" s="122">
        <v>286042</v>
      </c>
      <c r="G75" s="127">
        <v>10607</v>
      </c>
      <c r="H75" s="126">
        <v>296649</v>
      </c>
    </row>
    <row r="76" spans="1:8" x14ac:dyDescent="0.25">
      <c r="A76" t="s">
        <v>231</v>
      </c>
      <c r="B76" s="122">
        <v>148264</v>
      </c>
      <c r="C76" s="122">
        <v>144687</v>
      </c>
      <c r="D76" s="122">
        <v>94622</v>
      </c>
      <c r="E76" s="122">
        <v>198329</v>
      </c>
      <c r="F76" s="122">
        <v>283741</v>
      </c>
      <c r="G76" s="127">
        <v>9210</v>
      </c>
      <c r="H76" s="126">
        <v>292951</v>
      </c>
    </row>
    <row r="77" spans="1:8" x14ac:dyDescent="0.25">
      <c r="A77" t="s">
        <v>232</v>
      </c>
      <c r="B77" s="122">
        <v>233077</v>
      </c>
      <c r="C77" s="122">
        <v>246095</v>
      </c>
      <c r="D77" s="122">
        <v>17151</v>
      </c>
      <c r="E77" s="122">
        <v>462021</v>
      </c>
      <c r="F77" s="122">
        <v>477078</v>
      </c>
      <c r="G77" s="127">
        <v>2094</v>
      </c>
      <c r="H77" s="126">
        <v>479172</v>
      </c>
    </row>
    <row r="78" spans="1:8" x14ac:dyDescent="0.25">
      <c r="A78" t="s">
        <v>233</v>
      </c>
      <c r="B78" s="122">
        <v>237610</v>
      </c>
      <c r="C78" s="122">
        <v>255194</v>
      </c>
      <c r="D78" s="122">
        <v>123721</v>
      </c>
      <c r="E78" s="122">
        <v>369083</v>
      </c>
      <c r="F78" s="122">
        <v>485497</v>
      </c>
      <c r="G78" s="127">
        <v>7307</v>
      </c>
      <c r="H78" s="126">
        <v>492804</v>
      </c>
    </row>
    <row r="79" spans="1:8" x14ac:dyDescent="0.25">
      <c r="A79" t="s">
        <v>234</v>
      </c>
      <c r="B79" s="122">
        <v>229901</v>
      </c>
      <c r="C79" s="122">
        <v>244243</v>
      </c>
      <c r="D79" s="122">
        <v>195013</v>
      </c>
      <c r="E79" s="122">
        <v>279131</v>
      </c>
      <c r="F79" s="122">
        <v>463474</v>
      </c>
      <c r="G79" s="127">
        <v>10670</v>
      </c>
      <c r="H79" s="126">
        <v>474144</v>
      </c>
    </row>
    <row r="80" spans="1:8" x14ac:dyDescent="0.25">
      <c r="A80" t="s">
        <v>235</v>
      </c>
      <c r="B80" s="122">
        <v>86612</v>
      </c>
      <c r="C80" s="122">
        <v>98907</v>
      </c>
      <c r="D80" s="122">
        <v>11465</v>
      </c>
      <c r="E80" s="122">
        <v>174054</v>
      </c>
      <c r="F80" s="122">
        <v>184925</v>
      </c>
      <c r="G80" s="125">
        <v>594</v>
      </c>
      <c r="H80" s="126">
        <v>185519</v>
      </c>
    </row>
    <row r="81" spans="1:8" x14ac:dyDescent="0.25">
      <c r="A81" t="s">
        <v>236</v>
      </c>
      <c r="B81" s="122">
        <v>165563</v>
      </c>
      <c r="C81" s="122">
        <v>165703</v>
      </c>
      <c r="D81" s="122">
        <v>48002</v>
      </c>
      <c r="E81" s="122">
        <v>283264</v>
      </c>
      <c r="F81" s="122">
        <v>325191</v>
      </c>
      <c r="G81" s="127">
        <v>6075</v>
      </c>
      <c r="H81" s="126">
        <v>331266</v>
      </c>
    </row>
    <row r="82" spans="1:8" x14ac:dyDescent="0.25">
      <c r="A82" t="s">
        <v>237</v>
      </c>
      <c r="B82" s="122">
        <v>50756</v>
      </c>
      <c r="C82" s="122">
        <v>53783</v>
      </c>
      <c r="D82" s="122">
        <v>14818</v>
      </c>
      <c r="E82" s="122">
        <v>89721</v>
      </c>
      <c r="F82" s="122">
        <v>98607</v>
      </c>
      <c r="G82" s="127">
        <v>5932</v>
      </c>
      <c r="H82" s="126">
        <v>104539</v>
      </c>
    </row>
    <row r="83" spans="1:8" x14ac:dyDescent="0.25">
      <c r="A83" t="s">
        <v>238</v>
      </c>
      <c r="B83" s="122">
        <v>67937</v>
      </c>
      <c r="C83" s="122">
        <v>69552</v>
      </c>
      <c r="D83" s="122">
        <v>10507</v>
      </c>
      <c r="E83" s="122">
        <v>126982</v>
      </c>
      <c r="F83" s="122">
        <v>136243</v>
      </c>
      <c r="G83" s="127">
        <v>1246</v>
      </c>
      <c r="H83" s="126">
        <v>137489</v>
      </c>
    </row>
    <row r="84" spans="1:8" x14ac:dyDescent="0.25">
      <c r="A84" t="s">
        <v>239</v>
      </c>
      <c r="B84" s="122">
        <v>125314</v>
      </c>
      <c r="C84" s="122">
        <v>126198</v>
      </c>
      <c r="D84" s="122">
        <v>44274</v>
      </c>
      <c r="E84" s="122">
        <v>207238</v>
      </c>
      <c r="F84" s="122">
        <v>244780</v>
      </c>
      <c r="G84" s="127">
        <v>6732</v>
      </c>
      <c r="H84" s="126">
        <v>251512</v>
      </c>
    </row>
    <row r="85" spans="1:8" x14ac:dyDescent="0.25">
      <c r="A85" t="s">
        <v>240</v>
      </c>
      <c r="B85" s="122">
        <v>346525</v>
      </c>
      <c r="C85" s="122">
        <v>342294</v>
      </c>
      <c r="D85" s="122">
        <v>46921</v>
      </c>
      <c r="E85" s="122">
        <v>641898</v>
      </c>
      <c r="F85" s="122">
        <v>671857</v>
      </c>
      <c r="G85" s="127">
        <v>16962</v>
      </c>
      <c r="H85" s="126">
        <v>688819</v>
      </c>
    </row>
    <row r="86" spans="1:8" x14ac:dyDescent="0.25">
      <c r="A86" t="s">
        <v>241</v>
      </c>
      <c r="B86" s="122">
        <v>291890</v>
      </c>
      <c r="C86" s="122">
        <v>307927</v>
      </c>
      <c r="D86" s="122">
        <v>161996</v>
      </c>
      <c r="E86" s="122">
        <v>437821</v>
      </c>
      <c r="F86" s="122">
        <v>585863</v>
      </c>
      <c r="G86" s="127">
        <v>13954</v>
      </c>
      <c r="H86" s="126">
        <v>599817</v>
      </c>
    </row>
    <row r="87" spans="1:8" x14ac:dyDescent="0.25">
      <c r="A87" t="s">
        <v>242</v>
      </c>
      <c r="B87" s="122">
        <v>82326</v>
      </c>
      <c r="C87" s="122">
        <v>87365</v>
      </c>
      <c r="D87" s="122">
        <v>3657</v>
      </c>
      <c r="E87" s="122">
        <v>166034</v>
      </c>
      <c r="F87" s="122">
        <v>150038</v>
      </c>
      <c r="G87" s="127">
        <v>19653</v>
      </c>
      <c r="H87" s="126">
        <v>169691</v>
      </c>
    </row>
    <row r="88" spans="1:8" x14ac:dyDescent="0.25">
      <c r="A88" t="s">
        <v>243</v>
      </c>
      <c r="B88" s="122">
        <v>104096</v>
      </c>
      <c r="C88" s="122">
        <v>93607</v>
      </c>
      <c r="D88" s="122">
        <v>39354</v>
      </c>
      <c r="E88" s="122">
        <v>158349</v>
      </c>
      <c r="F88" s="122">
        <v>183569</v>
      </c>
      <c r="G88" s="127">
        <v>14134</v>
      </c>
      <c r="H88" s="126">
        <v>197703</v>
      </c>
    </row>
    <row r="89" spans="1:8" x14ac:dyDescent="0.25">
      <c r="A89" t="s">
        <v>244</v>
      </c>
      <c r="B89" s="122">
        <v>92957</v>
      </c>
      <c r="C89" s="122">
        <v>88906</v>
      </c>
      <c r="D89" s="122">
        <v>24816</v>
      </c>
      <c r="E89" s="122">
        <v>157047</v>
      </c>
      <c r="F89" s="122">
        <v>176979</v>
      </c>
      <c r="G89" s="127">
        <v>4884</v>
      </c>
      <c r="H89" s="126">
        <v>181863</v>
      </c>
    </row>
    <row r="90" spans="1:8" x14ac:dyDescent="0.25">
      <c r="A90" t="s">
        <v>245</v>
      </c>
      <c r="B90" s="122">
        <v>108921</v>
      </c>
      <c r="C90" s="122">
        <v>114308</v>
      </c>
      <c r="D90" s="122">
        <v>15741</v>
      </c>
      <c r="E90" s="122">
        <v>207488</v>
      </c>
      <c r="F90" s="122">
        <v>221694</v>
      </c>
      <c r="G90" s="127">
        <v>1535</v>
      </c>
      <c r="H90" s="126">
        <v>223229</v>
      </c>
    </row>
    <row r="91" spans="1:8" x14ac:dyDescent="0.25">
      <c r="A91" t="s">
        <v>246</v>
      </c>
      <c r="B91" s="122">
        <v>123011</v>
      </c>
      <c r="C91" s="122">
        <v>130249</v>
      </c>
      <c r="D91" s="122">
        <v>18736</v>
      </c>
      <c r="E91" s="122">
        <v>234524</v>
      </c>
      <c r="F91" s="122">
        <v>252606</v>
      </c>
      <c r="G91" s="125">
        <v>654</v>
      </c>
      <c r="H91" s="126">
        <v>253260</v>
      </c>
    </row>
    <row r="92" spans="1:8" x14ac:dyDescent="0.25">
      <c r="A92" t="s">
        <v>247</v>
      </c>
      <c r="B92" s="122">
        <v>69086</v>
      </c>
      <c r="C92" s="122">
        <v>76133</v>
      </c>
      <c r="D92" s="122">
        <v>16377</v>
      </c>
      <c r="E92" s="122">
        <v>128842</v>
      </c>
      <c r="F92" s="122">
        <v>144328</v>
      </c>
      <c r="G92" s="125">
        <v>891</v>
      </c>
      <c r="H92" s="126">
        <v>145219</v>
      </c>
    </row>
    <row r="93" spans="1:8" x14ac:dyDescent="0.25">
      <c r="A93" t="s">
        <v>248</v>
      </c>
      <c r="B93" s="122">
        <v>184507</v>
      </c>
      <c r="C93" s="122">
        <v>200713</v>
      </c>
      <c r="D93" s="122">
        <v>57335</v>
      </c>
      <c r="E93" s="122">
        <v>327885</v>
      </c>
      <c r="F93" s="122">
        <v>382712</v>
      </c>
      <c r="G93" s="127">
        <v>2508</v>
      </c>
      <c r="H93" s="126">
        <v>385220</v>
      </c>
    </row>
    <row r="94" spans="1:8" x14ac:dyDescent="0.25">
      <c r="A94" t="s">
        <v>249</v>
      </c>
      <c r="B94" s="122">
        <v>68217</v>
      </c>
      <c r="C94" s="122">
        <v>74270</v>
      </c>
      <c r="D94" s="122">
        <v>15086</v>
      </c>
      <c r="E94" s="122">
        <v>127401</v>
      </c>
      <c r="F94" s="122">
        <v>141027</v>
      </c>
      <c r="G94" s="127">
        <v>1460</v>
      </c>
      <c r="H94" s="126">
        <v>142487</v>
      </c>
    </row>
    <row r="95" spans="1:8" x14ac:dyDescent="0.25">
      <c r="A95" t="s">
        <v>250</v>
      </c>
      <c r="B95" s="122">
        <v>33423</v>
      </c>
      <c r="C95" s="122">
        <v>32999</v>
      </c>
      <c r="D95" s="122">
        <v>23186</v>
      </c>
      <c r="E95" s="122">
        <v>43236</v>
      </c>
      <c r="F95" s="122">
        <v>65815</v>
      </c>
      <c r="G95" s="125">
        <v>607</v>
      </c>
      <c r="H95" s="126">
        <v>66422</v>
      </c>
    </row>
    <row r="96" spans="1:8" x14ac:dyDescent="0.25">
      <c r="A96" t="s">
        <v>251</v>
      </c>
      <c r="B96" s="122">
        <v>234244</v>
      </c>
      <c r="C96" s="122">
        <v>255079</v>
      </c>
      <c r="D96" s="122">
        <v>58062</v>
      </c>
      <c r="E96" s="122">
        <v>431261</v>
      </c>
      <c r="F96" s="122">
        <v>483075</v>
      </c>
      <c r="G96" s="127">
        <v>6248</v>
      </c>
      <c r="H96" s="126">
        <v>489323</v>
      </c>
    </row>
    <row r="97" spans="1:8" x14ac:dyDescent="0.25">
      <c r="A97" t="s">
        <v>252</v>
      </c>
      <c r="B97" s="122">
        <v>62899</v>
      </c>
      <c r="C97" s="122">
        <v>65195</v>
      </c>
      <c r="D97" s="122">
        <v>13489</v>
      </c>
      <c r="E97" s="122">
        <v>114605</v>
      </c>
      <c r="F97" s="122">
        <v>126818</v>
      </c>
      <c r="G97" s="127">
        <v>1276</v>
      </c>
      <c r="H97" s="126">
        <v>128094</v>
      </c>
    </row>
    <row r="98" spans="1:8" x14ac:dyDescent="0.25">
      <c r="A98" t="s">
        <v>253</v>
      </c>
      <c r="B98" s="122">
        <v>51444</v>
      </c>
      <c r="C98" s="122">
        <v>54173</v>
      </c>
      <c r="D98" s="122">
        <v>6217</v>
      </c>
      <c r="E98" s="122">
        <v>99400</v>
      </c>
      <c r="F98" s="122">
        <v>105199</v>
      </c>
      <c r="G98" s="125">
        <v>418</v>
      </c>
      <c r="H98" s="126">
        <v>105617</v>
      </c>
    </row>
    <row r="99" spans="1:8" x14ac:dyDescent="0.25">
      <c r="A99" t="s">
        <v>254</v>
      </c>
      <c r="B99" s="122">
        <v>188704</v>
      </c>
      <c r="C99" s="122">
        <v>199307</v>
      </c>
      <c r="D99" s="122">
        <v>53062</v>
      </c>
      <c r="E99" s="122">
        <v>334949</v>
      </c>
      <c r="F99" s="122">
        <v>385931</v>
      </c>
      <c r="G99" s="127">
        <v>2080</v>
      </c>
      <c r="H99" s="126">
        <v>388011</v>
      </c>
    </row>
    <row r="100" spans="1:8" x14ac:dyDescent="0.25">
      <c r="A100" t="s">
        <v>255</v>
      </c>
      <c r="B100" s="122">
        <v>88148</v>
      </c>
      <c r="C100" s="122">
        <v>95575</v>
      </c>
      <c r="D100" s="122">
        <v>14080</v>
      </c>
      <c r="E100" s="122">
        <v>169643</v>
      </c>
      <c r="F100" s="122">
        <v>182680</v>
      </c>
      <c r="G100" s="127">
        <v>1043</v>
      </c>
      <c r="H100" s="126">
        <v>183723</v>
      </c>
    </row>
    <row r="101" spans="1:8" x14ac:dyDescent="0.25">
      <c r="A101" t="s">
        <v>256</v>
      </c>
      <c r="B101" s="122">
        <v>186722</v>
      </c>
      <c r="C101" s="122">
        <v>199352</v>
      </c>
      <c r="D101" s="122">
        <v>32681</v>
      </c>
      <c r="E101" s="122">
        <v>353393</v>
      </c>
      <c r="F101" s="122">
        <v>383941</v>
      </c>
      <c r="G101" s="127">
        <v>2133</v>
      </c>
      <c r="H101" s="126">
        <v>386074</v>
      </c>
    </row>
    <row r="102" spans="1:8" x14ac:dyDescent="0.25">
      <c r="A102" t="s">
        <v>257</v>
      </c>
      <c r="B102" s="122">
        <v>253054</v>
      </c>
      <c r="C102" s="122">
        <v>264954</v>
      </c>
      <c r="D102" s="122">
        <v>33845</v>
      </c>
      <c r="E102" s="122">
        <v>484163</v>
      </c>
      <c r="F102" s="122">
        <v>510210</v>
      </c>
      <c r="G102" s="127">
        <v>7798</v>
      </c>
      <c r="H102" s="126">
        <v>518008</v>
      </c>
    </row>
    <row r="103" spans="1:8" x14ac:dyDescent="0.25">
      <c r="A103" t="s">
        <v>258</v>
      </c>
      <c r="B103" s="122">
        <v>61566</v>
      </c>
      <c r="C103" s="122">
        <v>67717</v>
      </c>
      <c r="D103" s="122">
        <v>17341</v>
      </c>
      <c r="E103" s="122">
        <v>111942</v>
      </c>
      <c r="F103" s="122">
        <v>128007</v>
      </c>
      <c r="G103" s="127">
        <v>1276</v>
      </c>
      <c r="H103" s="126">
        <v>129283</v>
      </c>
    </row>
    <row r="104" spans="1:8" x14ac:dyDescent="0.25">
      <c r="A104" t="s">
        <v>259</v>
      </c>
      <c r="B104" s="122">
        <v>152376</v>
      </c>
      <c r="C104" s="122">
        <v>168191</v>
      </c>
      <c r="D104" s="122">
        <v>36509</v>
      </c>
      <c r="E104" s="122">
        <v>284058</v>
      </c>
      <c r="F104" s="122">
        <v>315943</v>
      </c>
      <c r="G104" s="127">
        <v>4624</v>
      </c>
      <c r="H104" s="126">
        <v>320567</v>
      </c>
    </row>
    <row r="105" spans="1:8" x14ac:dyDescent="0.25">
      <c r="A105" t="s">
        <v>260</v>
      </c>
      <c r="B105" s="122">
        <v>137657</v>
      </c>
      <c r="C105" s="122">
        <v>145973</v>
      </c>
      <c r="D105" s="122">
        <v>10512</v>
      </c>
      <c r="E105" s="122">
        <v>273118</v>
      </c>
      <c r="F105" s="122">
        <v>281065</v>
      </c>
      <c r="G105" s="127">
        <v>2565</v>
      </c>
      <c r="H105" s="126">
        <v>283630</v>
      </c>
    </row>
    <row r="106" spans="1:8" x14ac:dyDescent="0.25">
      <c r="A106" t="s">
        <v>261</v>
      </c>
      <c r="B106" s="122">
        <v>100651</v>
      </c>
      <c r="C106" s="122">
        <v>111069</v>
      </c>
      <c r="D106" s="122">
        <v>58191</v>
      </c>
      <c r="E106" s="122">
        <v>153529</v>
      </c>
      <c r="F106" s="122">
        <v>207283</v>
      </c>
      <c r="G106" s="127">
        <v>4437</v>
      </c>
      <c r="H106" s="126">
        <v>211720</v>
      </c>
    </row>
    <row r="107" spans="1:8" x14ac:dyDescent="0.25">
      <c r="A107" t="s">
        <v>262</v>
      </c>
      <c r="B107" s="122">
        <v>121989</v>
      </c>
      <c r="C107" s="122">
        <v>124647</v>
      </c>
      <c r="D107" s="122">
        <v>37611</v>
      </c>
      <c r="E107" s="122">
        <v>209025</v>
      </c>
      <c r="F107" s="122">
        <v>245670</v>
      </c>
      <c r="G107" s="125">
        <v>966</v>
      </c>
      <c r="H107" s="126">
        <v>246636</v>
      </c>
    </row>
    <row r="108" spans="1:8" x14ac:dyDescent="0.25">
      <c r="A108" t="s">
        <v>263</v>
      </c>
      <c r="B108" s="122">
        <v>144408</v>
      </c>
      <c r="C108" s="122">
        <v>152746</v>
      </c>
      <c r="D108" s="122">
        <v>49452</v>
      </c>
      <c r="E108" s="122">
        <v>247702</v>
      </c>
      <c r="F108" s="122">
        <v>291290</v>
      </c>
      <c r="G108" s="127">
        <v>5864</v>
      </c>
      <c r="H108" s="126">
        <v>297154</v>
      </c>
    </row>
    <row r="109" spans="1:8" x14ac:dyDescent="0.25">
      <c r="A109" t="s">
        <v>268</v>
      </c>
      <c r="B109" s="122">
        <v>125395</v>
      </c>
      <c r="C109" s="122">
        <v>127599</v>
      </c>
      <c r="D109" s="122">
        <v>17024</v>
      </c>
      <c r="E109" s="122">
        <v>235970</v>
      </c>
      <c r="F109" s="122">
        <v>250488</v>
      </c>
      <c r="G109" s="127">
        <v>2506</v>
      </c>
      <c r="H109" s="126">
        <v>252994</v>
      </c>
    </row>
    <row r="110" spans="1:8" x14ac:dyDescent="0.25">
      <c r="A110" t="s">
        <v>264</v>
      </c>
      <c r="B110" s="122">
        <v>253653</v>
      </c>
      <c r="C110" s="122">
        <v>272725</v>
      </c>
      <c r="D110" s="122">
        <v>72537</v>
      </c>
      <c r="E110" s="122">
        <v>453841</v>
      </c>
      <c r="F110" s="122">
        <v>521515</v>
      </c>
      <c r="G110" s="127">
        <v>4863</v>
      </c>
      <c r="H110" s="126">
        <v>526378</v>
      </c>
    </row>
    <row r="111" spans="1:8" x14ac:dyDescent="0.25">
      <c r="A111" t="s">
        <v>265</v>
      </c>
      <c r="B111" s="122">
        <v>952781</v>
      </c>
      <c r="C111" s="122">
        <v>1054919</v>
      </c>
      <c r="D111" s="122">
        <v>638487</v>
      </c>
      <c r="E111" s="122">
        <v>1369213</v>
      </c>
      <c r="F111" s="122">
        <v>1970859</v>
      </c>
      <c r="G111" s="127">
        <v>36841</v>
      </c>
      <c r="H111" s="126">
        <v>2007700</v>
      </c>
    </row>
    <row r="112" spans="1:8" x14ac:dyDescent="0.25">
      <c r="A112" t="s">
        <v>266</v>
      </c>
      <c r="B112" s="122">
        <v>229811</v>
      </c>
      <c r="C112" s="122">
        <v>255771</v>
      </c>
      <c r="D112" s="122">
        <v>35606</v>
      </c>
      <c r="E112" s="122">
        <v>449976</v>
      </c>
      <c r="F112" s="122">
        <v>479457</v>
      </c>
      <c r="G112" s="127">
        <v>6125</v>
      </c>
      <c r="H112" s="126">
        <v>485582</v>
      </c>
    </row>
    <row r="113" spans="1:8" x14ac:dyDescent="0.25">
      <c r="A113" t="s">
        <v>267</v>
      </c>
      <c r="B113" s="122">
        <v>115411</v>
      </c>
      <c r="C113" s="122">
        <v>124957</v>
      </c>
      <c r="D113" s="122">
        <v>45847</v>
      </c>
      <c r="E113" s="122">
        <v>194521</v>
      </c>
      <c r="F113" s="122">
        <v>238943</v>
      </c>
      <c r="G113" s="127">
        <v>1425</v>
      </c>
      <c r="H113" s="126">
        <v>240368</v>
      </c>
    </row>
    <row r="114" spans="1:8" ht="15.75" thickBot="1" x14ac:dyDescent="0.3">
      <c r="B114" s="122"/>
      <c r="C114" s="122"/>
      <c r="D114" s="122"/>
      <c r="E114" s="122"/>
      <c r="F114" s="122"/>
      <c r="G114" s="127"/>
      <c r="H114" s="131">
        <f>SUM(H2:H113)</f>
        <v>34844095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B114"/>
  <sheetViews>
    <sheetView workbookViewId="0">
      <selection activeCell="R18" sqref="R18"/>
    </sheetView>
  </sheetViews>
  <sheetFormatPr defaultRowHeight="15" x14ac:dyDescent="0.25"/>
  <cols>
    <col min="1" max="1" width="16" bestFit="1" customWidth="1"/>
    <col min="2" max="2" width="13" bestFit="1" customWidth="1"/>
  </cols>
  <sheetData>
    <row r="1" spans="1:2" ht="18.75" x14ac:dyDescent="0.3">
      <c r="A1" s="166" t="s">
        <v>1</v>
      </c>
      <c r="B1" s="166" t="s">
        <v>275</v>
      </c>
    </row>
    <row r="2" spans="1:2" x14ac:dyDescent="0.25">
      <c r="A2" t="s">
        <v>284</v>
      </c>
      <c r="B2" s="167">
        <v>63</v>
      </c>
    </row>
    <row r="3" spans="1:2" x14ac:dyDescent="0.25">
      <c r="A3" t="s">
        <v>285</v>
      </c>
      <c r="B3" s="167">
        <v>53</v>
      </c>
    </row>
    <row r="4" spans="1:2" x14ac:dyDescent="0.25">
      <c r="A4" t="s">
        <v>286</v>
      </c>
      <c r="B4" s="167">
        <v>76</v>
      </c>
    </row>
    <row r="5" spans="1:2" x14ac:dyDescent="0.25">
      <c r="A5" t="s">
        <v>287</v>
      </c>
      <c r="B5" s="167">
        <v>37</v>
      </c>
    </row>
    <row r="6" spans="1:2" x14ac:dyDescent="0.25">
      <c r="A6" t="s">
        <v>288</v>
      </c>
      <c r="B6" s="167">
        <v>23</v>
      </c>
    </row>
    <row r="7" spans="1:2" x14ac:dyDescent="0.25">
      <c r="A7" t="s">
        <v>289</v>
      </c>
      <c r="B7" s="167">
        <v>50</v>
      </c>
    </row>
    <row r="8" spans="1:2" x14ac:dyDescent="0.25">
      <c r="A8" t="s">
        <v>290</v>
      </c>
      <c r="B8" s="167">
        <v>67</v>
      </c>
    </row>
    <row r="9" spans="1:2" x14ac:dyDescent="0.25">
      <c r="A9" t="s">
        <v>291</v>
      </c>
      <c r="B9" s="167">
        <v>42</v>
      </c>
    </row>
    <row r="10" spans="1:2" x14ac:dyDescent="0.25">
      <c r="A10" t="s">
        <v>292</v>
      </c>
      <c r="B10" s="167">
        <v>61</v>
      </c>
    </row>
    <row r="11" spans="1:2" x14ac:dyDescent="0.25">
      <c r="A11" t="s">
        <v>293</v>
      </c>
      <c r="B11" s="167">
        <v>129</v>
      </c>
    </row>
    <row r="12" spans="1:2" x14ac:dyDescent="0.25">
      <c r="A12" t="s">
        <v>294</v>
      </c>
      <c r="B12" s="167">
        <v>32</v>
      </c>
    </row>
    <row r="13" spans="1:2" x14ac:dyDescent="0.25">
      <c r="A13" t="s">
        <v>295</v>
      </c>
      <c r="B13" s="167">
        <v>38</v>
      </c>
    </row>
    <row r="14" spans="1:2" x14ac:dyDescent="0.25">
      <c r="A14" t="s">
        <v>296</v>
      </c>
      <c r="B14" s="167">
        <v>72</v>
      </c>
    </row>
    <row r="15" spans="1:2" x14ac:dyDescent="0.25">
      <c r="A15" t="s">
        <v>297</v>
      </c>
      <c r="B15" s="167">
        <v>18</v>
      </c>
    </row>
    <row r="16" spans="1:2" x14ac:dyDescent="0.25">
      <c r="A16" t="s">
        <v>298</v>
      </c>
      <c r="B16" s="167">
        <v>56</v>
      </c>
    </row>
    <row r="17" spans="1:2" x14ac:dyDescent="0.25">
      <c r="A17" t="s">
        <v>299</v>
      </c>
      <c r="B17" s="167">
        <v>45</v>
      </c>
    </row>
    <row r="18" spans="1:2" x14ac:dyDescent="0.25">
      <c r="A18" t="s">
        <v>300</v>
      </c>
      <c r="B18" s="167">
        <v>34</v>
      </c>
    </row>
    <row r="19" spans="1:2" x14ac:dyDescent="0.25">
      <c r="A19" t="s">
        <v>301</v>
      </c>
      <c r="B19" s="167">
        <v>33</v>
      </c>
    </row>
    <row r="20" spans="1:2" x14ac:dyDescent="0.25">
      <c r="A20" t="s">
        <v>302</v>
      </c>
      <c r="B20" s="167">
        <v>22</v>
      </c>
    </row>
    <row r="21" spans="1:2" x14ac:dyDescent="0.25">
      <c r="A21" t="s">
        <v>303</v>
      </c>
      <c r="B21" s="167">
        <v>23</v>
      </c>
    </row>
    <row r="22" spans="1:2" x14ac:dyDescent="0.25">
      <c r="A22" t="s">
        <v>304</v>
      </c>
      <c r="B22" s="167">
        <v>36</v>
      </c>
    </row>
    <row r="23" spans="1:2" x14ac:dyDescent="0.25">
      <c r="A23" t="s">
        <v>305</v>
      </c>
      <c r="B23" s="167">
        <v>38</v>
      </c>
    </row>
    <row r="24" spans="1:2" x14ac:dyDescent="0.25">
      <c r="A24" t="s">
        <v>306</v>
      </c>
      <c r="B24" s="167">
        <v>48</v>
      </c>
    </row>
    <row r="25" spans="1:2" x14ac:dyDescent="0.25">
      <c r="A25" t="s">
        <v>307</v>
      </c>
      <c r="B25" s="167">
        <v>44</v>
      </c>
    </row>
    <row r="26" spans="1:2" x14ac:dyDescent="0.25">
      <c r="A26" t="s">
        <v>308</v>
      </c>
      <c r="B26" s="167">
        <v>40</v>
      </c>
    </row>
    <row r="27" spans="1:2" x14ac:dyDescent="0.25">
      <c r="A27" t="s">
        <v>309</v>
      </c>
      <c r="B27" s="167">
        <v>38</v>
      </c>
    </row>
    <row r="28" spans="1:2" x14ac:dyDescent="0.25">
      <c r="A28" t="s">
        <v>310</v>
      </c>
      <c r="B28" s="167">
        <v>25</v>
      </c>
    </row>
    <row r="29" spans="1:2" x14ac:dyDescent="0.25">
      <c r="A29" t="s">
        <v>311</v>
      </c>
      <c r="B29" s="167">
        <v>41</v>
      </c>
    </row>
    <row r="30" spans="1:2" x14ac:dyDescent="0.25">
      <c r="A30" t="s">
        <v>312</v>
      </c>
      <c r="B30" s="167">
        <v>45</v>
      </c>
    </row>
    <row r="31" spans="1:2" x14ac:dyDescent="0.25">
      <c r="A31" t="s">
        <v>313</v>
      </c>
      <c r="B31" s="167">
        <v>104</v>
      </c>
    </row>
    <row r="32" spans="1:2" x14ac:dyDescent="0.25">
      <c r="A32" t="s">
        <v>314</v>
      </c>
      <c r="B32" s="167">
        <v>91</v>
      </c>
    </row>
    <row r="33" spans="1:2" x14ac:dyDescent="0.25">
      <c r="A33" t="s">
        <v>315</v>
      </c>
      <c r="B33" s="167">
        <v>45</v>
      </c>
    </row>
    <row r="34" spans="1:2" x14ac:dyDescent="0.25">
      <c r="A34" t="s">
        <v>316</v>
      </c>
      <c r="B34" s="167">
        <v>80</v>
      </c>
    </row>
    <row r="35" spans="1:2" x14ac:dyDescent="0.25">
      <c r="A35" t="s">
        <v>317</v>
      </c>
      <c r="B35" s="167">
        <v>98</v>
      </c>
    </row>
    <row r="36" spans="1:2" x14ac:dyDescent="0.25">
      <c r="A36" t="s">
        <v>318</v>
      </c>
      <c r="B36" s="167">
        <v>80</v>
      </c>
    </row>
    <row r="37" spans="1:2" x14ac:dyDescent="0.25">
      <c r="A37" t="s">
        <v>319</v>
      </c>
      <c r="B37" s="167">
        <v>91</v>
      </c>
    </row>
    <row r="38" spans="1:2" x14ac:dyDescent="0.25">
      <c r="A38" t="s">
        <v>320</v>
      </c>
      <c r="B38" s="167">
        <v>119</v>
      </c>
    </row>
    <row r="39" spans="1:2" x14ac:dyDescent="0.25">
      <c r="A39" t="s">
        <v>321</v>
      </c>
      <c r="B39" s="167">
        <v>46</v>
      </c>
    </row>
    <row r="40" spans="1:2" x14ac:dyDescent="0.25">
      <c r="A40" t="s">
        <v>322</v>
      </c>
      <c r="B40" s="167">
        <v>57</v>
      </c>
    </row>
    <row r="41" spans="1:2" x14ac:dyDescent="0.25">
      <c r="A41" t="s">
        <v>323</v>
      </c>
      <c r="B41" s="167">
        <v>26</v>
      </c>
    </row>
    <row r="42" spans="1:2" x14ac:dyDescent="0.25">
      <c r="A42" t="s">
        <v>324</v>
      </c>
      <c r="B42" s="167">
        <v>37</v>
      </c>
    </row>
    <row r="43" spans="1:2" x14ac:dyDescent="0.25">
      <c r="A43" t="s">
        <v>325</v>
      </c>
      <c r="B43" s="167">
        <v>22</v>
      </c>
    </row>
    <row r="44" spans="1:2" x14ac:dyDescent="0.25">
      <c r="A44" t="s">
        <v>326</v>
      </c>
      <c r="B44" s="167">
        <v>10</v>
      </c>
    </row>
    <row r="45" spans="1:2" x14ac:dyDescent="0.25">
      <c r="A45" t="s">
        <v>327</v>
      </c>
      <c r="B45" s="167">
        <v>63</v>
      </c>
    </row>
    <row r="46" spans="1:2" x14ac:dyDescent="0.25">
      <c r="A46" t="s">
        <v>328</v>
      </c>
      <c r="B46" s="167">
        <v>87</v>
      </c>
    </row>
    <row r="47" spans="1:2" x14ac:dyDescent="0.25">
      <c r="A47" t="s">
        <v>329</v>
      </c>
      <c r="B47" s="167">
        <v>60</v>
      </c>
    </row>
    <row r="48" spans="1:2" x14ac:dyDescent="0.25">
      <c r="A48" t="s">
        <v>330</v>
      </c>
      <c r="B48" s="167">
        <v>66</v>
      </c>
    </row>
    <row r="49" spans="1:2" x14ac:dyDescent="0.25">
      <c r="A49" t="s">
        <v>331</v>
      </c>
      <c r="B49" s="167">
        <v>93</v>
      </c>
    </row>
    <row r="50" spans="1:2" x14ac:dyDescent="0.25">
      <c r="A50" t="s">
        <v>332</v>
      </c>
      <c r="B50" s="167">
        <v>67</v>
      </c>
    </row>
    <row r="51" spans="1:2" x14ac:dyDescent="0.25">
      <c r="A51" t="s">
        <v>333</v>
      </c>
      <c r="B51" s="167">
        <v>38</v>
      </c>
    </row>
    <row r="52" spans="1:2" x14ac:dyDescent="0.25">
      <c r="A52" t="s">
        <v>334</v>
      </c>
      <c r="B52" s="167">
        <v>60</v>
      </c>
    </row>
    <row r="53" spans="1:2" x14ac:dyDescent="0.25">
      <c r="A53" t="s">
        <v>335</v>
      </c>
      <c r="B53" s="167">
        <v>55</v>
      </c>
    </row>
    <row r="54" spans="1:2" x14ac:dyDescent="0.25">
      <c r="A54" t="s">
        <v>336</v>
      </c>
      <c r="B54" s="167">
        <v>34</v>
      </c>
    </row>
    <row r="55" spans="1:2" x14ac:dyDescent="0.25">
      <c r="A55" t="s">
        <v>337</v>
      </c>
      <c r="B55" s="167">
        <v>55</v>
      </c>
    </row>
    <row r="56" spans="1:2" x14ac:dyDescent="0.25">
      <c r="A56" t="s">
        <v>338</v>
      </c>
      <c r="B56" s="167">
        <v>35</v>
      </c>
    </row>
    <row r="57" spans="1:2" x14ac:dyDescent="0.25">
      <c r="A57" t="s">
        <v>339</v>
      </c>
      <c r="B57" s="167">
        <v>45</v>
      </c>
    </row>
    <row r="58" spans="1:2" x14ac:dyDescent="0.25">
      <c r="A58" t="s">
        <v>340</v>
      </c>
      <c r="B58" s="167">
        <v>47</v>
      </c>
    </row>
    <row r="59" spans="1:2" x14ac:dyDescent="0.25">
      <c r="A59" t="s">
        <v>341</v>
      </c>
      <c r="B59" s="167">
        <v>77</v>
      </c>
    </row>
    <row r="60" spans="1:2" x14ac:dyDescent="0.25">
      <c r="A60" t="s">
        <v>342</v>
      </c>
      <c r="B60" s="167">
        <v>34</v>
      </c>
    </row>
    <row r="61" spans="1:2" x14ac:dyDescent="0.25">
      <c r="A61" t="s">
        <v>343</v>
      </c>
      <c r="B61" s="167">
        <v>75</v>
      </c>
    </row>
    <row r="62" spans="1:2" x14ac:dyDescent="0.25">
      <c r="A62" t="s">
        <v>344</v>
      </c>
      <c r="B62" s="167">
        <v>50</v>
      </c>
    </row>
    <row r="63" spans="1:2" x14ac:dyDescent="0.25">
      <c r="A63" t="s">
        <v>345</v>
      </c>
      <c r="B63" s="167">
        <v>56</v>
      </c>
    </row>
    <row r="64" spans="1:2" x14ac:dyDescent="0.25">
      <c r="A64" t="s">
        <v>346</v>
      </c>
      <c r="B64" s="167">
        <v>45</v>
      </c>
    </row>
    <row r="65" spans="1:2" x14ac:dyDescent="0.25">
      <c r="A65" t="s">
        <v>347</v>
      </c>
      <c r="B65" s="167">
        <v>46</v>
      </c>
    </row>
    <row r="66" spans="1:2" x14ac:dyDescent="0.25">
      <c r="A66" t="s">
        <v>348</v>
      </c>
      <c r="B66" s="167">
        <v>70</v>
      </c>
    </row>
    <row r="67" spans="1:2" x14ac:dyDescent="0.25">
      <c r="A67" t="s">
        <v>349</v>
      </c>
      <c r="B67" s="167">
        <v>81</v>
      </c>
    </row>
    <row r="68" spans="1:2" x14ac:dyDescent="0.25">
      <c r="A68" t="s">
        <v>350</v>
      </c>
      <c r="B68" s="167">
        <v>93</v>
      </c>
    </row>
    <row r="69" spans="1:2" x14ac:dyDescent="0.25">
      <c r="A69" t="s">
        <v>351</v>
      </c>
      <c r="B69" s="167">
        <v>64</v>
      </c>
    </row>
    <row r="70" spans="1:2" x14ac:dyDescent="0.25">
      <c r="A70" t="s">
        <v>352</v>
      </c>
      <c r="B70" s="167">
        <v>31</v>
      </c>
    </row>
    <row r="71" spans="1:2" x14ac:dyDescent="0.25">
      <c r="A71" t="s">
        <v>353</v>
      </c>
      <c r="B71" s="167">
        <v>37</v>
      </c>
    </row>
    <row r="72" spans="1:2" x14ac:dyDescent="0.25">
      <c r="A72" t="s">
        <v>354</v>
      </c>
      <c r="B72" s="167">
        <v>28</v>
      </c>
    </row>
    <row r="73" spans="1:2" x14ac:dyDescent="0.25">
      <c r="A73" t="s">
        <v>355</v>
      </c>
      <c r="B73" s="167">
        <v>60</v>
      </c>
    </row>
    <row r="74" spans="1:2" x14ac:dyDescent="0.25">
      <c r="A74" t="s">
        <v>356</v>
      </c>
      <c r="B74" s="167">
        <v>47</v>
      </c>
    </row>
    <row r="75" spans="1:2" x14ac:dyDescent="0.25">
      <c r="A75" t="s">
        <v>357</v>
      </c>
      <c r="B75" s="167">
        <v>51</v>
      </c>
    </row>
    <row r="76" spans="1:2" x14ac:dyDescent="0.25">
      <c r="A76" t="s">
        <v>358</v>
      </c>
      <c r="B76" s="167">
        <v>30</v>
      </c>
    </row>
    <row r="77" spans="1:2" x14ac:dyDescent="0.25">
      <c r="A77" t="s">
        <v>359</v>
      </c>
      <c r="B77" s="167">
        <v>45</v>
      </c>
    </row>
    <row r="78" spans="1:2" x14ac:dyDescent="0.25">
      <c r="A78" t="s">
        <v>360</v>
      </c>
      <c r="B78" s="167">
        <v>72</v>
      </c>
    </row>
    <row r="79" spans="1:2" x14ac:dyDescent="0.25">
      <c r="A79" t="s">
        <v>361</v>
      </c>
      <c r="B79" s="167">
        <v>42</v>
      </c>
    </row>
    <row r="80" spans="1:2" x14ac:dyDescent="0.25">
      <c r="A80" t="s">
        <v>362</v>
      </c>
      <c r="B80" s="167">
        <v>19</v>
      </c>
    </row>
    <row r="81" spans="1:2" x14ac:dyDescent="0.25">
      <c r="A81" t="s">
        <v>363</v>
      </c>
      <c r="B81" s="167">
        <v>84</v>
      </c>
    </row>
    <row r="82" spans="1:2" x14ac:dyDescent="0.25">
      <c r="A82" t="s">
        <v>364</v>
      </c>
      <c r="B82" s="167">
        <v>76</v>
      </c>
    </row>
    <row r="83" spans="1:2" x14ac:dyDescent="0.25">
      <c r="A83" t="s">
        <v>365</v>
      </c>
      <c r="B83" s="167">
        <v>87</v>
      </c>
    </row>
    <row r="84" spans="1:2" x14ac:dyDescent="0.25">
      <c r="A84" t="s">
        <v>366</v>
      </c>
      <c r="B84" s="167">
        <v>54</v>
      </c>
    </row>
    <row r="85" spans="1:2" x14ac:dyDescent="0.25">
      <c r="A85" t="s">
        <v>367</v>
      </c>
      <c r="B85" s="167">
        <v>60</v>
      </c>
    </row>
    <row r="86" spans="1:2" x14ac:dyDescent="0.25">
      <c r="A86" t="s">
        <v>368</v>
      </c>
      <c r="B86" s="167">
        <v>94</v>
      </c>
    </row>
    <row r="87" spans="1:2" x14ac:dyDescent="0.25">
      <c r="A87" t="s">
        <v>369</v>
      </c>
      <c r="B87" s="167">
        <v>100</v>
      </c>
    </row>
    <row r="88" spans="1:2" x14ac:dyDescent="0.25">
      <c r="A88" t="s">
        <v>370</v>
      </c>
      <c r="B88" s="167">
        <v>16</v>
      </c>
    </row>
    <row r="89" spans="1:2" x14ac:dyDescent="0.25">
      <c r="A89" t="s">
        <v>371</v>
      </c>
      <c r="B89" s="167">
        <v>69</v>
      </c>
    </row>
    <row r="90" spans="1:2" x14ac:dyDescent="0.25">
      <c r="A90" t="s">
        <v>372</v>
      </c>
      <c r="B90" s="167">
        <v>63</v>
      </c>
    </row>
    <row r="91" spans="1:2" x14ac:dyDescent="0.25">
      <c r="A91" t="s">
        <v>373</v>
      </c>
      <c r="B91" s="167">
        <v>77</v>
      </c>
    </row>
    <row r="92" spans="1:2" x14ac:dyDescent="0.25">
      <c r="A92" t="s">
        <v>374</v>
      </c>
      <c r="B92" s="167">
        <v>64</v>
      </c>
    </row>
    <row r="93" spans="1:2" x14ac:dyDescent="0.25">
      <c r="A93" t="s">
        <v>375</v>
      </c>
      <c r="B93" s="167">
        <v>70</v>
      </c>
    </row>
    <row r="94" spans="1:2" x14ac:dyDescent="0.25">
      <c r="A94" t="s">
        <v>376</v>
      </c>
      <c r="B94" s="167">
        <v>26</v>
      </c>
    </row>
    <row r="95" spans="1:2" x14ac:dyDescent="0.25">
      <c r="A95" t="s">
        <v>377</v>
      </c>
      <c r="B95" s="167">
        <v>18</v>
      </c>
    </row>
    <row r="96" spans="1:2" x14ac:dyDescent="0.25">
      <c r="A96" t="s">
        <v>378</v>
      </c>
      <c r="B96" s="167">
        <v>54</v>
      </c>
    </row>
    <row r="97" spans="1:2" x14ac:dyDescent="0.25">
      <c r="A97" t="s">
        <v>379</v>
      </c>
      <c r="B97" s="167">
        <v>29</v>
      </c>
    </row>
    <row r="98" spans="1:2" x14ac:dyDescent="0.25">
      <c r="A98" t="s">
        <v>380</v>
      </c>
      <c r="B98" s="167">
        <v>30</v>
      </c>
    </row>
    <row r="99" spans="1:2" x14ac:dyDescent="0.25">
      <c r="A99" t="s">
        <v>381</v>
      </c>
      <c r="B99" s="167">
        <v>49</v>
      </c>
    </row>
    <row r="100" spans="1:2" x14ac:dyDescent="0.25">
      <c r="A100" t="s">
        <v>382</v>
      </c>
      <c r="B100" s="167">
        <v>88</v>
      </c>
    </row>
    <row r="101" spans="1:2" x14ac:dyDescent="0.25">
      <c r="A101" t="s">
        <v>383</v>
      </c>
      <c r="B101" s="167">
        <v>54</v>
      </c>
    </row>
    <row r="102" spans="1:2" x14ac:dyDescent="0.25">
      <c r="A102" t="s">
        <v>384</v>
      </c>
      <c r="B102" s="167">
        <v>89</v>
      </c>
    </row>
    <row r="103" spans="1:2" x14ac:dyDescent="0.25">
      <c r="A103" t="s">
        <v>385</v>
      </c>
      <c r="B103" s="167">
        <v>26</v>
      </c>
    </row>
    <row r="104" spans="1:2" x14ac:dyDescent="0.25">
      <c r="A104" t="s">
        <v>386</v>
      </c>
      <c r="B104" s="167">
        <v>60</v>
      </c>
    </row>
    <row r="105" spans="1:2" x14ac:dyDescent="0.25">
      <c r="A105" t="s">
        <v>387</v>
      </c>
      <c r="B105" s="167">
        <v>52</v>
      </c>
    </row>
    <row r="106" spans="1:2" x14ac:dyDescent="0.25">
      <c r="A106" t="s">
        <v>388</v>
      </c>
      <c r="B106" s="167">
        <v>68</v>
      </c>
    </row>
    <row r="107" spans="1:2" x14ac:dyDescent="0.25">
      <c r="A107" t="s">
        <v>389</v>
      </c>
      <c r="B107" s="167">
        <v>26</v>
      </c>
    </row>
    <row r="108" spans="1:2" x14ac:dyDescent="0.25">
      <c r="A108" t="s">
        <v>390</v>
      </c>
      <c r="B108" s="167">
        <v>45</v>
      </c>
    </row>
    <row r="109" spans="1:2" x14ac:dyDescent="0.25">
      <c r="A109" t="s">
        <v>391</v>
      </c>
      <c r="B109" s="167">
        <v>49</v>
      </c>
    </row>
    <row r="110" spans="1:2" x14ac:dyDescent="0.25">
      <c r="A110" t="s">
        <v>392</v>
      </c>
      <c r="B110" s="167">
        <v>89</v>
      </c>
    </row>
    <row r="111" spans="1:2" x14ac:dyDescent="0.25">
      <c r="A111" t="s">
        <v>393</v>
      </c>
      <c r="B111" s="167">
        <v>64</v>
      </c>
    </row>
    <row r="112" spans="1:2" x14ac:dyDescent="0.25">
      <c r="A112" t="s">
        <v>394</v>
      </c>
      <c r="B112" s="167">
        <v>108</v>
      </c>
    </row>
    <row r="113" spans="1:2" x14ac:dyDescent="0.25">
      <c r="A113" t="s">
        <v>395</v>
      </c>
      <c r="B113" s="167">
        <v>56</v>
      </c>
    </row>
    <row r="114" spans="1:2" ht="18.75" x14ac:dyDescent="0.3">
      <c r="A114" s="166" t="s">
        <v>396</v>
      </c>
      <c r="B114" s="168">
        <v>6187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116"/>
  <sheetViews>
    <sheetView workbookViewId="0">
      <selection activeCell="A12" sqref="A12"/>
    </sheetView>
  </sheetViews>
  <sheetFormatPr defaultRowHeight="15" x14ac:dyDescent="0.25"/>
  <cols>
    <col min="1" max="1" width="38.7109375" customWidth="1"/>
    <col min="2" max="2" width="14.85546875" customWidth="1"/>
    <col min="3" max="3" width="15" customWidth="1"/>
  </cols>
  <sheetData>
    <row r="1" spans="1:4" ht="44.25" customHeight="1" x14ac:dyDescent="0.3">
      <c r="A1" s="210" t="s">
        <v>436</v>
      </c>
      <c r="B1" s="209"/>
      <c r="C1" s="209"/>
      <c r="D1" s="209"/>
    </row>
    <row r="2" spans="1:4" ht="85.5" customHeight="1" x14ac:dyDescent="0.25">
      <c r="A2" s="211" t="s">
        <v>1</v>
      </c>
      <c r="B2" s="212" t="s">
        <v>397</v>
      </c>
      <c r="C2" s="212" t="s">
        <v>398</v>
      </c>
    </row>
    <row r="3" spans="1:4" x14ac:dyDescent="0.25">
      <c r="A3" s="169" t="s">
        <v>284</v>
      </c>
      <c r="B3" s="169">
        <v>25000</v>
      </c>
      <c r="C3" s="169"/>
    </row>
    <row r="4" spans="1:4" x14ac:dyDescent="0.25">
      <c r="A4" s="169" t="s">
        <v>285</v>
      </c>
      <c r="B4" s="169">
        <v>53000</v>
      </c>
      <c r="C4" s="169">
        <v>132000</v>
      </c>
    </row>
    <row r="5" spans="1:4" x14ac:dyDescent="0.25">
      <c r="A5" s="169" t="s">
        <v>286</v>
      </c>
      <c r="B5" s="169">
        <v>66500</v>
      </c>
      <c r="C5" s="169"/>
    </row>
    <row r="6" spans="1:4" x14ac:dyDescent="0.25">
      <c r="A6" s="169" t="s">
        <v>287</v>
      </c>
      <c r="B6" s="169">
        <v>62500</v>
      </c>
      <c r="C6" s="169"/>
    </row>
    <row r="7" spans="1:4" x14ac:dyDescent="0.25">
      <c r="A7" s="169" t="s">
        <v>288</v>
      </c>
      <c r="B7" s="169">
        <v>46000</v>
      </c>
      <c r="C7" s="169"/>
    </row>
    <row r="8" spans="1:4" x14ac:dyDescent="0.25">
      <c r="A8" s="169" t="s">
        <v>289</v>
      </c>
      <c r="B8" s="169">
        <v>25500</v>
      </c>
      <c r="C8" s="169"/>
    </row>
    <row r="9" spans="1:4" x14ac:dyDescent="0.25">
      <c r="A9" s="169" t="s">
        <v>290</v>
      </c>
      <c r="B9" s="169">
        <v>71500</v>
      </c>
      <c r="C9" s="169"/>
    </row>
    <row r="10" spans="1:4" x14ac:dyDescent="0.25">
      <c r="A10" s="169" t="s">
        <v>291</v>
      </c>
      <c r="B10" s="169">
        <v>43000</v>
      </c>
      <c r="C10" s="169">
        <v>48000</v>
      </c>
    </row>
    <row r="11" spans="1:4" x14ac:dyDescent="0.25">
      <c r="A11" s="169" t="s">
        <v>292</v>
      </c>
      <c r="B11" s="169">
        <v>83500</v>
      </c>
      <c r="C11" s="169"/>
    </row>
    <row r="12" spans="1:4" x14ac:dyDescent="0.25">
      <c r="A12" s="169" t="s">
        <v>293</v>
      </c>
      <c r="B12" s="169">
        <v>197500</v>
      </c>
      <c r="C12" s="169">
        <v>210000</v>
      </c>
    </row>
    <row r="13" spans="1:4" x14ac:dyDescent="0.25">
      <c r="A13" s="169" t="s">
        <v>294</v>
      </c>
      <c r="B13" s="169">
        <v>56500</v>
      </c>
      <c r="C13" s="169"/>
    </row>
    <row r="14" spans="1:4" x14ac:dyDescent="0.25">
      <c r="A14" s="169" t="s">
        <v>295</v>
      </c>
      <c r="B14" s="169">
        <v>48000</v>
      </c>
      <c r="C14" s="169"/>
    </row>
    <row r="15" spans="1:4" x14ac:dyDescent="0.25">
      <c r="A15" s="169" t="s">
        <v>296</v>
      </c>
      <c r="B15" s="169">
        <v>88500</v>
      </c>
      <c r="C15" s="169">
        <v>117000</v>
      </c>
    </row>
    <row r="16" spans="1:4" x14ac:dyDescent="0.25">
      <c r="A16" s="169" t="s">
        <v>297</v>
      </c>
      <c r="B16" s="169">
        <v>28000</v>
      </c>
      <c r="C16" s="169"/>
    </row>
    <row r="17" spans="1:3" x14ac:dyDescent="0.25">
      <c r="A17" s="169" t="s">
        <v>298</v>
      </c>
      <c r="B17" s="169">
        <v>100500</v>
      </c>
      <c r="C17" s="169"/>
    </row>
    <row r="18" spans="1:3" x14ac:dyDescent="0.25">
      <c r="A18" s="169" t="s">
        <v>299</v>
      </c>
      <c r="B18" s="169">
        <v>43000</v>
      </c>
      <c r="C18" s="169"/>
    </row>
    <row r="19" spans="1:3" x14ac:dyDescent="0.25">
      <c r="A19" s="169" t="s">
        <v>300</v>
      </c>
      <c r="B19" s="169">
        <v>34500</v>
      </c>
      <c r="C19" s="169"/>
    </row>
    <row r="20" spans="1:3" x14ac:dyDescent="0.25">
      <c r="A20" s="169" t="s">
        <v>301</v>
      </c>
      <c r="B20" s="169">
        <v>20500</v>
      </c>
      <c r="C20" s="169"/>
    </row>
    <row r="21" spans="1:3" x14ac:dyDescent="0.25">
      <c r="A21" s="169" t="s">
        <v>302</v>
      </c>
      <c r="B21" s="169">
        <v>40500</v>
      </c>
      <c r="C21" s="169"/>
    </row>
    <row r="22" spans="1:3" x14ac:dyDescent="0.25">
      <c r="A22" s="169" t="s">
        <v>303</v>
      </c>
      <c r="B22" s="169">
        <v>26000</v>
      </c>
      <c r="C22" s="169"/>
    </row>
    <row r="23" spans="1:3" x14ac:dyDescent="0.25">
      <c r="A23" s="169" t="s">
        <v>304</v>
      </c>
      <c r="B23" s="169">
        <v>58500</v>
      </c>
      <c r="C23" s="169"/>
    </row>
    <row r="24" spans="1:3" x14ac:dyDescent="0.25">
      <c r="A24" s="169" t="s">
        <v>305</v>
      </c>
      <c r="B24" s="169">
        <v>58000</v>
      </c>
      <c r="C24" s="169"/>
    </row>
    <row r="25" spans="1:3" x14ac:dyDescent="0.25">
      <c r="A25" s="169" t="s">
        <v>306</v>
      </c>
      <c r="B25" s="169">
        <v>75000</v>
      </c>
      <c r="C25" s="169"/>
    </row>
    <row r="26" spans="1:3" x14ac:dyDescent="0.25">
      <c r="A26" s="169" t="s">
        <v>181</v>
      </c>
      <c r="B26" s="169">
        <v>55500</v>
      </c>
      <c r="C26" s="169"/>
    </row>
    <row r="27" spans="1:3" x14ac:dyDescent="0.25">
      <c r="A27" s="169" t="s">
        <v>308</v>
      </c>
      <c r="B27" s="169">
        <v>23000</v>
      </c>
      <c r="C27" s="169"/>
    </row>
    <row r="28" spans="1:3" x14ac:dyDescent="0.25">
      <c r="A28" s="169" t="s">
        <v>309</v>
      </c>
      <c r="B28" s="169">
        <v>20500</v>
      </c>
      <c r="C28" s="169"/>
    </row>
    <row r="29" spans="1:3" x14ac:dyDescent="0.25">
      <c r="A29" s="169" t="s">
        <v>310</v>
      </c>
      <c r="B29" s="169">
        <v>72500</v>
      </c>
      <c r="C29" s="169"/>
    </row>
    <row r="30" spans="1:3" x14ac:dyDescent="0.25">
      <c r="A30" s="169" t="s">
        <v>311</v>
      </c>
      <c r="B30" s="169">
        <v>43000</v>
      </c>
      <c r="C30" s="169"/>
    </row>
    <row r="31" spans="1:3" x14ac:dyDescent="0.25">
      <c r="A31" s="169" t="s">
        <v>312</v>
      </c>
      <c r="B31" s="169">
        <v>36500</v>
      </c>
      <c r="C31" s="169"/>
    </row>
    <row r="32" spans="1:3" x14ac:dyDescent="0.25">
      <c r="A32" s="169" t="s">
        <v>313</v>
      </c>
      <c r="B32" s="169">
        <v>120500</v>
      </c>
      <c r="C32" s="169">
        <v>104000</v>
      </c>
    </row>
    <row r="33" spans="1:3" x14ac:dyDescent="0.25">
      <c r="A33" s="169" t="s">
        <v>314</v>
      </c>
      <c r="B33" s="169">
        <v>144500</v>
      </c>
      <c r="C33" s="169"/>
    </row>
    <row r="34" spans="1:3" x14ac:dyDescent="0.25">
      <c r="A34" s="169" t="s">
        <v>315</v>
      </c>
      <c r="B34" s="169">
        <v>56000</v>
      </c>
      <c r="C34" s="169"/>
    </row>
    <row r="35" spans="1:3" x14ac:dyDescent="0.25">
      <c r="A35" s="169" t="s">
        <v>316</v>
      </c>
      <c r="B35" s="169">
        <v>144500</v>
      </c>
      <c r="C35" s="169"/>
    </row>
    <row r="36" spans="1:3" x14ac:dyDescent="0.25">
      <c r="A36" s="169" t="s">
        <v>317</v>
      </c>
      <c r="B36" s="169">
        <v>120500</v>
      </c>
      <c r="C36" s="169"/>
    </row>
    <row r="37" spans="1:3" x14ac:dyDescent="0.25">
      <c r="A37" s="169" t="s">
        <v>318</v>
      </c>
      <c r="B37" s="169">
        <v>113000</v>
      </c>
      <c r="C37" s="169"/>
    </row>
    <row r="38" spans="1:3" x14ac:dyDescent="0.25">
      <c r="A38" s="169" t="s">
        <v>319</v>
      </c>
      <c r="B38" s="169">
        <v>62000</v>
      </c>
      <c r="C38" s="169">
        <v>50000</v>
      </c>
    </row>
    <row r="39" spans="1:3" x14ac:dyDescent="0.25">
      <c r="A39" s="169" t="s">
        <v>320</v>
      </c>
      <c r="B39" s="169">
        <v>136000</v>
      </c>
      <c r="C39" s="169"/>
    </row>
    <row r="40" spans="1:3" x14ac:dyDescent="0.25">
      <c r="A40" s="169" t="s">
        <v>321</v>
      </c>
      <c r="B40" s="169">
        <v>127500</v>
      </c>
      <c r="C40" s="169"/>
    </row>
    <row r="41" spans="1:3" x14ac:dyDescent="0.25">
      <c r="A41" s="169" t="s">
        <v>195</v>
      </c>
      <c r="B41" s="169">
        <v>48500</v>
      </c>
      <c r="C41" s="169"/>
    </row>
    <row r="42" spans="1:3" x14ac:dyDescent="0.25">
      <c r="A42" s="169" t="s">
        <v>196</v>
      </c>
      <c r="B42" s="169">
        <v>12500</v>
      </c>
      <c r="C42" s="169"/>
    </row>
    <row r="43" spans="1:3" x14ac:dyDescent="0.25">
      <c r="A43" s="169" t="s">
        <v>324</v>
      </c>
      <c r="B43" s="169">
        <v>53500</v>
      </c>
      <c r="C43" s="169"/>
    </row>
    <row r="44" spans="1:3" x14ac:dyDescent="0.25">
      <c r="A44" s="169" t="s">
        <v>325</v>
      </c>
      <c r="B44" s="169">
        <v>42000</v>
      </c>
      <c r="C44" s="169"/>
    </row>
    <row r="45" spans="1:3" x14ac:dyDescent="0.25">
      <c r="A45" s="169" t="s">
        <v>199</v>
      </c>
      <c r="B45" s="169">
        <v>342500</v>
      </c>
      <c r="C45" s="169"/>
    </row>
    <row r="46" spans="1:3" x14ac:dyDescent="0.25">
      <c r="A46" s="169" t="s">
        <v>326</v>
      </c>
      <c r="B46" s="169">
        <v>25000</v>
      </c>
      <c r="C46" s="169">
        <v>466000</v>
      </c>
    </row>
    <row r="47" spans="1:3" x14ac:dyDescent="0.25">
      <c r="A47" s="169" t="s">
        <v>327</v>
      </c>
      <c r="B47" s="169">
        <v>111000</v>
      </c>
      <c r="C47" s="169"/>
    </row>
    <row r="48" spans="1:3" x14ac:dyDescent="0.25">
      <c r="A48" s="169" t="s">
        <v>328</v>
      </c>
      <c r="B48" s="169">
        <v>95500</v>
      </c>
      <c r="C48" s="169"/>
    </row>
    <row r="49" spans="1:3" x14ac:dyDescent="0.25">
      <c r="A49" s="169" t="s">
        <v>329</v>
      </c>
      <c r="B49" s="169">
        <v>64500</v>
      </c>
      <c r="C49" s="169"/>
    </row>
    <row r="50" spans="1:3" x14ac:dyDescent="0.25">
      <c r="A50" s="169" t="s">
        <v>399</v>
      </c>
      <c r="B50" s="169">
        <v>24000</v>
      </c>
      <c r="C50" s="169"/>
    </row>
    <row r="51" spans="1:3" x14ac:dyDescent="0.25">
      <c r="A51" s="169" t="s">
        <v>331</v>
      </c>
      <c r="B51" s="169">
        <v>158500</v>
      </c>
      <c r="C51" s="169">
        <v>201000</v>
      </c>
    </row>
    <row r="52" spans="1:3" x14ac:dyDescent="0.25">
      <c r="A52" s="169" t="s">
        <v>332</v>
      </c>
      <c r="B52" s="169">
        <v>37500</v>
      </c>
      <c r="C52" s="169"/>
    </row>
    <row r="53" spans="1:3" x14ac:dyDescent="0.25">
      <c r="A53" s="169" t="s">
        <v>333</v>
      </c>
      <c r="B53" s="169">
        <v>84500</v>
      </c>
      <c r="C53" s="169"/>
    </row>
    <row r="54" spans="1:3" x14ac:dyDescent="0.25">
      <c r="A54" s="169" t="s">
        <v>334</v>
      </c>
      <c r="B54" s="169">
        <v>178000</v>
      </c>
      <c r="C54" s="169"/>
    </row>
    <row r="55" spans="1:3" x14ac:dyDescent="0.25">
      <c r="A55" s="169" t="s">
        <v>335</v>
      </c>
      <c r="B55" s="169">
        <v>34000</v>
      </c>
      <c r="C55" s="169"/>
    </row>
    <row r="56" spans="1:3" x14ac:dyDescent="0.25">
      <c r="A56" s="169" t="s">
        <v>336</v>
      </c>
      <c r="B56" s="169">
        <v>50000</v>
      </c>
      <c r="C56" s="169"/>
    </row>
    <row r="57" spans="1:3" x14ac:dyDescent="0.25">
      <c r="A57" s="169" t="s">
        <v>337</v>
      </c>
      <c r="B57" s="169">
        <v>74500</v>
      </c>
      <c r="C57" s="169"/>
    </row>
    <row r="58" spans="1:3" x14ac:dyDescent="0.25">
      <c r="A58" s="169" t="s">
        <v>338</v>
      </c>
      <c r="B58" s="169">
        <v>61000</v>
      </c>
      <c r="C58" s="169">
        <v>98000</v>
      </c>
    </row>
    <row r="59" spans="1:3" x14ac:dyDescent="0.25">
      <c r="A59" s="169" t="s">
        <v>339</v>
      </c>
      <c r="B59" s="169">
        <v>67000</v>
      </c>
      <c r="C59" s="169"/>
    </row>
    <row r="60" spans="1:3" x14ac:dyDescent="0.25">
      <c r="A60" s="169" t="s">
        <v>340</v>
      </c>
      <c r="B60" s="169">
        <v>46500</v>
      </c>
      <c r="C60" s="169">
        <v>66000</v>
      </c>
    </row>
    <row r="61" spans="1:3" x14ac:dyDescent="0.25">
      <c r="A61" s="169" t="s">
        <v>341</v>
      </c>
      <c r="B61" s="169">
        <v>61500</v>
      </c>
      <c r="C61" s="169">
        <v>66000</v>
      </c>
    </row>
    <row r="62" spans="1:3" x14ac:dyDescent="0.25">
      <c r="A62" s="169" t="s">
        <v>342</v>
      </c>
      <c r="B62" s="169">
        <v>55000</v>
      </c>
      <c r="C62" s="169"/>
    </row>
    <row r="63" spans="1:3" x14ac:dyDescent="0.25">
      <c r="A63" s="169" t="s">
        <v>216</v>
      </c>
      <c r="B63" s="169">
        <v>48500</v>
      </c>
      <c r="C63" s="169"/>
    </row>
    <row r="64" spans="1:3" x14ac:dyDescent="0.25">
      <c r="A64" s="169" t="s">
        <v>344</v>
      </c>
      <c r="B64" s="169">
        <v>58500</v>
      </c>
      <c r="C64" s="169"/>
    </row>
    <row r="65" spans="1:3" x14ac:dyDescent="0.25">
      <c r="A65" s="169" t="s">
        <v>345</v>
      </c>
      <c r="B65" s="169">
        <v>22500</v>
      </c>
      <c r="C65" s="169"/>
    </row>
    <row r="66" spans="1:3" x14ac:dyDescent="0.25">
      <c r="A66" s="169" t="s">
        <v>346</v>
      </c>
      <c r="B66" s="169">
        <v>48500</v>
      </c>
      <c r="C66" s="169"/>
    </row>
    <row r="67" spans="1:3" x14ac:dyDescent="0.25">
      <c r="A67" s="169" t="s">
        <v>347</v>
      </c>
      <c r="B67" s="169">
        <v>63000</v>
      </c>
      <c r="C67" s="169"/>
    </row>
    <row r="68" spans="1:3" x14ac:dyDescent="0.25">
      <c r="A68" s="169" t="s">
        <v>348</v>
      </c>
      <c r="B68" s="169">
        <v>96000</v>
      </c>
      <c r="C68" s="169"/>
    </row>
    <row r="69" spans="1:3" x14ac:dyDescent="0.25">
      <c r="A69" s="169" t="s">
        <v>349</v>
      </c>
      <c r="B69" s="169">
        <v>30500</v>
      </c>
      <c r="C69" s="169">
        <v>46000</v>
      </c>
    </row>
    <row r="70" spans="1:3" x14ac:dyDescent="0.25">
      <c r="A70" s="169" t="s">
        <v>350</v>
      </c>
      <c r="B70" s="169">
        <v>113000</v>
      </c>
      <c r="C70" s="169"/>
    </row>
    <row r="71" spans="1:3" x14ac:dyDescent="0.25">
      <c r="A71" s="169" t="s">
        <v>351</v>
      </c>
      <c r="B71" s="169">
        <v>57500</v>
      </c>
      <c r="C71" s="169"/>
    </row>
    <row r="72" spans="1:3" x14ac:dyDescent="0.25">
      <c r="A72" s="169" t="s">
        <v>352</v>
      </c>
      <c r="B72" s="169">
        <v>103500</v>
      </c>
      <c r="C72" s="169">
        <v>116000</v>
      </c>
    </row>
    <row r="73" spans="1:3" x14ac:dyDescent="0.25">
      <c r="A73" s="169" t="s">
        <v>353</v>
      </c>
      <c r="B73" s="169">
        <v>70000</v>
      </c>
      <c r="C73" s="169"/>
    </row>
    <row r="74" spans="1:3" x14ac:dyDescent="0.25">
      <c r="A74" s="169" t="s">
        <v>354</v>
      </c>
      <c r="B74" s="169">
        <v>21500</v>
      </c>
      <c r="C74" s="169"/>
    </row>
    <row r="75" spans="1:3" x14ac:dyDescent="0.25">
      <c r="A75" s="169" t="s">
        <v>355</v>
      </c>
      <c r="B75" s="169">
        <v>99000</v>
      </c>
      <c r="C75" s="169"/>
    </row>
    <row r="76" spans="1:3" x14ac:dyDescent="0.25">
      <c r="A76" s="169" t="s">
        <v>356</v>
      </c>
      <c r="B76" s="169">
        <v>46000</v>
      </c>
      <c r="C76" s="169"/>
    </row>
    <row r="77" spans="1:3" x14ac:dyDescent="0.25">
      <c r="A77" s="169" t="s">
        <v>357</v>
      </c>
      <c r="B77" s="169">
        <v>87000</v>
      </c>
      <c r="C77" s="169">
        <v>64000</v>
      </c>
    </row>
    <row r="78" spans="1:3" x14ac:dyDescent="0.25">
      <c r="A78" s="169" t="s">
        <v>358</v>
      </c>
      <c r="B78" s="169">
        <v>15000</v>
      </c>
      <c r="C78" s="169"/>
    </row>
    <row r="79" spans="1:3" x14ac:dyDescent="0.25">
      <c r="A79" s="169" t="s">
        <v>359</v>
      </c>
      <c r="B79" s="169">
        <v>108500</v>
      </c>
      <c r="C79" s="169"/>
    </row>
    <row r="80" spans="1:3" x14ac:dyDescent="0.25">
      <c r="A80" s="169" t="s">
        <v>360</v>
      </c>
      <c r="B80" s="169">
        <v>144000</v>
      </c>
      <c r="C80" s="169"/>
    </row>
    <row r="81" spans="1:3" x14ac:dyDescent="0.25">
      <c r="A81" s="169" t="s">
        <v>361</v>
      </c>
      <c r="B81" s="169">
        <v>127000</v>
      </c>
      <c r="C81" s="169">
        <v>116000</v>
      </c>
    </row>
    <row r="82" spans="1:3" x14ac:dyDescent="0.25">
      <c r="A82" s="169" t="s">
        <v>362</v>
      </c>
      <c r="B82" s="169">
        <v>42000</v>
      </c>
      <c r="C82" s="169"/>
    </row>
    <row r="83" spans="1:3" x14ac:dyDescent="0.25">
      <c r="A83" s="169" t="s">
        <v>363</v>
      </c>
      <c r="B83" s="169">
        <v>75000</v>
      </c>
      <c r="C83" s="169"/>
    </row>
    <row r="84" spans="1:3" x14ac:dyDescent="0.25">
      <c r="A84" s="169" t="s">
        <v>364</v>
      </c>
      <c r="B84" s="169">
        <v>47500</v>
      </c>
      <c r="C84" s="169"/>
    </row>
    <row r="85" spans="1:3" x14ac:dyDescent="0.25">
      <c r="A85" s="169" t="s">
        <v>365</v>
      </c>
      <c r="B85" s="169">
        <v>31500</v>
      </c>
      <c r="C85" s="169">
        <v>120000</v>
      </c>
    </row>
    <row r="86" spans="1:3" x14ac:dyDescent="0.25">
      <c r="A86" s="169" t="s">
        <v>366</v>
      </c>
      <c r="B86" s="169">
        <v>57000</v>
      </c>
      <c r="C86" s="169"/>
    </row>
    <row r="87" spans="1:3" x14ac:dyDescent="0.25">
      <c r="A87" s="169" t="s">
        <v>367</v>
      </c>
      <c r="B87" s="169">
        <v>155500</v>
      </c>
      <c r="C87" s="169"/>
    </row>
    <row r="88" spans="1:3" x14ac:dyDescent="0.25">
      <c r="A88" s="169" t="s">
        <v>368</v>
      </c>
      <c r="B88" s="169">
        <v>135500</v>
      </c>
      <c r="C88" s="169"/>
    </row>
    <row r="89" spans="1:3" x14ac:dyDescent="0.25">
      <c r="A89" s="169" t="s">
        <v>369</v>
      </c>
      <c r="B89" s="169">
        <v>38500</v>
      </c>
      <c r="C89" s="169"/>
    </row>
    <row r="90" spans="1:3" x14ac:dyDescent="0.25">
      <c r="A90" s="169" t="s">
        <v>370</v>
      </c>
      <c r="B90" s="169">
        <v>45000</v>
      </c>
      <c r="C90" s="169">
        <v>50000</v>
      </c>
    </row>
    <row r="91" spans="1:3" x14ac:dyDescent="0.25">
      <c r="A91" s="169" t="s">
        <v>371</v>
      </c>
      <c r="B91" s="169">
        <v>41500</v>
      </c>
      <c r="C91" s="169"/>
    </row>
    <row r="92" spans="1:3" x14ac:dyDescent="0.25">
      <c r="A92" s="169" t="s">
        <v>372</v>
      </c>
      <c r="B92" s="169">
        <v>62000</v>
      </c>
      <c r="C92" s="169"/>
    </row>
    <row r="93" spans="1:3" x14ac:dyDescent="0.25">
      <c r="A93" s="169" t="s">
        <v>373</v>
      </c>
      <c r="B93" s="169">
        <v>59500</v>
      </c>
      <c r="C93" s="169"/>
    </row>
    <row r="94" spans="1:3" x14ac:dyDescent="0.25">
      <c r="A94" s="169" t="s">
        <v>374</v>
      </c>
      <c r="B94" s="169">
        <v>41500</v>
      </c>
      <c r="C94" s="169"/>
    </row>
    <row r="95" spans="1:3" x14ac:dyDescent="0.25">
      <c r="A95" s="169" t="s">
        <v>375</v>
      </c>
      <c r="B95" s="169">
        <v>89000</v>
      </c>
      <c r="C95" s="169"/>
    </row>
    <row r="96" spans="1:3" x14ac:dyDescent="0.25">
      <c r="A96" s="169" t="s">
        <v>376</v>
      </c>
      <c r="B96" s="169">
        <v>32500</v>
      </c>
      <c r="C96" s="169"/>
    </row>
    <row r="97" spans="1:3" x14ac:dyDescent="0.25">
      <c r="A97" s="169" t="s">
        <v>377</v>
      </c>
      <c r="B97" s="169">
        <v>19500</v>
      </c>
      <c r="C97" s="169">
        <v>24000</v>
      </c>
    </row>
    <row r="98" spans="1:3" x14ac:dyDescent="0.25">
      <c r="A98" s="169" t="s">
        <v>378</v>
      </c>
      <c r="B98" s="169">
        <v>124000</v>
      </c>
      <c r="C98" s="169"/>
    </row>
    <row r="99" spans="1:3" x14ac:dyDescent="0.25">
      <c r="A99" s="169" t="s">
        <v>379</v>
      </c>
      <c r="B99" s="169">
        <v>29000</v>
      </c>
      <c r="C99" s="169">
        <v>14000</v>
      </c>
    </row>
    <row r="100" spans="1:3" x14ac:dyDescent="0.25">
      <c r="A100" s="169" t="s">
        <v>380</v>
      </c>
      <c r="B100" s="169">
        <v>24000</v>
      </c>
      <c r="C100" s="169"/>
    </row>
    <row r="101" spans="1:3" x14ac:dyDescent="0.25">
      <c r="A101" s="169" t="s">
        <v>381</v>
      </c>
      <c r="B101" s="169">
        <v>91000</v>
      </c>
      <c r="C101" s="169"/>
    </row>
    <row r="102" spans="1:3" x14ac:dyDescent="0.25">
      <c r="A102" s="169" t="s">
        <v>382</v>
      </c>
      <c r="B102" s="169">
        <v>46000</v>
      </c>
      <c r="C102" s="169"/>
    </row>
    <row r="103" spans="1:3" x14ac:dyDescent="0.25">
      <c r="A103" s="169" t="s">
        <v>383</v>
      </c>
      <c r="B103" s="169">
        <v>88500</v>
      </c>
      <c r="C103" s="169"/>
    </row>
    <row r="104" spans="1:3" x14ac:dyDescent="0.25">
      <c r="A104" s="169" t="s">
        <v>384</v>
      </c>
      <c r="B104" s="169">
        <v>120000</v>
      </c>
      <c r="C104" s="169">
        <v>126000</v>
      </c>
    </row>
    <row r="105" spans="1:3" x14ac:dyDescent="0.25">
      <c r="A105" s="169" t="s">
        <v>385</v>
      </c>
      <c r="B105" s="169">
        <v>29500</v>
      </c>
      <c r="C105" s="169"/>
    </row>
    <row r="106" spans="1:3" x14ac:dyDescent="0.25">
      <c r="A106" s="169" t="s">
        <v>386</v>
      </c>
      <c r="B106" s="169">
        <v>72500</v>
      </c>
      <c r="C106" s="169"/>
    </row>
    <row r="107" spans="1:3" x14ac:dyDescent="0.25">
      <c r="A107" s="169" t="s">
        <v>387</v>
      </c>
      <c r="B107" s="169">
        <v>57500</v>
      </c>
      <c r="C107" s="169">
        <v>82000</v>
      </c>
    </row>
    <row r="108" spans="1:3" x14ac:dyDescent="0.25">
      <c r="A108" s="169" t="s">
        <v>388</v>
      </c>
      <c r="B108" s="169">
        <v>65500</v>
      </c>
      <c r="C108" s="169"/>
    </row>
    <row r="109" spans="1:3" x14ac:dyDescent="0.25">
      <c r="A109" s="169" t="s">
        <v>389</v>
      </c>
      <c r="B109" s="169">
        <v>48000</v>
      </c>
      <c r="C109" s="169"/>
    </row>
    <row r="110" spans="1:3" x14ac:dyDescent="0.25">
      <c r="A110" s="169" t="s">
        <v>390</v>
      </c>
      <c r="B110" s="169">
        <v>56000</v>
      </c>
      <c r="C110" s="169"/>
    </row>
    <row r="111" spans="1:3" x14ac:dyDescent="0.25">
      <c r="A111" s="169" t="s">
        <v>391</v>
      </c>
      <c r="B111" s="169">
        <v>92500</v>
      </c>
      <c r="C111" s="169"/>
    </row>
    <row r="112" spans="1:3" x14ac:dyDescent="0.25">
      <c r="A112" s="169" t="s">
        <v>392</v>
      </c>
      <c r="B112" s="169">
        <v>119000</v>
      </c>
      <c r="C112" s="169"/>
    </row>
    <row r="113" spans="1:3" x14ac:dyDescent="0.25">
      <c r="A113" s="169" t="s">
        <v>393</v>
      </c>
      <c r="B113" s="169">
        <v>453500</v>
      </c>
      <c r="C113" s="169">
        <v>370000</v>
      </c>
    </row>
    <row r="114" spans="1:3" x14ac:dyDescent="0.25">
      <c r="A114" s="169" t="s">
        <v>394</v>
      </c>
      <c r="B114" s="169">
        <v>110000</v>
      </c>
      <c r="C114" s="169">
        <v>158000</v>
      </c>
    </row>
    <row r="115" spans="1:3" x14ac:dyDescent="0.25">
      <c r="A115" s="169" t="s">
        <v>395</v>
      </c>
      <c r="B115" s="169">
        <v>58500</v>
      </c>
      <c r="C115" s="169"/>
    </row>
    <row r="116" spans="1:3" ht="18.75" x14ac:dyDescent="0.3">
      <c r="A116" s="170" t="s">
        <v>275</v>
      </c>
      <c r="B116" s="170">
        <f>SUM(B3:B115)</f>
        <v>8371500</v>
      </c>
      <c r="C116" s="170">
        <f>SUM(C3:C115)</f>
        <v>2844000</v>
      </c>
    </row>
  </sheetData>
  <autoFilter ref="A2:C116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33"/>
  <sheetViews>
    <sheetView topLeftCell="A25" workbookViewId="0">
      <selection activeCell="G125" sqref="G125"/>
    </sheetView>
  </sheetViews>
  <sheetFormatPr defaultRowHeight="15" x14ac:dyDescent="0.25"/>
  <cols>
    <col min="1" max="1" width="20.42578125" customWidth="1"/>
    <col min="2" max="2" width="11.28515625" customWidth="1"/>
    <col min="3" max="3" width="11.5703125" customWidth="1"/>
    <col min="5" max="5" width="12.7109375" customWidth="1"/>
    <col min="7" max="7" width="12.42578125" customWidth="1"/>
    <col min="8" max="8" width="10.28515625" customWidth="1"/>
  </cols>
  <sheetData>
    <row r="1" spans="1:10" ht="18.75" x14ac:dyDescent="0.3">
      <c r="A1" s="231" t="s">
        <v>400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 ht="121.5" x14ac:dyDescent="0.25">
      <c r="A2" s="171" t="s">
        <v>157</v>
      </c>
      <c r="B2" s="171" t="s">
        <v>401</v>
      </c>
      <c r="C2" s="171" t="s">
        <v>402</v>
      </c>
      <c r="D2" s="171" t="s">
        <v>403</v>
      </c>
      <c r="E2" s="171" t="s">
        <v>404</v>
      </c>
      <c r="F2" s="171" t="s">
        <v>405</v>
      </c>
      <c r="G2" s="171" t="s">
        <v>406</v>
      </c>
      <c r="H2" s="171" t="s">
        <v>407</v>
      </c>
      <c r="I2" s="171" t="s">
        <v>408</v>
      </c>
      <c r="J2" s="171" t="s">
        <v>409</v>
      </c>
    </row>
    <row r="3" spans="1:10" x14ac:dyDescent="0.25">
      <c r="A3" s="172" t="s">
        <v>4</v>
      </c>
      <c r="B3" s="173">
        <v>38.430000000000007</v>
      </c>
      <c r="C3" s="174">
        <v>18.899999999999999</v>
      </c>
      <c r="D3" s="175">
        <v>6.3</v>
      </c>
      <c r="E3" s="175">
        <v>3.15</v>
      </c>
      <c r="F3" s="174">
        <v>3</v>
      </c>
      <c r="G3" s="175">
        <v>5000</v>
      </c>
      <c r="H3" s="175">
        <v>737.31388508770374</v>
      </c>
      <c r="I3" s="176">
        <v>15.7119021134594</v>
      </c>
      <c r="J3" s="177">
        <v>281.25200841940591</v>
      </c>
    </row>
    <row r="4" spans="1:10" x14ac:dyDescent="0.25">
      <c r="A4" s="178" t="s">
        <v>5</v>
      </c>
      <c r="B4" s="179">
        <v>403</v>
      </c>
      <c r="C4" s="180">
        <v>31.5</v>
      </c>
      <c r="D4" s="181">
        <v>10.5</v>
      </c>
      <c r="E4" s="181">
        <v>3.15</v>
      </c>
      <c r="F4" s="180">
        <v>3</v>
      </c>
      <c r="G4" s="175">
        <v>70000</v>
      </c>
      <c r="H4" s="181">
        <v>514.87003501039646</v>
      </c>
      <c r="I4" s="182">
        <v>18.854282536151281</v>
      </c>
      <c r="J4" s="183">
        <v>317.86174108055701</v>
      </c>
    </row>
    <row r="5" spans="1:10" x14ac:dyDescent="0.25">
      <c r="A5" s="178" t="s">
        <v>6</v>
      </c>
      <c r="B5" s="179">
        <v>655</v>
      </c>
      <c r="C5" s="180">
        <v>50.4</v>
      </c>
      <c r="D5" s="181">
        <v>16.8</v>
      </c>
      <c r="E5" s="181">
        <v>3.15</v>
      </c>
      <c r="F5" s="180">
        <v>3</v>
      </c>
      <c r="G5" s="175">
        <v>15000</v>
      </c>
      <c r="H5" s="181">
        <v>2264.428406404948</v>
      </c>
      <c r="I5" s="182">
        <v>28.281423804226918</v>
      </c>
      <c r="J5" s="183">
        <v>493.15983580644394</v>
      </c>
    </row>
    <row r="6" spans="1:10" x14ac:dyDescent="0.25">
      <c r="A6" s="178" t="s">
        <v>7</v>
      </c>
      <c r="B6" s="179">
        <v>417</v>
      </c>
      <c r="C6" s="180">
        <v>28.35</v>
      </c>
      <c r="D6" s="181">
        <v>9.4499999999999993</v>
      </c>
      <c r="E6" s="181">
        <v>3.15</v>
      </c>
      <c r="F6" s="180">
        <v>3</v>
      </c>
      <c r="G6" s="175">
        <v>15000</v>
      </c>
      <c r="H6" s="181">
        <v>1339.6618386678276</v>
      </c>
      <c r="I6" s="182">
        <v>17.283092324805342</v>
      </c>
      <c r="J6" s="183">
        <v>307.94636384274429</v>
      </c>
    </row>
    <row r="7" spans="1:10" x14ac:dyDescent="0.25">
      <c r="A7" s="178" t="s">
        <v>410</v>
      </c>
      <c r="B7" s="179">
        <v>26.460000000000004</v>
      </c>
      <c r="C7" s="180">
        <v>31.5</v>
      </c>
      <c r="D7" s="181">
        <v>10.5</v>
      </c>
      <c r="E7" s="181">
        <v>3.15</v>
      </c>
      <c r="F7" s="180">
        <v>3</v>
      </c>
      <c r="G7" s="175">
        <v>5000</v>
      </c>
      <c r="H7" s="181">
        <v>1087.2255593666139</v>
      </c>
      <c r="I7" s="182">
        <v>18.854282536151281</v>
      </c>
      <c r="J7" s="183">
        <v>215.91731615305324</v>
      </c>
    </row>
    <row r="8" spans="1:10" x14ac:dyDescent="0.25">
      <c r="A8" s="178" t="s">
        <v>9</v>
      </c>
      <c r="B8" s="179">
        <v>22.139689398750001</v>
      </c>
      <c r="C8" s="180">
        <v>9.4499999999999993</v>
      </c>
      <c r="D8" s="181">
        <v>3.15</v>
      </c>
      <c r="E8" s="181">
        <v>3.15</v>
      </c>
      <c r="F8" s="180">
        <v>3</v>
      </c>
      <c r="G8" s="175">
        <v>5000</v>
      </c>
      <c r="H8" s="181">
        <v>282.42870852512038</v>
      </c>
      <c r="I8" s="182">
        <v>10.998331479421578</v>
      </c>
      <c r="J8" s="183">
        <v>161.40110823950005</v>
      </c>
    </row>
    <row r="9" spans="1:10" x14ac:dyDescent="0.25">
      <c r="A9" s="178" t="s">
        <v>10</v>
      </c>
      <c r="B9" s="179">
        <v>57.015000000000001</v>
      </c>
      <c r="C9" s="180">
        <v>31.5</v>
      </c>
      <c r="D9" s="181">
        <v>10.5</v>
      </c>
      <c r="E9" s="181">
        <v>3.15</v>
      </c>
      <c r="F9" s="180">
        <v>3</v>
      </c>
      <c r="G9" s="175">
        <v>70000</v>
      </c>
      <c r="H9" s="181">
        <v>1549.6088432351737</v>
      </c>
      <c r="I9" s="182">
        <v>18.854282536151281</v>
      </c>
      <c r="J9" s="183">
        <v>421.67670591498745</v>
      </c>
    </row>
    <row r="10" spans="1:10" x14ac:dyDescent="0.25">
      <c r="A10" s="178" t="s">
        <v>11</v>
      </c>
      <c r="B10" s="179">
        <v>378</v>
      </c>
      <c r="C10" s="180">
        <v>15.75</v>
      </c>
      <c r="D10" s="181">
        <v>5.25</v>
      </c>
      <c r="E10" s="181">
        <v>3.15</v>
      </c>
      <c r="F10" s="180">
        <v>3</v>
      </c>
      <c r="G10" s="175">
        <v>30000</v>
      </c>
      <c r="H10" s="181">
        <v>167.45772983347845</v>
      </c>
      <c r="I10" s="182">
        <v>14.140711902113459</v>
      </c>
      <c r="J10" s="183">
        <v>285.39362097195044</v>
      </c>
    </row>
    <row r="11" spans="1:10" x14ac:dyDescent="0.25">
      <c r="A11" s="178" t="s">
        <v>12</v>
      </c>
      <c r="B11" s="179">
        <v>1229</v>
      </c>
      <c r="C11" s="180">
        <v>34.65</v>
      </c>
      <c r="D11" s="181">
        <v>11.55</v>
      </c>
      <c r="E11" s="181">
        <v>3.15</v>
      </c>
      <c r="F11" s="180">
        <v>3</v>
      </c>
      <c r="G11" s="175">
        <v>20000</v>
      </c>
      <c r="H11" s="181">
        <v>1784.5495388224422</v>
      </c>
      <c r="I11" s="182">
        <v>20.425472747497217</v>
      </c>
      <c r="J11" s="183">
        <v>811.28374377050784</v>
      </c>
    </row>
    <row r="12" spans="1:10" x14ac:dyDescent="0.25">
      <c r="A12" s="178" t="s">
        <v>13</v>
      </c>
      <c r="B12" s="179">
        <v>1134</v>
      </c>
      <c r="C12" s="180">
        <v>85.05</v>
      </c>
      <c r="D12" s="181">
        <v>28.35</v>
      </c>
      <c r="E12" s="181">
        <v>3.15</v>
      </c>
      <c r="F12" s="180">
        <v>3</v>
      </c>
      <c r="G12" s="175">
        <v>140000</v>
      </c>
      <c r="H12" s="181">
        <v>1144.7110487124351</v>
      </c>
      <c r="I12" s="182">
        <v>45.564516129032256</v>
      </c>
      <c r="J12" s="183">
        <v>860.05614720578569</v>
      </c>
    </row>
    <row r="13" spans="1:10" x14ac:dyDescent="0.25">
      <c r="A13" s="178" t="s">
        <v>14</v>
      </c>
      <c r="B13" s="179">
        <v>35.594999999999999</v>
      </c>
      <c r="C13" s="180">
        <v>40.950000000000003</v>
      </c>
      <c r="D13" s="181">
        <v>13.65</v>
      </c>
      <c r="E13" s="181">
        <v>3.15</v>
      </c>
      <c r="F13" s="180">
        <v>3</v>
      </c>
      <c r="G13" s="175">
        <v>10000</v>
      </c>
      <c r="H13" s="181">
        <v>644.83722831399177</v>
      </c>
      <c r="I13" s="182">
        <v>23.5678531701891</v>
      </c>
      <c r="J13" s="183">
        <v>289.53731421404666</v>
      </c>
    </row>
    <row r="14" spans="1:10" x14ac:dyDescent="0.25">
      <c r="A14" s="178" t="s">
        <v>15</v>
      </c>
      <c r="B14" s="179">
        <v>35.910000000000004</v>
      </c>
      <c r="C14" s="180">
        <v>50.4</v>
      </c>
      <c r="D14" s="181">
        <v>16.8</v>
      </c>
      <c r="E14" s="181">
        <v>3.15</v>
      </c>
      <c r="F14" s="180">
        <v>3</v>
      </c>
      <c r="G14" s="175">
        <v>10000</v>
      </c>
      <c r="H14" s="181">
        <v>2246.932822691002</v>
      </c>
      <c r="I14" s="182">
        <v>28.281423804226918</v>
      </c>
      <c r="J14" s="183">
        <v>301.42949534645976</v>
      </c>
    </row>
    <row r="15" spans="1:10" x14ac:dyDescent="0.25">
      <c r="A15" s="184" t="s">
        <v>16</v>
      </c>
      <c r="B15" s="185">
        <v>85.050000000000011</v>
      </c>
      <c r="C15" s="186">
        <v>34.65</v>
      </c>
      <c r="D15" s="187">
        <v>11.55</v>
      </c>
      <c r="E15" s="187">
        <v>3.15</v>
      </c>
      <c r="F15" s="186">
        <v>3</v>
      </c>
      <c r="G15" s="175">
        <v>20000</v>
      </c>
      <c r="H15" s="187">
        <v>869.78044749329115</v>
      </c>
      <c r="I15" s="188">
        <v>20.425472747497217</v>
      </c>
      <c r="J15" s="189">
        <v>603.65381410164696</v>
      </c>
    </row>
    <row r="16" spans="1:10" x14ac:dyDescent="0.25">
      <c r="A16" s="178" t="s">
        <v>17</v>
      </c>
      <c r="B16" s="180">
        <v>252</v>
      </c>
      <c r="C16" s="180">
        <v>25.2</v>
      </c>
      <c r="D16" s="190">
        <v>8.4</v>
      </c>
      <c r="E16" s="190">
        <v>3.15</v>
      </c>
      <c r="F16" s="180">
        <v>3</v>
      </c>
      <c r="G16" s="191">
        <v>5000</v>
      </c>
      <c r="H16" s="192">
        <v>220.00078195809417</v>
      </c>
      <c r="I16" s="193">
        <v>19.187986651835374</v>
      </c>
      <c r="J16" s="193">
        <v>209.4889301396847</v>
      </c>
    </row>
    <row r="17" spans="1:10" x14ac:dyDescent="0.25">
      <c r="A17" s="178" t="s">
        <v>18</v>
      </c>
      <c r="B17" s="179">
        <v>79.38</v>
      </c>
      <c r="C17" s="180">
        <v>37.799999999999997</v>
      </c>
      <c r="D17" s="181">
        <v>12.6</v>
      </c>
      <c r="E17" s="181">
        <v>3.15</v>
      </c>
      <c r="F17" s="180">
        <v>3</v>
      </c>
      <c r="G17" s="175">
        <v>20000</v>
      </c>
      <c r="H17" s="181">
        <v>1157.2078942223959</v>
      </c>
      <c r="I17" s="182">
        <v>21.996662958843157</v>
      </c>
      <c r="J17" s="183">
        <v>558.3603235967156</v>
      </c>
    </row>
    <row r="18" spans="1:10" x14ac:dyDescent="0.25">
      <c r="A18" s="178" t="s">
        <v>19</v>
      </c>
      <c r="B18" s="179">
        <v>30.87</v>
      </c>
      <c r="C18" s="180">
        <v>18.899999999999999</v>
      </c>
      <c r="D18" s="181">
        <v>6.3</v>
      </c>
      <c r="E18" s="181">
        <v>3.15</v>
      </c>
      <c r="F18" s="180">
        <v>3</v>
      </c>
      <c r="G18" s="175">
        <v>10000</v>
      </c>
      <c r="H18" s="181">
        <v>407.39716362473121</v>
      </c>
      <c r="I18" s="182">
        <v>15.7119021134594</v>
      </c>
      <c r="J18" s="183">
        <v>237.29432060662907</v>
      </c>
    </row>
    <row r="19" spans="1:10" x14ac:dyDescent="0.25">
      <c r="A19" s="178" t="s">
        <v>20</v>
      </c>
      <c r="B19" s="179">
        <v>272</v>
      </c>
      <c r="C19" s="180">
        <v>12.6</v>
      </c>
      <c r="D19" s="181">
        <v>4.2</v>
      </c>
      <c r="E19" s="181">
        <v>3.15</v>
      </c>
      <c r="F19" s="180">
        <v>3</v>
      </c>
      <c r="G19" s="175">
        <v>5000</v>
      </c>
      <c r="H19" s="181">
        <v>642.33785921199944</v>
      </c>
      <c r="I19" s="182">
        <v>12.56952169076752</v>
      </c>
      <c r="J19" s="183">
        <v>200.28902089646286</v>
      </c>
    </row>
    <row r="20" spans="1:10" x14ac:dyDescent="0.25">
      <c r="A20" s="178" t="s">
        <v>21</v>
      </c>
      <c r="B20" s="179">
        <v>18.900000000000002</v>
      </c>
      <c r="C20" s="180">
        <v>37.799999999999997</v>
      </c>
      <c r="D20" s="181">
        <v>12.6</v>
      </c>
      <c r="E20" s="181">
        <v>3.15</v>
      </c>
      <c r="F20" s="180">
        <v>3</v>
      </c>
      <c r="G20" s="175">
        <v>5000</v>
      </c>
      <c r="H20" s="181">
        <v>1317.1675167498979</v>
      </c>
      <c r="I20" s="182">
        <v>21.996662958843157</v>
      </c>
      <c r="J20" s="183">
        <v>183.3170722579174</v>
      </c>
    </row>
    <row r="21" spans="1:10" x14ac:dyDescent="0.25">
      <c r="A21" s="178" t="s">
        <v>22</v>
      </c>
      <c r="B21" s="179">
        <v>103.95</v>
      </c>
      <c r="C21" s="180">
        <v>50.4</v>
      </c>
      <c r="D21" s="181">
        <v>16.8</v>
      </c>
      <c r="E21" s="181">
        <v>3.15</v>
      </c>
      <c r="F21" s="180">
        <v>3</v>
      </c>
      <c r="G21" s="175">
        <v>5000</v>
      </c>
      <c r="H21" s="181">
        <v>2866.7763599850718</v>
      </c>
      <c r="I21" s="182">
        <v>28.281423804226918</v>
      </c>
      <c r="J21" s="183">
        <v>710.14246500993806</v>
      </c>
    </row>
    <row r="22" spans="1:10" x14ac:dyDescent="0.25">
      <c r="A22" s="178" t="s">
        <v>23</v>
      </c>
      <c r="B22" s="179">
        <v>154</v>
      </c>
      <c r="C22" s="180">
        <v>18.899999999999999</v>
      </c>
      <c r="D22" s="181">
        <v>6.3</v>
      </c>
      <c r="E22" s="181">
        <v>3.15</v>
      </c>
      <c r="F22" s="180">
        <v>3</v>
      </c>
      <c r="G22" s="175">
        <v>5000</v>
      </c>
      <c r="H22" s="181">
        <v>224.94321917929946</v>
      </c>
      <c r="I22" s="182">
        <v>15.7119021134594</v>
      </c>
      <c r="J22" s="183">
        <v>133.47935577219863</v>
      </c>
    </row>
    <row r="23" spans="1:10" x14ac:dyDescent="0.25">
      <c r="A23" s="178" t="s">
        <v>24</v>
      </c>
      <c r="B23" s="179">
        <v>491</v>
      </c>
      <c r="C23" s="180">
        <v>47.25</v>
      </c>
      <c r="D23" s="181">
        <v>15.75</v>
      </c>
      <c r="E23" s="181">
        <v>3.15</v>
      </c>
      <c r="F23" s="180">
        <v>3</v>
      </c>
      <c r="G23" s="175">
        <v>15000</v>
      </c>
      <c r="H23" s="181">
        <v>1457.1321864614617</v>
      </c>
      <c r="I23" s="182">
        <v>26.710233592880979</v>
      </c>
      <c r="J23" s="183">
        <v>384.13378398992461</v>
      </c>
    </row>
    <row r="24" spans="1:10" x14ac:dyDescent="0.25">
      <c r="A24" s="178" t="s">
        <v>25</v>
      </c>
      <c r="B24" s="180">
        <v>630</v>
      </c>
      <c r="C24" s="180">
        <v>40.950000000000003</v>
      </c>
      <c r="D24" s="190">
        <v>13.65</v>
      </c>
      <c r="E24" s="190">
        <v>3.15</v>
      </c>
      <c r="F24" s="180">
        <v>3</v>
      </c>
      <c r="G24" s="191">
        <v>5000</v>
      </c>
      <c r="H24" s="192">
        <v>1412.5050205264001</v>
      </c>
      <c r="I24" s="193">
        <v>23.984983314794214</v>
      </c>
      <c r="J24" s="193">
        <v>468.13137971234573</v>
      </c>
    </row>
    <row r="25" spans="1:10" x14ac:dyDescent="0.25">
      <c r="A25" s="178" t="s">
        <v>26</v>
      </c>
      <c r="B25" s="179">
        <v>40.005000000000003</v>
      </c>
      <c r="C25" s="180">
        <v>50.4</v>
      </c>
      <c r="D25" s="181">
        <v>16.8</v>
      </c>
      <c r="E25" s="181">
        <v>3.15</v>
      </c>
      <c r="F25" s="180">
        <v>3</v>
      </c>
      <c r="G25" s="175">
        <v>15000</v>
      </c>
      <c r="H25" s="181">
        <v>1367.154898789742</v>
      </c>
      <c r="I25" s="182">
        <v>28.281423804226918</v>
      </c>
      <c r="J25" s="183">
        <v>342.58137329884664</v>
      </c>
    </row>
    <row r="26" spans="1:10" x14ac:dyDescent="0.25">
      <c r="A26" s="178" t="s">
        <v>27</v>
      </c>
      <c r="B26" s="179">
        <v>43.155000000000001</v>
      </c>
      <c r="C26" s="180">
        <v>37.799999999999997</v>
      </c>
      <c r="D26" s="181">
        <v>12.6</v>
      </c>
      <c r="E26" s="181">
        <v>3.15</v>
      </c>
      <c r="F26" s="180">
        <v>3</v>
      </c>
      <c r="G26" s="175">
        <v>10000</v>
      </c>
      <c r="H26" s="181">
        <v>1054.7337610407151</v>
      </c>
      <c r="I26" s="182">
        <v>21.996662958843157</v>
      </c>
      <c r="J26" s="183">
        <v>335.76607467244139</v>
      </c>
    </row>
    <row r="27" spans="1:10" x14ac:dyDescent="0.25">
      <c r="A27" s="178" t="s">
        <v>28</v>
      </c>
      <c r="B27" s="179">
        <v>205</v>
      </c>
      <c r="C27" s="180">
        <v>18.899999999999999</v>
      </c>
      <c r="D27" s="181">
        <v>6.3</v>
      </c>
      <c r="E27" s="181">
        <v>3.15</v>
      </c>
      <c r="F27" s="180">
        <v>3</v>
      </c>
      <c r="G27" s="175">
        <v>25000</v>
      </c>
      <c r="H27" s="181">
        <v>352.41104338090247</v>
      </c>
      <c r="I27" s="182">
        <v>15.7119021134594</v>
      </c>
      <c r="J27" s="183">
        <v>179.30758349190214</v>
      </c>
    </row>
    <row r="28" spans="1:10" x14ac:dyDescent="0.25">
      <c r="A28" s="178" t="s">
        <v>29</v>
      </c>
      <c r="B28" s="179">
        <v>39.69</v>
      </c>
      <c r="C28" s="194">
        <v>12.6</v>
      </c>
      <c r="D28" s="181">
        <v>4.2</v>
      </c>
      <c r="E28" s="181">
        <v>3.15</v>
      </c>
      <c r="F28" s="194">
        <v>3</v>
      </c>
      <c r="G28" s="175">
        <v>5000</v>
      </c>
      <c r="H28" s="181">
        <v>432.39085464465336</v>
      </c>
      <c r="I28" s="182">
        <v>12.56952169076752</v>
      </c>
      <c r="J28" s="183">
        <v>272.70037436215495</v>
      </c>
    </row>
    <row r="29" spans="1:10" x14ac:dyDescent="0.25">
      <c r="A29" s="178" t="s">
        <v>30</v>
      </c>
      <c r="B29" s="179">
        <v>49.043396469375004</v>
      </c>
      <c r="C29" s="180">
        <v>15.75</v>
      </c>
      <c r="D29" s="181">
        <v>5.25</v>
      </c>
      <c r="E29" s="181">
        <v>3.15</v>
      </c>
      <c r="F29" s="180">
        <v>3</v>
      </c>
      <c r="G29" s="175">
        <v>15000</v>
      </c>
      <c r="H29" s="181">
        <v>809.79558904547798</v>
      </c>
      <c r="I29" s="182">
        <v>14.140711902113459</v>
      </c>
      <c r="J29" s="183">
        <v>343.74197483638176</v>
      </c>
    </row>
    <row r="30" spans="1:10" x14ac:dyDescent="0.25">
      <c r="A30" s="178" t="s">
        <v>411</v>
      </c>
      <c r="B30" s="179">
        <v>306</v>
      </c>
      <c r="C30" s="180">
        <v>31.5</v>
      </c>
      <c r="D30" s="181">
        <v>10.5</v>
      </c>
      <c r="E30" s="181">
        <v>3.15</v>
      </c>
      <c r="F30" s="180">
        <v>3</v>
      </c>
      <c r="G30" s="175">
        <v>40000</v>
      </c>
      <c r="H30" s="181">
        <v>1129.7148341004815</v>
      </c>
      <c r="I30" s="182">
        <v>18.854282536151281</v>
      </c>
      <c r="J30" s="183">
        <v>244.91068471041672</v>
      </c>
    </row>
    <row r="31" spans="1:10" x14ac:dyDescent="0.25">
      <c r="A31" s="178" t="s">
        <v>412</v>
      </c>
      <c r="B31" s="179">
        <v>406</v>
      </c>
      <c r="C31" s="180">
        <v>15.75</v>
      </c>
      <c r="D31" s="181">
        <v>5.25</v>
      </c>
      <c r="E31" s="181">
        <v>3.15</v>
      </c>
      <c r="F31" s="180">
        <v>3</v>
      </c>
      <c r="G31" s="175">
        <v>5000</v>
      </c>
      <c r="H31" s="181">
        <v>687.32650304785943</v>
      </c>
      <c r="I31" s="182">
        <v>14.140711902113459</v>
      </c>
      <c r="J31" s="183">
        <v>290.06997073926715</v>
      </c>
    </row>
    <row r="32" spans="1:10" x14ac:dyDescent="0.25">
      <c r="A32" s="184" t="s">
        <v>33</v>
      </c>
      <c r="B32" s="185">
        <v>832</v>
      </c>
      <c r="C32" s="186">
        <v>50.4</v>
      </c>
      <c r="D32" s="187">
        <v>16.8</v>
      </c>
      <c r="E32" s="187">
        <v>3.15</v>
      </c>
      <c r="F32" s="186">
        <v>3</v>
      </c>
      <c r="G32" s="175">
        <v>70000</v>
      </c>
      <c r="H32" s="187">
        <v>854.78423288133786</v>
      </c>
      <c r="I32" s="188">
        <v>28.281423804226918</v>
      </c>
      <c r="J32" s="189">
        <v>635.32086873287119</v>
      </c>
    </row>
    <row r="33" spans="1:10" x14ac:dyDescent="0.25">
      <c r="A33" s="178" t="s">
        <v>34</v>
      </c>
      <c r="B33" s="179">
        <v>617</v>
      </c>
      <c r="C33" s="180">
        <v>44.1</v>
      </c>
      <c r="D33" s="181">
        <v>14.7</v>
      </c>
      <c r="E33" s="181">
        <v>3.15</v>
      </c>
      <c r="F33" s="180">
        <v>3</v>
      </c>
      <c r="G33" s="175">
        <v>60000</v>
      </c>
      <c r="H33" s="181">
        <v>1384.6504825036877</v>
      </c>
      <c r="I33" s="182">
        <v>25.139043381535039</v>
      </c>
      <c r="J33" s="183">
        <v>481.8023918888029</v>
      </c>
    </row>
    <row r="34" spans="1:10" x14ac:dyDescent="0.25">
      <c r="A34" s="172" t="s">
        <v>35</v>
      </c>
      <c r="B34" s="173">
        <v>406</v>
      </c>
      <c r="C34" s="174">
        <v>47.25</v>
      </c>
      <c r="D34" s="175">
        <v>15.75</v>
      </c>
      <c r="E34" s="175">
        <v>3.15</v>
      </c>
      <c r="F34" s="174">
        <v>3</v>
      </c>
      <c r="G34" s="175">
        <v>5000</v>
      </c>
      <c r="H34" s="175">
        <v>1434.637864543532</v>
      </c>
      <c r="I34" s="176">
        <v>26.710233592880979</v>
      </c>
      <c r="J34" s="177">
        <v>352.33460557217114</v>
      </c>
    </row>
    <row r="35" spans="1:10" x14ac:dyDescent="0.25">
      <c r="A35" s="178" t="s">
        <v>36</v>
      </c>
      <c r="B35" s="179">
        <v>99.54</v>
      </c>
      <c r="C35" s="180">
        <v>50.4</v>
      </c>
      <c r="D35" s="181">
        <v>16.8</v>
      </c>
      <c r="E35" s="181">
        <v>3.15</v>
      </c>
      <c r="F35" s="180">
        <v>3</v>
      </c>
      <c r="G35" s="175">
        <v>25000</v>
      </c>
      <c r="H35" s="181">
        <v>1437.1372336455242</v>
      </c>
      <c r="I35" s="182">
        <v>28.281423804226918</v>
      </c>
      <c r="J35" s="183">
        <v>717.62462463764484</v>
      </c>
    </row>
    <row r="36" spans="1:10" x14ac:dyDescent="0.25">
      <c r="A36" s="178" t="s">
        <v>37</v>
      </c>
      <c r="B36" s="179">
        <v>621</v>
      </c>
      <c r="C36" s="180">
        <v>53.55</v>
      </c>
      <c r="D36" s="181">
        <v>17.850000000000001</v>
      </c>
      <c r="E36" s="181">
        <v>3.15</v>
      </c>
      <c r="F36" s="180">
        <v>3</v>
      </c>
      <c r="G36" s="175">
        <v>10000</v>
      </c>
      <c r="H36" s="181">
        <v>1909.5179939220529</v>
      </c>
      <c r="I36" s="182">
        <v>29.852614015572858</v>
      </c>
      <c r="J36" s="183">
        <v>504.91781246277606</v>
      </c>
    </row>
    <row r="37" spans="1:10" x14ac:dyDescent="0.25">
      <c r="A37" s="178" t="s">
        <v>38</v>
      </c>
      <c r="B37" s="179">
        <v>77.805000000000007</v>
      </c>
      <c r="C37" s="180">
        <v>40.950000000000003</v>
      </c>
      <c r="D37" s="181">
        <v>13.65</v>
      </c>
      <c r="E37" s="181">
        <v>3.15</v>
      </c>
      <c r="F37" s="180">
        <v>3</v>
      </c>
      <c r="G37" s="175">
        <v>25000</v>
      </c>
      <c r="H37" s="181">
        <v>1067.2306065506762</v>
      </c>
      <c r="I37" s="182">
        <v>23.5678531701891</v>
      </c>
      <c r="J37" s="183">
        <v>628.10503736777468</v>
      </c>
    </row>
    <row r="38" spans="1:10" x14ac:dyDescent="0.25">
      <c r="A38" s="178" t="s">
        <v>39</v>
      </c>
      <c r="B38" s="179">
        <v>36.54</v>
      </c>
      <c r="C38" s="180">
        <v>44.1</v>
      </c>
      <c r="D38" s="181">
        <v>14.7</v>
      </c>
      <c r="E38" s="181">
        <v>3.15</v>
      </c>
      <c r="F38" s="180">
        <v>3</v>
      </c>
      <c r="G38" s="175">
        <v>20000</v>
      </c>
      <c r="H38" s="181">
        <v>1499.6214611953296</v>
      </c>
      <c r="I38" s="182">
        <v>25.139043381535039</v>
      </c>
      <c r="J38" s="183">
        <v>316.25961012579222</v>
      </c>
    </row>
    <row r="39" spans="1:10" x14ac:dyDescent="0.25">
      <c r="A39" s="178" t="s">
        <v>40</v>
      </c>
      <c r="B39" s="180">
        <v>1067.8499999999999</v>
      </c>
      <c r="C39" s="180">
        <v>59.85</v>
      </c>
      <c r="D39" s="180">
        <v>19.95</v>
      </c>
      <c r="E39" s="180">
        <v>3.15</v>
      </c>
      <c r="F39" s="180">
        <v>3</v>
      </c>
      <c r="G39" s="191">
        <v>15000</v>
      </c>
      <c r="H39" s="192">
        <v>1910.0067888179992</v>
      </c>
      <c r="I39" s="180">
        <v>33.5789766407119</v>
      </c>
      <c r="J39" s="180">
        <v>849.92734807410147</v>
      </c>
    </row>
    <row r="40" spans="1:10" x14ac:dyDescent="0.25">
      <c r="A40" s="178" t="s">
        <v>41</v>
      </c>
      <c r="B40" s="179">
        <v>624</v>
      </c>
      <c r="C40" s="180">
        <v>69.3</v>
      </c>
      <c r="D40" s="181">
        <v>23.1</v>
      </c>
      <c r="E40" s="181">
        <v>3.15</v>
      </c>
      <c r="F40" s="180">
        <v>3</v>
      </c>
      <c r="G40" s="175">
        <v>20000</v>
      </c>
      <c r="H40" s="181">
        <v>1874.5268264941619</v>
      </c>
      <c r="I40" s="182">
        <v>37.708565072302562</v>
      </c>
      <c r="J40" s="183">
        <v>525.36162765244023</v>
      </c>
    </row>
    <row r="41" spans="1:10" x14ac:dyDescent="0.25">
      <c r="A41" s="178" t="s">
        <v>42</v>
      </c>
      <c r="B41" s="179">
        <v>42.210000000000008</v>
      </c>
      <c r="C41" s="180">
        <v>37.799999999999997</v>
      </c>
      <c r="D41" s="181">
        <v>12.6</v>
      </c>
      <c r="E41" s="181">
        <v>3.15</v>
      </c>
      <c r="F41" s="180">
        <v>3</v>
      </c>
      <c r="G41" s="175">
        <v>10000</v>
      </c>
      <c r="H41" s="181">
        <v>1257.1826583020845</v>
      </c>
      <c r="I41" s="182">
        <v>21.996662958843157</v>
      </c>
      <c r="J41" s="183">
        <v>325.47810518434466</v>
      </c>
    </row>
    <row r="42" spans="1:10" x14ac:dyDescent="0.25">
      <c r="A42" s="178" t="s">
        <v>43</v>
      </c>
      <c r="B42" s="180">
        <v>311.85000000000002</v>
      </c>
      <c r="C42" s="180">
        <v>18.899999999999999</v>
      </c>
      <c r="D42" s="181">
        <v>6.3</v>
      </c>
      <c r="E42" s="181">
        <v>3.15</v>
      </c>
      <c r="F42" s="180">
        <v>3</v>
      </c>
      <c r="G42" s="175">
        <v>5000</v>
      </c>
      <c r="H42" s="182">
        <v>230</v>
      </c>
      <c r="I42" s="183">
        <v>16</v>
      </c>
      <c r="J42" s="183">
        <v>231</v>
      </c>
    </row>
    <row r="43" spans="1:10" x14ac:dyDescent="0.25">
      <c r="A43" s="178" t="s">
        <v>44</v>
      </c>
      <c r="B43" s="179">
        <v>38.745000000000005</v>
      </c>
      <c r="C43" s="180">
        <v>18.899999999999999</v>
      </c>
      <c r="D43" s="181">
        <v>6.3</v>
      </c>
      <c r="E43" s="181">
        <v>3.15</v>
      </c>
      <c r="F43" s="180">
        <v>3</v>
      </c>
      <c r="G43" s="175">
        <v>10000</v>
      </c>
      <c r="H43" s="181">
        <v>734.81451598571141</v>
      </c>
      <c r="I43" s="182">
        <v>15.7119021134594</v>
      </c>
      <c r="J43" s="183">
        <v>284.99308823325924</v>
      </c>
    </row>
    <row r="44" spans="1:10" x14ac:dyDescent="0.25">
      <c r="A44" s="184" t="s">
        <v>45</v>
      </c>
      <c r="B44" s="185">
        <v>350</v>
      </c>
      <c r="C44" s="186">
        <v>12.6</v>
      </c>
      <c r="D44" s="187">
        <v>4.2</v>
      </c>
      <c r="E44" s="187">
        <v>3.15</v>
      </c>
      <c r="F44" s="186">
        <v>3</v>
      </c>
      <c r="G44" s="175">
        <v>5000</v>
      </c>
      <c r="H44" s="187">
        <v>702.32271765981261</v>
      </c>
      <c r="I44" s="188">
        <v>12.56952169076752</v>
      </c>
      <c r="J44" s="189">
        <v>256.80078515327818</v>
      </c>
    </row>
    <row r="45" spans="1:10" x14ac:dyDescent="0.25">
      <c r="A45" s="178" t="s">
        <v>413</v>
      </c>
      <c r="B45" s="180">
        <v>371.7</v>
      </c>
      <c r="C45" s="180">
        <v>3.15</v>
      </c>
      <c r="D45" s="181">
        <v>1.05</v>
      </c>
      <c r="E45" s="181">
        <v>3.15</v>
      </c>
      <c r="F45" s="180">
        <v>3</v>
      </c>
      <c r="G45" s="175">
        <v>15000</v>
      </c>
      <c r="H45" s="182">
        <v>630</v>
      </c>
      <c r="I45" s="183">
        <v>14</v>
      </c>
      <c r="J45" s="183">
        <v>272</v>
      </c>
    </row>
    <row r="46" spans="1:10" x14ac:dyDescent="0.25">
      <c r="A46" s="178" t="s">
        <v>414</v>
      </c>
      <c r="B46" s="180">
        <v>368.55</v>
      </c>
      <c r="C46" s="180">
        <v>3.15</v>
      </c>
      <c r="D46" s="181">
        <v>1.05</v>
      </c>
      <c r="E46" s="181">
        <v>3.15</v>
      </c>
      <c r="F46" s="180">
        <v>3</v>
      </c>
      <c r="G46" s="175">
        <v>50000</v>
      </c>
      <c r="H46" s="182">
        <v>297</v>
      </c>
      <c r="I46" s="183">
        <v>14</v>
      </c>
      <c r="J46" s="183">
        <v>270</v>
      </c>
    </row>
    <row r="47" spans="1:10" x14ac:dyDescent="0.25">
      <c r="A47" s="178" t="s">
        <v>415</v>
      </c>
      <c r="B47" s="180">
        <v>371.7</v>
      </c>
      <c r="C47" s="180">
        <v>3.15</v>
      </c>
      <c r="D47" s="181">
        <v>1.05</v>
      </c>
      <c r="E47" s="181">
        <v>3.15</v>
      </c>
      <c r="F47" s="180">
        <v>3</v>
      </c>
      <c r="G47" s="175">
        <v>55000</v>
      </c>
      <c r="H47" s="182">
        <v>637</v>
      </c>
      <c r="I47" s="183">
        <v>14</v>
      </c>
      <c r="J47" s="183">
        <v>272</v>
      </c>
    </row>
    <row r="48" spans="1:10" x14ac:dyDescent="0.25">
      <c r="A48" s="178" t="s">
        <v>416</v>
      </c>
      <c r="B48" s="180">
        <v>371.7</v>
      </c>
      <c r="C48" s="180">
        <v>3.15</v>
      </c>
      <c r="D48" s="181">
        <v>1.05</v>
      </c>
      <c r="E48" s="181">
        <v>3.15</v>
      </c>
      <c r="F48" s="180">
        <v>3</v>
      </c>
      <c r="G48" s="175">
        <v>45000</v>
      </c>
      <c r="H48" s="182">
        <v>610</v>
      </c>
      <c r="I48" s="183">
        <v>14</v>
      </c>
      <c r="J48" s="183">
        <v>272</v>
      </c>
    </row>
    <row r="49" spans="1:10" x14ac:dyDescent="0.25">
      <c r="A49" s="178" t="s">
        <v>417</v>
      </c>
      <c r="B49" s="180">
        <v>371.7</v>
      </c>
      <c r="C49" s="180">
        <v>3.15</v>
      </c>
      <c r="D49" s="181">
        <v>1.05</v>
      </c>
      <c r="E49" s="181">
        <v>3.15</v>
      </c>
      <c r="F49" s="180">
        <v>3</v>
      </c>
      <c r="G49" s="175">
        <v>55000</v>
      </c>
      <c r="H49" s="182">
        <v>332</v>
      </c>
      <c r="I49" s="183">
        <v>14</v>
      </c>
      <c r="J49" s="183">
        <v>272</v>
      </c>
    </row>
    <row r="50" spans="1:10" x14ac:dyDescent="0.25">
      <c r="A50" s="178" t="s">
        <v>47</v>
      </c>
      <c r="B50" s="179">
        <v>96.075000000000003</v>
      </c>
      <c r="C50" s="180">
        <v>40.950000000000003</v>
      </c>
      <c r="D50" s="181">
        <v>13.65</v>
      </c>
      <c r="E50" s="181">
        <v>3.15</v>
      </c>
      <c r="F50" s="180">
        <v>3</v>
      </c>
      <c r="G50" s="175">
        <v>25000</v>
      </c>
      <c r="H50" s="181">
        <v>1889.5230411061152</v>
      </c>
      <c r="I50" s="182">
        <v>23.5678531701891</v>
      </c>
      <c r="J50" s="183">
        <v>681.41542471518494</v>
      </c>
    </row>
    <row r="51" spans="1:10" x14ac:dyDescent="0.25">
      <c r="A51" s="178" t="s">
        <v>48</v>
      </c>
      <c r="B51" s="179">
        <v>504</v>
      </c>
      <c r="C51" s="180">
        <v>47.25</v>
      </c>
      <c r="D51" s="181">
        <v>15.75</v>
      </c>
      <c r="E51" s="181">
        <v>3.15</v>
      </c>
      <c r="F51" s="180">
        <v>3</v>
      </c>
      <c r="G51" s="175">
        <v>10000</v>
      </c>
      <c r="H51" s="181">
        <v>1499.6214611953296</v>
      </c>
      <c r="I51" s="182">
        <v>26.710233592880979</v>
      </c>
      <c r="J51" s="183">
        <v>401.90391310572807</v>
      </c>
    </row>
    <row r="52" spans="1:10" x14ac:dyDescent="0.25">
      <c r="A52" s="178" t="s">
        <v>49</v>
      </c>
      <c r="B52" s="180">
        <v>481.95</v>
      </c>
      <c r="C52" s="180">
        <v>53.55</v>
      </c>
      <c r="D52" s="190">
        <v>17.850000000000001</v>
      </c>
      <c r="E52" s="190">
        <v>3.15</v>
      </c>
      <c r="F52" s="180">
        <v>3</v>
      </c>
      <c r="G52" s="191">
        <v>5000</v>
      </c>
      <c r="H52" s="192">
        <v>1290.0045851179157</v>
      </c>
      <c r="I52" s="193">
        <v>30.380978865406007</v>
      </c>
      <c r="J52" s="193">
        <v>407.76706201745731</v>
      </c>
    </row>
    <row r="53" spans="1:10" x14ac:dyDescent="0.25">
      <c r="A53" s="178" t="s">
        <v>50</v>
      </c>
      <c r="B53" s="179">
        <v>25.515000000000001</v>
      </c>
      <c r="C53" s="180">
        <v>40.950000000000003</v>
      </c>
      <c r="D53" s="181">
        <v>13.65</v>
      </c>
      <c r="E53" s="181">
        <v>3.15</v>
      </c>
      <c r="F53" s="180">
        <v>3</v>
      </c>
      <c r="G53" s="175">
        <v>5000</v>
      </c>
      <c r="H53" s="181">
        <v>1549.6088432351737</v>
      </c>
      <c r="I53" s="182">
        <v>23.5678531701891</v>
      </c>
      <c r="J53" s="183">
        <v>230.61530714585638</v>
      </c>
    </row>
    <row r="54" spans="1:10" x14ac:dyDescent="0.25">
      <c r="A54" s="178" t="s">
        <v>51</v>
      </c>
      <c r="B54" s="179">
        <v>945</v>
      </c>
      <c r="C54" s="180">
        <v>88.2</v>
      </c>
      <c r="D54" s="181">
        <v>29.4</v>
      </c>
      <c r="E54" s="181">
        <v>3.15</v>
      </c>
      <c r="F54" s="180">
        <v>3</v>
      </c>
      <c r="G54" s="175">
        <v>135000</v>
      </c>
      <c r="H54" s="181">
        <v>1869.5280882901775</v>
      </c>
      <c r="I54" s="182">
        <v>47.135706340378199</v>
      </c>
      <c r="J54" s="183">
        <v>785.76928814349083</v>
      </c>
    </row>
    <row r="55" spans="1:10" x14ac:dyDescent="0.25">
      <c r="A55" s="178" t="s">
        <v>52</v>
      </c>
      <c r="B55" s="179">
        <v>32.130000000000003</v>
      </c>
      <c r="C55" s="180">
        <v>31.5</v>
      </c>
      <c r="D55" s="181">
        <v>10.5</v>
      </c>
      <c r="E55" s="181">
        <v>3.15</v>
      </c>
      <c r="F55" s="180">
        <v>3</v>
      </c>
      <c r="G55" s="175">
        <v>10000</v>
      </c>
      <c r="H55" s="181">
        <v>844.786756473369</v>
      </c>
      <c r="I55" s="182">
        <v>18.854282536151281</v>
      </c>
      <c r="J55" s="183">
        <v>263.61608377968344</v>
      </c>
    </row>
    <row r="56" spans="1:10" x14ac:dyDescent="0.25">
      <c r="A56" s="178" t="s">
        <v>53</v>
      </c>
      <c r="B56" s="179">
        <v>53.550000000000004</v>
      </c>
      <c r="C56" s="180">
        <v>28.35</v>
      </c>
      <c r="D56" s="181">
        <v>9.4499999999999993</v>
      </c>
      <c r="E56" s="181">
        <v>3.15</v>
      </c>
      <c r="F56" s="180">
        <v>3</v>
      </c>
      <c r="G56" s="175">
        <v>15000</v>
      </c>
      <c r="H56" s="181">
        <v>937.26341324708096</v>
      </c>
      <c r="I56" s="182">
        <v>17.283092324805342</v>
      </c>
      <c r="J56" s="183">
        <v>383.73117056168184</v>
      </c>
    </row>
    <row r="57" spans="1:10" x14ac:dyDescent="0.25">
      <c r="A57" s="178" t="s">
        <v>54</v>
      </c>
      <c r="B57" s="179">
        <v>945</v>
      </c>
      <c r="C57" s="180">
        <v>103.95</v>
      </c>
      <c r="D57" s="181">
        <v>34.65</v>
      </c>
      <c r="E57" s="181">
        <v>3.15</v>
      </c>
      <c r="F57" s="180">
        <v>3</v>
      </c>
      <c r="G57" s="175">
        <v>35000</v>
      </c>
      <c r="H57" s="181">
        <v>4698.8139117453666</v>
      </c>
      <c r="I57" s="182">
        <v>54.9916573971079</v>
      </c>
      <c r="J57" s="183">
        <v>755.70852584613465</v>
      </c>
    </row>
    <row r="58" spans="1:10" x14ac:dyDescent="0.25">
      <c r="A58" s="178" t="s">
        <v>55</v>
      </c>
      <c r="B58" s="179">
        <v>504</v>
      </c>
      <c r="C58" s="180">
        <v>25.2</v>
      </c>
      <c r="D58" s="181">
        <v>8.4</v>
      </c>
      <c r="E58" s="181">
        <v>3.15</v>
      </c>
      <c r="F58" s="180">
        <v>3</v>
      </c>
      <c r="G58" s="175">
        <v>25000</v>
      </c>
      <c r="H58" s="181">
        <v>584.85236986617849</v>
      </c>
      <c r="I58" s="182">
        <v>15.7119021134594</v>
      </c>
      <c r="J58" s="183">
        <v>375.71427371920294</v>
      </c>
    </row>
    <row r="59" spans="1:10" x14ac:dyDescent="0.25">
      <c r="A59" s="178" t="s">
        <v>418</v>
      </c>
      <c r="B59" s="179">
        <v>33.71192141625</v>
      </c>
      <c r="C59" s="180">
        <v>31.5</v>
      </c>
      <c r="D59" s="181">
        <v>10.5</v>
      </c>
      <c r="E59" s="181">
        <v>3.15</v>
      </c>
      <c r="F59" s="180">
        <v>3</v>
      </c>
      <c r="G59" s="175">
        <v>10000</v>
      </c>
      <c r="H59" s="181">
        <v>609.84606088610064</v>
      </c>
      <c r="I59" s="182">
        <v>18.854282536151281</v>
      </c>
      <c r="J59" s="183">
        <v>263.65718468542332</v>
      </c>
    </row>
    <row r="60" spans="1:10" x14ac:dyDescent="0.25">
      <c r="A60" s="178" t="s">
        <v>57</v>
      </c>
      <c r="B60" s="179">
        <v>413</v>
      </c>
      <c r="C60" s="180">
        <v>56.7</v>
      </c>
      <c r="D60" s="181">
        <v>18.899999999999999</v>
      </c>
      <c r="E60" s="181">
        <v>3.15</v>
      </c>
      <c r="F60" s="180">
        <v>3</v>
      </c>
      <c r="G60" s="175">
        <v>10000</v>
      </c>
      <c r="H60" s="181">
        <v>1452.1334482574775</v>
      </c>
      <c r="I60" s="182">
        <v>31.423804226918801</v>
      </c>
      <c r="J60" s="183">
        <v>363.29151675112098</v>
      </c>
    </row>
    <row r="61" spans="1:10" x14ac:dyDescent="0.25">
      <c r="A61" s="178" t="s">
        <v>58</v>
      </c>
      <c r="B61" s="179">
        <v>394</v>
      </c>
      <c r="C61" s="180">
        <v>22.05</v>
      </c>
      <c r="D61" s="181">
        <v>7.35</v>
      </c>
      <c r="E61" s="181">
        <v>3.15</v>
      </c>
      <c r="F61" s="180">
        <v>3</v>
      </c>
      <c r="G61" s="175">
        <v>60000</v>
      </c>
      <c r="H61" s="181">
        <v>382.40347260480905</v>
      </c>
      <c r="I61" s="182">
        <v>17.283092324805342</v>
      </c>
      <c r="J61" s="183">
        <v>293.94525502920146</v>
      </c>
    </row>
    <row r="62" spans="1:10" x14ac:dyDescent="0.25">
      <c r="A62" s="178" t="s">
        <v>59</v>
      </c>
      <c r="B62" s="180">
        <v>526.04999999999995</v>
      </c>
      <c r="C62" s="180">
        <v>44.1</v>
      </c>
      <c r="D62" s="190">
        <v>14.7</v>
      </c>
      <c r="E62" s="190">
        <v>3.15</v>
      </c>
      <c r="F62" s="180">
        <v>3</v>
      </c>
      <c r="G62" s="191">
        <v>5000</v>
      </c>
      <c r="H62" s="192">
        <v>977.50347438198651</v>
      </c>
      <c r="I62" s="193">
        <v>25.583982202447164</v>
      </c>
      <c r="J62" s="193">
        <v>409.82400340076191</v>
      </c>
    </row>
    <row r="63" spans="1:10" x14ac:dyDescent="0.25">
      <c r="A63" s="178" t="s">
        <v>60</v>
      </c>
      <c r="B63" s="179">
        <v>476</v>
      </c>
      <c r="C63" s="180">
        <v>31.5</v>
      </c>
      <c r="D63" s="181">
        <v>10.5</v>
      </c>
      <c r="E63" s="181">
        <v>3.15</v>
      </c>
      <c r="F63" s="180">
        <v>3</v>
      </c>
      <c r="G63" s="175">
        <v>45000</v>
      </c>
      <c r="H63" s="181">
        <v>1512.1183067052907</v>
      </c>
      <c r="I63" s="182">
        <v>18.854282536151281</v>
      </c>
      <c r="J63" s="183">
        <v>350.59618945177385</v>
      </c>
    </row>
    <row r="64" spans="1:10" x14ac:dyDescent="0.25">
      <c r="A64" s="178" t="s">
        <v>61</v>
      </c>
      <c r="B64" s="179">
        <v>274</v>
      </c>
      <c r="C64" s="180">
        <v>22.05</v>
      </c>
      <c r="D64" s="181">
        <v>7.35</v>
      </c>
      <c r="E64" s="181">
        <v>3.15</v>
      </c>
      <c r="F64" s="180">
        <v>3</v>
      </c>
      <c r="G64" s="175">
        <v>45000</v>
      </c>
      <c r="H64" s="181">
        <v>984.75142618493317</v>
      </c>
      <c r="I64" s="182">
        <v>17.283092324805342</v>
      </c>
      <c r="J64" s="183">
        <v>216.31784889174443</v>
      </c>
    </row>
    <row r="65" spans="1:10" x14ac:dyDescent="0.25">
      <c r="A65" s="178" t="s">
        <v>62</v>
      </c>
      <c r="B65" s="179">
        <v>378</v>
      </c>
      <c r="C65" s="180">
        <v>18.899999999999999</v>
      </c>
      <c r="D65" s="181">
        <v>6.3</v>
      </c>
      <c r="E65" s="181">
        <v>3.15</v>
      </c>
      <c r="F65" s="180">
        <v>3</v>
      </c>
      <c r="G65" s="175">
        <v>15000</v>
      </c>
      <c r="H65" s="181">
        <v>1374.6530060957189</v>
      </c>
      <c r="I65" s="182">
        <v>15.7119021134594</v>
      </c>
      <c r="J65" s="183">
        <v>270.02876897784586</v>
      </c>
    </row>
    <row r="66" spans="1:10" x14ac:dyDescent="0.25">
      <c r="A66" s="178" t="s">
        <v>63</v>
      </c>
      <c r="B66" s="179">
        <v>29.295000000000002</v>
      </c>
      <c r="C66" s="180">
        <v>22.05</v>
      </c>
      <c r="D66" s="181">
        <v>7.35</v>
      </c>
      <c r="E66" s="181">
        <v>3.15</v>
      </c>
      <c r="F66" s="180">
        <v>3</v>
      </c>
      <c r="G66" s="175">
        <v>10000</v>
      </c>
      <c r="H66" s="181">
        <v>422.3933782366845</v>
      </c>
      <c r="I66" s="182">
        <v>17.283092324805342</v>
      </c>
      <c r="J66" s="183">
        <v>231.28216814715782</v>
      </c>
    </row>
    <row r="67" spans="1:10" x14ac:dyDescent="0.25">
      <c r="A67" s="178" t="s">
        <v>64</v>
      </c>
      <c r="B67" s="179">
        <v>43.47</v>
      </c>
      <c r="C67" s="180">
        <v>22.05</v>
      </c>
      <c r="D67" s="181">
        <v>7.35</v>
      </c>
      <c r="E67" s="181">
        <v>3.15</v>
      </c>
      <c r="F67" s="180">
        <v>3</v>
      </c>
      <c r="G67" s="175">
        <v>40000</v>
      </c>
      <c r="H67" s="181">
        <v>427.39211644066893</v>
      </c>
      <c r="I67" s="182">
        <v>17.283092324805342</v>
      </c>
      <c r="J67" s="183">
        <v>320.13281372617485</v>
      </c>
    </row>
    <row r="68" spans="1:10" x14ac:dyDescent="0.25">
      <c r="A68" s="178" t="s">
        <v>65</v>
      </c>
      <c r="B68" s="179">
        <v>19.454515801875001</v>
      </c>
      <c r="C68" s="180">
        <v>31.5</v>
      </c>
      <c r="D68" s="181">
        <v>10.5</v>
      </c>
      <c r="E68" s="181">
        <v>3.15</v>
      </c>
      <c r="F68" s="180">
        <v>3</v>
      </c>
      <c r="G68" s="175">
        <v>5000</v>
      </c>
      <c r="H68" s="181">
        <v>1207.1952762622402</v>
      </c>
      <c r="I68" s="182">
        <v>18.854282536151281</v>
      </c>
      <c r="J68" s="183">
        <v>183.6698958148707</v>
      </c>
    </row>
    <row r="69" spans="1:10" x14ac:dyDescent="0.25">
      <c r="A69" s="178" t="s">
        <v>66</v>
      </c>
      <c r="B69" s="179">
        <v>345</v>
      </c>
      <c r="C69" s="180">
        <v>28.35</v>
      </c>
      <c r="D69" s="181">
        <v>9.4499999999999993</v>
      </c>
      <c r="E69" s="181">
        <v>3.15</v>
      </c>
      <c r="F69" s="180">
        <v>3</v>
      </c>
      <c r="G69" s="175">
        <v>25000</v>
      </c>
      <c r="H69" s="181">
        <v>724.81703957774266</v>
      </c>
      <c r="I69" s="182">
        <v>20.425472747497217</v>
      </c>
      <c r="J69" s="183">
        <v>272.35649680691444</v>
      </c>
    </row>
    <row r="70" spans="1:10" x14ac:dyDescent="0.25">
      <c r="A70" s="178" t="s">
        <v>67</v>
      </c>
      <c r="B70" s="179">
        <v>378</v>
      </c>
      <c r="C70" s="180">
        <v>25.2</v>
      </c>
      <c r="D70" s="181">
        <v>8.4</v>
      </c>
      <c r="E70" s="181">
        <v>3.15</v>
      </c>
      <c r="F70" s="180">
        <v>3</v>
      </c>
      <c r="G70" s="175">
        <v>10000</v>
      </c>
      <c r="H70" s="181">
        <v>1139.7123105084504</v>
      </c>
      <c r="I70" s="182">
        <v>18.854282536151281</v>
      </c>
      <c r="J70" s="183">
        <v>282.32148284895021</v>
      </c>
    </row>
    <row r="71" spans="1:10" x14ac:dyDescent="0.25">
      <c r="A71" s="178" t="s">
        <v>68</v>
      </c>
      <c r="B71" s="179">
        <v>630</v>
      </c>
      <c r="C71" s="180">
        <v>50.4</v>
      </c>
      <c r="D71" s="181">
        <v>16.8</v>
      </c>
      <c r="E71" s="181">
        <v>3.15</v>
      </c>
      <c r="F71" s="180">
        <v>3</v>
      </c>
      <c r="G71" s="175">
        <v>20000</v>
      </c>
      <c r="H71" s="181">
        <v>1607.0943325809949</v>
      </c>
      <c r="I71" s="182">
        <v>28.281423804226918</v>
      </c>
      <c r="J71" s="183">
        <v>471.64862687678715</v>
      </c>
    </row>
    <row r="72" spans="1:10" x14ac:dyDescent="0.25">
      <c r="A72" s="178" t="s">
        <v>69</v>
      </c>
      <c r="B72" s="179">
        <v>350</v>
      </c>
      <c r="C72" s="180">
        <v>34.65</v>
      </c>
      <c r="D72" s="181">
        <v>11.55</v>
      </c>
      <c r="E72" s="181">
        <v>3.15</v>
      </c>
      <c r="F72" s="180">
        <v>3</v>
      </c>
      <c r="G72" s="175">
        <v>30000</v>
      </c>
      <c r="H72" s="181">
        <v>819.79306545344684</v>
      </c>
      <c r="I72" s="182">
        <v>20.425472747497217</v>
      </c>
      <c r="J72" s="183">
        <v>280.98568015679564</v>
      </c>
    </row>
    <row r="73" spans="1:10" x14ac:dyDescent="0.25">
      <c r="A73" s="178" t="s">
        <v>70</v>
      </c>
      <c r="B73" s="179">
        <v>765</v>
      </c>
      <c r="C73" s="180">
        <v>40.950000000000003</v>
      </c>
      <c r="D73" s="181">
        <v>13.65</v>
      </c>
      <c r="E73" s="181">
        <v>3.15</v>
      </c>
      <c r="F73" s="180">
        <v>3</v>
      </c>
      <c r="G73" s="175">
        <v>20000</v>
      </c>
      <c r="H73" s="181">
        <v>1547.1094741331817</v>
      </c>
      <c r="I73" s="182">
        <v>23.5678531701891</v>
      </c>
      <c r="J73" s="183">
        <v>542.06020164914764</v>
      </c>
    </row>
    <row r="74" spans="1:10" x14ac:dyDescent="0.25">
      <c r="A74" s="172" t="s">
        <v>71</v>
      </c>
      <c r="B74" s="173">
        <v>48.350448444375019</v>
      </c>
      <c r="C74" s="174">
        <v>25.2</v>
      </c>
      <c r="D74" s="175">
        <v>8.4</v>
      </c>
      <c r="E74" s="175">
        <v>3.15</v>
      </c>
      <c r="F74" s="174">
        <v>3</v>
      </c>
      <c r="G74" s="175">
        <v>10000</v>
      </c>
      <c r="H74" s="175">
        <v>659.83344292594506</v>
      </c>
      <c r="I74" s="176">
        <v>15.7119021134594</v>
      </c>
      <c r="J74" s="177">
        <v>352.32034229002329</v>
      </c>
    </row>
    <row r="75" spans="1:10" x14ac:dyDescent="0.25">
      <c r="A75" s="178" t="s">
        <v>72</v>
      </c>
      <c r="B75" s="179">
        <v>977</v>
      </c>
      <c r="C75" s="180">
        <v>40.950000000000003</v>
      </c>
      <c r="D75" s="181">
        <v>13.65</v>
      </c>
      <c r="E75" s="181">
        <v>3.15</v>
      </c>
      <c r="F75" s="180">
        <v>3</v>
      </c>
      <c r="G75" s="175">
        <v>145000</v>
      </c>
      <c r="H75" s="181">
        <v>1494.6227229913452</v>
      </c>
      <c r="I75" s="182">
        <v>23.5678531701891</v>
      </c>
      <c r="J75" s="183">
        <v>701.05609373791503</v>
      </c>
    </row>
    <row r="76" spans="1:10" x14ac:dyDescent="0.25">
      <c r="A76" s="178" t="s">
        <v>73</v>
      </c>
      <c r="B76" s="179">
        <v>457</v>
      </c>
      <c r="C76" s="180">
        <v>18.899999999999999</v>
      </c>
      <c r="D76" s="181">
        <v>6.3</v>
      </c>
      <c r="E76" s="181">
        <v>3.15</v>
      </c>
      <c r="F76" s="180">
        <v>3</v>
      </c>
      <c r="G76" s="175">
        <v>10000</v>
      </c>
      <c r="H76" s="181">
        <v>1144.7110487124351</v>
      </c>
      <c r="I76" s="182">
        <v>15.7119021134594</v>
      </c>
      <c r="J76" s="183">
        <v>342.04455539452283</v>
      </c>
    </row>
    <row r="77" spans="1:10" x14ac:dyDescent="0.25">
      <c r="A77" s="178" t="s">
        <v>74</v>
      </c>
      <c r="B77" s="179">
        <v>202</v>
      </c>
      <c r="C77" s="180">
        <v>18.899999999999999</v>
      </c>
      <c r="D77" s="181">
        <v>6.3</v>
      </c>
      <c r="E77" s="181">
        <v>3.15</v>
      </c>
      <c r="F77" s="180">
        <v>3</v>
      </c>
      <c r="G77" s="175">
        <v>5000</v>
      </c>
      <c r="H77" s="181">
        <v>564.85741705024077</v>
      </c>
      <c r="I77" s="182">
        <v>15.7119021134594</v>
      </c>
      <c r="J77" s="183">
        <v>181.1781233988288</v>
      </c>
    </row>
    <row r="78" spans="1:10" x14ac:dyDescent="0.25">
      <c r="A78" s="178" t="s">
        <v>75</v>
      </c>
      <c r="B78" s="179">
        <v>69.614999999999995</v>
      </c>
      <c r="C78" s="180">
        <v>94.5</v>
      </c>
      <c r="D78" s="181">
        <v>31.5</v>
      </c>
      <c r="E78" s="181">
        <v>3.15</v>
      </c>
      <c r="F78" s="180">
        <v>3</v>
      </c>
      <c r="G78" s="175">
        <v>15000</v>
      </c>
      <c r="H78" s="181">
        <v>3214.1886651619898</v>
      </c>
      <c r="I78" s="182">
        <v>50.278086763070078</v>
      </c>
      <c r="J78" s="183">
        <v>567.98559346261413</v>
      </c>
    </row>
    <row r="79" spans="1:10" x14ac:dyDescent="0.25">
      <c r="A79" s="178" t="s">
        <v>76</v>
      </c>
      <c r="B79" s="179">
        <v>312</v>
      </c>
      <c r="C79" s="180">
        <v>22.05</v>
      </c>
      <c r="D79" s="181">
        <v>7.35</v>
      </c>
      <c r="E79" s="181">
        <v>3.15</v>
      </c>
      <c r="F79" s="180">
        <v>3</v>
      </c>
      <c r="G79" s="175">
        <v>10000</v>
      </c>
      <c r="H79" s="181">
        <v>1027.2407009188007</v>
      </c>
      <c r="I79" s="182">
        <v>14.140711902113459</v>
      </c>
      <c r="J79" s="183">
        <v>233.01850357800356</v>
      </c>
    </row>
    <row r="80" spans="1:10" x14ac:dyDescent="0.25">
      <c r="A80" s="172" t="s">
        <v>77</v>
      </c>
      <c r="B80" s="173">
        <v>488</v>
      </c>
      <c r="C80" s="174">
        <v>28.35</v>
      </c>
      <c r="D80" s="175">
        <v>9.4499999999999993</v>
      </c>
      <c r="E80" s="175">
        <v>3.15</v>
      </c>
      <c r="F80" s="174">
        <v>3</v>
      </c>
      <c r="G80" s="175">
        <v>35000</v>
      </c>
      <c r="H80" s="175">
        <v>879.77792390126012</v>
      </c>
      <c r="I80" s="176">
        <v>17.283092324805342</v>
      </c>
      <c r="J80" s="177">
        <v>363.15523158548837</v>
      </c>
    </row>
    <row r="81" spans="1:10" x14ac:dyDescent="0.25">
      <c r="A81" s="178" t="s">
        <v>78</v>
      </c>
      <c r="B81" s="179">
        <v>668</v>
      </c>
      <c r="C81" s="180">
        <v>28.35</v>
      </c>
      <c r="D81" s="181">
        <v>9.4499999999999993</v>
      </c>
      <c r="E81" s="181">
        <v>3.15</v>
      </c>
      <c r="F81" s="180">
        <v>3</v>
      </c>
      <c r="G81" s="175">
        <v>20000</v>
      </c>
      <c r="H81" s="181">
        <v>754.80946880164913</v>
      </c>
      <c r="I81" s="182">
        <v>17.283092324805342</v>
      </c>
      <c r="J81" s="183">
        <v>480.06397576840556</v>
      </c>
    </row>
    <row r="82" spans="1:10" x14ac:dyDescent="0.25">
      <c r="A82" s="178" t="s">
        <v>79</v>
      </c>
      <c r="B82" s="179">
        <v>52.29</v>
      </c>
      <c r="C82" s="180">
        <v>40.950000000000003</v>
      </c>
      <c r="D82" s="181">
        <v>13.65</v>
      </c>
      <c r="E82" s="181">
        <v>3.15</v>
      </c>
      <c r="F82" s="180">
        <v>3</v>
      </c>
      <c r="G82" s="175">
        <v>20000</v>
      </c>
      <c r="H82" s="181">
        <v>1279.6769802200147</v>
      </c>
      <c r="I82" s="182">
        <v>23.5678531701891</v>
      </c>
      <c r="J82" s="183">
        <v>410.18713821081718</v>
      </c>
    </row>
    <row r="83" spans="1:10" x14ac:dyDescent="0.25">
      <c r="A83" s="178" t="s">
        <v>80</v>
      </c>
      <c r="B83" s="179">
        <v>66.465000000000003</v>
      </c>
      <c r="C83" s="180">
        <v>69.3</v>
      </c>
      <c r="D83" s="181">
        <v>23.1</v>
      </c>
      <c r="E83" s="181">
        <v>3.15</v>
      </c>
      <c r="F83" s="180">
        <v>3</v>
      </c>
      <c r="G83" s="175">
        <v>20000</v>
      </c>
      <c r="H83" s="181">
        <v>2279.4246210169008</v>
      </c>
      <c r="I83" s="182">
        <v>37.708565072302562</v>
      </c>
      <c r="J83" s="183">
        <v>537.52013704746355</v>
      </c>
    </row>
    <row r="84" spans="1:10" x14ac:dyDescent="0.25">
      <c r="A84" s="178" t="s">
        <v>81</v>
      </c>
      <c r="B84" s="180">
        <v>809.55</v>
      </c>
      <c r="C84" s="180">
        <v>53.55</v>
      </c>
      <c r="D84" s="190">
        <v>17.850000000000001</v>
      </c>
      <c r="E84" s="190">
        <v>3.15</v>
      </c>
      <c r="F84" s="180">
        <v>3</v>
      </c>
      <c r="G84" s="191">
        <v>70000</v>
      </c>
      <c r="H84" s="192">
        <v>1892.5067266167873</v>
      </c>
      <c r="I84" s="193">
        <v>30.380978865406007</v>
      </c>
      <c r="J84" s="193">
        <v>612.40206782160237</v>
      </c>
    </row>
    <row r="85" spans="1:10" x14ac:dyDescent="0.25">
      <c r="A85" s="178" t="s">
        <v>82</v>
      </c>
      <c r="B85" s="180">
        <v>353.74996676249992</v>
      </c>
      <c r="C85" s="180">
        <v>37.799999999999997</v>
      </c>
      <c r="D85" s="180">
        <v>12.6</v>
      </c>
      <c r="E85" s="180">
        <v>3.15</v>
      </c>
      <c r="F85" s="180">
        <v>3</v>
      </c>
      <c r="G85" s="191">
        <v>5000</v>
      </c>
      <c r="H85" s="192">
        <v>1385.0049227816382</v>
      </c>
      <c r="I85" s="180">
        <v>22.385984427141267</v>
      </c>
      <c r="J85" s="180">
        <v>286.85989679245915</v>
      </c>
    </row>
    <row r="86" spans="1:10" x14ac:dyDescent="0.25">
      <c r="A86" s="178" t="s">
        <v>419</v>
      </c>
      <c r="B86" s="179">
        <v>869</v>
      </c>
      <c r="C86" s="180">
        <v>37.799999999999997</v>
      </c>
      <c r="D86" s="181">
        <v>12.6</v>
      </c>
      <c r="E86" s="181">
        <v>3.15</v>
      </c>
      <c r="F86" s="180">
        <v>3</v>
      </c>
      <c r="G86" s="175">
        <v>15000</v>
      </c>
      <c r="H86" s="181">
        <v>1564.6050578471272</v>
      </c>
      <c r="I86" s="182">
        <v>21.996662958843157</v>
      </c>
      <c r="J86" s="183">
        <v>621.95868043222254</v>
      </c>
    </row>
    <row r="87" spans="1:10" x14ac:dyDescent="0.25">
      <c r="A87" s="178" t="s">
        <v>84</v>
      </c>
      <c r="B87" s="179">
        <v>37.800000000000004</v>
      </c>
      <c r="C87" s="180">
        <v>18.899999999999999</v>
      </c>
      <c r="D87" s="181">
        <v>6.3</v>
      </c>
      <c r="E87" s="181">
        <v>3.15</v>
      </c>
      <c r="F87" s="180">
        <v>3</v>
      </c>
      <c r="G87" s="175">
        <v>5000</v>
      </c>
      <c r="H87" s="181">
        <v>402.39842542074678</v>
      </c>
      <c r="I87" s="182">
        <v>15.7119021134594</v>
      </c>
      <c r="J87" s="183">
        <v>273.76984879169925</v>
      </c>
    </row>
    <row r="88" spans="1:10" x14ac:dyDescent="0.25">
      <c r="A88" s="178" t="s">
        <v>85</v>
      </c>
      <c r="B88" s="179">
        <v>343</v>
      </c>
      <c r="C88" s="180">
        <v>28.35</v>
      </c>
      <c r="D88" s="181">
        <v>9.4499999999999993</v>
      </c>
      <c r="E88" s="181">
        <v>3.15</v>
      </c>
      <c r="F88" s="180">
        <v>3</v>
      </c>
      <c r="G88" s="175">
        <v>80000</v>
      </c>
      <c r="H88" s="181">
        <v>554.85994064227191</v>
      </c>
      <c r="I88" s="182">
        <v>17.283092324805342</v>
      </c>
      <c r="J88" s="183">
        <v>285.52782544803142</v>
      </c>
    </row>
    <row r="89" spans="1:10" x14ac:dyDescent="0.25">
      <c r="A89" s="178" t="s">
        <v>86</v>
      </c>
      <c r="B89" s="179">
        <v>482</v>
      </c>
      <c r="C89" s="180">
        <v>22.05</v>
      </c>
      <c r="D89" s="181">
        <v>7.35</v>
      </c>
      <c r="E89" s="181">
        <v>3.15</v>
      </c>
      <c r="F89" s="180">
        <v>3</v>
      </c>
      <c r="G89" s="175">
        <v>60000</v>
      </c>
      <c r="H89" s="181">
        <v>844.786756473369</v>
      </c>
      <c r="I89" s="182">
        <v>14.140711902113459</v>
      </c>
      <c r="J89" s="183">
        <v>351.79778766784739</v>
      </c>
    </row>
    <row r="90" spans="1:10" x14ac:dyDescent="0.25">
      <c r="A90" s="178" t="s">
        <v>87</v>
      </c>
      <c r="B90" s="179">
        <v>992</v>
      </c>
      <c r="C90" s="180">
        <v>59.85</v>
      </c>
      <c r="D90" s="181">
        <v>19.95</v>
      </c>
      <c r="E90" s="181">
        <v>3.15</v>
      </c>
      <c r="F90" s="180">
        <v>3</v>
      </c>
      <c r="G90" s="175">
        <v>30000</v>
      </c>
      <c r="H90" s="181">
        <v>2999.2429223906593</v>
      </c>
      <c r="I90" s="182">
        <v>32.99499443826474</v>
      </c>
      <c r="J90" s="183">
        <v>741.67531516508132</v>
      </c>
    </row>
    <row r="91" spans="1:10" x14ac:dyDescent="0.25">
      <c r="A91" s="178" t="s">
        <v>88</v>
      </c>
      <c r="B91" s="179">
        <v>94.5</v>
      </c>
      <c r="C91" s="180">
        <v>47.25</v>
      </c>
      <c r="D91" s="181">
        <v>15.75</v>
      </c>
      <c r="E91" s="181">
        <v>3.15</v>
      </c>
      <c r="F91" s="180">
        <v>3</v>
      </c>
      <c r="G91" s="175">
        <v>25000</v>
      </c>
      <c r="H91" s="181">
        <v>1522.1157831132593</v>
      </c>
      <c r="I91" s="182">
        <v>26.710233592880979</v>
      </c>
      <c r="J91" s="183">
        <v>672.19692965663251</v>
      </c>
    </row>
    <row r="92" spans="1:10" x14ac:dyDescent="0.25">
      <c r="A92" s="178" t="s">
        <v>89</v>
      </c>
      <c r="B92" s="179">
        <v>28.980000000000004</v>
      </c>
      <c r="C92" s="180">
        <v>25.2</v>
      </c>
      <c r="D92" s="181">
        <v>8.4</v>
      </c>
      <c r="E92" s="181">
        <v>3.15</v>
      </c>
      <c r="F92" s="180">
        <v>3</v>
      </c>
      <c r="G92" s="175">
        <v>10000</v>
      </c>
      <c r="H92" s="181">
        <v>439.88896195063006</v>
      </c>
      <c r="I92" s="182">
        <v>15.7119021134594</v>
      </c>
      <c r="J92" s="183">
        <v>229.81216097892235</v>
      </c>
    </row>
    <row r="93" spans="1:10" x14ac:dyDescent="0.25">
      <c r="A93" s="178" t="s">
        <v>420</v>
      </c>
      <c r="B93" s="179">
        <v>36.54</v>
      </c>
      <c r="C93" s="180">
        <v>47.25</v>
      </c>
      <c r="D93" s="181">
        <v>15.75</v>
      </c>
      <c r="E93" s="181">
        <v>3.15</v>
      </c>
      <c r="F93" s="180">
        <v>3</v>
      </c>
      <c r="G93" s="175">
        <v>35000</v>
      </c>
      <c r="H93" s="181">
        <v>962.25710426700311</v>
      </c>
      <c r="I93" s="182">
        <v>26.710233592880979</v>
      </c>
      <c r="J93" s="183">
        <v>308.3769177593943</v>
      </c>
    </row>
    <row r="94" spans="1:10" x14ac:dyDescent="0.25">
      <c r="A94" s="178" t="s">
        <v>91</v>
      </c>
      <c r="B94" s="179">
        <v>353</v>
      </c>
      <c r="C94" s="180">
        <v>34.65</v>
      </c>
      <c r="D94" s="181">
        <v>11.55</v>
      </c>
      <c r="E94" s="181">
        <v>3.15</v>
      </c>
      <c r="F94" s="180">
        <v>3</v>
      </c>
      <c r="G94" s="175">
        <v>10000</v>
      </c>
      <c r="H94" s="181">
        <v>819.79306545344684</v>
      </c>
      <c r="I94" s="182">
        <v>20.425472747497217</v>
      </c>
      <c r="J94" s="183">
        <v>292.20891959835569</v>
      </c>
    </row>
    <row r="95" spans="1:10" x14ac:dyDescent="0.25">
      <c r="A95" s="178" t="s">
        <v>127</v>
      </c>
      <c r="B95" s="179">
        <v>51.345000000000006</v>
      </c>
      <c r="C95" s="180">
        <v>22.05</v>
      </c>
      <c r="D95" s="181">
        <v>7.35</v>
      </c>
      <c r="E95" s="181">
        <v>3.15</v>
      </c>
      <c r="F95" s="180">
        <v>3</v>
      </c>
      <c r="G95" s="175">
        <v>10000</v>
      </c>
      <c r="H95" s="181">
        <v>624.84227549805405</v>
      </c>
      <c r="I95" s="182">
        <v>17.283092324805342</v>
      </c>
      <c r="J95" s="183">
        <v>374.37847102704848</v>
      </c>
    </row>
    <row r="96" spans="1:10" x14ac:dyDescent="0.25">
      <c r="A96" s="178" t="s">
        <v>92</v>
      </c>
      <c r="B96" s="179">
        <v>35.910000000000004</v>
      </c>
      <c r="C96" s="180">
        <v>22.05</v>
      </c>
      <c r="D96" s="181">
        <v>7.35</v>
      </c>
      <c r="E96" s="181">
        <v>3.15</v>
      </c>
      <c r="F96" s="180">
        <v>3</v>
      </c>
      <c r="G96" s="181">
        <v>10000</v>
      </c>
      <c r="H96" s="181">
        <v>872.27981659528336</v>
      </c>
      <c r="I96" s="182">
        <v>17.283092324805342</v>
      </c>
      <c r="J96" s="183">
        <v>285.52782544803142</v>
      </c>
    </row>
    <row r="97" spans="1:10" x14ac:dyDescent="0.25">
      <c r="A97" s="178" t="s">
        <v>93</v>
      </c>
      <c r="B97" s="179">
        <v>35.594999999999999</v>
      </c>
      <c r="C97" s="180">
        <v>22.05</v>
      </c>
      <c r="D97" s="181">
        <v>7.35</v>
      </c>
      <c r="E97" s="181">
        <v>3.15</v>
      </c>
      <c r="F97" s="180">
        <v>3</v>
      </c>
      <c r="G97" s="181">
        <v>10000</v>
      </c>
      <c r="H97" s="181">
        <v>549.86120243828748</v>
      </c>
      <c r="I97" s="182">
        <v>17.283092324805342</v>
      </c>
      <c r="J97" s="183">
        <v>262.146076611448</v>
      </c>
    </row>
    <row r="98" spans="1:10" x14ac:dyDescent="0.25">
      <c r="A98" s="178" t="s">
        <v>94</v>
      </c>
      <c r="B98" s="179">
        <v>504</v>
      </c>
      <c r="C98" s="180">
        <v>47.25</v>
      </c>
      <c r="D98" s="181">
        <v>15.75</v>
      </c>
      <c r="E98" s="181">
        <v>3.15</v>
      </c>
      <c r="F98" s="180">
        <v>3</v>
      </c>
      <c r="G98" s="181">
        <v>20000</v>
      </c>
      <c r="H98" s="181">
        <v>2184.4485951411971</v>
      </c>
      <c r="I98" s="182">
        <v>26.710233592880979</v>
      </c>
      <c r="J98" s="183">
        <v>405.6449929195814</v>
      </c>
    </row>
    <row r="99" spans="1:10" x14ac:dyDescent="0.25">
      <c r="A99" s="178" t="s">
        <v>95</v>
      </c>
      <c r="B99" s="179">
        <v>29.744793973124992</v>
      </c>
      <c r="C99" s="180">
        <v>12.6</v>
      </c>
      <c r="D99" s="181">
        <v>4.2</v>
      </c>
      <c r="E99" s="181">
        <v>3.15</v>
      </c>
      <c r="F99" s="180">
        <v>3</v>
      </c>
      <c r="G99" s="181">
        <v>10000</v>
      </c>
      <c r="H99" s="181">
        <v>332.41609056496475</v>
      </c>
      <c r="I99" s="182">
        <v>12.56952169076752</v>
      </c>
      <c r="J99" s="183">
        <v>214.57880382076948</v>
      </c>
    </row>
    <row r="100" spans="1:10" x14ac:dyDescent="0.25">
      <c r="A100" s="178" t="s">
        <v>96</v>
      </c>
      <c r="B100" s="179">
        <v>170</v>
      </c>
      <c r="C100" s="180">
        <v>22.05</v>
      </c>
      <c r="D100" s="181">
        <v>7.35</v>
      </c>
      <c r="E100" s="181">
        <v>3.15</v>
      </c>
      <c r="F100" s="195">
        <v>3</v>
      </c>
      <c r="G100" s="181">
        <v>15000</v>
      </c>
      <c r="H100" s="181">
        <v>262.43375570918266</v>
      </c>
      <c r="I100" s="182">
        <v>17.283092324805342</v>
      </c>
      <c r="J100" s="183">
        <v>148.97841224238417</v>
      </c>
    </row>
    <row r="101" spans="1:10" x14ac:dyDescent="0.25">
      <c r="A101" s="178" t="s">
        <v>97</v>
      </c>
      <c r="B101" s="180">
        <v>686.7</v>
      </c>
      <c r="C101" s="180">
        <v>56.7</v>
      </c>
      <c r="D101" s="190">
        <v>18.899999999999999</v>
      </c>
      <c r="E101" s="190">
        <v>3.15</v>
      </c>
      <c r="F101" s="180">
        <v>3</v>
      </c>
      <c r="G101" s="192">
        <v>15000</v>
      </c>
      <c r="H101" s="192">
        <v>2317.5082372176512</v>
      </c>
      <c r="I101" s="193">
        <v>31.979977753058954</v>
      </c>
      <c r="J101" s="193">
        <v>527.93131177250223</v>
      </c>
    </row>
    <row r="102" spans="1:10" x14ac:dyDescent="0.25">
      <c r="A102" s="178" t="s">
        <v>98</v>
      </c>
      <c r="B102" s="179">
        <v>296</v>
      </c>
      <c r="C102" s="180">
        <v>15.75</v>
      </c>
      <c r="D102" s="181">
        <v>5.25</v>
      </c>
      <c r="E102" s="181">
        <v>3.15</v>
      </c>
      <c r="F102" s="180">
        <v>3</v>
      </c>
      <c r="G102" s="181">
        <v>10000</v>
      </c>
      <c r="H102" s="181">
        <v>309.92176864703481</v>
      </c>
      <c r="I102" s="182">
        <v>14.140711902113459</v>
      </c>
      <c r="J102" s="183">
        <v>222.73053408990685</v>
      </c>
    </row>
    <row r="103" spans="1:10" x14ac:dyDescent="0.25">
      <c r="A103" s="178" t="s">
        <v>99</v>
      </c>
      <c r="B103" s="179">
        <v>159</v>
      </c>
      <c r="C103" s="180">
        <v>15.75</v>
      </c>
      <c r="D103" s="181">
        <v>5.25</v>
      </c>
      <c r="E103" s="181">
        <v>3.15</v>
      </c>
      <c r="F103" s="180">
        <v>3</v>
      </c>
      <c r="G103" s="181">
        <v>5000</v>
      </c>
      <c r="H103" s="181">
        <v>1022.2419627148163</v>
      </c>
      <c r="I103" s="182">
        <v>14.140711902113459</v>
      </c>
      <c r="J103" s="183">
        <v>138.42757763324084</v>
      </c>
    </row>
    <row r="104" spans="1:10" x14ac:dyDescent="0.25">
      <c r="A104" s="178" t="s">
        <v>100</v>
      </c>
      <c r="B104" s="179">
        <v>504</v>
      </c>
      <c r="C104" s="180">
        <v>37.799999999999997</v>
      </c>
      <c r="D104" s="181">
        <v>12.6</v>
      </c>
      <c r="E104" s="181">
        <v>3.15</v>
      </c>
      <c r="F104" s="180">
        <v>3</v>
      </c>
      <c r="G104" s="181">
        <v>20000</v>
      </c>
      <c r="H104" s="181">
        <v>2251.9315608949864</v>
      </c>
      <c r="I104" s="182">
        <v>21.996662958843157</v>
      </c>
      <c r="J104" s="183">
        <v>382.52957234560824</v>
      </c>
    </row>
    <row r="105" spans="1:10" x14ac:dyDescent="0.25">
      <c r="A105" s="178" t="s">
        <v>101</v>
      </c>
      <c r="B105" s="179">
        <v>602</v>
      </c>
      <c r="C105" s="180">
        <v>37.799999999999997</v>
      </c>
      <c r="D105" s="181">
        <v>12.6</v>
      </c>
      <c r="E105" s="181">
        <v>3.15</v>
      </c>
      <c r="F105" s="174">
        <v>3</v>
      </c>
      <c r="G105" s="181">
        <v>15000</v>
      </c>
      <c r="H105" s="181">
        <v>1557.1069505411506</v>
      </c>
      <c r="I105" s="182">
        <v>21.996662958843157</v>
      </c>
      <c r="J105" s="183">
        <v>446.12792918111518</v>
      </c>
    </row>
    <row r="106" spans="1:10" x14ac:dyDescent="0.25">
      <c r="A106" s="178" t="s">
        <v>102</v>
      </c>
      <c r="B106" s="179">
        <v>68.67</v>
      </c>
      <c r="C106" s="180">
        <v>59.85</v>
      </c>
      <c r="D106" s="181">
        <v>19.95</v>
      </c>
      <c r="E106" s="181">
        <v>3.15</v>
      </c>
      <c r="F106" s="180">
        <v>3</v>
      </c>
      <c r="G106" s="181">
        <v>15000</v>
      </c>
      <c r="H106" s="181">
        <v>1467.1296628694308</v>
      </c>
      <c r="I106" s="182">
        <v>32.99499443826474</v>
      </c>
      <c r="J106" s="183">
        <v>524.69268596158713</v>
      </c>
    </row>
    <row r="107" spans="1:10" x14ac:dyDescent="0.25">
      <c r="A107" s="178" t="s">
        <v>103</v>
      </c>
      <c r="B107" s="179">
        <v>980</v>
      </c>
      <c r="C107" s="180">
        <v>75.599999999999994</v>
      </c>
      <c r="D107" s="181">
        <v>25.2</v>
      </c>
      <c r="E107" s="181">
        <v>3.15</v>
      </c>
      <c r="F107" s="180">
        <v>3</v>
      </c>
      <c r="G107" s="181">
        <v>75000</v>
      </c>
      <c r="H107" s="181">
        <v>1837.0362899642787</v>
      </c>
      <c r="I107" s="182">
        <v>40.850945494994434</v>
      </c>
      <c r="J107" s="183">
        <v>781.75979937747559</v>
      </c>
    </row>
    <row r="108" spans="1:10" x14ac:dyDescent="0.25">
      <c r="A108" s="178" t="s">
        <v>104</v>
      </c>
      <c r="B108" s="180">
        <v>223.99544908125</v>
      </c>
      <c r="C108" s="180">
        <v>34.65</v>
      </c>
      <c r="D108" s="190">
        <v>11.55</v>
      </c>
      <c r="E108" s="190">
        <v>3.15</v>
      </c>
      <c r="F108" s="180">
        <v>3</v>
      </c>
      <c r="G108" s="192">
        <v>5000</v>
      </c>
      <c r="H108" s="192">
        <v>2810.0099877374751</v>
      </c>
      <c r="I108" s="193">
        <v>22.385984427141267</v>
      </c>
      <c r="J108" s="193">
        <v>493.7345313520342</v>
      </c>
    </row>
    <row r="109" spans="1:10" x14ac:dyDescent="0.25">
      <c r="A109" s="178" t="s">
        <v>105</v>
      </c>
      <c r="B109" s="180">
        <v>598.5</v>
      </c>
      <c r="C109" s="180">
        <v>37.799999999999997</v>
      </c>
      <c r="D109" s="190">
        <v>12.6</v>
      </c>
      <c r="E109" s="190">
        <v>3.15</v>
      </c>
      <c r="F109" s="180">
        <v>3</v>
      </c>
      <c r="G109" s="192">
        <v>10000</v>
      </c>
      <c r="H109" s="192">
        <v>1450.0051538147115</v>
      </c>
      <c r="I109" s="193">
        <v>23.984983314794214</v>
      </c>
      <c r="J109" s="193">
        <v>334.51126176717332</v>
      </c>
    </row>
    <row r="110" spans="1:10" x14ac:dyDescent="0.25">
      <c r="A110" s="178" t="s">
        <v>106</v>
      </c>
      <c r="B110" s="179">
        <v>561</v>
      </c>
      <c r="C110" s="180">
        <v>22.05</v>
      </c>
      <c r="D110" s="181">
        <v>7.35</v>
      </c>
      <c r="E110" s="181">
        <v>3.15</v>
      </c>
      <c r="F110" s="180">
        <v>3</v>
      </c>
      <c r="G110" s="181">
        <v>30000</v>
      </c>
      <c r="H110" s="181">
        <v>1022.2419627148163</v>
      </c>
      <c r="I110" s="182">
        <v>17.283092324805342</v>
      </c>
      <c r="J110" s="183">
        <v>394.95441000324189</v>
      </c>
    </row>
    <row r="111" spans="1:10" x14ac:dyDescent="0.25">
      <c r="A111" s="178" t="s">
        <v>107</v>
      </c>
      <c r="B111" s="179">
        <v>56.440616636250006</v>
      </c>
      <c r="C111" s="180">
        <v>25.2</v>
      </c>
      <c r="D111" s="181">
        <v>8.4</v>
      </c>
      <c r="E111" s="181">
        <v>3.15</v>
      </c>
      <c r="F111" s="180">
        <v>3</v>
      </c>
      <c r="G111" s="181">
        <v>45000</v>
      </c>
      <c r="H111" s="181">
        <v>292.42618493308925</v>
      </c>
      <c r="I111" s="182">
        <v>15.7119021134594</v>
      </c>
      <c r="J111" s="183">
        <v>394.74993671734165</v>
      </c>
    </row>
    <row r="112" spans="1:10" x14ac:dyDescent="0.25">
      <c r="A112" s="178" t="s">
        <v>108</v>
      </c>
      <c r="B112" s="180">
        <v>412.65</v>
      </c>
      <c r="C112" s="180">
        <v>34.65</v>
      </c>
      <c r="D112" s="180">
        <v>11.55</v>
      </c>
      <c r="E112" s="180">
        <v>3.15</v>
      </c>
      <c r="F112" s="180">
        <v>3</v>
      </c>
      <c r="G112" s="192">
        <v>5000</v>
      </c>
      <c r="H112" s="192">
        <v>1022.5036343279603</v>
      </c>
      <c r="I112" s="180">
        <v>17.588987764182427</v>
      </c>
      <c r="J112" s="180">
        <v>394.87557946206181</v>
      </c>
    </row>
    <row r="113" spans="1:10" x14ac:dyDescent="0.25">
      <c r="A113" s="178" t="s">
        <v>109</v>
      </c>
      <c r="B113" s="179">
        <v>48.825000000000003</v>
      </c>
      <c r="C113" s="180">
        <v>66.150000000000006</v>
      </c>
      <c r="D113" s="181">
        <v>22.05</v>
      </c>
      <c r="E113" s="181">
        <v>3.15</v>
      </c>
      <c r="F113" s="180">
        <v>3</v>
      </c>
      <c r="G113" s="175">
        <v>10000</v>
      </c>
      <c r="H113" s="181">
        <v>3179.1974977340983</v>
      </c>
      <c r="I113" s="182">
        <v>36.137374860956619</v>
      </c>
      <c r="J113" s="183">
        <v>410.72395611514094</v>
      </c>
    </row>
    <row r="114" spans="1:10" x14ac:dyDescent="0.25">
      <c r="A114" s="178" t="s">
        <v>110</v>
      </c>
      <c r="B114" s="179">
        <v>87.885000000000005</v>
      </c>
      <c r="C114" s="180">
        <v>31.5</v>
      </c>
      <c r="D114" s="181">
        <v>10.5</v>
      </c>
      <c r="E114" s="181">
        <v>3.15</v>
      </c>
      <c r="F114" s="180">
        <v>3</v>
      </c>
      <c r="G114" s="175">
        <v>75000</v>
      </c>
      <c r="H114" s="181">
        <v>794.79937443352458</v>
      </c>
      <c r="I114" s="182">
        <v>18.854282536151281</v>
      </c>
      <c r="J114" s="183">
        <v>598.44272711955819</v>
      </c>
    </row>
    <row r="115" spans="1:10" x14ac:dyDescent="0.25">
      <c r="A115" s="178" t="s">
        <v>111</v>
      </c>
      <c r="B115" s="179">
        <v>93.240000000000009</v>
      </c>
      <c r="C115" s="180">
        <v>66.150000000000006</v>
      </c>
      <c r="D115" s="181">
        <v>22.05</v>
      </c>
      <c r="E115" s="181">
        <v>3.15</v>
      </c>
      <c r="F115" s="180">
        <v>3</v>
      </c>
      <c r="G115" s="175">
        <v>25000</v>
      </c>
      <c r="H115" s="181">
        <v>2269.4271446089324</v>
      </c>
      <c r="I115" s="182">
        <v>36.137374860956619</v>
      </c>
      <c r="J115" s="183">
        <v>717.49250085111555</v>
      </c>
    </row>
    <row r="116" spans="1:10" x14ac:dyDescent="0.25">
      <c r="A116" s="178" t="s">
        <v>112</v>
      </c>
      <c r="B116" s="179">
        <v>204.75</v>
      </c>
      <c r="C116" s="180">
        <v>72.45</v>
      </c>
      <c r="D116" s="181">
        <v>24.15</v>
      </c>
      <c r="E116" s="181">
        <v>3.15</v>
      </c>
      <c r="F116" s="180">
        <v>3</v>
      </c>
      <c r="G116" s="175">
        <v>240000</v>
      </c>
      <c r="H116" s="181">
        <v>1759.5558478025202</v>
      </c>
      <c r="I116" s="182">
        <v>39.279755283648498</v>
      </c>
      <c r="J116" s="183">
        <v>1415.3380906108459</v>
      </c>
    </row>
    <row r="117" spans="1:10" x14ac:dyDescent="0.25">
      <c r="A117" s="178" t="s">
        <v>113</v>
      </c>
      <c r="B117" s="179">
        <v>485</v>
      </c>
      <c r="C117" s="180">
        <v>40.950000000000003</v>
      </c>
      <c r="D117" s="181">
        <v>13.65</v>
      </c>
      <c r="E117" s="181">
        <v>3.15</v>
      </c>
      <c r="F117" s="180">
        <v>3</v>
      </c>
      <c r="G117" s="175">
        <v>105000</v>
      </c>
      <c r="H117" s="181">
        <v>1589.5987488670492</v>
      </c>
      <c r="I117" s="182">
        <v>23.5678531701891</v>
      </c>
      <c r="J117" s="183">
        <v>374.64687997921033</v>
      </c>
    </row>
    <row r="118" spans="1:10" x14ac:dyDescent="0.25">
      <c r="A118" s="196" t="s">
        <v>114</v>
      </c>
      <c r="B118" s="179">
        <v>482</v>
      </c>
      <c r="C118" s="180">
        <v>31.5</v>
      </c>
      <c r="D118" s="181">
        <v>10.5</v>
      </c>
      <c r="E118" s="181">
        <v>3.15</v>
      </c>
      <c r="F118" s="180">
        <v>3</v>
      </c>
      <c r="G118" s="181">
        <v>15000</v>
      </c>
      <c r="H118" s="181">
        <v>1612.0930707849793</v>
      </c>
      <c r="I118" s="182">
        <v>18.854282536151281</v>
      </c>
      <c r="J118" s="183">
        <v>351.53145940523717</v>
      </c>
    </row>
    <row r="119" spans="1:10" x14ac:dyDescent="0.25">
      <c r="A119" s="197" t="s">
        <v>421</v>
      </c>
      <c r="B119" s="179"/>
      <c r="C119" s="180"/>
      <c r="D119" s="181"/>
      <c r="E119" s="181"/>
      <c r="F119" s="180"/>
      <c r="G119" s="181"/>
      <c r="H119" s="181"/>
      <c r="I119" s="182">
        <v>155</v>
      </c>
      <c r="J119" s="183">
        <v>200</v>
      </c>
    </row>
    <row r="120" spans="1:10" ht="15.75" x14ac:dyDescent="0.25">
      <c r="A120" s="198" t="s">
        <v>275</v>
      </c>
      <c r="B120" s="199">
        <v>38377.775797983762</v>
      </c>
      <c r="C120" s="199">
        <v>4151.7000000000016</v>
      </c>
      <c r="D120" s="199">
        <v>1383.8999999999999</v>
      </c>
      <c r="E120" s="199">
        <v>365.39999999999952</v>
      </c>
      <c r="F120" s="199">
        <v>348</v>
      </c>
      <c r="G120" s="199">
        <v>3150000</v>
      </c>
      <c r="H120" s="199">
        <v>139405.77305443495</v>
      </c>
      <c r="I120" s="199">
        <v>2742.515572858732</v>
      </c>
      <c r="J120" s="199">
        <v>46592.140360894664</v>
      </c>
    </row>
    <row r="123" spans="1:10" ht="47.25" x14ac:dyDescent="0.25">
      <c r="A123" s="200" t="s">
        <v>422</v>
      </c>
      <c r="B123" s="201" t="s">
        <v>423</v>
      </c>
      <c r="C123" s="201" t="s">
        <v>424</v>
      </c>
      <c r="D123" s="201" t="s">
        <v>425</v>
      </c>
      <c r="E123" s="202" t="s">
        <v>426</v>
      </c>
    </row>
    <row r="124" spans="1:10" ht="15.75" x14ac:dyDescent="0.25">
      <c r="A124" s="203" t="s">
        <v>427</v>
      </c>
      <c r="B124" s="204">
        <v>46550</v>
      </c>
      <c r="C124" s="204">
        <v>2000</v>
      </c>
      <c r="D124" s="203">
        <v>200</v>
      </c>
      <c r="E124" s="205">
        <v>48550</v>
      </c>
    </row>
    <row r="125" spans="1:10" ht="15.75" x14ac:dyDescent="0.25">
      <c r="A125" s="203" t="s">
        <v>408</v>
      </c>
      <c r="B125" s="204">
        <v>3000</v>
      </c>
      <c r="C125" s="204">
        <v>0</v>
      </c>
      <c r="D125" s="203">
        <v>155</v>
      </c>
      <c r="E125" s="205">
        <v>3000</v>
      </c>
    </row>
    <row r="126" spans="1:10" ht="15.75" x14ac:dyDescent="0.25">
      <c r="A126" s="203" t="s">
        <v>428</v>
      </c>
      <c r="B126" s="204">
        <v>60700</v>
      </c>
      <c r="C126" s="204">
        <v>0</v>
      </c>
      <c r="D126" s="203"/>
      <c r="E126" s="205">
        <v>60700</v>
      </c>
    </row>
    <row r="127" spans="1:10" ht="15.75" x14ac:dyDescent="0.25">
      <c r="A127" s="203" t="s">
        <v>429</v>
      </c>
      <c r="B127" s="204">
        <v>4152</v>
      </c>
      <c r="C127" s="204">
        <v>0</v>
      </c>
      <c r="D127" s="203"/>
      <c r="E127" s="205">
        <v>4152</v>
      </c>
    </row>
    <row r="128" spans="1:10" ht="15.75" x14ac:dyDescent="0.25">
      <c r="A128" s="203" t="s">
        <v>430</v>
      </c>
      <c r="B128" s="204">
        <v>1384</v>
      </c>
      <c r="C128" s="204">
        <v>0</v>
      </c>
      <c r="D128" s="203"/>
      <c r="E128" s="205">
        <v>1384</v>
      </c>
    </row>
    <row r="129" spans="1:5" ht="15.75" x14ac:dyDescent="0.25">
      <c r="A129" s="203" t="s">
        <v>431</v>
      </c>
      <c r="B129" s="204">
        <v>365</v>
      </c>
      <c r="C129" s="204">
        <v>0</v>
      </c>
      <c r="D129" s="203"/>
      <c r="E129" s="205">
        <v>365</v>
      </c>
    </row>
    <row r="130" spans="1:5" ht="15.75" x14ac:dyDescent="0.25">
      <c r="A130" s="203" t="s">
        <v>432</v>
      </c>
      <c r="B130" s="204">
        <v>348</v>
      </c>
      <c r="C130" s="204">
        <v>0</v>
      </c>
      <c r="D130" s="203"/>
      <c r="E130" s="205">
        <v>348</v>
      </c>
    </row>
    <row r="131" spans="1:5" ht="15.75" x14ac:dyDescent="0.25">
      <c r="A131" s="203" t="s">
        <v>433</v>
      </c>
      <c r="B131" s="204">
        <v>140673</v>
      </c>
      <c r="C131" s="204">
        <v>0</v>
      </c>
      <c r="D131" s="203"/>
      <c r="E131" s="205">
        <v>140673</v>
      </c>
    </row>
    <row r="132" spans="1:5" ht="15.75" x14ac:dyDescent="0.25">
      <c r="A132" s="203" t="s">
        <v>434</v>
      </c>
      <c r="B132" s="204">
        <v>1015000</v>
      </c>
      <c r="C132" s="206">
        <v>6261164</v>
      </c>
      <c r="D132" s="203"/>
      <c r="E132" s="207">
        <v>6720973</v>
      </c>
    </row>
    <row r="133" spans="1:5" ht="18.75" x14ac:dyDescent="0.3">
      <c r="E133" s="208" t="s">
        <v>435</v>
      </c>
    </row>
  </sheetData>
  <mergeCells count="1">
    <mergeCell ref="A1: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C00000"/>
  </sheetPr>
  <dimension ref="B2:P11"/>
  <sheetViews>
    <sheetView tabSelected="1" workbookViewId="0">
      <selection activeCell="I19" sqref="I19"/>
    </sheetView>
  </sheetViews>
  <sheetFormatPr defaultRowHeight="14.25" x14ac:dyDescent="0.2"/>
  <cols>
    <col min="1" max="2" width="9.140625" style="232"/>
    <col min="3" max="3" width="24.140625" style="233" bestFit="1" customWidth="1"/>
    <col min="4" max="4" width="6.85546875" style="232" bestFit="1" customWidth="1"/>
    <col min="5" max="5" width="9.7109375" style="232" bestFit="1" customWidth="1"/>
    <col min="6" max="6" width="19.7109375" style="232" customWidth="1"/>
    <col min="7" max="15" width="9.7109375" style="232" bestFit="1" customWidth="1"/>
    <col min="16" max="16" width="12.5703125" style="232" bestFit="1" customWidth="1"/>
    <col min="17" max="16384" width="9.140625" style="232"/>
  </cols>
  <sheetData>
    <row r="2" spans="2:16" x14ac:dyDescent="0.2">
      <c r="D2" s="234">
        <f>BCG!G5</f>
        <v>42005</v>
      </c>
      <c r="E2" s="234">
        <f>BCG!H5</f>
        <v>42036</v>
      </c>
      <c r="F2" s="234">
        <f>BCG!I5</f>
        <v>42067</v>
      </c>
      <c r="G2" s="234">
        <f>BCG!J5</f>
        <v>42098</v>
      </c>
      <c r="H2" s="234">
        <f>BCG!K5</f>
        <v>42129</v>
      </c>
      <c r="I2" s="234">
        <f>BCG!L5</f>
        <v>42160</v>
      </c>
      <c r="J2" s="234">
        <f>BCG!M5</f>
        <v>42191</v>
      </c>
      <c r="K2" s="234">
        <f>BCG!N5</f>
        <v>42222</v>
      </c>
      <c r="L2" s="234">
        <f>BCG!O5</f>
        <v>42253</v>
      </c>
      <c r="M2" s="234">
        <f>BCG!P5</f>
        <v>42284</v>
      </c>
      <c r="N2" s="234">
        <f>BCG!Q5</f>
        <v>42315</v>
      </c>
      <c r="O2" s="234">
        <f>BCG!R5</f>
        <v>42346</v>
      </c>
      <c r="P2" s="233" t="s">
        <v>275</v>
      </c>
    </row>
    <row r="3" spans="2:16" x14ac:dyDescent="0.2">
      <c r="B3" s="235"/>
      <c r="C3" s="233" t="s">
        <v>437</v>
      </c>
      <c r="D3" s="236">
        <f>BCG!G118</f>
        <v>0</v>
      </c>
      <c r="E3" s="236">
        <f>BCG!H118</f>
        <v>654600</v>
      </c>
      <c r="F3" s="236">
        <f>BCG!I118</f>
        <v>483200</v>
      </c>
      <c r="G3" s="236">
        <f>BCG!J118</f>
        <v>403000</v>
      </c>
      <c r="H3" s="236">
        <f>BCG!K118</f>
        <v>452400</v>
      </c>
      <c r="I3" s="236">
        <f>BCG!L118</f>
        <v>454800</v>
      </c>
      <c r="J3" s="236">
        <f>BCG!M118</f>
        <v>646000</v>
      </c>
      <c r="K3" s="236">
        <f>BCG!N118</f>
        <v>450800</v>
      </c>
      <c r="L3" s="236">
        <f>BCG!O118</f>
        <v>483400</v>
      </c>
      <c r="M3" s="236">
        <f>BCG!P118</f>
        <v>616000</v>
      </c>
      <c r="N3" s="236">
        <f>BCG!Q118</f>
        <v>277500</v>
      </c>
      <c r="O3" s="237">
        <f>BCG!R118</f>
        <v>463000</v>
      </c>
      <c r="P3" s="238">
        <f>SUM(D3:O3)</f>
        <v>5384700</v>
      </c>
    </row>
    <row r="4" spans="2:16" x14ac:dyDescent="0.2">
      <c r="C4" s="233" t="s">
        <v>438</v>
      </c>
      <c r="D4" s="236">
        <f>DPT!G118</f>
        <v>0</v>
      </c>
      <c r="E4" s="236">
        <f>DPT!H118</f>
        <v>531200</v>
      </c>
      <c r="F4" s="236">
        <f>DPT!I118</f>
        <v>352500</v>
      </c>
      <c r="G4" s="236">
        <f>DPT!J118</f>
        <v>246500</v>
      </c>
      <c r="H4" s="236">
        <f>DPT!K118</f>
        <v>338500</v>
      </c>
      <c r="I4" s="236">
        <f>DPT!L118</f>
        <v>337500</v>
      </c>
      <c r="J4" s="236">
        <f>DPT!M118</f>
        <v>516500</v>
      </c>
      <c r="K4" s="236">
        <f>DPT!N118</f>
        <v>359000</v>
      </c>
      <c r="L4" s="236">
        <f>DPT!O118</f>
        <v>387000</v>
      </c>
      <c r="M4" s="236">
        <f>DPT!P118</f>
        <v>498500</v>
      </c>
      <c r="N4" s="236">
        <f>DPT!Q118</f>
        <v>332500</v>
      </c>
      <c r="O4" s="237">
        <f>DPT!R118</f>
        <v>273000</v>
      </c>
      <c r="P4" s="238">
        <f t="shared" ref="P4:P11" si="0">SUM(D4:O4)</f>
        <v>4172700</v>
      </c>
    </row>
    <row r="5" spans="2:16" x14ac:dyDescent="0.2">
      <c r="C5" s="233" t="s">
        <v>120</v>
      </c>
      <c r="D5" s="236">
        <f>PCV!G118</f>
        <v>0</v>
      </c>
      <c r="E5" s="236">
        <f>PCV!H118</f>
        <v>417000</v>
      </c>
      <c r="F5" s="236">
        <f>PCV!I118</f>
        <v>409300</v>
      </c>
      <c r="G5" s="236">
        <f>PCV!J118</f>
        <v>350000</v>
      </c>
      <c r="H5" s="236">
        <f>PCV!K118</f>
        <v>381800</v>
      </c>
      <c r="I5" s="236">
        <f>PCV!L118</f>
        <v>374600</v>
      </c>
      <c r="J5" s="236">
        <f>PCV!M118</f>
        <v>414400</v>
      </c>
      <c r="K5" s="236">
        <f>PCV!N118</f>
        <v>362000</v>
      </c>
      <c r="L5" s="236">
        <f>PCV!O118</f>
        <v>347400</v>
      </c>
      <c r="M5" s="236">
        <f>PCV!P118</f>
        <v>400800</v>
      </c>
      <c r="N5" s="236">
        <f>PCV!Q118</f>
        <v>339800</v>
      </c>
      <c r="O5" s="237">
        <f>PCV!R118</f>
        <v>299800</v>
      </c>
      <c r="P5" s="238">
        <f t="shared" si="0"/>
        <v>4096900</v>
      </c>
    </row>
    <row r="6" spans="2:16" x14ac:dyDescent="0.2">
      <c r="C6" s="233" t="s">
        <v>439</v>
      </c>
      <c r="D6" s="236">
        <f>Measles!G118</f>
        <v>0</v>
      </c>
      <c r="E6" s="236">
        <f>Measles!H118</f>
        <v>293000</v>
      </c>
      <c r="F6" s="236">
        <f>Measles!I118</f>
        <v>249750</v>
      </c>
      <c r="G6" s="236">
        <f>Measles!J118</f>
        <v>212900</v>
      </c>
      <c r="H6" s="236">
        <f>Measles!K118</f>
        <v>234050</v>
      </c>
      <c r="I6" s="236">
        <f>Measles!L118</f>
        <v>236500</v>
      </c>
      <c r="J6" s="236">
        <f>Measles!M118</f>
        <v>292500</v>
      </c>
      <c r="K6" s="236">
        <f>Measles!N118</f>
        <v>265000</v>
      </c>
      <c r="L6" s="236">
        <f>Measles!O118</f>
        <v>324100</v>
      </c>
      <c r="M6" s="236">
        <f>Measles!P118</f>
        <v>0</v>
      </c>
      <c r="N6" s="236">
        <f>Measles!Q118</f>
        <v>28500</v>
      </c>
      <c r="O6" s="237">
        <f>Measles!R118</f>
        <v>29500</v>
      </c>
      <c r="P6" s="238">
        <f t="shared" si="0"/>
        <v>2165800</v>
      </c>
    </row>
    <row r="7" spans="2:16" x14ac:dyDescent="0.2">
      <c r="C7" s="233" t="s">
        <v>440</v>
      </c>
      <c r="D7" s="236">
        <f>Tetanus!H119</f>
        <v>0</v>
      </c>
      <c r="E7" s="236">
        <f>Tetanus!I119</f>
        <v>446100</v>
      </c>
      <c r="F7" s="236">
        <f>Tetanus!J119</f>
        <v>138000</v>
      </c>
      <c r="G7" s="236">
        <f>Tetanus!K119</f>
        <v>192200</v>
      </c>
      <c r="H7" s="236">
        <f>Tetanus!L119</f>
        <v>254400</v>
      </c>
      <c r="I7" s="236">
        <f>Tetanus!M119</f>
        <v>301000</v>
      </c>
      <c r="J7" s="236">
        <f>Tetanus!N119</f>
        <v>433800</v>
      </c>
      <c r="K7" s="236">
        <f>Tetanus!O119</f>
        <v>276000</v>
      </c>
      <c r="L7" s="236">
        <f>Tetanus!P119</f>
        <v>266000</v>
      </c>
      <c r="M7" s="236">
        <f>Tetanus!Q119</f>
        <v>392400</v>
      </c>
      <c r="N7" s="236">
        <f>Tetanus!R119</f>
        <v>286400</v>
      </c>
      <c r="O7" s="237">
        <f>Tetanus!S119</f>
        <v>190800</v>
      </c>
      <c r="P7" s="238">
        <f t="shared" si="0"/>
        <v>3177100</v>
      </c>
    </row>
    <row r="8" spans="2:16" x14ac:dyDescent="0.2">
      <c r="C8" s="233" t="s">
        <v>443</v>
      </c>
      <c r="D8" s="236">
        <f>HPV!F118</f>
        <v>0</v>
      </c>
      <c r="E8" s="236">
        <f>HPV!G118</f>
        <v>0</v>
      </c>
      <c r="F8" s="236">
        <f>HPV!H118</f>
        <v>1740</v>
      </c>
      <c r="G8" s="236">
        <f>HPV!I118</f>
        <v>5110</v>
      </c>
      <c r="H8" s="236">
        <f>HPV!J118</f>
        <v>24910</v>
      </c>
      <c r="I8" s="236">
        <f>HPV!K118</f>
        <v>10730</v>
      </c>
      <c r="J8" s="236">
        <f>HPV!L118</f>
        <v>3240</v>
      </c>
      <c r="K8" s="236">
        <f>HPV!M118</f>
        <v>13380</v>
      </c>
      <c r="L8" s="236">
        <f>HPV!N118</f>
        <v>8710</v>
      </c>
      <c r="M8" s="236">
        <f>HPV!O118</f>
        <v>0</v>
      </c>
      <c r="N8" s="236">
        <f>HPV!P118</f>
        <v>360230</v>
      </c>
      <c r="O8" s="237">
        <f>HPV!Q118</f>
        <v>4030</v>
      </c>
      <c r="P8" s="238">
        <f t="shared" si="0"/>
        <v>432080</v>
      </c>
    </row>
    <row r="10" spans="2:16" x14ac:dyDescent="0.2">
      <c r="C10" s="239" t="s">
        <v>441</v>
      </c>
      <c r="D10" s="236">
        <f>tOPV!G118</f>
        <v>0</v>
      </c>
      <c r="E10" s="236">
        <f>tOPV!H118</f>
        <v>652000</v>
      </c>
      <c r="F10" s="240">
        <f>tOPV!I118</f>
        <v>4529400</v>
      </c>
      <c r="G10" s="236">
        <f>tOPV!J118</f>
        <v>288000</v>
      </c>
      <c r="H10" s="236">
        <f>tOPV!K118</f>
        <v>331000</v>
      </c>
      <c r="I10" s="236">
        <f>tOPV!L118</f>
        <v>383000</v>
      </c>
      <c r="J10" s="236">
        <f>tOPV!M118</f>
        <v>648000</v>
      </c>
      <c r="K10" s="236">
        <f>tOPV!N118</f>
        <v>455000</v>
      </c>
      <c r="L10" s="236">
        <f>tOPV!O118</f>
        <v>492000</v>
      </c>
      <c r="M10" s="236">
        <f>tOPV!P118</f>
        <v>604000</v>
      </c>
      <c r="N10" s="236">
        <f>tOPV!Q118</f>
        <v>298200</v>
      </c>
      <c r="O10" s="237">
        <f>tOPV!R118</f>
        <v>387000</v>
      </c>
      <c r="P10" s="238">
        <f t="shared" si="0"/>
        <v>9067600</v>
      </c>
    </row>
    <row r="11" spans="2:16" x14ac:dyDescent="0.2">
      <c r="C11" s="239" t="s">
        <v>442</v>
      </c>
      <c r="D11" s="241">
        <v>0</v>
      </c>
      <c r="E11" s="241">
        <v>652000</v>
      </c>
      <c r="F11" s="243" t="s">
        <v>444</v>
      </c>
      <c r="G11" s="241">
        <v>288000</v>
      </c>
      <c r="H11" s="241">
        <v>331000</v>
      </c>
      <c r="I11" s="241">
        <v>383000</v>
      </c>
      <c r="J11" s="241">
        <v>648000</v>
      </c>
      <c r="K11" s="241">
        <v>455000</v>
      </c>
      <c r="L11" s="241">
        <v>492000</v>
      </c>
      <c r="M11" s="241">
        <v>604000</v>
      </c>
      <c r="N11" s="241">
        <v>298200</v>
      </c>
      <c r="O11" s="242">
        <v>387000</v>
      </c>
      <c r="P11" s="238">
        <f t="shared" si="0"/>
        <v>4538200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1"/>
  <sheetViews>
    <sheetView workbookViewId="0">
      <pane xSplit="6" ySplit="5" topLeftCell="J111" activePane="bottomRight" state="frozen"/>
      <selection pane="topRight" activeCell="G1" sqref="G1"/>
      <selection pane="bottomLeft" activeCell="A6" sqref="A6"/>
      <selection pane="bottomRight" activeCell="R106" sqref="R106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4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9" width="9.28515625" style="2" bestFit="1" customWidth="1"/>
    <col min="10" max="10" width="11" style="2" customWidth="1"/>
    <col min="11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1.1100000000000001</v>
      </c>
      <c r="D1" s="72"/>
      <c r="E1" s="18"/>
      <c r="F1" s="18"/>
      <c r="S1" s="47"/>
      <c r="T1" s="51"/>
      <c r="U1" s="51"/>
      <c r="V1" s="51"/>
      <c r="W1" s="51"/>
      <c r="X1" s="51"/>
    </row>
    <row r="2" spans="1:24" x14ac:dyDescent="0.3">
      <c r="A2" s="15"/>
      <c r="B2" s="19" t="s">
        <v>121</v>
      </c>
      <c r="C2" s="20">
        <v>0.98</v>
      </c>
      <c r="D2" s="72"/>
      <c r="E2" s="18"/>
      <c r="F2" s="18"/>
      <c r="S2" s="47"/>
      <c r="T2" s="51"/>
      <c r="U2" s="51"/>
      <c r="V2" s="51"/>
      <c r="W2" s="51"/>
      <c r="X2" s="51"/>
    </row>
    <row r="3" spans="1:24" ht="17.25" thickBot="1" x14ac:dyDescent="0.35">
      <c r="A3" s="21"/>
      <c r="B3" s="22" t="s">
        <v>122</v>
      </c>
      <c r="C3" s="23">
        <v>3</v>
      </c>
      <c r="D3" s="72"/>
      <c r="E3" s="18"/>
      <c r="F3" s="18"/>
      <c r="S3" s="47"/>
      <c r="T3" s="51"/>
      <c r="U3" s="51"/>
      <c r="V3" s="51"/>
      <c r="W3" s="51"/>
      <c r="X3" s="51"/>
    </row>
    <row r="4" spans="1:24" ht="17.25" thickBot="1" x14ac:dyDescent="0.35">
      <c r="A4" s="24"/>
      <c r="B4" s="25"/>
      <c r="C4" s="220" t="s">
        <v>277</v>
      </c>
      <c r="D4" s="221"/>
      <c r="E4" s="221"/>
      <c r="F4" s="222"/>
      <c r="G4" s="217" t="s">
        <v>130</v>
      </c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9"/>
      <c r="S4" s="52"/>
      <c r="T4" s="214" t="s">
        <v>129</v>
      </c>
      <c r="U4" s="215"/>
      <c r="V4" s="215"/>
      <c r="W4" s="215"/>
      <c r="X4" s="216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0">
        <v>42005</v>
      </c>
      <c r="H5" s="116">
        <f>G5+31</f>
        <v>42036</v>
      </c>
      <c r="I5" s="116">
        <f t="shared" ref="I5:R5" si="0">H5+31</f>
        <v>42067</v>
      </c>
      <c r="J5" s="116">
        <f t="shared" si="0"/>
        <v>42098</v>
      </c>
      <c r="K5" s="116">
        <f t="shared" si="0"/>
        <v>42129</v>
      </c>
      <c r="L5" s="116">
        <f t="shared" si="0"/>
        <v>42160</v>
      </c>
      <c r="M5" s="116">
        <f t="shared" si="0"/>
        <v>42191</v>
      </c>
      <c r="N5" s="116">
        <f t="shared" si="0"/>
        <v>42222</v>
      </c>
      <c r="O5" s="116">
        <f t="shared" si="0"/>
        <v>42253</v>
      </c>
      <c r="P5" s="116">
        <f t="shared" si="0"/>
        <v>42284</v>
      </c>
      <c r="Q5" s="116">
        <f t="shared" si="0"/>
        <v>42315</v>
      </c>
      <c r="R5" s="116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34">
        <f>BCG!C6</f>
        <v>109039</v>
      </c>
      <c r="D6" s="35">
        <f>C6*0.043</f>
        <v>4688.6769999999997</v>
      </c>
      <c r="E6" s="36">
        <f>(D6/$D$118)*$E$118</f>
        <v>18807.329907693114</v>
      </c>
      <c r="F6" s="138">
        <f>CEILING((E6/12),10)</f>
        <v>1570</v>
      </c>
      <c r="G6" s="8"/>
      <c r="H6" s="8">
        <v>2000</v>
      </c>
      <c r="I6" s="8">
        <v>2000</v>
      </c>
      <c r="J6" s="8">
        <v>2000</v>
      </c>
      <c r="K6" s="8">
        <v>1000</v>
      </c>
      <c r="L6" s="8">
        <v>1000</v>
      </c>
      <c r="M6" s="8">
        <v>2000</v>
      </c>
      <c r="N6" s="8">
        <v>1000</v>
      </c>
      <c r="O6" s="8">
        <v>500</v>
      </c>
      <c r="P6" s="8">
        <v>500</v>
      </c>
      <c r="Q6" s="8">
        <v>2000</v>
      </c>
      <c r="R6" s="8">
        <v>1000</v>
      </c>
      <c r="S6" s="117">
        <f>SUM(G6:R6)</f>
        <v>15000</v>
      </c>
      <c r="T6" s="57">
        <f t="shared" ref="T6:T69" si="1">IFERROR((SUMIF(G6:R6,"&gt;0" )/COUNTIF(G6:R6,"&gt;0")),"")</f>
        <v>1363.6363636363637</v>
      </c>
      <c r="U6" s="58">
        <f>SUM(G6:I6)</f>
        <v>4000</v>
      </c>
      <c r="V6" s="58">
        <f>SUM(J6:L6)</f>
        <v>4000</v>
      </c>
      <c r="W6" s="58">
        <f>SUM(M6:O6)</f>
        <v>3500</v>
      </c>
      <c r="X6" s="59">
        <f>SUM(P6:R6)</f>
        <v>3500</v>
      </c>
    </row>
    <row r="7" spans="1:24" x14ac:dyDescent="0.3">
      <c r="A7" s="38">
        <v>2</v>
      </c>
      <c r="B7" s="39" t="s">
        <v>5</v>
      </c>
      <c r="C7" s="34">
        <f>BCG!C7</f>
        <v>232813</v>
      </c>
      <c r="D7" s="35">
        <f t="shared" ref="D7:D70" si="2">C7*0.043</f>
        <v>10010.958999999999</v>
      </c>
      <c r="E7" s="36">
        <f t="shared" ref="E7:E70" si="3">(D7/$D$118)*$E$118</f>
        <v>40156.190883993411</v>
      </c>
      <c r="F7" s="139">
        <f t="shared" ref="F7:F70" si="4">CEILING((E7/12),10)</f>
        <v>3350</v>
      </c>
      <c r="G7" s="8"/>
      <c r="H7" s="8">
        <v>3500</v>
      </c>
      <c r="I7" s="8">
        <v>3500</v>
      </c>
      <c r="J7" s="8">
        <v>0</v>
      </c>
      <c r="K7" s="8">
        <v>0</v>
      </c>
      <c r="L7" s="8">
        <v>0</v>
      </c>
      <c r="M7" s="8">
        <v>3500</v>
      </c>
      <c r="N7" s="8">
        <v>0</v>
      </c>
      <c r="O7" s="8">
        <v>0</v>
      </c>
      <c r="P7" s="8">
        <v>3500</v>
      </c>
      <c r="Q7" s="8">
        <v>3500</v>
      </c>
      <c r="R7" s="8">
        <v>0</v>
      </c>
      <c r="S7" s="118">
        <f t="shared" ref="S7:S70" si="5">SUM(G7:R7)</f>
        <v>17500</v>
      </c>
      <c r="T7" s="60">
        <f t="shared" si="1"/>
        <v>3500</v>
      </c>
      <c r="U7" s="61">
        <f>SUM(G7:I7)</f>
        <v>7000</v>
      </c>
      <c r="V7" s="61">
        <f t="shared" ref="V7:V70" si="6">SUM(J7:L7)</f>
        <v>0</v>
      </c>
      <c r="W7" s="61">
        <f t="shared" ref="W7:W70" si="7">SUM(M7:O7)</f>
        <v>3500</v>
      </c>
      <c r="X7" s="62">
        <f t="shared" ref="X7:X70" si="8">SUM(P7:R7)</f>
        <v>7000</v>
      </c>
    </row>
    <row r="8" spans="1:24" x14ac:dyDescent="0.3">
      <c r="A8" s="38">
        <v>3</v>
      </c>
      <c r="B8" s="39" t="s">
        <v>6</v>
      </c>
      <c r="C8" s="34">
        <f>BCG!C8</f>
        <v>227486</v>
      </c>
      <c r="D8" s="35">
        <f t="shared" si="2"/>
        <v>9781.8979999999992</v>
      </c>
      <c r="E8" s="36">
        <f t="shared" si="3"/>
        <v>39237.376089119272</v>
      </c>
      <c r="F8" s="139">
        <f t="shared" si="4"/>
        <v>3270</v>
      </c>
      <c r="G8" s="8"/>
      <c r="H8" s="8">
        <v>3500</v>
      </c>
      <c r="I8" s="8">
        <v>3500</v>
      </c>
      <c r="J8" s="8">
        <v>0</v>
      </c>
      <c r="K8" s="8">
        <v>3500</v>
      </c>
      <c r="L8" s="8">
        <v>0</v>
      </c>
      <c r="M8" s="8">
        <v>3500</v>
      </c>
      <c r="N8" s="8">
        <v>3500</v>
      </c>
      <c r="O8" s="8">
        <v>0</v>
      </c>
      <c r="P8" s="8">
        <v>3500</v>
      </c>
      <c r="Q8" s="8">
        <v>0</v>
      </c>
      <c r="R8" s="8">
        <v>3000</v>
      </c>
      <c r="S8" s="118">
        <f t="shared" si="5"/>
        <v>24000</v>
      </c>
      <c r="T8" s="60">
        <f t="shared" si="1"/>
        <v>3428.5714285714284</v>
      </c>
      <c r="U8" s="61">
        <f t="shared" ref="U8:U71" si="9">SUM(G8:I8)</f>
        <v>7000</v>
      </c>
      <c r="V8" s="61">
        <f t="shared" si="6"/>
        <v>3500</v>
      </c>
      <c r="W8" s="61">
        <f t="shared" si="7"/>
        <v>7000</v>
      </c>
      <c r="X8" s="62">
        <f t="shared" si="8"/>
        <v>6500</v>
      </c>
    </row>
    <row r="9" spans="1:24" x14ac:dyDescent="0.3">
      <c r="A9" s="38">
        <v>4</v>
      </c>
      <c r="B9" s="39" t="s">
        <v>7</v>
      </c>
      <c r="C9" s="34">
        <f>BCG!C9</f>
        <v>225327</v>
      </c>
      <c r="D9" s="35">
        <f t="shared" si="2"/>
        <v>9689.0609999999997</v>
      </c>
      <c r="E9" s="36">
        <f t="shared" si="3"/>
        <v>38864.986161930748</v>
      </c>
      <c r="F9" s="139">
        <f t="shared" si="4"/>
        <v>3240</v>
      </c>
      <c r="G9" s="8"/>
      <c r="H9" s="8">
        <v>3500</v>
      </c>
      <c r="I9" s="8">
        <v>1000</v>
      </c>
      <c r="J9" s="8">
        <v>0</v>
      </c>
      <c r="K9" s="8">
        <v>2000</v>
      </c>
      <c r="L9" s="8">
        <v>3500</v>
      </c>
      <c r="M9" s="8">
        <v>2000</v>
      </c>
      <c r="N9" s="8">
        <v>2000</v>
      </c>
      <c r="O9" s="8">
        <v>2500</v>
      </c>
      <c r="P9" s="8">
        <v>3500</v>
      </c>
      <c r="Q9" s="8">
        <v>2500</v>
      </c>
      <c r="R9" s="8">
        <v>2500</v>
      </c>
      <c r="S9" s="118">
        <f t="shared" si="5"/>
        <v>25000</v>
      </c>
      <c r="T9" s="60">
        <f t="shared" si="1"/>
        <v>2500</v>
      </c>
      <c r="U9" s="61">
        <f t="shared" si="9"/>
        <v>4500</v>
      </c>
      <c r="V9" s="61">
        <f t="shared" si="6"/>
        <v>5500</v>
      </c>
      <c r="W9" s="61">
        <f t="shared" si="7"/>
        <v>6500</v>
      </c>
      <c r="X9" s="62">
        <f t="shared" si="8"/>
        <v>8500</v>
      </c>
    </row>
    <row r="10" spans="1:24" x14ac:dyDescent="0.3">
      <c r="A10" s="38">
        <v>5</v>
      </c>
      <c r="B10" s="39" t="s">
        <v>8</v>
      </c>
      <c r="C10" s="34">
        <f>BCG!C10</f>
        <v>146904</v>
      </c>
      <c r="D10" s="35">
        <f t="shared" si="2"/>
        <v>6316.8719999999994</v>
      </c>
      <c r="E10" s="36">
        <f t="shared" si="3"/>
        <v>25338.383447754924</v>
      </c>
      <c r="F10" s="139">
        <f t="shared" si="4"/>
        <v>2120</v>
      </c>
      <c r="G10" s="8"/>
      <c r="H10" s="8">
        <v>2500</v>
      </c>
      <c r="I10" s="8">
        <v>0</v>
      </c>
      <c r="J10" s="8">
        <v>1500</v>
      </c>
      <c r="K10" s="8">
        <v>2500</v>
      </c>
      <c r="L10" s="8">
        <v>1500</v>
      </c>
      <c r="M10" s="8">
        <v>2500</v>
      </c>
      <c r="N10" s="8">
        <v>2500</v>
      </c>
      <c r="O10" s="8">
        <v>0</v>
      </c>
      <c r="P10" s="8">
        <v>2500</v>
      </c>
      <c r="Q10" s="8">
        <v>0</v>
      </c>
      <c r="R10" s="8">
        <v>0</v>
      </c>
      <c r="S10" s="118">
        <f t="shared" si="5"/>
        <v>15500</v>
      </c>
      <c r="T10" s="60">
        <f t="shared" si="1"/>
        <v>2214.2857142857142</v>
      </c>
      <c r="U10" s="61">
        <f t="shared" si="9"/>
        <v>2500</v>
      </c>
      <c r="V10" s="61">
        <f t="shared" si="6"/>
        <v>5500</v>
      </c>
      <c r="W10" s="61">
        <f t="shared" si="7"/>
        <v>5000</v>
      </c>
      <c r="X10" s="62">
        <f t="shared" si="8"/>
        <v>2500</v>
      </c>
    </row>
    <row r="11" spans="1:24" x14ac:dyDescent="0.3">
      <c r="A11" s="38">
        <v>6</v>
      </c>
      <c r="B11" s="39" t="s">
        <v>9</v>
      </c>
      <c r="C11" s="34">
        <f>BCG!C11</f>
        <v>111758</v>
      </c>
      <c r="D11" s="35">
        <f t="shared" si="2"/>
        <v>4805.5940000000001</v>
      </c>
      <c r="E11" s="36">
        <f t="shared" si="3"/>
        <v>19276.310089270512</v>
      </c>
      <c r="F11" s="139">
        <f t="shared" si="4"/>
        <v>1610</v>
      </c>
      <c r="G11" s="8"/>
      <c r="H11" s="8">
        <v>2000</v>
      </c>
      <c r="I11" s="8">
        <v>2000</v>
      </c>
      <c r="J11" s="8">
        <v>0</v>
      </c>
      <c r="K11" s="8">
        <v>0</v>
      </c>
      <c r="L11" s="8">
        <v>0</v>
      </c>
      <c r="M11" s="8">
        <v>2000</v>
      </c>
      <c r="N11" s="8">
        <v>500</v>
      </c>
      <c r="O11" s="8">
        <v>1500</v>
      </c>
      <c r="P11" s="8">
        <v>1500</v>
      </c>
      <c r="Q11" s="8">
        <v>0</v>
      </c>
      <c r="R11" s="8">
        <v>1000</v>
      </c>
      <c r="S11" s="118">
        <f t="shared" si="5"/>
        <v>10500</v>
      </c>
      <c r="T11" s="60">
        <f t="shared" si="1"/>
        <v>1500</v>
      </c>
      <c r="U11" s="61">
        <f t="shared" si="9"/>
        <v>4000</v>
      </c>
      <c r="V11" s="61">
        <f t="shared" si="6"/>
        <v>0</v>
      </c>
      <c r="W11" s="61">
        <f t="shared" si="7"/>
        <v>4000</v>
      </c>
      <c r="X11" s="62">
        <f t="shared" si="8"/>
        <v>2500</v>
      </c>
    </row>
    <row r="12" spans="1:24" x14ac:dyDescent="0.3">
      <c r="A12" s="38">
        <v>7</v>
      </c>
      <c r="B12" s="39" t="s">
        <v>10</v>
      </c>
      <c r="C12" s="34">
        <f>BCG!C12</f>
        <v>270601</v>
      </c>
      <c r="D12" s="35">
        <f t="shared" si="2"/>
        <v>11635.842999999999</v>
      </c>
      <c r="E12" s="36">
        <f t="shared" si="3"/>
        <v>46673.963264076752</v>
      </c>
      <c r="F12" s="139">
        <f t="shared" si="4"/>
        <v>3890</v>
      </c>
      <c r="G12" s="8"/>
      <c r="H12" s="8">
        <v>4000</v>
      </c>
      <c r="I12" s="8">
        <v>4000</v>
      </c>
      <c r="J12" s="8">
        <v>3500</v>
      </c>
      <c r="K12" s="8">
        <v>4000</v>
      </c>
      <c r="L12" s="8">
        <v>3000</v>
      </c>
      <c r="M12" s="8">
        <v>4000</v>
      </c>
      <c r="N12" s="8">
        <v>3000</v>
      </c>
      <c r="O12" s="8">
        <v>4000</v>
      </c>
      <c r="P12" s="8">
        <v>3000</v>
      </c>
      <c r="Q12" s="8">
        <v>4000</v>
      </c>
      <c r="R12" s="8">
        <v>3000</v>
      </c>
      <c r="S12" s="118">
        <f t="shared" si="5"/>
        <v>39500</v>
      </c>
      <c r="T12" s="60">
        <f t="shared" si="1"/>
        <v>3590.909090909091</v>
      </c>
      <c r="U12" s="61">
        <f t="shared" si="9"/>
        <v>8000</v>
      </c>
      <c r="V12" s="61">
        <f t="shared" si="6"/>
        <v>10500</v>
      </c>
      <c r="W12" s="61">
        <f t="shared" si="7"/>
        <v>11000</v>
      </c>
      <c r="X12" s="62">
        <f t="shared" si="8"/>
        <v>10000</v>
      </c>
    </row>
    <row r="13" spans="1:24" x14ac:dyDescent="0.3">
      <c r="A13" s="38">
        <v>8</v>
      </c>
      <c r="B13" s="39" t="s">
        <v>11</v>
      </c>
      <c r="C13" s="34">
        <f>BCG!C13</f>
        <v>190516</v>
      </c>
      <c r="D13" s="35">
        <f t="shared" si="2"/>
        <v>8192.1880000000001</v>
      </c>
      <c r="E13" s="36">
        <f t="shared" si="3"/>
        <v>32860.694473482537</v>
      </c>
      <c r="F13" s="139">
        <f t="shared" si="4"/>
        <v>2740</v>
      </c>
      <c r="G13" s="8"/>
      <c r="H13" s="8">
        <v>3000</v>
      </c>
      <c r="I13" s="8">
        <v>3000</v>
      </c>
      <c r="J13" s="8">
        <v>0</v>
      </c>
      <c r="K13" s="8">
        <v>2000</v>
      </c>
      <c r="L13" s="8">
        <v>3000</v>
      </c>
      <c r="M13" s="8">
        <v>3000</v>
      </c>
      <c r="N13" s="8">
        <v>0</v>
      </c>
      <c r="O13" s="8">
        <v>1000</v>
      </c>
      <c r="P13" s="8">
        <v>3000</v>
      </c>
      <c r="Q13" s="8">
        <v>2000</v>
      </c>
      <c r="R13" s="8">
        <v>1000</v>
      </c>
      <c r="S13" s="118">
        <f t="shared" si="5"/>
        <v>21000</v>
      </c>
      <c r="T13" s="60">
        <f t="shared" si="1"/>
        <v>2333.3333333333335</v>
      </c>
      <c r="U13" s="61">
        <f t="shared" si="9"/>
        <v>6000</v>
      </c>
      <c r="V13" s="61">
        <f t="shared" si="6"/>
        <v>5000</v>
      </c>
      <c r="W13" s="61">
        <f t="shared" si="7"/>
        <v>4000</v>
      </c>
      <c r="X13" s="62">
        <f t="shared" si="8"/>
        <v>6000</v>
      </c>
    </row>
    <row r="14" spans="1:24" x14ac:dyDescent="0.3">
      <c r="A14" s="38">
        <v>9</v>
      </c>
      <c r="B14" s="39" t="s">
        <v>12</v>
      </c>
      <c r="C14" s="34">
        <f>BCG!C14</f>
        <v>368786</v>
      </c>
      <c r="D14" s="35">
        <f t="shared" si="2"/>
        <v>15857.797999999999</v>
      </c>
      <c r="E14" s="36">
        <f t="shared" si="3"/>
        <v>63609.167062596993</v>
      </c>
      <c r="F14" s="139">
        <f t="shared" si="4"/>
        <v>5310</v>
      </c>
      <c r="G14" s="8"/>
      <c r="H14" s="8">
        <v>5500</v>
      </c>
      <c r="I14" s="8">
        <v>0</v>
      </c>
      <c r="J14" s="8">
        <v>0</v>
      </c>
      <c r="K14" s="8">
        <v>4500</v>
      </c>
      <c r="L14" s="8">
        <v>5500</v>
      </c>
      <c r="M14" s="8">
        <v>5500</v>
      </c>
      <c r="N14" s="8">
        <v>0</v>
      </c>
      <c r="O14" s="8">
        <v>2500</v>
      </c>
      <c r="P14" s="8">
        <v>5500</v>
      </c>
      <c r="Q14" s="8">
        <v>3500</v>
      </c>
      <c r="R14" s="8">
        <v>1500</v>
      </c>
      <c r="S14" s="118">
        <f t="shared" si="5"/>
        <v>34000</v>
      </c>
      <c r="T14" s="60">
        <f t="shared" si="1"/>
        <v>4250</v>
      </c>
      <c r="U14" s="61">
        <f t="shared" si="9"/>
        <v>5500</v>
      </c>
      <c r="V14" s="61">
        <f t="shared" si="6"/>
        <v>10000</v>
      </c>
      <c r="W14" s="61">
        <f t="shared" si="7"/>
        <v>8000</v>
      </c>
      <c r="X14" s="62">
        <f t="shared" si="8"/>
        <v>10500</v>
      </c>
    </row>
    <row r="15" spans="1:24" x14ac:dyDescent="0.3">
      <c r="A15" s="38">
        <v>10</v>
      </c>
      <c r="B15" s="39" t="s">
        <v>13</v>
      </c>
      <c r="C15" s="34">
        <f>BCG!C15</f>
        <v>785189</v>
      </c>
      <c r="D15" s="35">
        <f t="shared" si="2"/>
        <v>33763.127</v>
      </c>
      <c r="E15" s="36">
        <f t="shared" si="3"/>
        <v>135431.43795239914</v>
      </c>
      <c r="F15" s="139">
        <f t="shared" si="4"/>
        <v>11290</v>
      </c>
      <c r="G15" s="8"/>
      <c r="H15" s="8">
        <v>11500</v>
      </c>
      <c r="I15" s="8">
        <v>5000</v>
      </c>
      <c r="J15" s="8">
        <v>0</v>
      </c>
      <c r="K15" s="8">
        <v>5500</v>
      </c>
      <c r="L15" s="8">
        <v>7500</v>
      </c>
      <c r="M15" s="8">
        <v>11500</v>
      </c>
      <c r="N15" s="8">
        <v>7500</v>
      </c>
      <c r="O15" s="8">
        <v>0</v>
      </c>
      <c r="P15" s="8">
        <v>5000</v>
      </c>
      <c r="Q15" s="8">
        <v>8000</v>
      </c>
      <c r="R15" s="8">
        <v>9000</v>
      </c>
      <c r="S15" s="118">
        <f t="shared" si="5"/>
        <v>70500</v>
      </c>
      <c r="T15" s="60">
        <f t="shared" si="1"/>
        <v>7833.333333333333</v>
      </c>
      <c r="U15" s="61">
        <f t="shared" si="9"/>
        <v>16500</v>
      </c>
      <c r="V15" s="61">
        <f t="shared" si="6"/>
        <v>13000</v>
      </c>
      <c r="W15" s="61">
        <f t="shared" si="7"/>
        <v>19000</v>
      </c>
      <c r="X15" s="62">
        <f t="shared" si="8"/>
        <v>22000</v>
      </c>
    </row>
    <row r="16" spans="1:24" x14ac:dyDescent="0.3">
      <c r="A16" s="38">
        <v>11</v>
      </c>
      <c r="B16" s="39" t="s">
        <v>14</v>
      </c>
      <c r="C16" s="34">
        <f>BCG!C16</f>
        <v>208439</v>
      </c>
      <c r="D16" s="35">
        <f t="shared" si="2"/>
        <v>8962.8769999999986</v>
      </c>
      <c r="E16" s="36">
        <f t="shared" si="3"/>
        <v>35952.100061717785</v>
      </c>
      <c r="F16" s="139">
        <f t="shared" si="4"/>
        <v>3000</v>
      </c>
      <c r="G16" s="8"/>
      <c r="H16" s="8">
        <v>3000</v>
      </c>
      <c r="I16" s="8">
        <v>2000</v>
      </c>
      <c r="J16" s="8">
        <v>0</v>
      </c>
      <c r="K16" s="8">
        <v>2000</v>
      </c>
      <c r="L16" s="8">
        <v>3000</v>
      </c>
      <c r="M16" s="8">
        <v>3000</v>
      </c>
      <c r="N16" s="8">
        <v>3000</v>
      </c>
      <c r="O16" s="8">
        <v>3000</v>
      </c>
      <c r="P16" s="8">
        <v>3000</v>
      </c>
      <c r="Q16" s="8">
        <v>3000</v>
      </c>
      <c r="R16" s="8">
        <v>1500</v>
      </c>
      <c r="S16" s="118">
        <f t="shared" si="5"/>
        <v>26500</v>
      </c>
      <c r="T16" s="60">
        <f t="shared" si="1"/>
        <v>2650</v>
      </c>
      <c r="U16" s="61">
        <f t="shared" si="9"/>
        <v>5000</v>
      </c>
      <c r="V16" s="61">
        <f t="shared" si="6"/>
        <v>5000</v>
      </c>
      <c r="W16" s="61">
        <f t="shared" si="7"/>
        <v>9000</v>
      </c>
      <c r="X16" s="62">
        <f t="shared" si="8"/>
        <v>7500</v>
      </c>
    </row>
    <row r="17" spans="1:24" x14ac:dyDescent="0.3">
      <c r="A17" s="38">
        <v>12</v>
      </c>
      <c r="B17" s="39" t="s">
        <v>15</v>
      </c>
      <c r="C17" s="34">
        <f>BCG!C17</f>
        <v>211683</v>
      </c>
      <c r="D17" s="35">
        <f t="shared" si="2"/>
        <v>9102.3689999999988</v>
      </c>
      <c r="E17" s="36">
        <f t="shared" si="3"/>
        <v>36511.633606784744</v>
      </c>
      <c r="F17" s="139">
        <f t="shared" si="4"/>
        <v>3050</v>
      </c>
      <c r="G17" s="8"/>
      <c r="H17" s="8">
        <v>3500</v>
      </c>
      <c r="I17" s="8">
        <v>3500</v>
      </c>
      <c r="J17" s="8">
        <v>500</v>
      </c>
      <c r="K17" s="8">
        <v>500</v>
      </c>
      <c r="L17" s="8">
        <v>3500</v>
      </c>
      <c r="M17" s="8">
        <v>3500</v>
      </c>
      <c r="N17" s="8">
        <v>3500</v>
      </c>
      <c r="O17" s="8">
        <v>3500</v>
      </c>
      <c r="P17" s="8">
        <v>3500</v>
      </c>
      <c r="Q17" s="8">
        <v>2500</v>
      </c>
      <c r="R17" s="8">
        <v>0</v>
      </c>
      <c r="S17" s="118">
        <f t="shared" si="5"/>
        <v>28000</v>
      </c>
      <c r="T17" s="60">
        <f t="shared" si="1"/>
        <v>2800</v>
      </c>
      <c r="U17" s="61">
        <f t="shared" si="9"/>
        <v>7000</v>
      </c>
      <c r="V17" s="61">
        <f t="shared" si="6"/>
        <v>4500</v>
      </c>
      <c r="W17" s="61">
        <f t="shared" si="7"/>
        <v>10500</v>
      </c>
      <c r="X17" s="62">
        <f t="shared" si="8"/>
        <v>6000</v>
      </c>
    </row>
    <row r="18" spans="1:24" x14ac:dyDescent="0.3">
      <c r="A18" s="38">
        <v>13</v>
      </c>
      <c r="B18" s="39" t="s">
        <v>16</v>
      </c>
      <c r="C18" s="34">
        <f>BCG!C18</f>
        <v>390076</v>
      </c>
      <c r="D18" s="35">
        <f t="shared" si="2"/>
        <v>16773.268</v>
      </c>
      <c r="E18" s="36">
        <f t="shared" si="3"/>
        <v>67281.321555345334</v>
      </c>
      <c r="F18" s="139">
        <f t="shared" si="4"/>
        <v>5610</v>
      </c>
      <c r="G18" s="8"/>
      <c r="H18" s="8">
        <v>6000</v>
      </c>
      <c r="I18" s="8">
        <v>1500</v>
      </c>
      <c r="J18" s="8">
        <v>2000</v>
      </c>
      <c r="K18" s="8">
        <v>2000</v>
      </c>
      <c r="L18" s="8">
        <v>6000</v>
      </c>
      <c r="M18" s="8">
        <v>6000</v>
      </c>
      <c r="N18" s="8">
        <v>6000</v>
      </c>
      <c r="O18" s="8">
        <v>6000</v>
      </c>
      <c r="P18" s="8">
        <v>6000</v>
      </c>
      <c r="Q18" s="8">
        <v>6000</v>
      </c>
      <c r="R18" s="8">
        <v>3000</v>
      </c>
      <c r="S18" s="118">
        <f t="shared" si="5"/>
        <v>50500</v>
      </c>
      <c r="T18" s="60">
        <f t="shared" si="1"/>
        <v>4590.909090909091</v>
      </c>
      <c r="U18" s="61">
        <f t="shared" si="9"/>
        <v>7500</v>
      </c>
      <c r="V18" s="61">
        <f t="shared" si="6"/>
        <v>10000</v>
      </c>
      <c r="W18" s="61">
        <f t="shared" si="7"/>
        <v>18000</v>
      </c>
      <c r="X18" s="62">
        <f t="shared" si="8"/>
        <v>15000</v>
      </c>
    </row>
    <row r="19" spans="1:24" x14ac:dyDescent="0.3">
      <c r="A19" s="38">
        <v>14</v>
      </c>
      <c r="B19" s="39" t="s">
        <v>17</v>
      </c>
      <c r="C19" s="34">
        <f>BCG!C19</f>
        <v>124044</v>
      </c>
      <c r="D19" s="35">
        <f t="shared" si="2"/>
        <v>5333.8919999999998</v>
      </c>
      <c r="E19" s="36">
        <f t="shared" si="3"/>
        <v>21395.431277523501</v>
      </c>
      <c r="F19" s="139">
        <f t="shared" si="4"/>
        <v>1790</v>
      </c>
      <c r="G19" s="8"/>
      <c r="H19" s="8">
        <v>2000</v>
      </c>
      <c r="I19" s="8">
        <v>1000</v>
      </c>
      <c r="J19" s="8">
        <v>2000</v>
      </c>
      <c r="K19" s="8">
        <v>1500</v>
      </c>
      <c r="L19" s="8">
        <v>1500</v>
      </c>
      <c r="M19" s="8">
        <v>2000</v>
      </c>
      <c r="N19" s="8">
        <v>500</v>
      </c>
      <c r="O19" s="8">
        <v>1500</v>
      </c>
      <c r="P19" s="8">
        <v>2000</v>
      </c>
      <c r="Q19" s="8">
        <v>1500</v>
      </c>
      <c r="R19" s="8">
        <v>1000</v>
      </c>
      <c r="S19" s="118">
        <f t="shared" si="5"/>
        <v>16500</v>
      </c>
      <c r="T19" s="60">
        <f t="shared" si="1"/>
        <v>1500</v>
      </c>
      <c r="U19" s="61">
        <f t="shared" si="9"/>
        <v>3000</v>
      </c>
      <c r="V19" s="61">
        <f t="shared" si="6"/>
        <v>5000</v>
      </c>
      <c r="W19" s="61">
        <f t="shared" si="7"/>
        <v>4000</v>
      </c>
      <c r="X19" s="62">
        <f t="shared" si="8"/>
        <v>4500</v>
      </c>
    </row>
    <row r="20" spans="1:24" x14ac:dyDescent="0.3">
      <c r="A20" s="38">
        <v>15</v>
      </c>
      <c r="B20" s="39" t="s">
        <v>18</v>
      </c>
      <c r="C20" s="34">
        <f>BCG!C20</f>
        <v>436406</v>
      </c>
      <c r="D20" s="35">
        <f t="shared" si="2"/>
        <v>18765.457999999999</v>
      </c>
      <c r="E20" s="36">
        <f t="shared" si="3"/>
        <v>75272.440280053212</v>
      </c>
      <c r="F20" s="139">
        <f t="shared" si="4"/>
        <v>6280</v>
      </c>
      <c r="G20" s="8"/>
      <c r="H20" s="8">
        <v>6500</v>
      </c>
      <c r="I20" s="8">
        <v>3000</v>
      </c>
      <c r="J20" s="8">
        <v>4500</v>
      </c>
      <c r="K20" s="8">
        <v>4000</v>
      </c>
      <c r="L20" s="8">
        <v>5500</v>
      </c>
      <c r="M20" s="8">
        <v>6500</v>
      </c>
      <c r="N20" s="8">
        <v>4000</v>
      </c>
      <c r="O20" s="8">
        <v>4000</v>
      </c>
      <c r="P20" s="8">
        <v>6500</v>
      </c>
      <c r="Q20" s="8">
        <v>5000</v>
      </c>
      <c r="R20" s="8">
        <v>5500</v>
      </c>
      <c r="S20" s="118">
        <f t="shared" si="5"/>
        <v>55000</v>
      </c>
      <c r="T20" s="60">
        <f t="shared" si="1"/>
        <v>5000</v>
      </c>
      <c r="U20" s="61">
        <f t="shared" si="9"/>
        <v>9500</v>
      </c>
      <c r="V20" s="61">
        <f t="shared" si="6"/>
        <v>14000</v>
      </c>
      <c r="W20" s="61">
        <f t="shared" si="7"/>
        <v>14500</v>
      </c>
      <c r="X20" s="62">
        <f t="shared" si="8"/>
        <v>17000</v>
      </c>
    </row>
    <row r="21" spans="1:24" x14ac:dyDescent="0.3">
      <c r="A21" s="38">
        <v>16</v>
      </c>
      <c r="B21" s="39" t="s">
        <v>19</v>
      </c>
      <c r="C21" s="34">
        <f>BCG!C21</f>
        <v>188918</v>
      </c>
      <c r="D21" s="35">
        <f t="shared" si="2"/>
        <v>8123.4739999999993</v>
      </c>
      <c r="E21" s="36">
        <f t="shared" si="3"/>
        <v>32585.067283280001</v>
      </c>
      <c r="F21" s="139">
        <f t="shared" si="4"/>
        <v>2720</v>
      </c>
      <c r="G21" s="8"/>
      <c r="H21" s="8">
        <v>3000</v>
      </c>
      <c r="I21" s="8">
        <v>3000</v>
      </c>
      <c r="J21" s="8">
        <v>1500</v>
      </c>
      <c r="K21" s="8">
        <v>2000</v>
      </c>
      <c r="L21" s="8">
        <v>2000</v>
      </c>
      <c r="M21" s="8">
        <v>3000</v>
      </c>
      <c r="N21" s="8">
        <v>3000</v>
      </c>
      <c r="O21" s="8">
        <v>2500</v>
      </c>
      <c r="P21" s="8">
        <v>3000</v>
      </c>
      <c r="Q21" s="8">
        <v>0</v>
      </c>
      <c r="R21" s="8">
        <v>2500</v>
      </c>
      <c r="S21" s="118">
        <f t="shared" si="5"/>
        <v>25500</v>
      </c>
      <c r="T21" s="60">
        <f t="shared" si="1"/>
        <v>2550</v>
      </c>
      <c r="U21" s="61">
        <f t="shared" si="9"/>
        <v>6000</v>
      </c>
      <c r="V21" s="61">
        <f t="shared" si="6"/>
        <v>5500</v>
      </c>
      <c r="W21" s="61">
        <f t="shared" si="7"/>
        <v>8500</v>
      </c>
      <c r="X21" s="62">
        <f t="shared" si="8"/>
        <v>5500</v>
      </c>
    </row>
    <row r="22" spans="1:24" x14ac:dyDescent="0.3">
      <c r="A22" s="38">
        <v>17</v>
      </c>
      <c r="B22" s="39" t="s">
        <v>20</v>
      </c>
      <c r="C22" s="34">
        <f>BCG!C22</f>
        <v>151075</v>
      </c>
      <c r="D22" s="35">
        <f t="shared" si="2"/>
        <v>6496.2249999999995</v>
      </c>
      <c r="E22" s="36">
        <f t="shared" si="3"/>
        <v>26057.808360354895</v>
      </c>
      <c r="F22" s="139">
        <f t="shared" si="4"/>
        <v>2180</v>
      </c>
      <c r="G22" s="8"/>
      <c r="H22" s="8">
        <v>2500</v>
      </c>
      <c r="I22" s="8">
        <v>2500</v>
      </c>
      <c r="J22" s="8">
        <v>2500</v>
      </c>
      <c r="K22" s="8">
        <v>2500</v>
      </c>
      <c r="L22" s="8">
        <v>0</v>
      </c>
      <c r="M22" s="8">
        <v>2500</v>
      </c>
      <c r="N22" s="8">
        <v>1500</v>
      </c>
      <c r="O22" s="8">
        <v>1500</v>
      </c>
      <c r="P22" s="8">
        <v>2500</v>
      </c>
      <c r="Q22" s="8">
        <v>2000</v>
      </c>
      <c r="R22" s="8">
        <v>1500</v>
      </c>
      <c r="S22" s="118">
        <f t="shared" si="5"/>
        <v>21500</v>
      </c>
      <c r="T22" s="60">
        <f t="shared" si="1"/>
        <v>2150</v>
      </c>
      <c r="U22" s="61">
        <f t="shared" si="9"/>
        <v>5000</v>
      </c>
      <c r="V22" s="61">
        <f t="shared" si="6"/>
        <v>5000</v>
      </c>
      <c r="W22" s="61">
        <f t="shared" si="7"/>
        <v>5500</v>
      </c>
      <c r="X22" s="62">
        <f t="shared" si="8"/>
        <v>6000</v>
      </c>
    </row>
    <row r="23" spans="1:24" x14ac:dyDescent="0.3">
      <c r="A23" s="38">
        <v>18</v>
      </c>
      <c r="B23" s="39" t="s">
        <v>21</v>
      </c>
      <c r="C23" s="34">
        <f>BCG!C23</f>
        <v>89253</v>
      </c>
      <c r="D23" s="35">
        <f t="shared" si="2"/>
        <v>3837.8789999999999</v>
      </c>
      <c r="E23" s="36">
        <f t="shared" si="3"/>
        <v>15394.589241017744</v>
      </c>
      <c r="F23" s="139">
        <f t="shared" si="4"/>
        <v>1290</v>
      </c>
      <c r="G23" s="8"/>
      <c r="H23" s="8">
        <v>1500</v>
      </c>
      <c r="I23" s="8">
        <v>1000</v>
      </c>
      <c r="J23" s="8">
        <v>0</v>
      </c>
      <c r="K23" s="8">
        <v>1000</v>
      </c>
      <c r="L23" s="8">
        <v>1500</v>
      </c>
      <c r="M23" s="8">
        <v>1500</v>
      </c>
      <c r="N23" s="8">
        <v>1500</v>
      </c>
      <c r="O23" s="8">
        <v>1500</v>
      </c>
      <c r="P23" s="8">
        <v>1500</v>
      </c>
      <c r="Q23" s="8">
        <v>500</v>
      </c>
      <c r="R23" s="8">
        <v>1000</v>
      </c>
      <c r="S23" s="118">
        <f t="shared" si="5"/>
        <v>12500</v>
      </c>
      <c r="T23" s="60">
        <f t="shared" si="1"/>
        <v>1250</v>
      </c>
      <c r="U23" s="61">
        <f t="shared" si="9"/>
        <v>2500</v>
      </c>
      <c r="V23" s="61">
        <f t="shared" si="6"/>
        <v>2500</v>
      </c>
      <c r="W23" s="61">
        <f t="shared" si="7"/>
        <v>4500</v>
      </c>
      <c r="X23" s="62">
        <f t="shared" si="8"/>
        <v>3000</v>
      </c>
    </row>
    <row r="24" spans="1:24" x14ac:dyDescent="0.3">
      <c r="A24" s="38">
        <v>19</v>
      </c>
      <c r="B24" s="39" t="s">
        <v>22</v>
      </c>
      <c r="C24" s="34">
        <f>BCG!C24</f>
        <v>177322</v>
      </c>
      <c r="D24" s="35">
        <f t="shared" si="2"/>
        <v>7624.8459999999995</v>
      </c>
      <c r="E24" s="36">
        <f t="shared" si="3"/>
        <v>30584.959087041872</v>
      </c>
      <c r="F24" s="139">
        <f t="shared" si="4"/>
        <v>2550</v>
      </c>
      <c r="G24" s="8"/>
      <c r="H24" s="8">
        <v>3000</v>
      </c>
      <c r="I24" s="8">
        <v>0</v>
      </c>
      <c r="J24" s="8">
        <v>1000</v>
      </c>
      <c r="K24" s="8">
        <v>1500</v>
      </c>
      <c r="L24" s="8">
        <v>500</v>
      </c>
      <c r="M24" s="8">
        <v>3000</v>
      </c>
      <c r="N24" s="8">
        <v>500</v>
      </c>
      <c r="O24" s="8">
        <v>500</v>
      </c>
      <c r="P24" s="8">
        <v>3000</v>
      </c>
      <c r="Q24" s="8">
        <v>500</v>
      </c>
      <c r="R24" s="8">
        <v>1000</v>
      </c>
      <c r="S24" s="118">
        <f t="shared" si="5"/>
        <v>14500</v>
      </c>
      <c r="T24" s="60">
        <f t="shared" si="1"/>
        <v>1450</v>
      </c>
      <c r="U24" s="61">
        <f t="shared" si="9"/>
        <v>3000</v>
      </c>
      <c r="V24" s="61">
        <f t="shared" si="6"/>
        <v>3000</v>
      </c>
      <c r="W24" s="61">
        <f t="shared" si="7"/>
        <v>4000</v>
      </c>
      <c r="X24" s="62">
        <f t="shared" si="8"/>
        <v>4500</v>
      </c>
    </row>
    <row r="25" spans="1:24" x14ac:dyDescent="0.3">
      <c r="A25" s="38">
        <v>20</v>
      </c>
      <c r="B25" s="39" t="s">
        <v>23</v>
      </c>
      <c r="C25" s="34">
        <f>BCG!C25</f>
        <v>113569</v>
      </c>
      <c r="D25" s="35">
        <f t="shared" si="2"/>
        <v>4883.4669999999996</v>
      </c>
      <c r="E25" s="36">
        <f t="shared" si="3"/>
        <v>19588.676072660237</v>
      </c>
      <c r="F25" s="139">
        <f t="shared" si="4"/>
        <v>1640</v>
      </c>
      <c r="G25" s="8"/>
      <c r="H25" s="8">
        <v>2000</v>
      </c>
      <c r="I25" s="8">
        <v>1000</v>
      </c>
      <c r="J25" s="8">
        <v>1000</v>
      </c>
      <c r="K25" s="8">
        <v>1500</v>
      </c>
      <c r="L25" s="8">
        <v>2000</v>
      </c>
      <c r="M25" s="8">
        <v>2000</v>
      </c>
      <c r="N25" s="8">
        <v>500</v>
      </c>
      <c r="O25" s="8">
        <v>1500</v>
      </c>
      <c r="P25" s="8">
        <v>2000</v>
      </c>
      <c r="Q25" s="8">
        <v>2000</v>
      </c>
      <c r="R25" s="8">
        <v>1000</v>
      </c>
      <c r="S25" s="118">
        <f t="shared" si="5"/>
        <v>16500</v>
      </c>
      <c r="T25" s="60">
        <f t="shared" si="1"/>
        <v>1500</v>
      </c>
      <c r="U25" s="61">
        <f t="shared" si="9"/>
        <v>3000</v>
      </c>
      <c r="V25" s="61">
        <f t="shared" si="6"/>
        <v>4500</v>
      </c>
      <c r="W25" s="61">
        <f t="shared" si="7"/>
        <v>4000</v>
      </c>
      <c r="X25" s="62">
        <f t="shared" si="8"/>
        <v>5000</v>
      </c>
    </row>
    <row r="26" spans="1:24" x14ac:dyDescent="0.3">
      <c r="A26" s="38">
        <v>21</v>
      </c>
      <c r="B26" s="39" t="s">
        <v>24</v>
      </c>
      <c r="C26" s="34">
        <f>BCG!C26</f>
        <v>224145</v>
      </c>
      <c r="D26" s="35">
        <f t="shared" si="2"/>
        <v>9638.2349999999988</v>
      </c>
      <c r="E26" s="36">
        <f t="shared" si="3"/>
        <v>38661.11173213138</v>
      </c>
      <c r="F26" s="139">
        <f t="shared" si="4"/>
        <v>3230</v>
      </c>
      <c r="G26" s="8"/>
      <c r="H26" s="8">
        <v>3500</v>
      </c>
      <c r="I26" s="8">
        <v>3500</v>
      </c>
      <c r="J26" s="8">
        <v>0</v>
      </c>
      <c r="K26" s="8">
        <v>0</v>
      </c>
      <c r="L26" s="8">
        <v>3500</v>
      </c>
      <c r="M26" s="8">
        <v>3500</v>
      </c>
      <c r="N26" s="8">
        <v>3500</v>
      </c>
      <c r="O26" s="8">
        <v>2000</v>
      </c>
      <c r="P26" s="8">
        <v>2000</v>
      </c>
      <c r="Q26" s="8">
        <v>3500</v>
      </c>
      <c r="R26" s="8">
        <v>500</v>
      </c>
      <c r="S26" s="118">
        <f t="shared" si="5"/>
        <v>25500</v>
      </c>
      <c r="T26" s="60">
        <f t="shared" si="1"/>
        <v>2833.3333333333335</v>
      </c>
      <c r="U26" s="61">
        <f t="shared" si="9"/>
        <v>7000</v>
      </c>
      <c r="V26" s="61">
        <f t="shared" si="6"/>
        <v>3500</v>
      </c>
      <c r="W26" s="61">
        <f t="shared" si="7"/>
        <v>9000</v>
      </c>
      <c r="X26" s="62">
        <f t="shared" si="8"/>
        <v>6000</v>
      </c>
    </row>
    <row r="27" spans="1:24" x14ac:dyDescent="0.3">
      <c r="A27" s="38">
        <v>22</v>
      </c>
      <c r="B27" s="39" t="s">
        <v>25</v>
      </c>
      <c r="C27" s="34">
        <f>BCG!C27</f>
        <v>235621</v>
      </c>
      <c r="D27" s="35">
        <f t="shared" si="2"/>
        <v>10131.703</v>
      </c>
      <c r="E27" s="36">
        <f t="shared" si="3"/>
        <v>40640.522016714749</v>
      </c>
      <c r="F27" s="139">
        <f t="shared" si="4"/>
        <v>3390</v>
      </c>
      <c r="G27" s="8"/>
      <c r="H27" s="8">
        <v>3500</v>
      </c>
      <c r="I27" s="8">
        <v>0</v>
      </c>
      <c r="J27" s="8">
        <v>0</v>
      </c>
      <c r="K27" s="8">
        <v>2000</v>
      </c>
      <c r="L27" s="8">
        <v>0</v>
      </c>
      <c r="M27" s="8">
        <v>3500</v>
      </c>
      <c r="N27" s="8">
        <v>0</v>
      </c>
      <c r="O27" s="8">
        <v>1000</v>
      </c>
      <c r="P27" s="8">
        <v>3500</v>
      </c>
      <c r="Q27" s="8">
        <v>1000</v>
      </c>
      <c r="R27" s="8">
        <v>3000</v>
      </c>
      <c r="S27" s="118">
        <f t="shared" si="5"/>
        <v>17500</v>
      </c>
      <c r="T27" s="60">
        <f t="shared" si="1"/>
        <v>2500</v>
      </c>
      <c r="U27" s="61">
        <f t="shared" si="9"/>
        <v>3500</v>
      </c>
      <c r="V27" s="61">
        <f t="shared" si="6"/>
        <v>2000</v>
      </c>
      <c r="W27" s="61">
        <f t="shared" si="7"/>
        <v>4500</v>
      </c>
      <c r="X27" s="62">
        <f t="shared" si="8"/>
        <v>7500</v>
      </c>
    </row>
    <row r="28" spans="1:24" x14ac:dyDescent="0.3">
      <c r="A28" s="38">
        <v>23</v>
      </c>
      <c r="B28" s="39" t="s">
        <v>26</v>
      </c>
      <c r="C28" s="34">
        <f>BCG!C28</f>
        <v>325527</v>
      </c>
      <c r="D28" s="35">
        <f t="shared" si="2"/>
        <v>13997.660999999998</v>
      </c>
      <c r="E28" s="36">
        <f t="shared" si="3"/>
        <v>56147.742393653803</v>
      </c>
      <c r="F28" s="139">
        <f t="shared" si="4"/>
        <v>4680</v>
      </c>
      <c r="G28" s="8"/>
      <c r="H28" s="8">
        <v>5000</v>
      </c>
      <c r="I28" s="8">
        <v>5000</v>
      </c>
      <c r="J28" s="8">
        <v>4000</v>
      </c>
      <c r="K28" s="8">
        <v>4000</v>
      </c>
      <c r="L28" s="8">
        <v>1000</v>
      </c>
      <c r="M28" s="8">
        <v>5000</v>
      </c>
      <c r="N28" s="8">
        <v>1000</v>
      </c>
      <c r="O28" s="8">
        <v>5000</v>
      </c>
      <c r="P28" s="8">
        <v>5000</v>
      </c>
      <c r="Q28" s="8">
        <v>1000</v>
      </c>
      <c r="R28" s="8">
        <v>2000</v>
      </c>
      <c r="S28" s="118">
        <f t="shared" si="5"/>
        <v>38000</v>
      </c>
      <c r="T28" s="60">
        <f t="shared" si="1"/>
        <v>3454.5454545454545</v>
      </c>
      <c r="U28" s="61">
        <f t="shared" si="9"/>
        <v>10000</v>
      </c>
      <c r="V28" s="61">
        <f t="shared" si="6"/>
        <v>9000</v>
      </c>
      <c r="W28" s="61">
        <f t="shared" si="7"/>
        <v>11000</v>
      </c>
      <c r="X28" s="62">
        <f t="shared" si="8"/>
        <v>8000</v>
      </c>
    </row>
    <row r="29" spans="1:24" x14ac:dyDescent="0.3">
      <c r="A29" s="38">
        <v>24</v>
      </c>
      <c r="B29" s="39" t="s">
        <v>27</v>
      </c>
      <c r="C29" s="34">
        <f>BCG!C29</f>
        <v>245873</v>
      </c>
      <c r="D29" s="35">
        <f t="shared" si="2"/>
        <v>10572.538999999999</v>
      </c>
      <c r="E29" s="36">
        <f t="shared" si="3"/>
        <v>42408.813602419585</v>
      </c>
      <c r="F29" s="139">
        <f t="shared" si="4"/>
        <v>3540</v>
      </c>
      <c r="G29" s="8"/>
      <c r="H29" s="8">
        <v>4000</v>
      </c>
      <c r="I29" s="8">
        <v>1000</v>
      </c>
      <c r="J29" s="8">
        <v>1000</v>
      </c>
      <c r="K29" s="8">
        <v>3000</v>
      </c>
      <c r="L29" s="8">
        <v>2000</v>
      </c>
      <c r="M29" s="8">
        <v>4000</v>
      </c>
      <c r="N29" s="8">
        <v>3000</v>
      </c>
      <c r="O29" s="8">
        <v>3500</v>
      </c>
      <c r="P29" s="8">
        <v>3000</v>
      </c>
      <c r="Q29" s="8">
        <v>3000</v>
      </c>
      <c r="R29" s="8">
        <v>3000</v>
      </c>
      <c r="S29" s="118">
        <f t="shared" si="5"/>
        <v>30500</v>
      </c>
      <c r="T29" s="60">
        <f t="shared" si="1"/>
        <v>2772.7272727272725</v>
      </c>
      <c r="U29" s="61">
        <f t="shared" si="9"/>
        <v>5000</v>
      </c>
      <c r="V29" s="61">
        <f t="shared" si="6"/>
        <v>6000</v>
      </c>
      <c r="W29" s="61">
        <f t="shared" si="7"/>
        <v>10500</v>
      </c>
      <c r="X29" s="62">
        <f t="shared" si="8"/>
        <v>9000</v>
      </c>
    </row>
    <row r="30" spans="1:24" x14ac:dyDescent="0.3">
      <c r="A30" s="38">
        <v>25</v>
      </c>
      <c r="B30" s="39" t="s">
        <v>28</v>
      </c>
      <c r="C30" s="34">
        <f>BCG!C30</f>
        <v>100471</v>
      </c>
      <c r="D30" s="35">
        <f t="shared" si="2"/>
        <v>4320.2529999999997</v>
      </c>
      <c r="E30" s="36">
        <f t="shared" si="3"/>
        <v>17329.499015543384</v>
      </c>
      <c r="F30" s="139">
        <f t="shared" si="4"/>
        <v>1450</v>
      </c>
      <c r="G30" s="8"/>
      <c r="H30" s="8">
        <v>1500</v>
      </c>
      <c r="I30" s="8">
        <v>0</v>
      </c>
      <c r="J30" s="8">
        <v>1000</v>
      </c>
      <c r="K30" s="8">
        <v>1000</v>
      </c>
      <c r="L30" s="8">
        <v>1000</v>
      </c>
      <c r="M30" s="8">
        <v>1500</v>
      </c>
      <c r="N30" s="8">
        <v>1000</v>
      </c>
      <c r="O30" s="8">
        <v>1500</v>
      </c>
      <c r="P30" s="8">
        <v>1500</v>
      </c>
      <c r="Q30" s="8">
        <v>1000</v>
      </c>
      <c r="R30" s="8">
        <v>500</v>
      </c>
      <c r="S30" s="118">
        <f t="shared" si="5"/>
        <v>11500</v>
      </c>
      <c r="T30" s="60">
        <f t="shared" si="1"/>
        <v>1150</v>
      </c>
      <c r="U30" s="61">
        <f t="shared" si="9"/>
        <v>1500</v>
      </c>
      <c r="V30" s="61">
        <f t="shared" si="6"/>
        <v>3000</v>
      </c>
      <c r="W30" s="61">
        <f t="shared" si="7"/>
        <v>4000</v>
      </c>
      <c r="X30" s="62">
        <f t="shared" si="8"/>
        <v>3000</v>
      </c>
    </row>
    <row r="31" spans="1:24" x14ac:dyDescent="0.3">
      <c r="A31" s="38">
        <v>26</v>
      </c>
      <c r="B31" s="39" t="s">
        <v>29</v>
      </c>
      <c r="C31" s="34">
        <f>BCG!C31</f>
        <v>89960</v>
      </c>
      <c r="D31" s="35">
        <f t="shared" si="2"/>
        <v>3868.2799999999997</v>
      </c>
      <c r="E31" s="36">
        <f t="shared" si="3"/>
        <v>15516.534437183695</v>
      </c>
      <c r="F31" s="139">
        <f t="shared" si="4"/>
        <v>1300</v>
      </c>
      <c r="G31" s="8"/>
      <c r="H31" s="8">
        <v>2000</v>
      </c>
      <c r="I31" s="8">
        <v>1500</v>
      </c>
      <c r="J31" s="8">
        <v>0</v>
      </c>
      <c r="K31" s="8">
        <v>1000</v>
      </c>
      <c r="L31" s="8">
        <v>1000</v>
      </c>
      <c r="M31" s="8">
        <v>1500</v>
      </c>
      <c r="N31" s="8">
        <v>1500</v>
      </c>
      <c r="O31" s="8">
        <v>1500</v>
      </c>
      <c r="P31" s="8">
        <v>1500</v>
      </c>
      <c r="Q31" s="8">
        <v>1000</v>
      </c>
      <c r="R31" s="8">
        <v>500</v>
      </c>
      <c r="S31" s="118">
        <f t="shared" si="5"/>
        <v>13000</v>
      </c>
      <c r="T31" s="60">
        <f t="shared" si="1"/>
        <v>1300</v>
      </c>
      <c r="U31" s="61">
        <f t="shared" si="9"/>
        <v>3500</v>
      </c>
      <c r="V31" s="61">
        <f t="shared" si="6"/>
        <v>2000</v>
      </c>
      <c r="W31" s="61">
        <f t="shared" si="7"/>
        <v>4500</v>
      </c>
      <c r="X31" s="62">
        <f t="shared" si="8"/>
        <v>3000</v>
      </c>
    </row>
    <row r="32" spans="1:24" x14ac:dyDescent="0.3">
      <c r="A32" s="38">
        <v>27</v>
      </c>
      <c r="B32" s="39" t="s">
        <v>30</v>
      </c>
      <c r="C32" s="34">
        <f>BCG!C32</f>
        <v>320468</v>
      </c>
      <c r="D32" s="35">
        <f t="shared" si="2"/>
        <v>13780.124</v>
      </c>
      <c r="E32" s="36">
        <f t="shared" si="3"/>
        <v>55275.152934808633</v>
      </c>
      <c r="F32" s="139">
        <f t="shared" si="4"/>
        <v>4610</v>
      </c>
      <c r="G32" s="8"/>
      <c r="H32" s="8">
        <v>5000</v>
      </c>
      <c r="I32" s="8">
        <v>5000</v>
      </c>
      <c r="J32" s="8">
        <v>5000</v>
      </c>
      <c r="K32" s="8">
        <v>4000</v>
      </c>
      <c r="L32" s="8">
        <v>4000</v>
      </c>
      <c r="M32" s="8">
        <v>5000</v>
      </c>
      <c r="N32" s="8">
        <v>4000</v>
      </c>
      <c r="O32" s="8">
        <v>4000</v>
      </c>
      <c r="P32" s="8">
        <v>5000</v>
      </c>
      <c r="Q32" s="8">
        <v>5000</v>
      </c>
      <c r="R32" s="8">
        <v>2500</v>
      </c>
      <c r="S32" s="118">
        <f t="shared" si="5"/>
        <v>48500</v>
      </c>
      <c r="T32" s="60">
        <f t="shared" si="1"/>
        <v>4409.090909090909</v>
      </c>
      <c r="U32" s="61">
        <f t="shared" si="9"/>
        <v>10000</v>
      </c>
      <c r="V32" s="61">
        <f t="shared" si="6"/>
        <v>13000</v>
      </c>
      <c r="W32" s="61">
        <f t="shared" si="7"/>
        <v>13000</v>
      </c>
      <c r="X32" s="62">
        <f t="shared" si="8"/>
        <v>12500</v>
      </c>
    </row>
    <row r="33" spans="1:24" x14ac:dyDescent="0.3">
      <c r="A33" s="38">
        <v>28</v>
      </c>
      <c r="B33" s="39" t="s">
        <v>31</v>
      </c>
      <c r="C33" s="34">
        <f>BCG!C33</f>
        <v>182579</v>
      </c>
      <c r="D33" s="35">
        <f t="shared" si="2"/>
        <v>7850.896999999999</v>
      </c>
      <c r="E33" s="36">
        <f t="shared" si="3"/>
        <v>31491.700100117399</v>
      </c>
      <c r="F33" s="139">
        <f t="shared" si="4"/>
        <v>2630</v>
      </c>
      <c r="G33" s="8"/>
      <c r="H33" s="8">
        <v>3000</v>
      </c>
      <c r="I33" s="8">
        <v>2000</v>
      </c>
      <c r="J33" s="8">
        <v>0</v>
      </c>
      <c r="K33" s="8">
        <v>1500</v>
      </c>
      <c r="L33" s="8">
        <v>2500</v>
      </c>
      <c r="M33" s="8">
        <v>3000</v>
      </c>
      <c r="N33" s="8">
        <v>500</v>
      </c>
      <c r="O33" s="8">
        <v>2000</v>
      </c>
      <c r="P33" s="8">
        <v>15000</v>
      </c>
      <c r="Q33" s="8">
        <v>0</v>
      </c>
      <c r="R33" s="8">
        <v>3000</v>
      </c>
      <c r="S33" s="118">
        <f t="shared" si="5"/>
        <v>32500</v>
      </c>
      <c r="T33" s="60">
        <f t="shared" si="1"/>
        <v>3611.1111111111113</v>
      </c>
      <c r="U33" s="61">
        <f t="shared" si="9"/>
        <v>5000</v>
      </c>
      <c r="V33" s="61">
        <f t="shared" si="6"/>
        <v>4000</v>
      </c>
      <c r="W33" s="61">
        <f t="shared" si="7"/>
        <v>5500</v>
      </c>
      <c r="X33" s="62">
        <f t="shared" si="8"/>
        <v>18000</v>
      </c>
    </row>
    <row r="34" spans="1:24" x14ac:dyDescent="0.3">
      <c r="A34" s="38">
        <v>29</v>
      </c>
      <c r="B34" s="39" t="s">
        <v>32</v>
      </c>
      <c r="C34" s="34">
        <f>BCG!C34</f>
        <v>160075</v>
      </c>
      <c r="D34" s="35">
        <f t="shared" si="2"/>
        <v>6883.2249999999995</v>
      </c>
      <c r="E34" s="36">
        <f t="shared" si="3"/>
        <v>27610.15173446176</v>
      </c>
      <c r="F34" s="139">
        <f t="shared" si="4"/>
        <v>2310</v>
      </c>
      <c r="G34" s="8"/>
      <c r="H34" s="8">
        <v>2500</v>
      </c>
      <c r="I34" s="8">
        <v>0</v>
      </c>
      <c r="J34" s="8">
        <v>500</v>
      </c>
      <c r="K34" s="8">
        <v>1000</v>
      </c>
      <c r="L34" s="8">
        <v>1000</v>
      </c>
      <c r="M34" s="8">
        <v>2500</v>
      </c>
      <c r="N34" s="8">
        <v>1000</v>
      </c>
      <c r="O34" s="8">
        <v>500</v>
      </c>
      <c r="P34" s="8">
        <v>2500</v>
      </c>
      <c r="Q34" s="8">
        <v>2500</v>
      </c>
      <c r="R34" s="8">
        <v>2500</v>
      </c>
      <c r="S34" s="118">
        <f t="shared" si="5"/>
        <v>16500</v>
      </c>
      <c r="T34" s="60">
        <f t="shared" si="1"/>
        <v>1650</v>
      </c>
      <c r="U34" s="61">
        <f t="shared" si="9"/>
        <v>2500</v>
      </c>
      <c r="V34" s="61">
        <f t="shared" si="6"/>
        <v>2500</v>
      </c>
      <c r="W34" s="61">
        <f t="shared" si="7"/>
        <v>4000</v>
      </c>
      <c r="X34" s="62">
        <f t="shared" si="8"/>
        <v>7500</v>
      </c>
    </row>
    <row r="35" spans="1:24" x14ac:dyDescent="0.3">
      <c r="A35" s="38">
        <v>30</v>
      </c>
      <c r="B35" s="39" t="s">
        <v>33</v>
      </c>
      <c r="C35" s="34">
        <f>BCG!C35</f>
        <v>443733</v>
      </c>
      <c r="D35" s="35">
        <f t="shared" si="2"/>
        <v>19080.519</v>
      </c>
      <c r="E35" s="36">
        <f t="shared" si="3"/>
        <v>76536.220269173326</v>
      </c>
      <c r="F35" s="139">
        <f t="shared" si="4"/>
        <v>6380</v>
      </c>
      <c r="G35" s="8"/>
      <c r="H35" s="8">
        <v>6500</v>
      </c>
      <c r="I35" s="8">
        <v>6000</v>
      </c>
      <c r="J35" s="8">
        <v>6000</v>
      </c>
      <c r="K35" s="8">
        <v>5500</v>
      </c>
      <c r="L35" s="8">
        <v>5500</v>
      </c>
      <c r="M35" s="8">
        <v>6500</v>
      </c>
      <c r="N35" s="8">
        <v>5500</v>
      </c>
      <c r="O35" s="8">
        <v>6500</v>
      </c>
      <c r="P35" s="8">
        <v>6500</v>
      </c>
      <c r="Q35" s="8">
        <v>0</v>
      </c>
      <c r="R35" s="8">
        <v>0</v>
      </c>
      <c r="S35" s="118">
        <f t="shared" si="5"/>
        <v>54500</v>
      </c>
      <c r="T35" s="60">
        <f t="shared" si="1"/>
        <v>6055.5555555555557</v>
      </c>
      <c r="U35" s="61">
        <f t="shared" si="9"/>
        <v>12500</v>
      </c>
      <c r="V35" s="61">
        <f t="shared" si="6"/>
        <v>17000</v>
      </c>
      <c r="W35" s="61">
        <f t="shared" si="7"/>
        <v>18500</v>
      </c>
      <c r="X35" s="62">
        <f t="shared" si="8"/>
        <v>6500</v>
      </c>
    </row>
    <row r="36" spans="1:24" x14ac:dyDescent="0.3">
      <c r="A36" s="38">
        <v>31</v>
      </c>
      <c r="B36" s="39" t="s">
        <v>34</v>
      </c>
      <c r="C36" s="34">
        <f>BCG!C36</f>
        <v>573903</v>
      </c>
      <c r="D36" s="35">
        <f t="shared" si="2"/>
        <v>24677.828999999998</v>
      </c>
      <c r="E36" s="36">
        <f t="shared" si="3"/>
        <v>98988.279936672217</v>
      </c>
      <c r="F36" s="139">
        <f t="shared" si="4"/>
        <v>8250</v>
      </c>
      <c r="G36" s="8"/>
      <c r="H36" s="8">
        <v>8500</v>
      </c>
      <c r="I36" s="8">
        <v>6000</v>
      </c>
      <c r="J36" s="8">
        <v>0</v>
      </c>
      <c r="K36" s="8">
        <v>6000</v>
      </c>
      <c r="L36" s="8">
        <v>8000</v>
      </c>
      <c r="M36" s="8">
        <v>8500</v>
      </c>
      <c r="N36" s="8">
        <v>8000</v>
      </c>
      <c r="O36" s="8">
        <v>7000</v>
      </c>
      <c r="P36" s="8">
        <v>7000</v>
      </c>
      <c r="Q36" s="8">
        <v>8000</v>
      </c>
      <c r="R36" s="8">
        <v>8000</v>
      </c>
      <c r="S36" s="118">
        <f t="shared" si="5"/>
        <v>75000</v>
      </c>
      <c r="T36" s="60">
        <f t="shared" si="1"/>
        <v>7500</v>
      </c>
      <c r="U36" s="61">
        <f t="shared" si="9"/>
        <v>14500</v>
      </c>
      <c r="V36" s="61">
        <f t="shared" si="6"/>
        <v>14000</v>
      </c>
      <c r="W36" s="61">
        <f t="shared" si="7"/>
        <v>23500</v>
      </c>
      <c r="X36" s="62">
        <f t="shared" si="8"/>
        <v>23000</v>
      </c>
    </row>
    <row r="37" spans="1:24" x14ac:dyDescent="0.3">
      <c r="A37" s="38">
        <v>32</v>
      </c>
      <c r="B37" s="39" t="s">
        <v>35</v>
      </c>
      <c r="C37" s="34">
        <f>BCG!C37</f>
        <v>248083</v>
      </c>
      <c r="D37" s="35">
        <f t="shared" si="2"/>
        <v>10667.569</v>
      </c>
      <c r="E37" s="36">
        <f t="shared" si="3"/>
        <v>42790.000142061384</v>
      </c>
      <c r="F37" s="139">
        <f t="shared" si="4"/>
        <v>3570</v>
      </c>
      <c r="G37" s="8"/>
      <c r="H37" s="8">
        <v>4000</v>
      </c>
      <c r="I37" s="8">
        <v>0</v>
      </c>
      <c r="J37" s="8">
        <v>2000</v>
      </c>
      <c r="K37" s="8">
        <v>3000</v>
      </c>
      <c r="L37" s="8">
        <v>4000</v>
      </c>
      <c r="M37" s="8">
        <v>4000</v>
      </c>
      <c r="N37" s="8">
        <v>2000</v>
      </c>
      <c r="O37" s="8">
        <v>4000</v>
      </c>
      <c r="P37" s="8">
        <v>4000</v>
      </c>
      <c r="Q37" s="8">
        <v>1000</v>
      </c>
      <c r="R37" s="8">
        <v>0</v>
      </c>
      <c r="S37" s="118">
        <f t="shared" si="5"/>
        <v>28000</v>
      </c>
      <c r="T37" s="60">
        <f t="shared" si="1"/>
        <v>3111.1111111111113</v>
      </c>
      <c r="U37" s="61">
        <f t="shared" si="9"/>
        <v>4000</v>
      </c>
      <c r="V37" s="61">
        <f t="shared" si="6"/>
        <v>9000</v>
      </c>
      <c r="W37" s="61">
        <f t="shared" si="7"/>
        <v>10000</v>
      </c>
      <c r="X37" s="62">
        <f t="shared" si="8"/>
        <v>5000</v>
      </c>
    </row>
    <row r="38" spans="1:24" x14ac:dyDescent="0.3">
      <c r="A38" s="38">
        <v>33</v>
      </c>
      <c r="B38" s="39" t="s">
        <v>36</v>
      </c>
      <c r="C38" s="34">
        <f>BCG!C38</f>
        <v>506388</v>
      </c>
      <c r="D38" s="35">
        <f t="shared" si="2"/>
        <v>21774.683999999997</v>
      </c>
      <c r="E38" s="36">
        <f t="shared" si="3"/>
        <v>87343.117391913911</v>
      </c>
      <c r="F38" s="139">
        <f t="shared" si="4"/>
        <v>7280</v>
      </c>
      <c r="G38" s="8"/>
      <c r="H38" s="8">
        <v>7200</v>
      </c>
      <c r="I38" s="8">
        <v>3000</v>
      </c>
      <c r="J38" s="8">
        <v>7500</v>
      </c>
      <c r="K38" s="8">
        <v>7500</v>
      </c>
      <c r="L38" s="8">
        <v>5000</v>
      </c>
      <c r="M38" s="8">
        <v>7500</v>
      </c>
      <c r="N38" s="8">
        <v>3000</v>
      </c>
      <c r="O38" s="8">
        <v>3000</v>
      </c>
      <c r="P38" s="8">
        <v>6000</v>
      </c>
      <c r="Q38" s="8">
        <v>7500</v>
      </c>
      <c r="R38" s="8">
        <v>7500</v>
      </c>
      <c r="S38" s="118">
        <f t="shared" si="5"/>
        <v>64700</v>
      </c>
      <c r="T38" s="60">
        <f t="shared" si="1"/>
        <v>5881.818181818182</v>
      </c>
      <c r="U38" s="61">
        <f t="shared" si="9"/>
        <v>10200</v>
      </c>
      <c r="V38" s="61">
        <f t="shared" si="6"/>
        <v>20000</v>
      </c>
      <c r="W38" s="61">
        <f t="shared" si="7"/>
        <v>13500</v>
      </c>
      <c r="X38" s="62">
        <f t="shared" si="8"/>
        <v>21000</v>
      </c>
    </row>
    <row r="39" spans="1:24" x14ac:dyDescent="0.3">
      <c r="A39" s="38">
        <v>34</v>
      </c>
      <c r="B39" s="39" t="s">
        <v>37</v>
      </c>
      <c r="C39" s="34">
        <f>BCG!C39</f>
        <v>492116</v>
      </c>
      <c r="D39" s="35">
        <f t="shared" si="2"/>
        <v>21160.987999999998</v>
      </c>
      <c r="E39" s="36">
        <f t="shared" si="3"/>
        <v>84881.445765774668</v>
      </c>
      <c r="F39" s="139">
        <f t="shared" si="4"/>
        <v>7080</v>
      </c>
      <c r="G39" s="8"/>
      <c r="H39" s="8">
        <v>7500</v>
      </c>
      <c r="I39" s="8">
        <v>7000</v>
      </c>
      <c r="J39" s="8">
        <v>6000</v>
      </c>
      <c r="K39" s="8">
        <v>4000</v>
      </c>
      <c r="L39" s="8">
        <v>0</v>
      </c>
      <c r="M39" s="8">
        <v>7500</v>
      </c>
      <c r="N39" s="8">
        <v>6000</v>
      </c>
      <c r="O39" s="8">
        <v>6000</v>
      </c>
      <c r="P39" s="8">
        <v>7500</v>
      </c>
      <c r="Q39" s="8">
        <v>6000</v>
      </c>
      <c r="R39" s="8">
        <v>1000</v>
      </c>
      <c r="S39" s="118">
        <f t="shared" si="5"/>
        <v>58500</v>
      </c>
      <c r="T39" s="60">
        <f t="shared" si="1"/>
        <v>5850</v>
      </c>
      <c r="U39" s="61">
        <f t="shared" si="9"/>
        <v>14500</v>
      </c>
      <c r="V39" s="61">
        <f t="shared" si="6"/>
        <v>10000</v>
      </c>
      <c r="W39" s="61">
        <f t="shared" si="7"/>
        <v>19500</v>
      </c>
      <c r="X39" s="62">
        <f t="shared" si="8"/>
        <v>14500</v>
      </c>
    </row>
    <row r="40" spans="1:24" x14ac:dyDescent="0.3">
      <c r="A40" s="38">
        <v>35</v>
      </c>
      <c r="B40" s="39" t="s">
        <v>38</v>
      </c>
      <c r="C40" s="34">
        <f>BCG!C40</f>
        <v>468256</v>
      </c>
      <c r="D40" s="35">
        <f t="shared" si="2"/>
        <v>20135.007999999998</v>
      </c>
      <c r="E40" s="36">
        <f t="shared" si="3"/>
        <v>80766.010998420257</v>
      </c>
      <c r="F40" s="139">
        <f t="shared" si="4"/>
        <v>6740</v>
      </c>
      <c r="G40" s="8"/>
      <c r="H40" s="8">
        <v>7000</v>
      </c>
      <c r="I40" s="8">
        <v>0</v>
      </c>
      <c r="J40" s="8">
        <v>3000</v>
      </c>
      <c r="K40" s="8">
        <v>6000</v>
      </c>
      <c r="L40" s="8">
        <v>6000</v>
      </c>
      <c r="M40" s="8">
        <v>7000</v>
      </c>
      <c r="N40" s="8">
        <v>7000</v>
      </c>
      <c r="O40" s="8">
        <v>7000</v>
      </c>
      <c r="P40" s="8">
        <v>7000</v>
      </c>
      <c r="Q40" s="8">
        <v>3000</v>
      </c>
      <c r="R40" s="8">
        <v>3000</v>
      </c>
      <c r="S40" s="118">
        <f t="shared" si="5"/>
        <v>56000</v>
      </c>
      <c r="T40" s="60">
        <f t="shared" si="1"/>
        <v>5600</v>
      </c>
      <c r="U40" s="61">
        <f t="shared" si="9"/>
        <v>7000</v>
      </c>
      <c r="V40" s="61">
        <f t="shared" si="6"/>
        <v>15000</v>
      </c>
      <c r="W40" s="61">
        <f t="shared" si="7"/>
        <v>21000</v>
      </c>
      <c r="X40" s="62">
        <f t="shared" si="8"/>
        <v>13000</v>
      </c>
    </row>
    <row r="41" spans="1:24" x14ac:dyDescent="0.3">
      <c r="A41" s="38">
        <v>36</v>
      </c>
      <c r="B41" s="39" t="s">
        <v>39</v>
      </c>
      <c r="C41" s="34">
        <f>BCG!C41</f>
        <v>169274</v>
      </c>
      <c r="D41" s="35">
        <f t="shared" si="2"/>
        <v>7278.7819999999992</v>
      </c>
      <c r="E41" s="36">
        <f t="shared" si="3"/>
        <v>29196.81914539609</v>
      </c>
      <c r="F41" s="139">
        <f t="shared" si="4"/>
        <v>2440</v>
      </c>
      <c r="G41" s="8"/>
      <c r="H41" s="8">
        <v>2500</v>
      </c>
      <c r="I41" s="8">
        <v>2500</v>
      </c>
      <c r="J41" s="8">
        <v>0</v>
      </c>
      <c r="K41" s="8">
        <v>500</v>
      </c>
      <c r="L41" s="8">
        <v>500</v>
      </c>
      <c r="M41" s="8">
        <v>2500</v>
      </c>
      <c r="N41" s="8">
        <v>2500</v>
      </c>
      <c r="O41" s="8">
        <v>2000</v>
      </c>
      <c r="P41" s="8">
        <v>0</v>
      </c>
      <c r="Q41" s="8">
        <v>2000</v>
      </c>
      <c r="R41" s="8">
        <v>2000</v>
      </c>
      <c r="S41" s="118">
        <f t="shared" si="5"/>
        <v>17000</v>
      </c>
      <c r="T41" s="60">
        <f t="shared" si="1"/>
        <v>1888.8888888888889</v>
      </c>
      <c r="U41" s="61">
        <f t="shared" si="9"/>
        <v>5000</v>
      </c>
      <c r="V41" s="61">
        <f t="shared" si="6"/>
        <v>1000</v>
      </c>
      <c r="W41" s="61">
        <f t="shared" si="7"/>
        <v>7000</v>
      </c>
      <c r="X41" s="62">
        <f t="shared" si="8"/>
        <v>4000</v>
      </c>
    </row>
    <row r="42" spans="1:24" x14ac:dyDescent="0.3">
      <c r="A42" s="38">
        <v>37</v>
      </c>
      <c r="B42" s="39" t="s">
        <v>40</v>
      </c>
      <c r="C42" s="34">
        <f>BCG!C42</f>
        <v>534160</v>
      </c>
      <c r="D42" s="35">
        <f t="shared" si="2"/>
        <v>22968.879999999997</v>
      </c>
      <c r="E42" s="36">
        <f t="shared" si="3"/>
        <v>92133.304079213442</v>
      </c>
      <c r="F42" s="139">
        <f t="shared" si="4"/>
        <v>7680</v>
      </c>
      <c r="G42" s="8"/>
      <c r="H42" s="8">
        <v>8000</v>
      </c>
      <c r="I42" s="8">
        <v>8000</v>
      </c>
      <c r="J42" s="8">
        <v>0</v>
      </c>
      <c r="K42" s="8">
        <v>3000</v>
      </c>
      <c r="L42" s="8">
        <v>8000</v>
      </c>
      <c r="M42" s="8">
        <v>8000</v>
      </c>
      <c r="N42" s="8">
        <v>3000</v>
      </c>
      <c r="O42" s="8">
        <v>4000</v>
      </c>
      <c r="P42" s="8">
        <v>8000</v>
      </c>
      <c r="Q42" s="8">
        <v>6000</v>
      </c>
      <c r="R42" s="8">
        <v>1500</v>
      </c>
      <c r="S42" s="118">
        <f t="shared" si="5"/>
        <v>57500</v>
      </c>
      <c r="T42" s="60">
        <f t="shared" si="1"/>
        <v>5750</v>
      </c>
      <c r="U42" s="61">
        <f t="shared" si="9"/>
        <v>16000</v>
      </c>
      <c r="V42" s="61">
        <f t="shared" si="6"/>
        <v>11000</v>
      </c>
      <c r="W42" s="61">
        <f t="shared" si="7"/>
        <v>15000</v>
      </c>
      <c r="X42" s="62">
        <f t="shared" si="8"/>
        <v>15500</v>
      </c>
    </row>
    <row r="43" spans="1:24" x14ac:dyDescent="0.3">
      <c r="A43" s="38">
        <v>38</v>
      </c>
      <c r="B43" s="39" t="s">
        <v>41</v>
      </c>
      <c r="C43" s="34">
        <f>BCG!C43</f>
        <v>474216</v>
      </c>
      <c r="D43" s="35">
        <f t="shared" si="2"/>
        <v>20391.287999999997</v>
      </c>
      <c r="E43" s="36">
        <f t="shared" si="3"/>
        <v>81794.007277273253</v>
      </c>
      <c r="F43" s="139">
        <f t="shared" si="4"/>
        <v>6820</v>
      </c>
      <c r="G43" s="8"/>
      <c r="H43" s="8">
        <v>7000</v>
      </c>
      <c r="I43" s="8">
        <v>7000</v>
      </c>
      <c r="J43" s="8">
        <v>0</v>
      </c>
      <c r="K43" s="8">
        <v>0</v>
      </c>
      <c r="L43" s="8">
        <v>7000</v>
      </c>
      <c r="M43" s="8">
        <v>7000</v>
      </c>
      <c r="N43" s="8">
        <v>7000</v>
      </c>
      <c r="O43" s="8">
        <v>7000</v>
      </c>
      <c r="P43" s="8">
        <v>7000</v>
      </c>
      <c r="Q43" s="8">
        <v>7000</v>
      </c>
      <c r="R43" s="8">
        <v>6000</v>
      </c>
      <c r="S43" s="118">
        <f t="shared" si="5"/>
        <v>62000</v>
      </c>
      <c r="T43" s="60">
        <f t="shared" si="1"/>
        <v>6888.8888888888887</v>
      </c>
      <c r="U43" s="61">
        <f t="shared" si="9"/>
        <v>14000</v>
      </c>
      <c r="V43" s="61">
        <f t="shared" si="6"/>
        <v>7000</v>
      </c>
      <c r="W43" s="61">
        <f t="shared" si="7"/>
        <v>21000</v>
      </c>
      <c r="X43" s="62">
        <f t="shared" si="8"/>
        <v>20000</v>
      </c>
    </row>
    <row r="44" spans="1:24" x14ac:dyDescent="0.3">
      <c r="A44" s="38">
        <v>39</v>
      </c>
      <c r="B44" s="39" t="s">
        <v>42</v>
      </c>
      <c r="C44" s="34">
        <f>BCG!C44</f>
        <v>213374</v>
      </c>
      <c r="D44" s="35">
        <f t="shared" si="2"/>
        <v>9175.0819999999985</v>
      </c>
      <c r="E44" s="36">
        <f t="shared" si="3"/>
        <v>36803.301678519711</v>
      </c>
      <c r="F44" s="139">
        <f t="shared" si="4"/>
        <v>3070</v>
      </c>
      <c r="G44" s="8"/>
      <c r="H44" s="8">
        <v>3500</v>
      </c>
      <c r="I44" s="8">
        <v>0</v>
      </c>
      <c r="J44" s="8">
        <v>1000</v>
      </c>
      <c r="K44" s="8">
        <v>2500</v>
      </c>
      <c r="L44" s="8">
        <v>2000</v>
      </c>
      <c r="M44" s="8">
        <v>3500</v>
      </c>
      <c r="N44" s="8">
        <v>2000</v>
      </c>
      <c r="O44" s="8">
        <v>2000</v>
      </c>
      <c r="P44" s="8">
        <v>2000</v>
      </c>
      <c r="Q44" s="8">
        <v>3000</v>
      </c>
      <c r="R44" s="8">
        <v>3500</v>
      </c>
      <c r="S44" s="118">
        <f t="shared" si="5"/>
        <v>25000</v>
      </c>
      <c r="T44" s="60">
        <f t="shared" si="1"/>
        <v>2500</v>
      </c>
      <c r="U44" s="61">
        <f t="shared" si="9"/>
        <v>3500</v>
      </c>
      <c r="V44" s="61">
        <f t="shared" si="6"/>
        <v>5500</v>
      </c>
      <c r="W44" s="61">
        <f t="shared" si="7"/>
        <v>7500</v>
      </c>
      <c r="X44" s="62">
        <f t="shared" si="8"/>
        <v>8500</v>
      </c>
    </row>
    <row r="45" spans="1:24" x14ac:dyDescent="0.3">
      <c r="A45" s="38">
        <v>40</v>
      </c>
      <c r="B45" s="39" t="s">
        <v>43</v>
      </c>
      <c r="C45" s="34">
        <f>BCG!C45</f>
        <v>53406</v>
      </c>
      <c r="D45" s="35">
        <f t="shared" si="2"/>
        <v>2296.4579999999996</v>
      </c>
      <c r="E45" s="36">
        <f t="shared" si="3"/>
        <v>9211.6055819501144</v>
      </c>
      <c r="F45" s="139">
        <f t="shared" si="4"/>
        <v>770</v>
      </c>
      <c r="G45" s="8"/>
      <c r="H45" s="8">
        <v>1000</v>
      </c>
      <c r="I45" s="8">
        <v>1000</v>
      </c>
      <c r="J45" s="8">
        <v>0</v>
      </c>
      <c r="K45" s="8">
        <v>0</v>
      </c>
      <c r="L45" s="8">
        <v>0</v>
      </c>
      <c r="M45" s="8">
        <v>1000</v>
      </c>
      <c r="N45" s="8">
        <v>1000</v>
      </c>
      <c r="O45" s="8">
        <v>1000</v>
      </c>
      <c r="P45" s="8">
        <v>1000</v>
      </c>
      <c r="Q45" s="8">
        <v>0</v>
      </c>
      <c r="R45" s="8">
        <v>1000</v>
      </c>
      <c r="S45" s="118">
        <f t="shared" si="5"/>
        <v>7000</v>
      </c>
      <c r="T45" s="60">
        <f t="shared" si="1"/>
        <v>1000</v>
      </c>
      <c r="U45" s="61">
        <f t="shared" si="9"/>
        <v>2000</v>
      </c>
      <c r="V45" s="61">
        <f t="shared" si="6"/>
        <v>0</v>
      </c>
      <c r="W45" s="61">
        <f t="shared" si="7"/>
        <v>3000</v>
      </c>
      <c r="X45" s="62">
        <f t="shared" si="8"/>
        <v>2000</v>
      </c>
    </row>
    <row r="46" spans="1:24" x14ac:dyDescent="0.3">
      <c r="A46" s="38">
        <v>41</v>
      </c>
      <c r="B46" s="39" t="s">
        <v>44</v>
      </c>
      <c r="C46" s="34">
        <f>BCG!C46</f>
        <v>236927</v>
      </c>
      <c r="D46" s="35">
        <f t="shared" si="2"/>
        <v>10187.860999999999</v>
      </c>
      <c r="E46" s="36">
        <f t="shared" si="3"/>
        <v>40865.78428855737</v>
      </c>
      <c r="F46" s="139">
        <f t="shared" si="4"/>
        <v>3410</v>
      </c>
      <c r="G46" s="8"/>
      <c r="H46" s="8">
        <v>3500</v>
      </c>
      <c r="I46" s="8">
        <v>1500</v>
      </c>
      <c r="J46" s="8">
        <v>2500</v>
      </c>
      <c r="K46" s="8">
        <v>2000</v>
      </c>
      <c r="L46" s="8">
        <v>2500</v>
      </c>
      <c r="M46" s="8">
        <v>3500</v>
      </c>
      <c r="N46" s="8">
        <v>3500</v>
      </c>
      <c r="O46" s="8">
        <v>3500</v>
      </c>
      <c r="P46" s="8">
        <v>3500</v>
      </c>
      <c r="Q46" s="8">
        <v>1500</v>
      </c>
      <c r="R46" s="8">
        <v>2500</v>
      </c>
      <c r="S46" s="118">
        <f t="shared" si="5"/>
        <v>30000</v>
      </c>
      <c r="T46" s="60">
        <f t="shared" si="1"/>
        <v>2727.2727272727275</v>
      </c>
      <c r="U46" s="61">
        <f t="shared" si="9"/>
        <v>5000</v>
      </c>
      <c r="V46" s="61">
        <f t="shared" si="6"/>
        <v>7000</v>
      </c>
      <c r="W46" s="61">
        <f t="shared" si="7"/>
        <v>10500</v>
      </c>
      <c r="X46" s="62">
        <f t="shared" si="8"/>
        <v>7500</v>
      </c>
    </row>
    <row r="47" spans="1:24" x14ac:dyDescent="0.3">
      <c r="A47" s="38">
        <v>42</v>
      </c>
      <c r="B47" s="39" t="s">
        <v>45</v>
      </c>
      <c r="C47" s="34">
        <f>BCG!C47</f>
        <v>184131</v>
      </c>
      <c r="D47" s="35">
        <f t="shared" si="2"/>
        <v>7917.6329999999998</v>
      </c>
      <c r="E47" s="36">
        <f t="shared" si="3"/>
        <v>31759.393090852278</v>
      </c>
      <c r="F47" s="139">
        <f t="shared" si="4"/>
        <v>2650</v>
      </c>
      <c r="G47" s="8"/>
      <c r="H47" s="8">
        <v>3000</v>
      </c>
      <c r="I47" s="8">
        <v>2000</v>
      </c>
      <c r="J47" s="8">
        <v>2000</v>
      </c>
      <c r="K47" s="8">
        <v>2000</v>
      </c>
      <c r="L47" s="8">
        <v>0</v>
      </c>
      <c r="M47" s="8">
        <v>3000</v>
      </c>
      <c r="N47" s="8">
        <v>2000</v>
      </c>
      <c r="O47" s="8">
        <v>3000</v>
      </c>
      <c r="P47" s="8">
        <v>3000</v>
      </c>
      <c r="Q47" s="8">
        <v>1000</v>
      </c>
      <c r="R47" s="8">
        <v>500</v>
      </c>
      <c r="S47" s="118">
        <f t="shared" si="5"/>
        <v>21500</v>
      </c>
      <c r="T47" s="60">
        <f t="shared" si="1"/>
        <v>2150</v>
      </c>
      <c r="U47" s="61">
        <f t="shared" si="9"/>
        <v>5000</v>
      </c>
      <c r="V47" s="61">
        <f t="shared" si="6"/>
        <v>4000</v>
      </c>
      <c r="W47" s="61">
        <f t="shared" si="7"/>
        <v>8000</v>
      </c>
      <c r="X47" s="62">
        <f t="shared" si="8"/>
        <v>4500</v>
      </c>
    </row>
    <row r="48" spans="1:24" x14ac:dyDescent="0.3">
      <c r="A48" s="38">
        <v>43</v>
      </c>
      <c r="B48" s="39" t="s">
        <v>46</v>
      </c>
      <c r="C48" s="34">
        <f>BCG!C48</f>
        <v>1516210</v>
      </c>
      <c r="D48" s="35">
        <f t="shared" si="2"/>
        <v>65197.029999999992</v>
      </c>
      <c r="E48" s="36">
        <f t="shared" si="3"/>
        <v>261519.83858384044</v>
      </c>
      <c r="F48" s="139">
        <f t="shared" si="4"/>
        <v>21800</v>
      </c>
      <c r="G48" s="8"/>
      <c r="H48" s="8">
        <v>22000</v>
      </c>
      <c r="I48" s="8">
        <v>22000</v>
      </c>
      <c r="J48" s="8">
        <v>15000</v>
      </c>
      <c r="K48" s="8">
        <v>22000</v>
      </c>
      <c r="L48" s="8">
        <v>15000</v>
      </c>
      <c r="M48" s="8">
        <v>22000</v>
      </c>
      <c r="N48" s="8">
        <v>16500</v>
      </c>
      <c r="O48" s="8">
        <v>22000</v>
      </c>
      <c r="P48" s="8">
        <v>22000</v>
      </c>
      <c r="Q48" s="8">
        <v>22000</v>
      </c>
      <c r="R48" s="8">
        <v>22000</v>
      </c>
      <c r="S48" s="118">
        <f t="shared" si="5"/>
        <v>222500</v>
      </c>
      <c r="T48" s="60">
        <f t="shared" si="1"/>
        <v>20227.272727272728</v>
      </c>
      <c r="U48" s="61">
        <f t="shared" si="9"/>
        <v>44000</v>
      </c>
      <c r="V48" s="61">
        <f t="shared" si="6"/>
        <v>52000</v>
      </c>
      <c r="W48" s="61">
        <f t="shared" si="7"/>
        <v>60500</v>
      </c>
      <c r="X48" s="62">
        <f t="shared" si="8"/>
        <v>66000</v>
      </c>
    </row>
    <row r="49" spans="1:24" x14ac:dyDescent="0.3">
      <c r="A49" s="38">
        <v>44</v>
      </c>
      <c r="B49" s="39" t="s">
        <v>47</v>
      </c>
      <c r="C49" s="34">
        <f>BCG!C49</f>
        <v>490255</v>
      </c>
      <c r="D49" s="35">
        <f t="shared" si="2"/>
        <v>21080.964999999997</v>
      </c>
      <c r="E49" s="36">
        <f t="shared" si="3"/>
        <v>84560.455652528806</v>
      </c>
      <c r="F49" s="139">
        <f t="shared" si="4"/>
        <v>7050</v>
      </c>
      <c r="G49" s="8"/>
      <c r="H49" s="8">
        <v>7500</v>
      </c>
      <c r="I49" s="8">
        <v>0</v>
      </c>
      <c r="J49" s="8">
        <v>6000</v>
      </c>
      <c r="K49" s="8">
        <v>6000</v>
      </c>
      <c r="L49" s="8">
        <v>5000</v>
      </c>
      <c r="M49" s="8">
        <v>7500</v>
      </c>
      <c r="N49" s="8">
        <v>7500</v>
      </c>
      <c r="O49" s="8">
        <v>7500</v>
      </c>
      <c r="P49" s="8">
        <v>7500</v>
      </c>
      <c r="Q49" s="8">
        <v>6000</v>
      </c>
      <c r="R49" s="8">
        <v>0</v>
      </c>
      <c r="S49" s="118">
        <f t="shared" si="5"/>
        <v>60500</v>
      </c>
      <c r="T49" s="60">
        <f t="shared" si="1"/>
        <v>6722.2222222222226</v>
      </c>
      <c r="U49" s="61">
        <f t="shared" si="9"/>
        <v>7500</v>
      </c>
      <c r="V49" s="61">
        <f t="shared" si="6"/>
        <v>17000</v>
      </c>
      <c r="W49" s="61">
        <f t="shared" si="7"/>
        <v>22500</v>
      </c>
      <c r="X49" s="62">
        <f t="shared" si="8"/>
        <v>13500</v>
      </c>
    </row>
    <row r="50" spans="1:24" x14ac:dyDescent="0.3">
      <c r="A50" s="38">
        <v>45</v>
      </c>
      <c r="B50" s="39" t="s">
        <v>48</v>
      </c>
      <c r="C50" s="34">
        <f>BCG!C50</f>
        <v>421470</v>
      </c>
      <c r="D50" s="35">
        <f t="shared" si="2"/>
        <v>18123.21</v>
      </c>
      <c r="E50" s="36">
        <f t="shared" si="3"/>
        <v>72696.240209424315</v>
      </c>
      <c r="F50" s="139">
        <f t="shared" si="4"/>
        <v>6060</v>
      </c>
      <c r="G50" s="8"/>
      <c r="H50" s="8">
        <v>6500</v>
      </c>
      <c r="I50" s="8">
        <v>2000</v>
      </c>
      <c r="J50" s="8">
        <v>4000</v>
      </c>
      <c r="K50" s="8">
        <v>1000</v>
      </c>
      <c r="L50" s="8">
        <v>6000</v>
      </c>
      <c r="M50" s="8">
        <v>6500</v>
      </c>
      <c r="N50" s="8">
        <v>1000</v>
      </c>
      <c r="O50" s="8">
        <v>6500</v>
      </c>
      <c r="P50" s="8">
        <v>6500</v>
      </c>
      <c r="Q50" s="8">
        <v>1000</v>
      </c>
      <c r="R50" s="8">
        <v>6000</v>
      </c>
      <c r="S50" s="118">
        <f t="shared" si="5"/>
        <v>47000</v>
      </c>
      <c r="T50" s="60">
        <f t="shared" si="1"/>
        <v>4272.727272727273</v>
      </c>
      <c r="U50" s="61">
        <f t="shared" si="9"/>
        <v>8500</v>
      </c>
      <c r="V50" s="61">
        <f t="shared" si="6"/>
        <v>11000</v>
      </c>
      <c r="W50" s="61">
        <f t="shared" si="7"/>
        <v>14000</v>
      </c>
      <c r="X50" s="62">
        <f t="shared" si="8"/>
        <v>13500</v>
      </c>
    </row>
    <row r="51" spans="1:24" x14ac:dyDescent="0.3">
      <c r="A51" s="38">
        <v>46</v>
      </c>
      <c r="B51" s="39" t="s">
        <v>49</v>
      </c>
      <c r="C51" s="34">
        <f>BCG!C51</f>
        <v>252075</v>
      </c>
      <c r="D51" s="35">
        <f t="shared" si="2"/>
        <v>10839.224999999999</v>
      </c>
      <c r="E51" s="36">
        <f t="shared" si="3"/>
        <v>43478.550669776341</v>
      </c>
      <c r="F51" s="139">
        <f t="shared" si="4"/>
        <v>3630</v>
      </c>
      <c r="G51" s="8"/>
      <c r="H51" s="8">
        <v>4000</v>
      </c>
      <c r="I51" s="8">
        <v>4000</v>
      </c>
      <c r="J51" s="8">
        <v>0</v>
      </c>
      <c r="K51" s="8">
        <v>2500</v>
      </c>
      <c r="L51" s="8">
        <v>0</v>
      </c>
      <c r="M51" s="8">
        <v>4000</v>
      </c>
      <c r="N51" s="8">
        <v>0</v>
      </c>
      <c r="O51" s="8">
        <v>0</v>
      </c>
      <c r="P51" s="8">
        <v>4000</v>
      </c>
      <c r="Q51" s="8">
        <v>1000</v>
      </c>
      <c r="R51" s="8">
        <v>3000</v>
      </c>
      <c r="S51" s="118">
        <f t="shared" si="5"/>
        <v>22500</v>
      </c>
      <c r="T51" s="60">
        <f t="shared" si="1"/>
        <v>3214.2857142857142</v>
      </c>
      <c r="U51" s="61">
        <f t="shared" si="9"/>
        <v>8000</v>
      </c>
      <c r="V51" s="61">
        <f t="shared" si="6"/>
        <v>2500</v>
      </c>
      <c r="W51" s="61">
        <f t="shared" si="7"/>
        <v>4000</v>
      </c>
      <c r="X51" s="62">
        <f t="shared" si="8"/>
        <v>8000</v>
      </c>
    </row>
    <row r="52" spans="1:24" x14ac:dyDescent="0.3">
      <c r="A52" s="38">
        <v>47</v>
      </c>
      <c r="B52" s="39" t="s">
        <v>50</v>
      </c>
      <c r="C52" s="34">
        <f>BCG!C52</f>
        <v>104580</v>
      </c>
      <c r="D52" s="35">
        <f t="shared" si="2"/>
        <v>4496.9399999999996</v>
      </c>
      <c r="E52" s="36">
        <f t="shared" si="3"/>
        <v>18038.230007121729</v>
      </c>
      <c r="F52" s="139">
        <f t="shared" si="4"/>
        <v>1510</v>
      </c>
      <c r="G52" s="8"/>
      <c r="H52" s="8">
        <v>2000</v>
      </c>
      <c r="I52" s="8">
        <v>2000</v>
      </c>
      <c r="J52" s="8">
        <v>0</v>
      </c>
      <c r="K52" s="8">
        <v>0</v>
      </c>
      <c r="L52" s="8">
        <v>2000</v>
      </c>
      <c r="M52" s="8">
        <v>2000</v>
      </c>
      <c r="N52" s="8">
        <v>2000</v>
      </c>
      <c r="O52" s="8">
        <v>0</v>
      </c>
      <c r="P52" s="8">
        <v>1000</v>
      </c>
      <c r="Q52" s="8">
        <v>0</v>
      </c>
      <c r="R52" s="8">
        <v>1000</v>
      </c>
      <c r="S52" s="118">
        <f t="shared" si="5"/>
        <v>12000</v>
      </c>
      <c r="T52" s="60">
        <f t="shared" si="1"/>
        <v>1714.2857142857142</v>
      </c>
      <c r="U52" s="61">
        <f t="shared" si="9"/>
        <v>4000</v>
      </c>
      <c r="V52" s="61">
        <f t="shared" si="6"/>
        <v>2000</v>
      </c>
      <c r="W52" s="61">
        <f t="shared" si="7"/>
        <v>4000</v>
      </c>
      <c r="X52" s="62">
        <f t="shared" si="8"/>
        <v>2000</v>
      </c>
    </row>
    <row r="53" spans="1:24" x14ac:dyDescent="0.3">
      <c r="A53" s="38">
        <v>48</v>
      </c>
      <c r="B53" s="39" t="s">
        <v>51</v>
      </c>
      <c r="C53" s="34">
        <f>BCG!C53</f>
        <v>702029</v>
      </c>
      <c r="D53" s="35">
        <f t="shared" si="2"/>
        <v>30187.246999999999</v>
      </c>
      <c r="E53" s="36">
        <f t="shared" si="3"/>
        <v>121087.78517565175</v>
      </c>
      <c r="F53" s="139">
        <f t="shared" si="4"/>
        <v>10100</v>
      </c>
      <c r="G53" s="8"/>
      <c r="H53" s="8">
        <v>10500</v>
      </c>
      <c r="I53" s="8">
        <v>10500</v>
      </c>
      <c r="J53" s="8">
        <v>10000</v>
      </c>
      <c r="K53" s="8">
        <v>8000</v>
      </c>
      <c r="L53" s="8">
        <v>2500</v>
      </c>
      <c r="M53" s="8">
        <v>10500</v>
      </c>
      <c r="N53" s="8">
        <v>10500</v>
      </c>
      <c r="O53" s="8">
        <v>10000</v>
      </c>
      <c r="P53" s="8">
        <v>10500</v>
      </c>
      <c r="Q53" s="8">
        <v>2000</v>
      </c>
      <c r="R53" s="8">
        <v>10000</v>
      </c>
      <c r="S53" s="118">
        <f t="shared" si="5"/>
        <v>95000</v>
      </c>
      <c r="T53" s="60">
        <f t="shared" si="1"/>
        <v>8636.363636363636</v>
      </c>
      <c r="U53" s="61">
        <f t="shared" si="9"/>
        <v>21000</v>
      </c>
      <c r="V53" s="61">
        <f t="shared" si="6"/>
        <v>20500</v>
      </c>
      <c r="W53" s="61">
        <f t="shared" si="7"/>
        <v>31000</v>
      </c>
      <c r="X53" s="62">
        <f t="shared" si="8"/>
        <v>22500</v>
      </c>
    </row>
    <row r="54" spans="1:24" x14ac:dyDescent="0.3">
      <c r="A54" s="38">
        <v>49</v>
      </c>
      <c r="B54" s="39" t="s">
        <v>52</v>
      </c>
      <c r="C54" s="34">
        <f>BCG!C54</f>
        <v>165553</v>
      </c>
      <c r="D54" s="35">
        <f t="shared" si="2"/>
        <v>7118.7789999999995</v>
      </c>
      <c r="E54" s="36">
        <f t="shared" si="3"/>
        <v>28555.01140150147</v>
      </c>
      <c r="F54" s="139">
        <f t="shared" si="4"/>
        <v>2380</v>
      </c>
      <c r="G54" s="8"/>
      <c r="H54" s="8">
        <v>2500</v>
      </c>
      <c r="I54" s="8">
        <v>500</v>
      </c>
      <c r="J54" s="8">
        <v>1000</v>
      </c>
      <c r="K54" s="8">
        <v>2500</v>
      </c>
      <c r="L54" s="8">
        <v>2000</v>
      </c>
      <c r="M54" s="8">
        <v>2500</v>
      </c>
      <c r="N54" s="8">
        <v>500</v>
      </c>
      <c r="O54" s="8">
        <v>1000</v>
      </c>
      <c r="P54" s="8">
        <v>2500</v>
      </c>
      <c r="Q54" s="8">
        <v>2000</v>
      </c>
      <c r="R54" s="8">
        <v>500</v>
      </c>
      <c r="S54" s="118">
        <f t="shared" si="5"/>
        <v>17500</v>
      </c>
      <c r="T54" s="60">
        <f t="shared" si="1"/>
        <v>1590.909090909091</v>
      </c>
      <c r="U54" s="61">
        <f t="shared" si="9"/>
        <v>3000</v>
      </c>
      <c r="V54" s="61">
        <f t="shared" si="6"/>
        <v>5500</v>
      </c>
      <c r="W54" s="61">
        <f t="shared" si="7"/>
        <v>4000</v>
      </c>
      <c r="X54" s="62">
        <f t="shared" si="8"/>
        <v>5000</v>
      </c>
    </row>
    <row r="55" spans="1:24" x14ac:dyDescent="0.3">
      <c r="A55" s="38">
        <v>50</v>
      </c>
      <c r="B55" s="39" t="s">
        <v>53</v>
      </c>
      <c r="C55" s="34">
        <f>BCG!C55</f>
        <v>370210</v>
      </c>
      <c r="D55" s="35">
        <f t="shared" si="2"/>
        <v>15919.029999999999</v>
      </c>
      <c r="E55" s="36">
        <f t="shared" si="3"/>
        <v>63854.78228090013</v>
      </c>
      <c r="F55" s="139">
        <f t="shared" si="4"/>
        <v>5330</v>
      </c>
      <c r="G55" s="8"/>
      <c r="H55" s="8">
        <v>5500</v>
      </c>
      <c r="I55" s="8">
        <v>0</v>
      </c>
      <c r="J55" s="8">
        <v>5500</v>
      </c>
      <c r="K55" s="8">
        <v>2000</v>
      </c>
      <c r="L55" s="8">
        <v>3000</v>
      </c>
      <c r="M55" s="8">
        <v>5500</v>
      </c>
      <c r="N55" s="8">
        <v>5000</v>
      </c>
      <c r="O55" s="8">
        <v>5000</v>
      </c>
      <c r="P55" s="8">
        <v>5500</v>
      </c>
      <c r="Q55" s="8">
        <v>1000</v>
      </c>
      <c r="R55" s="8">
        <v>3000</v>
      </c>
      <c r="S55" s="118">
        <f t="shared" si="5"/>
        <v>41000</v>
      </c>
      <c r="T55" s="60">
        <f t="shared" si="1"/>
        <v>4100</v>
      </c>
      <c r="U55" s="61">
        <f t="shared" si="9"/>
        <v>5500</v>
      </c>
      <c r="V55" s="61">
        <f t="shared" si="6"/>
        <v>10500</v>
      </c>
      <c r="W55" s="61">
        <f t="shared" si="7"/>
        <v>15500</v>
      </c>
      <c r="X55" s="62">
        <f t="shared" si="8"/>
        <v>9500</v>
      </c>
    </row>
    <row r="56" spans="1:24" x14ac:dyDescent="0.3">
      <c r="A56" s="38">
        <v>51</v>
      </c>
      <c r="B56" s="39" t="s">
        <v>54</v>
      </c>
      <c r="C56" s="34">
        <f>BCG!C56</f>
        <v>788714</v>
      </c>
      <c r="D56" s="35">
        <f t="shared" si="2"/>
        <v>33914.701999999997</v>
      </c>
      <c r="E56" s="36">
        <f t="shared" si="3"/>
        <v>136039.43910725767</v>
      </c>
      <c r="F56" s="139">
        <f t="shared" si="4"/>
        <v>11340</v>
      </c>
      <c r="G56" s="8"/>
      <c r="H56" s="8">
        <v>11500</v>
      </c>
      <c r="I56" s="8">
        <v>11500</v>
      </c>
      <c r="J56" s="8">
        <v>7000</v>
      </c>
      <c r="K56" s="8">
        <v>11500</v>
      </c>
      <c r="L56" s="8">
        <v>10000</v>
      </c>
      <c r="M56" s="8">
        <v>11500</v>
      </c>
      <c r="N56" s="8">
        <v>11500</v>
      </c>
      <c r="O56" s="8">
        <v>11500</v>
      </c>
      <c r="P56" s="8">
        <v>11500</v>
      </c>
      <c r="Q56" s="8">
        <v>6000</v>
      </c>
      <c r="R56" s="8">
        <v>1000</v>
      </c>
      <c r="S56" s="118">
        <f t="shared" si="5"/>
        <v>104500</v>
      </c>
      <c r="T56" s="60">
        <f t="shared" si="1"/>
        <v>9500</v>
      </c>
      <c r="U56" s="61">
        <f t="shared" si="9"/>
        <v>23000</v>
      </c>
      <c r="V56" s="61">
        <f t="shared" si="6"/>
        <v>28500</v>
      </c>
      <c r="W56" s="61">
        <f t="shared" si="7"/>
        <v>34500</v>
      </c>
      <c r="X56" s="62">
        <f t="shared" si="8"/>
        <v>18500</v>
      </c>
    </row>
    <row r="57" spans="1:24" x14ac:dyDescent="0.3">
      <c r="A57" s="38">
        <v>52</v>
      </c>
      <c r="B57" s="39" t="s">
        <v>55</v>
      </c>
      <c r="C57" s="34">
        <f>BCG!C57</f>
        <v>148606</v>
      </c>
      <c r="D57" s="35">
        <f t="shared" si="2"/>
        <v>6390.0579999999991</v>
      </c>
      <c r="E57" s="36">
        <f t="shared" si="3"/>
        <v>25631.948828058245</v>
      </c>
      <c r="F57" s="139">
        <f t="shared" si="4"/>
        <v>2140</v>
      </c>
      <c r="G57" s="8"/>
      <c r="H57" s="8">
        <v>2500</v>
      </c>
      <c r="I57" s="8">
        <v>2500</v>
      </c>
      <c r="J57" s="8">
        <v>2000</v>
      </c>
      <c r="K57" s="8">
        <v>1000</v>
      </c>
      <c r="L57" s="8">
        <v>0</v>
      </c>
      <c r="M57" s="8">
        <v>2500</v>
      </c>
      <c r="N57" s="8">
        <v>2500</v>
      </c>
      <c r="O57" s="8">
        <v>2500</v>
      </c>
      <c r="P57" s="8">
        <v>2500</v>
      </c>
      <c r="Q57" s="8">
        <v>0</v>
      </c>
      <c r="R57" s="8">
        <v>1500</v>
      </c>
      <c r="S57" s="118">
        <f t="shared" si="5"/>
        <v>19500</v>
      </c>
      <c r="T57" s="60">
        <f t="shared" si="1"/>
        <v>2166.6666666666665</v>
      </c>
      <c r="U57" s="61">
        <f t="shared" si="9"/>
        <v>5000</v>
      </c>
      <c r="V57" s="61">
        <f t="shared" si="6"/>
        <v>3000</v>
      </c>
      <c r="W57" s="61">
        <f t="shared" si="7"/>
        <v>7500</v>
      </c>
      <c r="X57" s="62">
        <f t="shared" si="8"/>
        <v>4000</v>
      </c>
    </row>
    <row r="58" spans="1:24" x14ac:dyDescent="0.3">
      <c r="A58" s="38">
        <v>53</v>
      </c>
      <c r="B58" s="39" t="s">
        <v>56</v>
      </c>
      <c r="C58" s="34">
        <f>BCG!C58</f>
        <v>202630</v>
      </c>
      <c r="D58" s="35">
        <f t="shared" si="2"/>
        <v>8713.09</v>
      </c>
      <c r="E58" s="36">
        <f t="shared" si="3"/>
        <v>34950.148655030367</v>
      </c>
      <c r="F58" s="139">
        <f t="shared" si="4"/>
        <v>2920</v>
      </c>
      <c r="G58" s="8"/>
      <c r="H58" s="8">
        <v>3000</v>
      </c>
      <c r="I58" s="8">
        <v>2000</v>
      </c>
      <c r="J58" s="8">
        <v>2000</v>
      </c>
      <c r="K58" s="8">
        <v>2000</v>
      </c>
      <c r="L58" s="8">
        <v>1000</v>
      </c>
      <c r="M58" s="8">
        <v>3000</v>
      </c>
      <c r="N58" s="8">
        <v>1000</v>
      </c>
      <c r="O58" s="8">
        <v>0</v>
      </c>
      <c r="P58" s="8">
        <v>2500</v>
      </c>
      <c r="Q58" s="8">
        <v>1500</v>
      </c>
      <c r="R58" s="8">
        <v>1500</v>
      </c>
      <c r="S58" s="118">
        <f t="shared" si="5"/>
        <v>19500</v>
      </c>
      <c r="T58" s="60">
        <f t="shared" si="1"/>
        <v>1950</v>
      </c>
      <c r="U58" s="61">
        <f t="shared" si="9"/>
        <v>5000</v>
      </c>
      <c r="V58" s="61">
        <f t="shared" si="6"/>
        <v>5000</v>
      </c>
      <c r="W58" s="61">
        <f t="shared" si="7"/>
        <v>4000</v>
      </c>
      <c r="X58" s="62">
        <f t="shared" si="8"/>
        <v>5500</v>
      </c>
    </row>
    <row r="59" spans="1:24" x14ac:dyDescent="0.3">
      <c r="A59" s="38">
        <v>54</v>
      </c>
      <c r="B59" s="39" t="s">
        <v>57</v>
      </c>
      <c r="C59" s="34">
        <f>BCG!C59</f>
        <v>328544</v>
      </c>
      <c r="D59" s="35">
        <f t="shared" si="2"/>
        <v>14127.391999999998</v>
      </c>
      <c r="E59" s="36">
        <f t="shared" si="3"/>
        <v>56668.122389173848</v>
      </c>
      <c r="F59" s="139">
        <f t="shared" si="4"/>
        <v>4730</v>
      </c>
      <c r="G59" s="8"/>
      <c r="H59" s="8">
        <v>5000</v>
      </c>
      <c r="I59" s="8">
        <v>0</v>
      </c>
      <c r="J59" s="8">
        <v>2500</v>
      </c>
      <c r="K59" s="8">
        <v>1500</v>
      </c>
      <c r="L59" s="8">
        <v>3000</v>
      </c>
      <c r="M59" s="8">
        <v>5000</v>
      </c>
      <c r="N59" s="8">
        <v>4000</v>
      </c>
      <c r="O59" s="8">
        <v>3500</v>
      </c>
      <c r="P59" s="8">
        <v>5000</v>
      </c>
      <c r="Q59" s="8">
        <v>3500</v>
      </c>
      <c r="R59" s="8">
        <v>2500</v>
      </c>
      <c r="S59" s="118">
        <f t="shared" si="5"/>
        <v>35500</v>
      </c>
      <c r="T59" s="60">
        <f t="shared" si="1"/>
        <v>3550</v>
      </c>
      <c r="U59" s="61">
        <f t="shared" si="9"/>
        <v>5000</v>
      </c>
      <c r="V59" s="61">
        <f t="shared" si="6"/>
        <v>7000</v>
      </c>
      <c r="W59" s="61">
        <f t="shared" si="7"/>
        <v>12500</v>
      </c>
      <c r="X59" s="62">
        <f t="shared" si="8"/>
        <v>11000</v>
      </c>
    </row>
    <row r="60" spans="1:24" x14ac:dyDescent="0.3">
      <c r="A60" s="38">
        <v>55</v>
      </c>
      <c r="B60" s="39" t="s">
        <v>58</v>
      </c>
      <c r="C60" s="34">
        <f>BCG!C60</f>
        <v>268188</v>
      </c>
      <c r="D60" s="35">
        <f t="shared" si="2"/>
        <v>11532.083999999999</v>
      </c>
      <c r="E60" s="36">
        <f t="shared" si="3"/>
        <v>46257.762757218989</v>
      </c>
      <c r="F60" s="139">
        <f t="shared" si="4"/>
        <v>3860</v>
      </c>
      <c r="G60" s="8"/>
      <c r="H60" s="8">
        <v>4000</v>
      </c>
      <c r="I60" s="8">
        <v>4000</v>
      </c>
      <c r="J60" s="8">
        <v>3000</v>
      </c>
      <c r="K60" s="8">
        <v>4000</v>
      </c>
      <c r="L60" s="8">
        <v>0</v>
      </c>
      <c r="M60" s="8">
        <v>4000</v>
      </c>
      <c r="N60" s="8">
        <v>3000</v>
      </c>
      <c r="O60" s="8">
        <v>4000</v>
      </c>
      <c r="P60" s="8">
        <v>4000</v>
      </c>
      <c r="Q60" s="8">
        <v>4000</v>
      </c>
      <c r="R60" s="8">
        <v>2000</v>
      </c>
      <c r="S60" s="118">
        <f t="shared" si="5"/>
        <v>36000</v>
      </c>
      <c r="T60" s="60">
        <f t="shared" si="1"/>
        <v>3600</v>
      </c>
      <c r="U60" s="61">
        <f t="shared" si="9"/>
        <v>8000</v>
      </c>
      <c r="V60" s="61">
        <f t="shared" si="6"/>
        <v>7000</v>
      </c>
      <c r="W60" s="61">
        <f t="shared" si="7"/>
        <v>11000</v>
      </c>
      <c r="X60" s="62">
        <f t="shared" si="8"/>
        <v>10000</v>
      </c>
    </row>
    <row r="61" spans="1:24" x14ac:dyDescent="0.3">
      <c r="A61" s="38">
        <v>56</v>
      </c>
      <c r="B61" s="165" t="s">
        <v>59</v>
      </c>
      <c r="C61" s="34">
        <f>BCG!C61</f>
        <v>287179</v>
      </c>
      <c r="D61" s="35">
        <f t="shared" si="2"/>
        <v>12348.696999999998</v>
      </c>
      <c r="E61" s="36">
        <f t="shared" si="3"/>
        <v>49533.379759181589</v>
      </c>
      <c r="F61" s="139">
        <f t="shared" si="4"/>
        <v>4130</v>
      </c>
      <c r="G61" s="8"/>
      <c r="H61" s="8">
        <v>4500</v>
      </c>
      <c r="I61" s="8">
        <v>4500</v>
      </c>
      <c r="J61" s="8">
        <v>0</v>
      </c>
      <c r="K61" s="8">
        <v>0</v>
      </c>
      <c r="L61" s="8">
        <v>4500</v>
      </c>
      <c r="M61" s="8">
        <v>4500</v>
      </c>
      <c r="N61" s="8">
        <v>1000</v>
      </c>
      <c r="O61" s="8">
        <v>4500</v>
      </c>
      <c r="P61" s="8">
        <v>4500</v>
      </c>
      <c r="Q61" s="8">
        <v>3000</v>
      </c>
      <c r="R61" s="8">
        <v>1500</v>
      </c>
      <c r="S61" s="118">
        <f t="shared" si="5"/>
        <v>32500</v>
      </c>
      <c r="T61" s="60">
        <f t="shared" si="1"/>
        <v>3611.1111111111113</v>
      </c>
      <c r="U61" s="61">
        <f t="shared" si="9"/>
        <v>9000</v>
      </c>
      <c r="V61" s="61">
        <f t="shared" si="6"/>
        <v>4500</v>
      </c>
      <c r="W61" s="61">
        <f t="shared" si="7"/>
        <v>10000</v>
      </c>
      <c r="X61" s="62">
        <f t="shared" si="8"/>
        <v>9000</v>
      </c>
    </row>
    <row r="62" spans="1:24" x14ac:dyDescent="0.3">
      <c r="A62" s="38">
        <v>57</v>
      </c>
      <c r="B62" s="39" t="s">
        <v>60</v>
      </c>
      <c r="C62" s="34">
        <f>BCG!C62</f>
        <v>204012</v>
      </c>
      <c r="D62" s="35">
        <f t="shared" si="2"/>
        <v>8772.5159999999996</v>
      </c>
      <c r="E62" s="36">
        <f t="shared" si="3"/>
        <v>35188.519604254332</v>
      </c>
      <c r="F62" s="139">
        <f t="shared" si="4"/>
        <v>2940</v>
      </c>
      <c r="G62" s="8"/>
      <c r="H62" s="8">
        <v>3000</v>
      </c>
      <c r="I62" s="8">
        <v>3000</v>
      </c>
      <c r="J62" s="8">
        <v>2000</v>
      </c>
      <c r="K62" s="8">
        <v>1000</v>
      </c>
      <c r="L62" s="8">
        <v>3000</v>
      </c>
      <c r="M62" s="8">
        <v>3000</v>
      </c>
      <c r="N62" s="8">
        <v>1000</v>
      </c>
      <c r="O62" s="8">
        <v>1000</v>
      </c>
      <c r="P62" s="8">
        <v>3000</v>
      </c>
      <c r="Q62" s="8">
        <v>0</v>
      </c>
      <c r="R62" s="8">
        <v>2000</v>
      </c>
      <c r="S62" s="118">
        <f t="shared" si="5"/>
        <v>22000</v>
      </c>
      <c r="T62" s="60">
        <f t="shared" si="1"/>
        <v>2200</v>
      </c>
      <c r="U62" s="61">
        <f t="shared" si="9"/>
        <v>6000</v>
      </c>
      <c r="V62" s="61">
        <f t="shared" si="6"/>
        <v>6000</v>
      </c>
      <c r="W62" s="61">
        <f t="shared" si="7"/>
        <v>5000</v>
      </c>
      <c r="X62" s="62">
        <f t="shared" si="8"/>
        <v>5000</v>
      </c>
    </row>
    <row r="63" spans="1:24" x14ac:dyDescent="0.3">
      <c r="A63" s="38">
        <v>58</v>
      </c>
      <c r="B63" s="39" t="s">
        <v>61</v>
      </c>
      <c r="C63" s="34">
        <f>BCG!C63</f>
        <v>208163</v>
      </c>
      <c r="D63" s="35">
        <f t="shared" si="2"/>
        <v>8951.009</v>
      </c>
      <c r="E63" s="36">
        <f t="shared" si="3"/>
        <v>35904.494864911845</v>
      </c>
      <c r="F63" s="139">
        <f t="shared" si="4"/>
        <v>3000</v>
      </c>
      <c r="G63" s="8"/>
      <c r="H63" s="8">
        <v>3000</v>
      </c>
      <c r="I63" s="8">
        <v>500</v>
      </c>
      <c r="J63" s="8">
        <v>0</v>
      </c>
      <c r="K63" s="8">
        <v>3000</v>
      </c>
      <c r="L63" s="8">
        <v>0</v>
      </c>
      <c r="M63" s="8">
        <v>3000</v>
      </c>
      <c r="N63" s="8">
        <v>3000</v>
      </c>
      <c r="O63" s="8">
        <v>3000</v>
      </c>
      <c r="P63" s="8">
        <v>2500</v>
      </c>
      <c r="Q63" s="8">
        <v>2500</v>
      </c>
      <c r="R63" s="8">
        <v>2000</v>
      </c>
      <c r="S63" s="118">
        <f t="shared" si="5"/>
        <v>22500</v>
      </c>
      <c r="T63" s="60">
        <f t="shared" si="1"/>
        <v>2500</v>
      </c>
      <c r="U63" s="61">
        <f t="shared" si="9"/>
        <v>3500</v>
      </c>
      <c r="V63" s="61">
        <f t="shared" si="6"/>
        <v>3000</v>
      </c>
      <c r="W63" s="61">
        <f t="shared" si="7"/>
        <v>9000</v>
      </c>
      <c r="X63" s="62">
        <f t="shared" si="8"/>
        <v>7000</v>
      </c>
    </row>
    <row r="64" spans="1:24" x14ac:dyDescent="0.3">
      <c r="A64" s="38">
        <v>59</v>
      </c>
      <c r="B64" s="39" t="s">
        <v>62</v>
      </c>
      <c r="C64" s="34">
        <f>BCG!C64</f>
        <v>241878</v>
      </c>
      <c r="D64" s="35">
        <f t="shared" si="2"/>
        <v>10400.753999999999</v>
      </c>
      <c r="E64" s="36">
        <f t="shared" si="3"/>
        <v>41719.745626913267</v>
      </c>
      <c r="F64" s="139">
        <f t="shared" si="4"/>
        <v>3480</v>
      </c>
      <c r="G64" s="8"/>
      <c r="H64" s="8">
        <v>3500</v>
      </c>
      <c r="I64" s="8">
        <v>0</v>
      </c>
      <c r="J64" s="8">
        <v>0</v>
      </c>
      <c r="K64" s="8">
        <v>1000</v>
      </c>
      <c r="L64" s="8">
        <v>3000</v>
      </c>
      <c r="M64" s="8">
        <v>3500</v>
      </c>
      <c r="N64" s="8">
        <v>0</v>
      </c>
      <c r="O64" s="8">
        <v>3500</v>
      </c>
      <c r="P64" s="8">
        <v>3500</v>
      </c>
      <c r="Q64" s="8">
        <v>3500</v>
      </c>
      <c r="R64" s="8">
        <v>2000</v>
      </c>
      <c r="S64" s="118">
        <f t="shared" si="5"/>
        <v>23500</v>
      </c>
      <c r="T64" s="60">
        <f t="shared" si="1"/>
        <v>2937.5</v>
      </c>
      <c r="U64" s="61">
        <f t="shared" si="9"/>
        <v>3500</v>
      </c>
      <c r="V64" s="61">
        <f t="shared" si="6"/>
        <v>4000</v>
      </c>
      <c r="W64" s="61">
        <f t="shared" si="7"/>
        <v>7000</v>
      </c>
      <c r="X64" s="62">
        <f t="shared" si="8"/>
        <v>9000</v>
      </c>
    </row>
    <row r="65" spans="1:24" x14ac:dyDescent="0.3">
      <c r="A65" s="38">
        <v>60</v>
      </c>
      <c r="B65" s="39" t="s">
        <v>63</v>
      </c>
      <c r="C65" s="34">
        <f>BCG!C65</f>
        <v>178909</v>
      </c>
      <c r="D65" s="35">
        <f t="shared" si="2"/>
        <v>7693.0869999999995</v>
      </c>
      <c r="E65" s="36">
        <f t="shared" si="3"/>
        <v>30858.688968676048</v>
      </c>
      <c r="F65" s="139">
        <f t="shared" si="4"/>
        <v>2580</v>
      </c>
      <c r="G65" s="8"/>
      <c r="H65" s="8">
        <v>3000</v>
      </c>
      <c r="I65" s="8">
        <v>0</v>
      </c>
      <c r="J65" s="8">
        <v>0</v>
      </c>
      <c r="K65" s="8">
        <v>0</v>
      </c>
      <c r="L65" s="8">
        <v>0</v>
      </c>
      <c r="M65" s="8">
        <v>3000</v>
      </c>
      <c r="N65" s="8">
        <v>3000</v>
      </c>
      <c r="O65" s="8">
        <v>4000</v>
      </c>
      <c r="P65" s="8">
        <v>3000</v>
      </c>
      <c r="Q65" s="8">
        <v>3000</v>
      </c>
      <c r="R65" s="8">
        <v>500</v>
      </c>
      <c r="S65" s="118">
        <f t="shared" si="5"/>
        <v>19500</v>
      </c>
      <c r="T65" s="60">
        <f t="shared" si="1"/>
        <v>2785.7142857142858</v>
      </c>
      <c r="U65" s="61">
        <f t="shared" si="9"/>
        <v>3000</v>
      </c>
      <c r="V65" s="61">
        <f t="shared" si="6"/>
        <v>0</v>
      </c>
      <c r="W65" s="61">
        <f t="shared" si="7"/>
        <v>10000</v>
      </c>
      <c r="X65" s="62">
        <f t="shared" si="8"/>
        <v>6500</v>
      </c>
    </row>
    <row r="66" spans="1:24" x14ac:dyDescent="0.3">
      <c r="A66" s="38">
        <v>61</v>
      </c>
      <c r="B66" s="39" t="s">
        <v>64</v>
      </c>
      <c r="C66" s="34">
        <f>BCG!C66</f>
        <v>258073</v>
      </c>
      <c r="D66" s="35">
        <f t="shared" si="2"/>
        <v>11097.138999999999</v>
      </c>
      <c r="E66" s="36">
        <f t="shared" si="3"/>
        <v>44513.101287320002</v>
      </c>
      <c r="F66" s="139">
        <f t="shared" si="4"/>
        <v>3710</v>
      </c>
      <c r="G66" s="8"/>
      <c r="H66" s="8">
        <v>4000</v>
      </c>
      <c r="I66" s="8">
        <v>1500</v>
      </c>
      <c r="J66" s="8">
        <v>2000</v>
      </c>
      <c r="K66" s="8">
        <v>2000</v>
      </c>
      <c r="L66" s="8">
        <v>2500</v>
      </c>
      <c r="M66" s="8">
        <v>4000</v>
      </c>
      <c r="N66" s="8">
        <v>2000</v>
      </c>
      <c r="O66" s="8">
        <v>2000</v>
      </c>
      <c r="P66" s="8">
        <v>2000</v>
      </c>
      <c r="Q66" s="8">
        <v>2500</v>
      </c>
      <c r="R66" s="8">
        <v>2000</v>
      </c>
      <c r="S66" s="118">
        <f t="shared" si="5"/>
        <v>26500</v>
      </c>
      <c r="T66" s="60">
        <f t="shared" si="1"/>
        <v>2409.090909090909</v>
      </c>
      <c r="U66" s="61">
        <f t="shared" si="9"/>
        <v>5500</v>
      </c>
      <c r="V66" s="61">
        <f t="shared" si="6"/>
        <v>6500</v>
      </c>
      <c r="W66" s="61">
        <f t="shared" si="7"/>
        <v>8000</v>
      </c>
      <c r="X66" s="62">
        <f t="shared" si="8"/>
        <v>6500</v>
      </c>
    </row>
    <row r="67" spans="1:24" x14ac:dyDescent="0.3">
      <c r="A67" s="38">
        <v>62</v>
      </c>
      <c r="B67" s="39" t="s">
        <v>65</v>
      </c>
      <c r="C67" s="34">
        <f>BCG!C67</f>
        <v>95623</v>
      </c>
      <c r="D67" s="35">
        <f t="shared" si="2"/>
        <v>4111.7889999999998</v>
      </c>
      <c r="E67" s="36">
        <f t="shared" si="3"/>
        <v>16493.303384691153</v>
      </c>
      <c r="F67" s="139">
        <f t="shared" si="4"/>
        <v>1380</v>
      </c>
      <c r="G67" s="8"/>
      <c r="H67" s="8">
        <v>1500</v>
      </c>
      <c r="I67" s="8">
        <v>1500</v>
      </c>
      <c r="J67" s="8">
        <v>0</v>
      </c>
      <c r="K67" s="8">
        <v>0</v>
      </c>
      <c r="L67" s="8">
        <v>1500</v>
      </c>
      <c r="M67" s="8">
        <v>1500</v>
      </c>
      <c r="N67" s="8">
        <v>1500</v>
      </c>
      <c r="O67" s="8">
        <v>1500</v>
      </c>
      <c r="P67" s="8">
        <v>1500</v>
      </c>
      <c r="Q67" s="8">
        <v>0</v>
      </c>
      <c r="R67" s="8">
        <v>500</v>
      </c>
      <c r="S67" s="118">
        <f t="shared" si="5"/>
        <v>11000</v>
      </c>
      <c r="T67" s="60">
        <f t="shared" si="1"/>
        <v>1375</v>
      </c>
      <c r="U67" s="61">
        <f t="shared" si="9"/>
        <v>3000</v>
      </c>
      <c r="V67" s="61">
        <f t="shared" si="6"/>
        <v>1500</v>
      </c>
      <c r="W67" s="61">
        <f t="shared" si="7"/>
        <v>4500</v>
      </c>
      <c r="X67" s="62">
        <f t="shared" si="8"/>
        <v>2000</v>
      </c>
    </row>
    <row r="68" spans="1:24" x14ac:dyDescent="0.3">
      <c r="A68" s="38">
        <v>63</v>
      </c>
      <c r="B68" s="39" t="s">
        <v>66</v>
      </c>
      <c r="C68" s="34">
        <f>BCG!C68</f>
        <v>214057</v>
      </c>
      <c r="D68" s="35">
        <f t="shared" si="2"/>
        <v>9204.4509999999991</v>
      </c>
      <c r="E68" s="36">
        <f t="shared" si="3"/>
        <v>36921.107292354711</v>
      </c>
      <c r="F68" s="139">
        <f t="shared" si="4"/>
        <v>3080</v>
      </c>
      <c r="G68" s="8"/>
      <c r="H68" s="8">
        <v>3500</v>
      </c>
      <c r="I68" s="8">
        <v>0</v>
      </c>
      <c r="J68" s="8">
        <v>0</v>
      </c>
      <c r="K68" s="8">
        <v>3000</v>
      </c>
      <c r="L68" s="8">
        <v>3500</v>
      </c>
      <c r="M68" s="8">
        <v>3500</v>
      </c>
      <c r="N68" s="8">
        <v>0</v>
      </c>
      <c r="O68" s="8">
        <v>3500</v>
      </c>
      <c r="P68" s="8">
        <v>3500</v>
      </c>
      <c r="Q68" s="8">
        <v>0</v>
      </c>
      <c r="R68" s="8">
        <v>2000</v>
      </c>
      <c r="S68" s="118">
        <f t="shared" si="5"/>
        <v>22500</v>
      </c>
      <c r="T68" s="60">
        <f t="shared" si="1"/>
        <v>3214.2857142857142</v>
      </c>
      <c r="U68" s="61">
        <f t="shared" si="9"/>
        <v>3500</v>
      </c>
      <c r="V68" s="61">
        <f t="shared" si="6"/>
        <v>6500</v>
      </c>
      <c r="W68" s="61">
        <f t="shared" si="7"/>
        <v>7000</v>
      </c>
      <c r="X68" s="62">
        <f t="shared" si="8"/>
        <v>5500</v>
      </c>
    </row>
    <row r="69" spans="1:24" x14ac:dyDescent="0.3">
      <c r="A69" s="38">
        <v>64</v>
      </c>
      <c r="B69" s="39" t="s">
        <v>67</v>
      </c>
      <c r="C69" s="34">
        <f>BCG!C69</f>
        <v>277379</v>
      </c>
      <c r="D69" s="35">
        <f t="shared" si="2"/>
        <v>11927.296999999999</v>
      </c>
      <c r="E69" s="36">
        <f t="shared" si="3"/>
        <v>47843.050307376339</v>
      </c>
      <c r="F69" s="139">
        <f t="shared" si="4"/>
        <v>3990</v>
      </c>
      <c r="G69" s="8"/>
      <c r="H69" s="8">
        <v>4000</v>
      </c>
      <c r="I69" s="8">
        <v>4000</v>
      </c>
      <c r="J69" s="8">
        <v>4000</v>
      </c>
      <c r="K69" s="8">
        <v>4000</v>
      </c>
      <c r="L69" s="8">
        <v>4000</v>
      </c>
      <c r="M69" s="8">
        <v>4000</v>
      </c>
      <c r="N69" s="8">
        <v>4000</v>
      </c>
      <c r="O69" s="8">
        <v>4000</v>
      </c>
      <c r="P69" s="8">
        <v>4000</v>
      </c>
      <c r="Q69" s="8">
        <v>4000</v>
      </c>
      <c r="R69" s="8">
        <v>2000</v>
      </c>
      <c r="S69" s="118">
        <f t="shared" si="5"/>
        <v>42000</v>
      </c>
      <c r="T69" s="60">
        <f t="shared" si="1"/>
        <v>3818.181818181818</v>
      </c>
      <c r="U69" s="61">
        <f t="shared" si="9"/>
        <v>8000</v>
      </c>
      <c r="V69" s="61">
        <f t="shared" si="6"/>
        <v>12000</v>
      </c>
      <c r="W69" s="61">
        <f t="shared" si="7"/>
        <v>12000</v>
      </c>
      <c r="X69" s="62">
        <f t="shared" si="8"/>
        <v>10000</v>
      </c>
    </row>
    <row r="70" spans="1:24" x14ac:dyDescent="0.3">
      <c r="A70" s="38">
        <v>65</v>
      </c>
      <c r="B70" s="39" t="s">
        <v>68</v>
      </c>
      <c r="C70" s="34">
        <f>BCG!C70</f>
        <v>423991</v>
      </c>
      <c r="D70" s="35">
        <f t="shared" si="2"/>
        <v>18231.612999999998</v>
      </c>
      <c r="E70" s="36">
        <f t="shared" si="3"/>
        <v>73131.068836771345</v>
      </c>
      <c r="F70" s="139">
        <f t="shared" si="4"/>
        <v>6100</v>
      </c>
      <c r="G70" s="8"/>
      <c r="H70" s="8">
        <v>6500</v>
      </c>
      <c r="I70" s="8">
        <v>6500</v>
      </c>
      <c r="J70" s="8">
        <v>6500</v>
      </c>
      <c r="K70" s="8">
        <v>6500</v>
      </c>
      <c r="L70" s="8">
        <v>0</v>
      </c>
      <c r="M70" s="8">
        <v>6500</v>
      </c>
      <c r="N70" s="8">
        <v>6500</v>
      </c>
      <c r="O70" s="8">
        <v>5000</v>
      </c>
      <c r="P70" s="8">
        <v>6500</v>
      </c>
      <c r="Q70" s="8">
        <v>0</v>
      </c>
      <c r="R70" s="8">
        <v>1000</v>
      </c>
      <c r="S70" s="118">
        <f t="shared" si="5"/>
        <v>51500</v>
      </c>
      <c r="T70" s="60">
        <f t="shared" ref="T70:T118" si="10">IFERROR((SUMIF(G70:R70,"&gt;0" )/COUNTIF(G70:R70,"&gt;0")),"")</f>
        <v>5722.2222222222226</v>
      </c>
      <c r="U70" s="61">
        <f t="shared" si="9"/>
        <v>13000</v>
      </c>
      <c r="V70" s="61">
        <f t="shared" si="6"/>
        <v>13000</v>
      </c>
      <c r="W70" s="61">
        <f t="shared" si="7"/>
        <v>18000</v>
      </c>
      <c r="X70" s="62">
        <f t="shared" si="8"/>
        <v>7500</v>
      </c>
    </row>
    <row r="71" spans="1:24" x14ac:dyDescent="0.3">
      <c r="A71" s="38">
        <v>66</v>
      </c>
      <c r="B71" s="39" t="s">
        <v>69</v>
      </c>
      <c r="C71" s="34">
        <f>BCG!C71</f>
        <v>134050</v>
      </c>
      <c r="D71" s="35">
        <f t="shared" ref="D71:D117" si="11">C71*0.043</f>
        <v>5764.15</v>
      </c>
      <c r="E71" s="36">
        <f t="shared" ref="E71:E117" si="12">(D71/$D$118)*$E$118</f>
        <v>23121.292144336083</v>
      </c>
      <c r="F71" s="139">
        <f t="shared" ref="F71:F117" si="13">CEILING((E71/12),10)</f>
        <v>1930</v>
      </c>
      <c r="G71" s="8"/>
      <c r="H71" s="8">
        <v>2000</v>
      </c>
      <c r="I71" s="8">
        <v>1500</v>
      </c>
      <c r="J71" s="8">
        <v>1000</v>
      </c>
      <c r="K71" s="8">
        <v>500</v>
      </c>
      <c r="L71" s="8">
        <v>1000</v>
      </c>
      <c r="M71" s="8">
        <v>2000</v>
      </c>
      <c r="N71" s="8">
        <v>1000</v>
      </c>
      <c r="O71" s="8">
        <v>1500</v>
      </c>
      <c r="P71" s="8">
        <v>2000</v>
      </c>
      <c r="Q71" s="8">
        <v>2000</v>
      </c>
      <c r="R71" s="8">
        <v>0</v>
      </c>
      <c r="S71" s="118">
        <f t="shared" ref="S71:S117" si="14">SUM(G71:R71)</f>
        <v>14500</v>
      </c>
      <c r="T71" s="60">
        <f t="shared" si="10"/>
        <v>1450</v>
      </c>
      <c r="U71" s="61">
        <f t="shared" si="9"/>
        <v>3500</v>
      </c>
      <c r="V71" s="61">
        <f t="shared" ref="V71:V118" si="15">SUM(J71:L71)</f>
        <v>2500</v>
      </c>
      <c r="W71" s="61">
        <f t="shared" ref="W71:W118" si="16">SUM(M71:O71)</f>
        <v>4500</v>
      </c>
      <c r="X71" s="62">
        <f t="shared" ref="X71:X118" si="17">SUM(P71:R71)</f>
        <v>4000</v>
      </c>
    </row>
    <row r="72" spans="1:24" x14ac:dyDescent="0.3">
      <c r="A72" s="38">
        <v>67</v>
      </c>
      <c r="B72" s="39" t="s">
        <v>70</v>
      </c>
      <c r="C72" s="34">
        <f>BCG!C72</f>
        <v>410516</v>
      </c>
      <c r="D72" s="35">
        <f t="shared" si="11"/>
        <v>17652.187999999998</v>
      </c>
      <c r="E72" s="36">
        <f t="shared" si="12"/>
        <v>70806.865840539132</v>
      </c>
      <c r="F72" s="139">
        <f t="shared" si="13"/>
        <v>5910</v>
      </c>
      <c r="G72" s="8"/>
      <c r="H72" s="8">
        <v>6000</v>
      </c>
      <c r="I72" s="8">
        <v>6000</v>
      </c>
      <c r="J72" s="8">
        <v>4000</v>
      </c>
      <c r="K72" s="8">
        <v>0</v>
      </c>
      <c r="L72" s="8">
        <v>0</v>
      </c>
      <c r="M72" s="8">
        <v>6000</v>
      </c>
      <c r="N72" s="8">
        <v>5000</v>
      </c>
      <c r="O72" s="8">
        <v>6000</v>
      </c>
      <c r="P72" s="8">
        <v>6000</v>
      </c>
      <c r="Q72" s="8">
        <v>0</v>
      </c>
      <c r="R72" s="8">
        <v>0</v>
      </c>
      <c r="S72" s="118">
        <f t="shared" si="14"/>
        <v>39000</v>
      </c>
      <c r="T72" s="60">
        <f t="shared" si="10"/>
        <v>5571.4285714285716</v>
      </c>
      <c r="U72" s="61">
        <f t="shared" ref="U72:U118" si="18">SUM(G72:I72)</f>
        <v>12000</v>
      </c>
      <c r="V72" s="61">
        <f t="shared" si="15"/>
        <v>4000</v>
      </c>
      <c r="W72" s="61">
        <f t="shared" si="16"/>
        <v>17000</v>
      </c>
      <c r="X72" s="62">
        <f t="shared" si="17"/>
        <v>6000</v>
      </c>
    </row>
    <row r="73" spans="1:24" x14ac:dyDescent="0.3">
      <c r="A73" s="38">
        <v>68</v>
      </c>
      <c r="B73" s="39" t="s">
        <v>71</v>
      </c>
      <c r="C73" s="34">
        <f>BCG!C73</f>
        <v>241453</v>
      </c>
      <c r="D73" s="35">
        <f t="shared" si="11"/>
        <v>10382.478999999999</v>
      </c>
      <c r="E73" s="36">
        <f t="shared" si="12"/>
        <v>41646.440523136</v>
      </c>
      <c r="F73" s="139">
        <f t="shared" si="13"/>
        <v>3480</v>
      </c>
      <c r="G73" s="8"/>
      <c r="H73" s="8">
        <v>3500</v>
      </c>
      <c r="I73" s="8">
        <v>3000</v>
      </c>
      <c r="J73" s="8">
        <v>1500</v>
      </c>
      <c r="K73" s="8">
        <v>3000</v>
      </c>
      <c r="L73" s="8">
        <v>3500</v>
      </c>
      <c r="M73" s="8">
        <v>3500</v>
      </c>
      <c r="N73" s="8">
        <v>3000</v>
      </c>
      <c r="O73" s="8">
        <v>3500</v>
      </c>
      <c r="P73" s="8">
        <v>3500</v>
      </c>
      <c r="Q73" s="8">
        <v>0</v>
      </c>
      <c r="R73" s="8">
        <v>2000</v>
      </c>
      <c r="S73" s="118">
        <f t="shared" si="14"/>
        <v>30000</v>
      </c>
      <c r="T73" s="60">
        <f t="shared" si="10"/>
        <v>3000</v>
      </c>
      <c r="U73" s="61">
        <f t="shared" si="18"/>
        <v>6500</v>
      </c>
      <c r="V73" s="61">
        <f t="shared" si="15"/>
        <v>8000</v>
      </c>
      <c r="W73" s="61">
        <f t="shared" si="16"/>
        <v>10000</v>
      </c>
      <c r="X73" s="62">
        <f t="shared" si="17"/>
        <v>5500</v>
      </c>
    </row>
    <row r="74" spans="1:24" x14ac:dyDescent="0.3">
      <c r="A74" s="38">
        <v>69</v>
      </c>
      <c r="B74" s="39" t="s">
        <v>72</v>
      </c>
      <c r="C74" s="34">
        <f>BCG!C74</f>
        <v>458158</v>
      </c>
      <c r="D74" s="35">
        <f t="shared" si="11"/>
        <v>19700.793999999998</v>
      </c>
      <c r="E74" s="36">
        <f t="shared" si="12"/>
        <v>79024.281732672374</v>
      </c>
      <c r="F74" s="139">
        <f t="shared" si="13"/>
        <v>6590</v>
      </c>
      <c r="G74" s="8"/>
      <c r="H74" s="8">
        <v>7000</v>
      </c>
      <c r="I74" s="8">
        <v>3000</v>
      </c>
      <c r="J74" s="8">
        <v>3000</v>
      </c>
      <c r="K74" s="8">
        <v>6000</v>
      </c>
      <c r="L74" s="8">
        <v>6000</v>
      </c>
      <c r="M74" s="8">
        <v>7000</v>
      </c>
      <c r="N74" s="8">
        <v>7000</v>
      </c>
      <c r="O74" s="8">
        <v>6000</v>
      </c>
      <c r="P74" s="8">
        <v>7000</v>
      </c>
      <c r="Q74" s="8">
        <v>7000</v>
      </c>
      <c r="R74" s="8">
        <v>3000</v>
      </c>
      <c r="S74" s="118">
        <f t="shared" si="14"/>
        <v>62000</v>
      </c>
      <c r="T74" s="60">
        <f t="shared" si="10"/>
        <v>5636.363636363636</v>
      </c>
      <c r="U74" s="61">
        <f t="shared" si="18"/>
        <v>10000</v>
      </c>
      <c r="V74" s="61">
        <f t="shared" si="15"/>
        <v>15000</v>
      </c>
      <c r="W74" s="61">
        <f t="shared" si="16"/>
        <v>20000</v>
      </c>
      <c r="X74" s="62">
        <f t="shared" si="17"/>
        <v>17000</v>
      </c>
    </row>
    <row r="75" spans="1:24" x14ac:dyDescent="0.3">
      <c r="A75" s="38">
        <v>70</v>
      </c>
      <c r="B75" s="39" t="s">
        <v>73</v>
      </c>
      <c r="C75" s="34">
        <f>BCG!C75</f>
        <v>275450</v>
      </c>
      <c r="D75" s="35">
        <f t="shared" si="11"/>
        <v>11844.349999999999</v>
      </c>
      <c r="E75" s="36">
        <f t="shared" si="12"/>
        <v>47510.331377526105</v>
      </c>
      <c r="F75" s="139">
        <f t="shared" si="13"/>
        <v>3960</v>
      </c>
      <c r="G75" s="8"/>
      <c r="H75" s="8">
        <v>4000</v>
      </c>
      <c r="I75" s="8">
        <v>4000</v>
      </c>
      <c r="J75" s="8">
        <v>500</v>
      </c>
      <c r="K75" s="8">
        <v>2500</v>
      </c>
      <c r="L75" s="8">
        <v>3000</v>
      </c>
      <c r="M75" s="8">
        <v>4000</v>
      </c>
      <c r="N75" s="8">
        <v>2000</v>
      </c>
      <c r="O75" s="8">
        <v>3000</v>
      </c>
      <c r="P75" s="8">
        <v>4000</v>
      </c>
      <c r="Q75" s="8">
        <v>3000</v>
      </c>
      <c r="R75" s="8">
        <v>3000</v>
      </c>
      <c r="S75" s="118">
        <f t="shared" si="14"/>
        <v>33000</v>
      </c>
      <c r="T75" s="60">
        <f t="shared" si="10"/>
        <v>3000</v>
      </c>
      <c r="U75" s="61">
        <f t="shared" si="18"/>
        <v>8000</v>
      </c>
      <c r="V75" s="61">
        <f t="shared" si="15"/>
        <v>6000</v>
      </c>
      <c r="W75" s="61">
        <f t="shared" si="16"/>
        <v>9000</v>
      </c>
      <c r="X75" s="62">
        <f t="shared" si="17"/>
        <v>10000</v>
      </c>
    </row>
    <row r="76" spans="1:24" x14ac:dyDescent="0.3">
      <c r="A76" s="38">
        <v>71</v>
      </c>
      <c r="B76" s="39" t="s">
        <v>74</v>
      </c>
      <c r="C76" s="34">
        <f>BCG!C76</f>
        <v>94573</v>
      </c>
      <c r="D76" s="35">
        <f t="shared" si="11"/>
        <v>4066.6389999999997</v>
      </c>
      <c r="E76" s="36">
        <f t="shared" si="12"/>
        <v>16312.19665771202</v>
      </c>
      <c r="F76" s="139">
        <f t="shared" si="13"/>
        <v>1360</v>
      </c>
      <c r="G76" s="8"/>
      <c r="H76" s="8">
        <v>1500</v>
      </c>
      <c r="I76" s="8">
        <v>1000</v>
      </c>
      <c r="J76" s="8">
        <v>1500</v>
      </c>
      <c r="K76" s="8">
        <v>1500</v>
      </c>
      <c r="L76" s="8">
        <v>2000</v>
      </c>
      <c r="M76" s="8">
        <v>1500</v>
      </c>
      <c r="N76" s="8">
        <v>1000</v>
      </c>
      <c r="O76" s="8">
        <v>1000</v>
      </c>
      <c r="P76" s="8">
        <v>1500</v>
      </c>
      <c r="Q76" s="8">
        <v>0</v>
      </c>
      <c r="R76" s="8">
        <v>1500</v>
      </c>
      <c r="S76" s="118">
        <f t="shared" si="14"/>
        <v>14000</v>
      </c>
      <c r="T76" s="60">
        <f t="shared" si="10"/>
        <v>1400</v>
      </c>
      <c r="U76" s="61">
        <f t="shared" si="18"/>
        <v>2500</v>
      </c>
      <c r="V76" s="61">
        <f t="shared" si="15"/>
        <v>5000</v>
      </c>
      <c r="W76" s="61">
        <f t="shared" si="16"/>
        <v>3500</v>
      </c>
      <c r="X76" s="62">
        <f t="shared" si="17"/>
        <v>3000</v>
      </c>
    </row>
    <row r="77" spans="1:24" x14ac:dyDescent="0.3">
      <c r="A77" s="38">
        <v>72</v>
      </c>
      <c r="B77" s="39" t="s">
        <v>75</v>
      </c>
      <c r="C77" s="34">
        <f>BCG!C77</f>
        <v>352864</v>
      </c>
      <c r="D77" s="35">
        <f t="shared" si="11"/>
        <v>15173.151999999998</v>
      </c>
      <c r="E77" s="36">
        <f t="shared" si="12"/>
        <v>60862.899151204823</v>
      </c>
      <c r="F77" s="139">
        <f t="shared" si="13"/>
        <v>5080</v>
      </c>
      <c r="G77" s="8"/>
      <c r="H77" s="8">
        <v>5500</v>
      </c>
      <c r="I77" s="8">
        <v>5500</v>
      </c>
      <c r="J77" s="8">
        <v>0</v>
      </c>
      <c r="K77" s="8">
        <v>2000</v>
      </c>
      <c r="L77" s="8">
        <v>3000</v>
      </c>
      <c r="M77" s="8">
        <v>5500</v>
      </c>
      <c r="N77" s="8">
        <v>4000</v>
      </c>
      <c r="O77" s="8">
        <v>3000</v>
      </c>
      <c r="P77" s="8">
        <v>5500</v>
      </c>
      <c r="Q77" s="8">
        <v>3000</v>
      </c>
      <c r="R77" s="8">
        <v>3000</v>
      </c>
      <c r="S77" s="118">
        <f t="shared" si="14"/>
        <v>40000</v>
      </c>
      <c r="T77" s="60">
        <f t="shared" si="10"/>
        <v>4000</v>
      </c>
      <c r="U77" s="61">
        <f t="shared" si="18"/>
        <v>11000</v>
      </c>
      <c r="V77" s="61">
        <f t="shared" si="15"/>
        <v>5000</v>
      </c>
      <c r="W77" s="61">
        <f t="shared" si="16"/>
        <v>12500</v>
      </c>
      <c r="X77" s="62">
        <f t="shared" si="17"/>
        <v>11500</v>
      </c>
    </row>
    <row r="78" spans="1:24" x14ac:dyDescent="0.3">
      <c r="A78" s="38">
        <v>73</v>
      </c>
      <c r="B78" s="39" t="s">
        <v>76</v>
      </c>
      <c r="C78" s="34">
        <f>BCG!C78</f>
        <v>186176</v>
      </c>
      <c r="D78" s="35">
        <f t="shared" si="11"/>
        <v>8005.5679999999993</v>
      </c>
      <c r="E78" s="36">
        <f t="shared" si="12"/>
        <v>32112.120001968775</v>
      </c>
      <c r="F78" s="139">
        <f t="shared" si="13"/>
        <v>2680</v>
      </c>
      <c r="G78" s="8"/>
      <c r="H78" s="8">
        <v>3000</v>
      </c>
      <c r="I78" s="8">
        <v>3000</v>
      </c>
      <c r="J78" s="8">
        <v>2000</v>
      </c>
      <c r="K78" s="8">
        <v>2000</v>
      </c>
      <c r="L78" s="8">
        <v>3000</v>
      </c>
      <c r="M78" s="8">
        <v>0</v>
      </c>
      <c r="N78" s="8">
        <v>3000</v>
      </c>
      <c r="O78" s="8">
        <v>3000</v>
      </c>
      <c r="P78" s="8">
        <v>3000</v>
      </c>
      <c r="Q78" s="8">
        <v>2500</v>
      </c>
      <c r="R78" s="8">
        <v>2500</v>
      </c>
      <c r="S78" s="118">
        <f t="shared" si="14"/>
        <v>27000</v>
      </c>
      <c r="T78" s="60">
        <f t="shared" si="10"/>
        <v>2700</v>
      </c>
      <c r="U78" s="61">
        <f t="shared" si="18"/>
        <v>6000</v>
      </c>
      <c r="V78" s="61">
        <f t="shared" si="15"/>
        <v>7000</v>
      </c>
      <c r="W78" s="61">
        <f t="shared" si="16"/>
        <v>6000</v>
      </c>
      <c r="X78" s="62">
        <f t="shared" si="17"/>
        <v>8000</v>
      </c>
    </row>
    <row r="79" spans="1:24" x14ac:dyDescent="0.3">
      <c r="A79" s="38">
        <v>74</v>
      </c>
      <c r="B79" s="39" t="s">
        <v>77</v>
      </c>
      <c r="C79" s="34">
        <f>BCG!C79</f>
        <v>296649</v>
      </c>
      <c r="D79" s="35">
        <f t="shared" si="11"/>
        <v>12755.906999999999</v>
      </c>
      <c r="E79" s="36">
        <f t="shared" si="12"/>
        <v>51166.789953936255</v>
      </c>
      <c r="F79" s="139">
        <f t="shared" si="13"/>
        <v>4270</v>
      </c>
      <c r="G79" s="8"/>
      <c r="H79" s="8">
        <v>4500</v>
      </c>
      <c r="I79" s="8">
        <v>0</v>
      </c>
      <c r="J79" s="8">
        <v>4500</v>
      </c>
      <c r="K79" s="8">
        <v>3000</v>
      </c>
      <c r="L79" s="8">
        <v>4500</v>
      </c>
      <c r="M79" s="8">
        <v>3000</v>
      </c>
      <c r="N79" s="8">
        <v>4500</v>
      </c>
      <c r="O79" s="8">
        <v>3000</v>
      </c>
      <c r="P79" s="8">
        <v>2000</v>
      </c>
      <c r="Q79" s="8">
        <v>4500</v>
      </c>
      <c r="R79" s="8">
        <v>500</v>
      </c>
      <c r="S79" s="118">
        <f t="shared" si="14"/>
        <v>34000</v>
      </c>
      <c r="T79" s="60">
        <f t="shared" si="10"/>
        <v>3400</v>
      </c>
      <c r="U79" s="61">
        <f t="shared" si="18"/>
        <v>4500</v>
      </c>
      <c r="V79" s="61">
        <f t="shared" si="15"/>
        <v>12000</v>
      </c>
      <c r="W79" s="61">
        <f t="shared" si="16"/>
        <v>10500</v>
      </c>
      <c r="X79" s="62">
        <f t="shared" si="17"/>
        <v>7000</v>
      </c>
    </row>
    <row r="80" spans="1:24" x14ac:dyDescent="0.3">
      <c r="A80" s="38">
        <v>75</v>
      </c>
      <c r="B80" s="39" t="s">
        <v>78</v>
      </c>
      <c r="C80" s="34">
        <f>BCG!C80</f>
        <v>292951</v>
      </c>
      <c r="D80" s="35">
        <f t="shared" si="11"/>
        <v>12596.892999999998</v>
      </c>
      <c r="E80" s="36">
        <f t="shared" si="12"/>
        <v>50528.94930977546</v>
      </c>
      <c r="F80" s="139">
        <f t="shared" si="13"/>
        <v>4220</v>
      </c>
      <c r="G80" s="8"/>
      <c r="H80" s="8">
        <v>4500</v>
      </c>
      <c r="I80" s="8">
        <v>0</v>
      </c>
      <c r="J80" s="8">
        <v>4000</v>
      </c>
      <c r="K80" s="8">
        <v>4000</v>
      </c>
      <c r="L80" s="8">
        <v>0</v>
      </c>
      <c r="M80" s="8">
        <v>4500</v>
      </c>
      <c r="N80" s="8">
        <v>4500</v>
      </c>
      <c r="O80" s="8">
        <v>1000</v>
      </c>
      <c r="P80" s="8">
        <v>4500</v>
      </c>
      <c r="Q80" s="8">
        <v>4500</v>
      </c>
      <c r="R80" s="8">
        <v>0</v>
      </c>
      <c r="S80" s="118">
        <f t="shared" si="14"/>
        <v>31500</v>
      </c>
      <c r="T80" s="60">
        <f t="shared" si="10"/>
        <v>3937.5</v>
      </c>
      <c r="U80" s="61">
        <f t="shared" si="18"/>
        <v>4500</v>
      </c>
      <c r="V80" s="61">
        <f t="shared" si="15"/>
        <v>8000</v>
      </c>
      <c r="W80" s="61">
        <f t="shared" si="16"/>
        <v>10000</v>
      </c>
      <c r="X80" s="62">
        <f t="shared" si="17"/>
        <v>9000</v>
      </c>
    </row>
    <row r="81" spans="1:24" x14ac:dyDescent="0.3">
      <c r="A81" s="38">
        <v>76</v>
      </c>
      <c r="B81" s="39" t="s">
        <v>79</v>
      </c>
      <c r="C81" s="34">
        <f>BCG!C81</f>
        <v>479172</v>
      </c>
      <c r="D81" s="35">
        <f t="shared" si="11"/>
        <v>20604.395999999997</v>
      </c>
      <c r="E81" s="36">
        <f t="shared" si="12"/>
        <v>82648.831028614761</v>
      </c>
      <c r="F81" s="139">
        <f t="shared" si="13"/>
        <v>6890</v>
      </c>
      <c r="G81" s="8"/>
      <c r="H81" s="8">
        <v>7000</v>
      </c>
      <c r="I81" s="8">
        <v>7000</v>
      </c>
      <c r="J81" s="8">
        <v>0</v>
      </c>
      <c r="K81" s="8">
        <v>6000</v>
      </c>
      <c r="L81" s="8">
        <v>4000</v>
      </c>
      <c r="M81" s="8">
        <v>7000</v>
      </c>
      <c r="N81" s="8">
        <v>1500</v>
      </c>
      <c r="O81" s="8">
        <v>7000</v>
      </c>
      <c r="P81" s="8">
        <v>7000</v>
      </c>
      <c r="Q81" s="8">
        <v>5000</v>
      </c>
      <c r="R81" s="8">
        <v>4000</v>
      </c>
      <c r="S81" s="118">
        <f t="shared" si="14"/>
        <v>55500</v>
      </c>
      <c r="T81" s="60">
        <f t="shared" si="10"/>
        <v>5550</v>
      </c>
      <c r="U81" s="61">
        <f t="shared" si="18"/>
        <v>14000</v>
      </c>
      <c r="V81" s="61">
        <f t="shared" si="15"/>
        <v>10000</v>
      </c>
      <c r="W81" s="61">
        <f t="shared" si="16"/>
        <v>15500</v>
      </c>
      <c r="X81" s="62">
        <f t="shared" si="17"/>
        <v>16000</v>
      </c>
    </row>
    <row r="82" spans="1:24" x14ac:dyDescent="0.3">
      <c r="A82" s="38">
        <v>77</v>
      </c>
      <c r="B82" s="39" t="s">
        <v>80</v>
      </c>
      <c r="C82" s="34">
        <f>BCG!C82</f>
        <v>492804</v>
      </c>
      <c r="D82" s="35">
        <f t="shared" si="11"/>
        <v>21190.572</v>
      </c>
      <c r="E82" s="36">
        <f t="shared" si="12"/>
        <v>85000.113792595293</v>
      </c>
      <c r="F82" s="139">
        <f t="shared" si="13"/>
        <v>7090</v>
      </c>
      <c r="G82" s="8"/>
      <c r="H82" s="8">
        <v>7500</v>
      </c>
      <c r="I82" s="8">
        <v>2000</v>
      </c>
      <c r="J82" s="8">
        <v>2000</v>
      </c>
      <c r="K82" s="8">
        <v>7500</v>
      </c>
      <c r="L82" s="8">
        <v>7500</v>
      </c>
      <c r="M82" s="8">
        <v>7500</v>
      </c>
      <c r="N82" s="8">
        <v>7500</v>
      </c>
      <c r="O82" s="8">
        <v>7500</v>
      </c>
      <c r="P82" s="8">
        <v>7500</v>
      </c>
      <c r="Q82" s="8">
        <v>5000</v>
      </c>
      <c r="R82" s="8">
        <v>2500</v>
      </c>
      <c r="S82" s="118">
        <f t="shared" si="14"/>
        <v>64000</v>
      </c>
      <c r="T82" s="60">
        <f t="shared" si="10"/>
        <v>5818.181818181818</v>
      </c>
      <c r="U82" s="61">
        <f t="shared" si="18"/>
        <v>9500</v>
      </c>
      <c r="V82" s="61">
        <f t="shared" si="15"/>
        <v>17000</v>
      </c>
      <c r="W82" s="61">
        <f t="shared" si="16"/>
        <v>22500</v>
      </c>
      <c r="X82" s="62">
        <f t="shared" si="17"/>
        <v>15000</v>
      </c>
    </row>
    <row r="83" spans="1:24" x14ac:dyDescent="0.3">
      <c r="A83" s="38">
        <v>78</v>
      </c>
      <c r="B83" s="39" t="s">
        <v>81</v>
      </c>
      <c r="C83" s="34">
        <f>BCG!C83</f>
        <v>474144</v>
      </c>
      <c r="D83" s="35">
        <f t="shared" si="11"/>
        <v>20388.191999999999</v>
      </c>
      <c r="E83" s="36">
        <f t="shared" si="12"/>
        <v>81781.588530280409</v>
      </c>
      <c r="F83" s="139">
        <f t="shared" si="13"/>
        <v>6820</v>
      </c>
      <c r="G83" s="8"/>
      <c r="H83" s="8">
        <v>7000</v>
      </c>
      <c r="I83" s="8">
        <v>6000</v>
      </c>
      <c r="J83" s="8">
        <v>0</v>
      </c>
      <c r="K83" s="8">
        <v>7000</v>
      </c>
      <c r="L83" s="8">
        <v>4000</v>
      </c>
      <c r="M83" s="8">
        <v>7000</v>
      </c>
      <c r="N83" s="8">
        <v>4000</v>
      </c>
      <c r="O83" s="8">
        <v>3500</v>
      </c>
      <c r="P83" s="8">
        <v>7000</v>
      </c>
      <c r="Q83" s="8">
        <v>3000</v>
      </c>
      <c r="R83" s="8">
        <v>2000</v>
      </c>
      <c r="S83" s="118">
        <f t="shared" si="14"/>
        <v>50500</v>
      </c>
      <c r="T83" s="60">
        <f t="shared" si="10"/>
        <v>5050</v>
      </c>
      <c r="U83" s="61">
        <f t="shared" si="18"/>
        <v>13000</v>
      </c>
      <c r="V83" s="61">
        <f t="shared" si="15"/>
        <v>11000</v>
      </c>
      <c r="W83" s="61">
        <f t="shared" si="16"/>
        <v>14500</v>
      </c>
      <c r="X83" s="62">
        <f t="shared" si="17"/>
        <v>12000</v>
      </c>
    </row>
    <row r="84" spans="1:24" x14ac:dyDescent="0.3">
      <c r="A84" s="38">
        <v>79</v>
      </c>
      <c r="B84" s="39" t="s">
        <v>82</v>
      </c>
      <c r="C84" s="34">
        <f>BCG!C84</f>
        <v>185519</v>
      </c>
      <c r="D84" s="35">
        <f t="shared" si="11"/>
        <v>7977.3169999999991</v>
      </c>
      <c r="E84" s="36">
        <f t="shared" si="12"/>
        <v>31998.798935658975</v>
      </c>
      <c r="F84" s="139">
        <f t="shared" si="13"/>
        <v>2670</v>
      </c>
      <c r="G84" s="8"/>
      <c r="H84" s="8">
        <v>3000</v>
      </c>
      <c r="I84" s="8">
        <v>1500</v>
      </c>
      <c r="J84" s="8">
        <v>0</v>
      </c>
      <c r="K84" s="8">
        <v>500</v>
      </c>
      <c r="L84" s="8">
        <v>2000</v>
      </c>
      <c r="M84" s="8">
        <v>3000</v>
      </c>
      <c r="N84" s="8">
        <v>0</v>
      </c>
      <c r="O84" s="8">
        <v>500</v>
      </c>
      <c r="P84" s="8">
        <v>3000</v>
      </c>
      <c r="Q84" s="8">
        <v>1000</v>
      </c>
      <c r="R84" s="8">
        <v>1500</v>
      </c>
      <c r="S84" s="118">
        <f t="shared" si="14"/>
        <v>16000</v>
      </c>
      <c r="T84" s="60">
        <f t="shared" si="10"/>
        <v>1777.7777777777778</v>
      </c>
      <c r="U84" s="61">
        <f t="shared" si="18"/>
        <v>4500</v>
      </c>
      <c r="V84" s="61">
        <f t="shared" si="15"/>
        <v>2500</v>
      </c>
      <c r="W84" s="61">
        <f t="shared" si="16"/>
        <v>3500</v>
      </c>
      <c r="X84" s="62">
        <f t="shared" si="17"/>
        <v>5500</v>
      </c>
    </row>
    <row r="85" spans="1:24" x14ac:dyDescent="0.3">
      <c r="A85" s="38">
        <v>80</v>
      </c>
      <c r="B85" s="39" t="s">
        <v>83</v>
      </c>
      <c r="C85" s="34">
        <f>BCG!C85</f>
        <v>331266</v>
      </c>
      <c r="D85" s="35">
        <f t="shared" si="11"/>
        <v>14244.437999999998</v>
      </c>
      <c r="E85" s="36">
        <f t="shared" si="12"/>
        <v>57137.620018542606</v>
      </c>
      <c r="F85" s="139">
        <f t="shared" si="13"/>
        <v>4770</v>
      </c>
      <c r="G85" s="8"/>
      <c r="H85" s="8">
        <v>5000</v>
      </c>
      <c r="I85" s="8">
        <v>2500</v>
      </c>
      <c r="J85" s="8">
        <v>3000</v>
      </c>
      <c r="K85" s="8">
        <v>3000</v>
      </c>
      <c r="L85" s="8">
        <v>3500</v>
      </c>
      <c r="M85" s="8">
        <v>5000</v>
      </c>
      <c r="N85" s="8">
        <v>3000</v>
      </c>
      <c r="O85" s="8">
        <v>3000</v>
      </c>
      <c r="P85" s="8">
        <v>3000</v>
      </c>
      <c r="Q85" s="8">
        <v>4000</v>
      </c>
      <c r="R85" s="8">
        <v>3000</v>
      </c>
      <c r="S85" s="118">
        <f t="shared" si="14"/>
        <v>38000</v>
      </c>
      <c r="T85" s="60">
        <f t="shared" si="10"/>
        <v>3454.5454545454545</v>
      </c>
      <c r="U85" s="61">
        <f t="shared" si="18"/>
        <v>7500</v>
      </c>
      <c r="V85" s="61">
        <f t="shared" si="15"/>
        <v>9500</v>
      </c>
      <c r="W85" s="61">
        <f t="shared" si="16"/>
        <v>11000</v>
      </c>
      <c r="X85" s="62">
        <f t="shared" si="17"/>
        <v>10000</v>
      </c>
    </row>
    <row r="86" spans="1:24" x14ac:dyDescent="0.3">
      <c r="A86" s="38">
        <v>81</v>
      </c>
      <c r="B86" s="39" t="s">
        <v>84</v>
      </c>
      <c r="C86" s="34">
        <f>BCG!C86</f>
        <v>104539</v>
      </c>
      <c r="D86" s="35">
        <f t="shared" si="11"/>
        <v>4495.1769999999997</v>
      </c>
      <c r="E86" s="36">
        <f t="shared" si="12"/>
        <v>18031.158220639685</v>
      </c>
      <c r="F86" s="139">
        <f t="shared" si="13"/>
        <v>1510</v>
      </c>
      <c r="G86" s="8"/>
      <c r="H86" s="8">
        <v>2000</v>
      </c>
      <c r="I86" s="8">
        <v>2000</v>
      </c>
      <c r="J86" s="8">
        <v>0</v>
      </c>
      <c r="K86" s="8">
        <v>0</v>
      </c>
      <c r="L86" s="8">
        <v>2000</v>
      </c>
      <c r="M86" s="8">
        <v>2000</v>
      </c>
      <c r="N86" s="8">
        <v>2000</v>
      </c>
      <c r="O86" s="8">
        <v>1500</v>
      </c>
      <c r="P86" s="8">
        <v>1000</v>
      </c>
      <c r="Q86" s="8">
        <v>500</v>
      </c>
      <c r="R86" s="8">
        <v>1000</v>
      </c>
      <c r="S86" s="118">
        <f t="shared" si="14"/>
        <v>14000</v>
      </c>
      <c r="T86" s="60">
        <f t="shared" si="10"/>
        <v>1555.5555555555557</v>
      </c>
      <c r="U86" s="61">
        <f t="shared" si="18"/>
        <v>4000</v>
      </c>
      <c r="V86" s="61">
        <f t="shared" si="15"/>
        <v>2000</v>
      </c>
      <c r="W86" s="61">
        <f t="shared" si="16"/>
        <v>5500</v>
      </c>
      <c r="X86" s="62">
        <f t="shared" si="17"/>
        <v>2500</v>
      </c>
    </row>
    <row r="87" spans="1:24" x14ac:dyDescent="0.3">
      <c r="A87" s="38">
        <v>82</v>
      </c>
      <c r="B87" s="39" t="s">
        <v>85</v>
      </c>
      <c r="C87" s="34">
        <f>BCG!C87</f>
        <v>137489</v>
      </c>
      <c r="D87" s="35">
        <f t="shared" si="11"/>
        <v>5912.0269999999991</v>
      </c>
      <c r="E87" s="36">
        <f t="shared" si="12"/>
        <v>23714.459795842024</v>
      </c>
      <c r="F87" s="139">
        <f t="shared" si="13"/>
        <v>1980</v>
      </c>
      <c r="G87" s="8"/>
      <c r="H87" s="8">
        <v>2000</v>
      </c>
      <c r="I87" s="8">
        <v>2000</v>
      </c>
      <c r="J87" s="8">
        <v>2000</v>
      </c>
      <c r="K87" s="8">
        <v>1000</v>
      </c>
      <c r="L87" s="8">
        <v>2000</v>
      </c>
      <c r="M87" s="8">
        <v>2000</v>
      </c>
      <c r="N87" s="8">
        <v>2000</v>
      </c>
      <c r="O87" s="8">
        <v>2000</v>
      </c>
      <c r="P87" s="8">
        <v>2000</v>
      </c>
      <c r="Q87" s="8">
        <v>2000</v>
      </c>
      <c r="R87" s="8">
        <v>1000</v>
      </c>
      <c r="S87" s="118">
        <f t="shared" si="14"/>
        <v>20000</v>
      </c>
      <c r="T87" s="60">
        <f t="shared" si="10"/>
        <v>1818.1818181818182</v>
      </c>
      <c r="U87" s="61">
        <f t="shared" si="18"/>
        <v>4000</v>
      </c>
      <c r="V87" s="61">
        <f t="shared" si="15"/>
        <v>5000</v>
      </c>
      <c r="W87" s="61">
        <f t="shared" si="16"/>
        <v>6000</v>
      </c>
      <c r="X87" s="62">
        <f t="shared" si="17"/>
        <v>5000</v>
      </c>
    </row>
    <row r="88" spans="1:24" x14ac:dyDescent="0.3">
      <c r="A88" s="38">
        <v>83</v>
      </c>
      <c r="B88" s="39" t="s">
        <v>86</v>
      </c>
      <c r="C88" s="34">
        <f>BCG!C88</f>
        <v>251512</v>
      </c>
      <c r="D88" s="35">
        <f t="shared" si="11"/>
        <v>10815.016</v>
      </c>
      <c r="E88" s="36">
        <f t="shared" si="12"/>
        <v>43381.4429675961</v>
      </c>
      <c r="F88" s="139">
        <f t="shared" si="13"/>
        <v>3620</v>
      </c>
      <c r="G88" s="8"/>
      <c r="H88" s="8">
        <v>4000</v>
      </c>
      <c r="I88" s="8">
        <v>4000</v>
      </c>
      <c r="J88" s="8">
        <v>4000</v>
      </c>
      <c r="K88" s="8">
        <v>4000</v>
      </c>
      <c r="L88" s="8">
        <v>4000</v>
      </c>
      <c r="M88" s="8">
        <v>4000</v>
      </c>
      <c r="N88" s="8">
        <v>4000</v>
      </c>
      <c r="O88" s="8">
        <v>4000</v>
      </c>
      <c r="P88" s="8">
        <v>4000</v>
      </c>
      <c r="Q88" s="8">
        <v>4000</v>
      </c>
      <c r="R88" s="8">
        <v>4000</v>
      </c>
      <c r="S88" s="118">
        <f t="shared" si="14"/>
        <v>44000</v>
      </c>
      <c r="T88" s="60">
        <f t="shared" si="10"/>
        <v>4000</v>
      </c>
      <c r="U88" s="61">
        <f t="shared" si="18"/>
        <v>8000</v>
      </c>
      <c r="V88" s="61">
        <f t="shared" si="15"/>
        <v>12000</v>
      </c>
      <c r="W88" s="61">
        <f t="shared" si="16"/>
        <v>12000</v>
      </c>
      <c r="X88" s="62">
        <f t="shared" si="17"/>
        <v>12000</v>
      </c>
    </row>
    <row r="89" spans="1:24" x14ac:dyDescent="0.3">
      <c r="A89" s="38">
        <v>84</v>
      </c>
      <c r="B89" s="39" t="s">
        <v>87</v>
      </c>
      <c r="C89" s="34">
        <f>BCG!C89</f>
        <v>688819</v>
      </c>
      <c r="D89" s="35">
        <f t="shared" si="11"/>
        <v>29619.216999999997</v>
      </c>
      <c r="E89" s="36">
        <f t="shared" si="12"/>
        <v>118809.29006765712</v>
      </c>
      <c r="F89" s="139">
        <f t="shared" si="13"/>
        <v>9910</v>
      </c>
      <c r="G89" s="8"/>
      <c r="H89" s="8">
        <v>10000</v>
      </c>
      <c r="I89" s="8">
        <v>3000</v>
      </c>
      <c r="J89" s="8">
        <v>6000</v>
      </c>
      <c r="K89" s="8">
        <v>6000</v>
      </c>
      <c r="L89" s="8">
        <v>10000</v>
      </c>
      <c r="M89" s="8">
        <v>10000</v>
      </c>
      <c r="N89" s="8">
        <v>10000</v>
      </c>
      <c r="O89" s="8">
        <v>10000</v>
      </c>
      <c r="P89" s="8">
        <v>10000</v>
      </c>
      <c r="Q89" s="8">
        <v>0</v>
      </c>
      <c r="R89" s="8">
        <v>6500</v>
      </c>
      <c r="S89" s="118">
        <f t="shared" si="14"/>
        <v>81500</v>
      </c>
      <c r="T89" s="60">
        <f t="shared" si="10"/>
        <v>8150</v>
      </c>
      <c r="U89" s="61">
        <f t="shared" si="18"/>
        <v>13000</v>
      </c>
      <c r="V89" s="61">
        <f t="shared" si="15"/>
        <v>22000</v>
      </c>
      <c r="W89" s="61">
        <f t="shared" si="16"/>
        <v>30000</v>
      </c>
      <c r="X89" s="62">
        <f t="shared" si="17"/>
        <v>16500</v>
      </c>
    </row>
    <row r="90" spans="1:24" x14ac:dyDescent="0.3">
      <c r="A90" s="38">
        <v>85</v>
      </c>
      <c r="B90" s="39" t="s">
        <v>88</v>
      </c>
      <c r="C90" s="34">
        <f>BCG!C90</f>
        <v>599817</v>
      </c>
      <c r="D90" s="35">
        <f t="shared" si="11"/>
        <v>25792.130999999998</v>
      </c>
      <c r="E90" s="36">
        <f t="shared" si="12"/>
        <v>103457.99395851724</v>
      </c>
      <c r="F90" s="139">
        <f t="shared" si="13"/>
        <v>8630</v>
      </c>
      <c r="G90" s="8"/>
      <c r="H90" s="8">
        <v>9000</v>
      </c>
      <c r="I90" s="8">
        <v>9000</v>
      </c>
      <c r="J90" s="8">
        <v>0</v>
      </c>
      <c r="K90" s="8">
        <v>9000</v>
      </c>
      <c r="L90" s="8">
        <v>9000</v>
      </c>
      <c r="M90" s="8">
        <v>9000</v>
      </c>
      <c r="N90" s="8">
        <v>4000</v>
      </c>
      <c r="O90" s="8">
        <v>5000</v>
      </c>
      <c r="P90" s="8">
        <v>9000</v>
      </c>
      <c r="Q90" s="8">
        <v>6000</v>
      </c>
      <c r="R90" s="8">
        <v>7000</v>
      </c>
      <c r="S90" s="118">
        <f t="shared" si="14"/>
        <v>76000</v>
      </c>
      <c r="T90" s="60">
        <f t="shared" si="10"/>
        <v>7600</v>
      </c>
      <c r="U90" s="61">
        <f t="shared" si="18"/>
        <v>18000</v>
      </c>
      <c r="V90" s="61">
        <f t="shared" si="15"/>
        <v>18000</v>
      </c>
      <c r="W90" s="61">
        <f t="shared" si="16"/>
        <v>18000</v>
      </c>
      <c r="X90" s="62">
        <f t="shared" si="17"/>
        <v>22000</v>
      </c>
    </row>
    <row r="91" spans="1:24" x14ac:dyDescent="0.3">
      <c r="A91" s="38">
        <v>86</v>
      </c>
      <c r="B91" s="39" t="s">
        <v>89</v>
      </c>
      <c r="C91" s="34">
        <f>BCG!C91</f>
        <v>169691</v>
      </c>
      <c r="D91" s="35">
        <f t="shared" si="11"/>
        <v>7296.7129999999997</v>
      </c>
      <c r="E91" s="36">
        <f t="shared" si="12"/>
        <v>29268.744388396379</v>
      </c>
      <c r="F91" s="139">
        <f t="shared" si="13"/>
        <v>2440</v>
      </c>
      <c r="G91" s="8"/>
      <c r="H91" s="8">
        <v>2500</v>
      </c>
      <c r="I91" s="8">
        <v>2500</v>
      </c>
      <c r="J91" s="8">
        <v>2000</v>
      </c>
      <c r="K91" s="8">
        <v>1500</v>
      </c>
      <c r="L91" s="8">
        <v>1500</v>
      </c>
      <c r="M91" s="8">
        <v>2500</v>
      </c>
      <c r="N91" s="8">
        <v>500</v>
      </c>
      <c r="O91" s="8">
        <v>500</v>
      </c>
      <c r="P91" s="8">
        <v>1000</v>
      </c>
      <c r="Q91" s="8">
        <v>2500</v>
      </c>
      <c r="R91" s="8">
        <v>500</v>
      </c>
      <c r="S91" s="118">
        <f t="shared" si="14"/>
        <v>17500</v>
      </c>
      <c r="T91" s="60">
        <f t="shared" si="10"/>
        <v>1590.909090909091</v>
      </c>
      <c r="U91" s="61">
        <f t="shared" si="18"/>
        <v>5000</v>
      </c>
      <c r="V91" s="61">
        <f t="shared" si="15"/>
        <v>5000</v>
      </c>
      <c r="W91" s="61">
        <f t="shared" si="16"/>
        <v>3500</v>
      </c>
      <c r="X91" s="62">
        <f t="shared" si="17"/>
        <v>4000</v>
      </c>
    </row>
    <row r="92" spans="1:24" x14ac:dyDescent="0.3">
      <c r="A92" s="38">
        <v>87</v>
      </c>
      <c r="B92" s="39" t="s">
        <v>90</v>
      </c>
      <c r="C92" s="34">
        <f>BCG!C92</f>
        <v>197703</v>
      </c>
      <c r="D92" s="35">
        <f t="shared" si="11"/>
        <v>8501.2289999999994</v>
      </c>
      <c r="E92" s="36">
        <f t="shared" si="12"/>
        <v>34100.32689900542</v>
      </c>
      <c r="F92" s="139">
        <f t="shared" si="13"/>
        <v>2850</v>
      </c>
      <c r="G92" s="8"/>
      <c r="H92" s="8">
        <v>3000</v>
      </c>
      <c r="I92" s="8">
        <v>3000</v>
      </c>
      <c r="J92" s="8">
        <v>1000</v>
      </c>
      <c r="K92" s="8">
        <v>1000</v>
      </c>
      <c r="L92" s="8">
        <v>2000</v>
      </c>
      <c r="M92" s="8">
        <v>3000</v>
      </c>
      <c r="N92" s="8">
        <v>3000</v>
      </c>
      <c r="O92" s="8">
        <v>3000</v>
      </c>
      <c r="P92" s="8">
        <v>3000</v>
      </c>
      <c r="Q92" s="8">
        <v>3000</v>
      </c>
      <c r="R92" s="8">
        <v>3000</v>
      </c>
      <c r="S92" s="118">
        <f t="shared" si="14"/>
        <v>28000</v>
      </c>
      <c r="T92" s="60">
        <f t="shared" si="10"/>
        <v>2545.4545454545455</v>
      </c>
      <c r="U92" s="61">
        <f t="shared" si="18"/>
        <v>6000</v>
      </c>
      <c r="V92" s="61">
        <f t="shared" si="15"/>
        <v>4000</v>
      </c>
      <c r="W92" s="61">
        <f t="shared" si="16"/>
        <v>9000</v>
      </c>
      <c r="X92" s="62">
        <f t="shared" si="17"/>
        <v>9000</v>
      </c>
    </row>
    <row r="93" spans="1:24" x14ac:dyDescent="0.3">
      <c r="A93" s="38">
        <v>88</v>
      </c>
      <c r="B93" s="39" t="s">
        <v>91</v>
      </c>
      <c r="C93" s="34">
        <f>BCG!C93</f>
        <v>181863</v>
      </c>
      <c r="D93" s="35">
        <f t="shared" si="11"/>
        <v>7820.1089999999995</v>
      </c>
      <c r="E93" s="36">
        <f t="shared" si="12"/>
        <v>31368.202560577345</v>
      </c>
      <c r="F93" s="139">
        <f t="shared" si="13"/>
        <v>2620</v>
      </c>
      <c r="G93" s="8"/>
      <c r="H93" s="8">
        <v>3000</v>
      </c>
      <c r="I93" s="8">
        <v>3000</v>
      </c>
      <c r="J93" s="8">
        <v>0</v>
      </c>
      <c r="K93" s="8">
        <v>0</v>
      </c>
      <c r="L93" s="8">
        <v>3000</v>
      </c>
      <c r="M93" s="8">
        <v>1500</v>
      </c>
      <c r="N93" s="8">
        <v>3000</v>
      </c>
      <c r="O93" s="8">
        <v>3000</v>
      </c>
      <c r="P93" s="8">
        <v>3000</v>
      </c>
      <c r="Q93" s="8">
        <v>3000</v>
      </c>
      <c r="R93" s="8">
        <v>1500</v>
      </c>
      <c r="S93" s="118">
        <f t="shared" si="14"/>
        <v>24000</v>
      </c>
      <c r="T93" s="60">
        <f t="shared" si="10"/>
        <v>2666.6666666666665</v>
      </c>
      <c r="U93" s="61">
        <f t="shared" si="18"/>
        <v>6000</v>
      </c>
      <c r="V93" s="61">
        <f t="shared" si="15"/>
        <v>3000</v>
      </c>
      <c r="W93" s="61">
        <f t="shared" si="16"/>
        <v>7500</v>
      </c>
      <c r="X93" s="62">
        <f t="shared" si="17"/>
        <v>7500</v>
      </c>
    </row>
    <row r="94" spans="1:24" x14ac:dyDescent="0.3">
      <c r="A94" s="38">
        <v>89</v>
      </c>
      <c r="B94" s="39" t="s">
        <v>127</v>
      </c>
      <c r="C94" s="34">
        <f>BCG!C94</f>
        <v>223229</v>
      </c>
      <c r="D94" s="35">
        <f t="shared" si="11"/>
        <v>9598.8469999999998</v>
      </c>
      <c r="E94" s="36">
        <f t="shared" si="12"/>
        <v>38503.117673166729</v>
      </c>
      <c r="F94" s="139">
        <f t="shared" si="13"/>
        <v>3210</v>
      </c>
      <c r="G94" s="8"/>
      <c r="H94" s="8">
        <v>3500</v>
      </c>
      <c r="I94" s="8">
        <v>3500</v>
      </c>
      <c r="J94" s="8">
        <v>3500</v>
      </c>
      <c r="K94" s="8">
        <v>3000</v>
      </c>
      <c r="L94" s="8">
        <v>0</v>
      </c>
      <c r="M94" s="8">
        <v>3500</v>
      </c>
      <c r="N94" s="8">
        <v>3500</v>
      </c>
      <c r="O94" s="8">
        <v>2000</v>
      </c>
      <c r="P94" s="8">
        <v>3500</v>
      </c>
      <c r="Q94" s="8">
        <v>3500</v>
      </c>
      <c r="R94" s="8">
        <v>3000</v>
      </c>
      <c r="S94" s="118">
        <f t="shared" si="14"/>
        <v>32500</v>
      </c>
      <c r="T94" s="60">
        <f t="shared" si="10"/>
        <v>3250</v>
      </c>
      <c r="U94" s="61">
        <f t="shared" si="18"/>
        <v>7000</v>
      </c>
      <c r="V94" s="61">
        <f t="shared" si="15"/>
        <v>6500</v>
      </c>
      <c r="W94" s="61">
        <f t="shared" si="16"/>
        <v>9000</v>
      </c>
      <c r="X94" s="62">
        <f t="shared" si="17"/>
        <v>10000</v>
      </c>
    </row>
    <row r="95" spans="1:24" x14ac:dyDescent="0.3">
      <c r="A95" s="38">
        <v>90</v>
      </c>
      <c r="B95" s="39" t="s">
        <v>92</v>
      </c>
      <c r="C95" s="34">
        <f>BCG!C95</f>
        <v>253260</v>
      </c>
      <c r="D95" s="35">
        <f t="shared" si="11"/>
        <v>10890.179999999998</v>
      </c>
      <c r="E95" s="36">
        <f t="shared" si="12"/>
        <v>43682.942547367078</v>
      </c>
      <c r="F95" s="139">
        <f t="shared" si="13"/>
        <v>3650</v>
      </c>
      <c r="G95" s="8"/>
      <c r="H95" s="8">
        <v>4000</v>
      </c>
      <c r="I95" s="8">
        <v>0</v>
      </c>
      <c r="J95" s="8">
        <v>0</v>
      </c>
      <c r="K95" s="8">
        <v>1500</v>
      </c>
      <c r="L95" s="8">
        <v>4000</v>
      </c>
      <c r="M95" s="8">
        <v>4000</v>
      </c>
      <c r="N95" s="8">
        <v>2500</v>
      </c>
      <c r="O95" s="8">
        <v>3000</v>
      </c>
      <c r="P95" s="8">
        <v>4000</v>
      </c>
      <c r="Q95" s="8">
        <v>0</v>
      </c>
      <c r="R95" s="8">
        <v>1000</v>
      </c>
      <c r="S95" s="118">
        <f t="shared" si="14"/>
        <v>24000</v>
      </c>
      <c r="T95" s="60">
        <f t="shared" si="10"/>
        <v>3000</v>
      </c>
      <c r="U95" s="61">
        <f t="shared" si="18"/>
        <v>4000</v>
      </c>
      <c r="V95" s="61">
        <f t="shared" si="15"/>
        <v>5500</v>
      </c>
      <c r="W95" s="61">
        <f t="shared" si="16"/>
        <v>9500</v>
      </c>
      <c r="X95" s="62">
        <f t="shared" si="17"/>
        <v>5000</v>
      </c>
    </row>
    <row r="96" spans="1:24" x14ac:dyDescent="0.3">
      <c r="A96" s="38">
        <v>91</v>
      </c>
      <c r="B96" s="39" t="s">
        <v>93</v>
      </c>
      <c r="C96" s="34">
        <f>BCG!C96</f>
        <v>145219</v>
      </c>
      <c r="D96" s="35">
        <f t="shared" si="11"/>
        <v>6244.4169999999995</v>
      </c>
      <c r="E96" s="36">
        <f t="shared" si="12"/>
        <v>25047.750271602697</v>
      </c>
      <c r="F96" s="139">
        <f t="shared" si="13"/>
        <v>2090</v>
      </c>
      <c r="G96" s="8"/>
      <c r="H96" s="8">
        <v>2500</v>
      </c>
      <c r="I96" s="8">
        <v>500</v>
      </c>
      <c r="J96" s="8">
        <v>1000</v>
      </c>
      <c r="K96" s="8">
        <v>2000</v>
      </c>
      <c r="L96" s="8">
        <v>2500</v>
      </c>
      <c r="M96" s="8">
        <v>2500</v>
      </c>
      <c r="N96" s="8">
        <v>1500</v>
      </c>
      <c r="O96" s="8">
        <v>2500</v>
      </c>
      <c r="P96" s="8">
        <v>2500</v>
      </c>
      <c r="Q96" s="8">
        <v>2500</v>
      </c>
      <c r="R96" s="8">
        <v>1500</v>
      </c>
      <c r="S96" s="118">
        <f t="shared" si="14"/>
        <v>21500</v>
      </c>
      <c r="T96" s="60">
        <f t="shared" si="10"/>
        <v>1954.5454545454545</v>
      </c>
      <c r="U96" s="61">
        <f t="shared" si="18"/>
        <v>3000</v>
      </c>
      <c r="V96" s="61">
        <f t="shared" si="15"/>
        <v>5500</v>
      </c>
      <c r="W96" s="61">
        <f t="shared" si="16"/>
        <v>6500</v>
      </c>
      <c r="X96" s="62">
        <f t="shared" si="17"/>
        <v>6500</v>
      </c>
    </row>
    <row r="97" spans="1:24" x14ac:dyDescent="0.3">
      <c r="A97" s="38">
        <v>92</v>
      </c>
      <c r="B97" s="39" t="s">
        <v>94</v>
      </c>
      <c r="C97" s="34">
        <f>BCG!C97</f>
        <v>385220</v>
      </c>
      <c r="D97" s="35">
        <f t="shared" si="11"/>
        <v>16564.46</v>
      </c>
      <c r="E97" s="36">
        <f t="shared" si="12"/>
        <v>66443.746063716128</v>
      </c>
      <c r="F97" s="139">
        <f t="shared" si="13"/>
        <v>5540</v>
      </c>
      <c r="G97" s="8"/>
      <c r="H97" s="8">
        <v>6000</v>
      </c>
      <c r="I97" s="8">
        <v>6000</v>
      </c>
      <c r="J97" s="8">
        <v>0</v>
      </c>
      <c r="K97" s="8">
        <v>4000</v>
      </c>
      <c r="L97" s="8">
        <v>4000</v>
      </c>
      <c r="M97" s="8">
        <v>6000</v>
      </c>
      <c r="N97" s="8">
        <v>6000</v>
      </c>
      <c r="O97" s="8">
        <v>6000</v>
      </c>
      <c r="P97" s="8">
        <v>6000</v>
      </c>
      <c r="Q97" s="8">
        <v>6000</v>
      </c>
      <c r="R97" s="8">
        <v>3000</v>
      </c>
      <c r="S97" s="118">
        <f t="shared" si="14"/>
        <v>53000</v>
      </c>
      <c r="T97" s="60">
        <f t="shared" si="10"/>
        <v>5300</v>
      </c>
      <c r="U97" s="61">
        <f t="shared" si="18"/>
        <v>12000</v>
      </c>
      <c r="V97" s="61">
        <f t="shared" si="15"/>
        <v>8000</v>
      </c>
      <c r="W97" s="61">
        <f t="shared" si="16"/>
        <v>18000</v>
      </c>
      <c r="X97" s="62">
        <f t="shared" si="17"/>
        <v>15000</v>
      </c>
    </row>
    <row r="98" spans="1:24" x14ac:dyDescent="0.3">
      <c r="A98" s="38">
        <v>93</v>
      </c>
      <c r="B98" s="39" t="s">
        <v>95</v>
      </c>
      <c r="C98" s="34">
        <f>BCG!C98</f>
        <v>142487</v>
      </c>
      <c r="D98" s="35">
        <f t="shared" si="11"/>
        <v>6126.9409999999998</v>
      </c>
      <c r="E98" s="36">
        <f t="shared" si="12"/>
        <v>24576.527816262707</v>
      </c>
      <c r="F98" s="139">
        <f t="shared" si="13"/>
        <v>2050</v>
      </c>
      <c r="G98" s="8"/>
      <c r="H98" s="8">
        <v>2500</v>
      </c>
      <c r="I98" s="8">
        <v>0</v>
      </c>
      <c r="J98" s="8">
        <v>2000</v>
      </c>
      <c r="K98" s="8">
        <v>500</v>
      </c>
      <c r="L98" s="8">
        <v>2000</v>
      </c>
      <c r="M98" s="8">
        <v>2500</v>
      </c>
      <c r="N98" s="8">
        <v>0</v>
      </c>
      <c r="O98" s="8">
        <v>2000</v>
      </c>
      <c r="P98" s="8">
        <v>1000</v>
      </c>
      <c r="Q98" s="8">
        <v>1000</v>
      </c>
      <c r="R98" s="8">
        <v>1500</v>
      </c>
      <c r="S98" s="118">
        <f t="shared" si="14"/>
        <v>15000</v>
      </c>
      <c r="T98" s="60">
        <f t="shared" si="10"/>
        <v>1666.6666666666667</v>
      </c>
      <c r="U98" s="61">
        <f t="shared" si="18"/>
        <v>2500</v>
      </c>
      <c r="V98" s="61">
        <f t="shared" si="15"/>
        <v>4500</v>
      </c>
      <c r="W98" s="61">
        <f t="shared" si="16"/>
        <v>4500</v>
      </c>
      <c r="X98" s="62">
        <f t="shared" si="17"/>
        <v>3500</v>
      </c>
    </row>
    <row r="99" spans="1:24" x14ac:dyDescent="0.3">
      <c r="A99" s="38">
        <v>94</v>
      </c>
      <c r="B99" s="39" t="s">
        <v>96</v>
      </c>
      <c r="C99" s="34">
        <f>BCG!C99</f>
        <v>66422</v>
      </c>
      <c r="D99" s="35">
        <f t="shared" si="11"/>
        <v>2856.1459999999997</v>
      </c>
      <c r="E99" s="36">
        <f t="shared" si="12"/>
        <v>11456.639066102882</v>
      </c>
      <c r="F99" s="139">
        <f t="shared" si="13"/>
        <v>960</v>
      </c>
      <c r="G99" s="8"/>
      <c r="H99" s="8">
        <v>1000</v>
      </c>
      <c r="I99" s="8">
        <v>1000</v>
      </c>
      <c r="J99" s="8">
        <v>1000</v>
      </c>
      <c r="K99" s="8">
        <v>500</v>
      </c>
      <c r="L99" s="8">
        <v>1000</v>
      </c>
      <c r="M99" s="8">
        <v>1000</v>
      </c>
      <c r="N99" s="8">
        <v>1000</v>
      </c>
      <c r="O99" s="8">
        <v>0</v>
      </c>
      <c r="P99" s="8">
        <v>1000</v>
      </c>
      <c r="Q99" s="8">
        <v>1000</v>
      </c>
      <c r="R99" s="8">
        <v>500</v>
      </c>
      <c r="S99" s="118">
        <f t="shared" si="14"/>
        <v>9000</v>
      </c>
      <c r="T99" s="60">
        <f t="shared" si="10"/>
        <v>900</v>
      </c>
      <c r="U99" s="61">
        <f t="shared" si="18"/>
        <v>2000</v>
      </c>
      <c r="V99" s="61">
        <f t="shared" si="15"/>
        <v>2500</v>
      </c>
      <c r="W99" s="61">
        <f t="shared" si="16"/>
        <v>2000</v>
      </c>
      <c r="X99" s="62">
        <f t="shared" si="17"/>
        <v>2500</v>
      </c>
    </row>
    <row r="100" spans="1:24" x14ac:dyDescent="0.3">
      <c r="A100" s="38">
        <v>95</v>
      </c>
      <c r="B100" s="39" t="s">
        <v>97</v>
      </c>
      <c r="C100" s="34">
        <f>BCG!C100</f>
        <v>489323</v>
      </c>
      <c r="D100" s="35">
        <f t="shared" si="11"/>
        <v>21040.888999999999</v>
      </c>
      <c r="E100" s="36">
        <f t="shared" si="12"/>
        <v>84399.701872010191</v>
      </c>
      <c r="F100" s="139">
        <f t="shared" si="13"/>
        <v>7040</v>
      </c>
      <c r="G100" s="8"/>
      <c r="H100" s="8">
        <v>7500</v>
      </c>
      <c r="I100" s="8">
        <v>7500</v>
      </c>
      <c r="J100" s="8">
        <v>7500</v>
      </c>
      <c r="K100" s="8">
        <v>0</v>
      </c>
      <c r="L100" s="8">
        <v>0</v>
      </c>
      <c r="M100" s="8">
        <v>7500</v>
      </c>
      <c r="N100" s="8">
        <v>3000</v>
      </c>
      <c r="O100" s="8">
        <v>6000</v>
      </c>
      <c r="P100" s="8">
        <v>7500</v>
      </c>
      <c r="Q100" s="8">
        <v>0</v>
      </c>
      <c r="R100" s="8">
        <v>7000</v>
      </c>
      <c r="S100" s="118">
        <f t="shared" si="14"/>
        <v>53500</v>
      </c>
      <c r="T100" s="60">
        <f t="shared" si="10"/>
        <v>6687.5</v>
      </c>
      <c r="U100" s="61">
        <f t="shared" si="18"/>
        <v>15000</v>
      </c>
      <c r="V100" s="61">
        <f t="shared" si="15"/>
        <v>7500</v>
      </c>
      <c r="W100" s="61">
        <f t="shared" si="16"/>
        <v>16500</v>
      </c>
      <c r="X100" s="62">
        <f t="shared" si="17"/>
        <v>14500</v>
      </c>
    </row>
    <row r="101" spans="1:24" x14ac:dyDescent="0.3">
      <c r="A101" s="38">
        <v>96</v>
      </c>
      <c r="B101" s="39" t="s">
        <v>98</v>
      </c>
      <c r="C101" s="34">
        <f>BCG!C101</f>
        <v>128094</v>
      </c>
      <c r="D101" s="35">
        <f t="shared" si="11"/>
        <v>5508.0419999999995</v>
      </c>
      <c r="E101" s="36">
        <f t="shared" si="12"/>
        <v>22093.985795871587</v>
      </c>
      <c r="F101" s="139">
        <f t="shared" si="13"/>
        <v>1850</v>
      </c>
      <c r="G101" s="8"/>
      <c r="H101" s="8">
        <v>2000</v>
      </c>
      <c r="I101" s="8">
        <v>2000</v>
      </c>
      <c r="J101" s="8">
        <v>1000</v>
      </c>
      <c r="K101" s="8">
        <v>1000</v>
      </c>
      <c r="L101" s="8">
        <v>2000</v>
      </c>
      <c r="M101" s="8">
        <v>2000</v>
      </c>
      <c r="N101" s="8">
        <v>2000</v>
      </c>
      <c r="O101" s="8">
        <v>0</v>
      </c>
      <c r="P101" s="8">
        <v>2000</v>
      </c>
      <c r="Q101" s="8">
        <v>1000</v>
      </c>
      <c r="R101" s="8">
        <v>500</v>
      </c>
      <c r="S101" s="118">
        <f t="shared" si="14"/>
        <v>15500</v>
      </c>
      <c r="T101" s="60">
        <f t="shared" si="10"/>
        <v>1550</v>
      </c>
      <c r="U101" s="61">
        <f t="shared" si="18"/>
        <v>4000</v>
      </c>
      <c r="V101" s="61">
        <f t="shared" si="15"/>
        <v>4000</v>
      </c>
      <c r="W101" s="61">
        <f t="shared" si="16"/>
        <v>4000</v>
      </c>
      <c r="X101" s="62">
        <f t="shared" si="17"/>
        <v>3500</v>
      </c>
    </row>
    <row r="102" spans="1:24" x14ac:dyDescent="0.3">
      <c r="A102" s="38">
        <v>97</v>
      </c>
      <c r="B102" s="39" t="s">
        <v>99</v>
      </c>
      <c r="C102" s="34">
        <f>BCG!C102</f>
        <v>105617</v>
      </c>
      <c r="D102" s="35">
        <f t="shared" si="11"/>
        <v>4541.5309999999999</v>
      </c>
      <c r="E102" s="36">
        <f t="shared" si="12"/>
        <v>18217.094460338263</v>
      </c>
      <c r="F102" s="139">
        <f t="shared" si="13"/>
        <v>1520</v>
      </c>
      <c r="G102" s="8"/>
      <c r="H102" s="8">
        <v>2000</v>
      </c>
      <c r="I102" s="8">
        <v>0</v>
      </c>
      <c r="J102" s="8">
        <v>0</v>
      </c>
      <c r="K102" s="8">
        <v>0</v>
      </c>
      <c r="L102" s="8">
        <v>1000</v>
      </c>
      <c r="M102" s="8">
        <v>1000</v>
      </c>
      <c r="N102" s="8">
        <v>1500</v>
      </c>
      <c r="O102" s="8">
        <v>2000</v>
      </c>
      <c r="P102" s="8">
        <v>2000</v>
      </c>
      <c r="Q102" s="8">
        <v>0</v>
      </c>
      <c r="R102" s="8">
        <v>0</v>
      </c>
      <c r="S102" s="118">
        <f t="shared" si="14"/>
        <v>9500</v>
      </c>
      <c r="T102" s="60">
        <f t="shared" si="10"/>
        <v>1583.3333333333333</v>
      </c>
      <c r="U102" s="61">
        <f t="shared" si="18"/>
        <v>2000</v>
      </c>
      <c r="V102" s="61">
        <f t="shared" si="15"/>
        <v>1000</v>
      </c>
      <c r="W102" s="61">
        <f t="shared" si="16"/>
        <v>4500</v>
      </c>
      <c r="X102" s="62">
        <f t="shared" si="17"/>
        <v>2000</v>
      </c>
    </row>
    <row r="103" spans="1:24" x14ac:dyDescent="0.3">
      <c r="A103" s="38">
        <v>98</v>
      </c>
      <c r="B103" s="39" t="s">
        <v>100</v>
      </c>
      <c r="C103" s="34">
        <f>BCG!C103</f>
        <v>388011</v>
      </c>
      <c r="D103" s="35">
        <f t="shared" si="11"/>
        <v>16684.472999999998</v>
      </c>
      <c r="E103" s="36">
        <f t="shared" si="12"/>
        <v>66925.144992286369</v>
      </c>
      <c r="F103" s="139">
        <f t="shared" si="13"/>
        <v>5580</v>
      </c>
      <c r="G103" s="8"/>
      <c r="H103" s="8">
        <v>6000</v>
      </c>
      <c r="I103" s="8">
        <v>4000</v>
      </c>
      <c r="J103" s="8">
        <v>4000</v>
      </c>
      <c r="K103" s="8">
        <v>5000</v>
      </c>
      <c r="L103" s="8">
        <v>5000</v>
      </c>
      <c r="M103" s="8">
        <v>6000</v>
      </c>
      <c r="N103" s="8">
        <v>5000</v>
      </c>
      <c r="O103" s="8">
        <v>4000</v>
      </c>
      <c r="P103" s="8">
        <v>6000</v>
      </c>
      <c r="Q103" s="8">
        <v>6000</v>
      </c>
      <c r="R103" s="8">
        <v>1500</v>
      </c>
      <c r="S103" s="118">
        <f t="shared" si="14"/>
        <v>52500</v>
      </c>
      <c r="T103" s="60">
        <f t="shared" si="10"/>
        <v>4772.727272727273</v>
      </c>
      <c r="U103" s="61">
        <f t="shared" si="18"/>
        <v>10000</v>
      </c>
      <c r="V103" s="61">
        <f t="shared" si="15"/>
        <v>14000</v>
      </c>
      <c r="W103" s="61">
        <f t="shared" si="16"/>
        <v>15000</v>
      </c>
      <c r="X103" s="62">
        <f t="shared" si="17"/>
        <v>13500</v>
      </c>
    </row>
    <row r="104" spans="1:24" x14ac:dyDescent="0.3">
      <c r="A104" s="38">
        <v>99</v>
      </c>
      <c r="B104" s="39" t="s">
        <v>101</v>
      </c>
      <c r="C104" s="34">
        <f>BCG!C104</f>
        <v>183723</v>
      </c>
      <c r="D104" s="35">
        <f t="shared" si="11"/>
        <v>7900.088999999999</v>
      </c>
      <c r="E104" s="36">
        <f t="shared" si="12"/>
        <v>31689.020191226093</v>
      </c>
      <c r="F104" s="139">
        <f t="shared" si="13"/>
        <v>2650</v>
      </c>
      <c r="G104" s="8"/>
      <c r="H104" s="8">
        <v>3000</v>
      </c>
      <c r="I104" s="8">
        <v>0</v>
      </c>
      <c r="J104" s="8">
        <v>2000</v>
      </c>
      <c r="K104" s="8">
        <v>1000</v>
      </c>
      <c r="L104" s="8">
        <v>1000</v>
      </c>
      <c r="M104" s="8">
        <v>1000</v>
      </c>
      <c r="N104" s="8">
        <v>2000</v>
      </c>
      <c r="O104" s="8">
        <v>3000</v>
      </c>
      <c r="P104" s="8">
        <v>3000</v>
      </c>
      <c r="Q104" s="8">
        <v>1000</v>
      </c>
      <c r="R104" s="8">
        <v>3000</v>
      </c>
      <c r="S104" s="118">
        <f t="shared" si="14"/>
        <v>20000</v>
      </c>
      <c r="T104" s="60">
        <f t="shared" si="10"/>
        <v>2000</v>
      </c>
      <c r="U104" s="61">
        <f t="shared" si="18"/>
        <v>3000</v>
      </c>
      <c r="V104" s="61">
        <f t="shared" si="15"/>
        <v>4000</v>
      </c>
      <c r="W104" s="61">
        <f t="shared" si="16"/>
        <v>6000</v>
      </c>
      <c r="X104" s="62">
        <f t="shared" si="17"/>
        <v>7000</v>
      </c>
    </row>
    <row r="105" spans="1:24" x14ac:dyDescent="0.3">
      <c r="A105" s="38">
        <v>100</v>
      </c>
      <c r="B105" s="39" t="s">
        <v>102</v>
      </c>
      <c r="C105" s="34">
        <f>BCG!C105</f>
        <v>386074</v>
      </c>
      <c r="D105" s="35">
        <f t="shared" si="11"/>
        <v>16601.181999999997</v>
      </c>
      <c r="E105" s="36">
        <f t="shared" si="12"/>
        <v>66591.046201659148</v>
      </c>
      <c r="F105" s="139">
        <f t="shared" si="13"/>
        <v>5550</v>
      </c>
      <c r="G105" s="8"/>
      <c r="H105" s="8">
        <v>6000</v>
      </c>
      <c r="I105" s="8">
        <v>4000</v>
      </c>
      <c r="J105" s="8">
        <v>4500</v>
      </c>
      <c r="K105" s="8">
        <v>4500</v>
      </c>
      <c r="L105" s="8">
        <v>4500</v>
      </c>
      <c r="M105" s="8">
        <v>6000</v>
      </c>
      <c r="N105" s="8">
        <v>4500</v>
      </c>
      <c r="O105" s="8">
        <v>5000</v>
      </c>
      <c r="P105" s="8">
        <v>6000</v>
      </c>
      <c r="Q105" s="8">
        <v>6000</v>
      </c>
      <c r="R105" s="8">
        <v>5000</v>
      </c>
      <c r="S105" s="118">
        <f t="shared" si="14"/>
        <v>56000</v>
      </c>
      <c r="T105" s="60">
        <f t="shared" si="10"/>
        <v>5090.909090909091</v>
      </c>
      <c r="U105" s="61">
        <f t="shared" si="18"/>
        <v>10000</v>
      </c>
      <c r="V105" s="61">
        <f t="shared" si="15"/>
        <v>13500</v>
      </c>
      <c r="W105" s="61">
        <f t="shared" si="16"/>
        <v>15500</v>
      </c>
      <c r="X105" s="62">
        <f t="shared" si="17"/>
        <v>17000</v>
      </c>
    </row>
    <row r="106" spans="1:24" x14ac:dyDescent="0.3">
      <c r="A106" s="38">
        <v>101</v>
      </c>
      <c r="B106" s="39" t="s">
        <v>103</v>
      </c>
      <c r="C106" s="34">
        <f>BCG!C106</f>
        <v>518008</v>
      </c>
      <c r="D106" s="35">
        <f t="shared" si="11"/>
        <v>22274.343999999997</v>
      </c>
      <c r="E106" s="36">
        <f t="shared" si="12"/>
        <v>89347.365170482997</v>
      </c>
      <c r="F106" s="139">
        <f t="shared" si="13"/>
        <v>7450</v>
      </c>
      <c r="G106" s="8"/>
      <c r="H106" s="8">
        <v>7500</v>
      </c>
      <c r="I106" s="8">
        <v>4000</v>
      </c>
      <c r="J106" s="8">
        <v>6000</v>
      </c>
      <c r="K106" s="8">
        <v>3000</v>
      </c>
      <c r="L106" s="8">
        <v>7500</v>
      </c>
      <c r="M106" s="8">
        <v>7500</v>
      </c>
      <c r="N106" s="8">
        <v>7500</v>
      </c>
      <c r="O106" s="8">
        <v>7500</v>
      </c>
      <c r="P106" s="8">
        <v>7500</v>
      </c>
      <c r="Q106" s="8">
        <v>0</v>
      </c>
      <c r="R106" s="8">
        <v>500</v>
      </c>
      <c r="S106" s="118">
        <f t="shared" si="14"/>
        <v>58500</v>
      </c>
      <c r="T106" s="60">
        <f t="shared" si="10"/>
        <v>5850</v>
      </c>
      <c r="U106" s="61">
        <f t="shared" si="18"/>
        <v>11500</v>
      </c>
      <c r="V106" s="61">
        <f t="shared" si="15"/>
        <v>16500</v>
      </c>
      <c r="W106" s="61">
        <f t="shared" si="16"/>
        <v>22500</v>
      </c>
      <c r="X106" s="62">
        <f t="shared" si="17"/>
        <v>8000</v>
      </c>
    </row>
    <row r="107" spans="1:24" x14ac:dyDescent="0.3">
      <c r="A107" s="38">
        <v>102</v>
      </c>
      <c r="B107" s="39" t="s">
        <v>104</v>
      </c>
      <c r="C107" s="34">
        <f>BCG!C107</f>
        <v>129283</v>
      </c>
      <c r="D107" s="35">
        <f t="shared" si="11"/>
        <v>5559.1689999999999</v>
      </c>
      <c r="E107" s="36">
        <f t="shared" si="12"/>
        <v>22299.067603850817</v>
      </c>
      <c r="F107" s="139">
        <f t="shared" si="13"/>
        <v>1860</v>
      </c>
      <c r="G107" s="8"/>
      <c r="H107" s="8">
        <v>2000</v>
      </c>
      <c r="I107" s="8">
        <v>2000</v>
      </c>
      <c r="J107" s="8">
        <v>2000</v>
      </c>
      <c r="K107" s="8">
        <v>0</v>
      </c>
      <c r="L107" s="8">
        <v>0</v>
      </c>
      <c r="M107" s="8">
        <v>0</v>
      </c>
      <c r="N107" s="8">
        <v>2000</v>
      </c>
      <c r="O107" s="8">
        <v>2000</v>
      </c>
      <c r="P107" s="8">
        <v>2000</v>
      </c>
      <c r="Q107" s="8">
        <v>0</v>
      </c>
      <c r="R107" s="8">
        <v>1000</v>
      </c>
      <c r="S107" s="118">
        <f t="shared" si="14"/>
        <v>13000</v>
      </c>
      <c r="T107" s="60">
        <f t="shared" si="10"/>
        <v>1857.1428571428571</v>
      </c>
      <c r="U107" s="61">
        <f t="shared" si="18"/>
        <v>4000</v>
      </c>
      <c r="V107" s="61">
        <f t="shared" si="15"/>
        <v>2000</v>
      </c>
      <c r="W107" s="61">
        <f t="shared" si="16"/>
        <v>4000</v>
      </c>
      <c r="X107" s="62">
        <f t="shared" si="17"/>
        <v>3000</v>
      </c>
    </row>
    <row r="108" spans="1:24" x14ac:dyDescent="0.3">
      <c r="A108" s="38">
        <v>103</v>
      </c>
      <c r="B108" s="39" t="s">
        <v>105</v>
      </c>
      <c r="C108" s="34">
        <f>BCG!C108</f>
        <v>320567</v>
      </c>
      <c r="D108" s="35">
        <f t="shared" si="11"/>
        <v>13784.380999999999</v>
      </c>
      <c r="E108" s="36">
        <f t="shared" si="12"/>
        <v>55292.228711923803</v>
      </c>
      <c r="F108" s="139">
        <f t="shared" si="13"/>
        <v>4610</v>
      </c>
      <c r="G108" s="8"/>
      <c r="H108" s="8">
        <v>5000</v>
      </c>
      <c r="I108" s="8">
        <v>1500</v>
      </c>
      <c r="J108" s="8">
        <v>0</v>
      </c>
      <c r="K108" s="8">
        <v>3000</v>
      </c>
      <c r="L108" s="8">
        <v>4000</v>
      </c>
      <c r="M108" s="8">
        <v>5000</v>
      </c>
      <c r="N108" s="8">
        <v>2000</v>
      </c>
      <c r="O108" s="8">
        <v>2500</v>
      </c>
      <c r="P108" s="8">
        <v>5000</v>
      </c>
      <c r="Q108" s="8">
        <v>2500</v>
      </c>
      <c r="R108" s="8">
        <v>2500</v>
      </c>
      <c r="S108" s="118">
        <f t="shared" si="14"/>
        <v>33000</v>
      </c>
      <c r="T108" s="60">
        <f t="shared" si="10"/>
        <v>3300</v>
      </c>
      <c r="U108" s="61">
        <f t="shared" si="18"/>
        <v>6500</v>
      </c>
      <c r="V108" s="61">
        <f t="shared" si="15"/>
        <v>7000</v>
      </c>
      <c r="W108" s="61">
        <f t="shared" si="16"/>
        <v>9500</v>
      </c>
      <c r="X108" s="62">
        <f t="shared" si="17"/>
        <v>10000</v>
      </c>
    </row>
    <row r="109" spans="1:24" x14ac:dyDescent="0.3">
      <c r="A109" s="38">
        <v>104</v>
      </c>
      <c r="B109" s="39" t="s">
        <v>106</v>
      </c>
      <c r="C109" s="34">
        <f>BCG!C109</f>
        <v>252994</v>
      </c>
      <c r="D109" s="35">
        <f t="shared" si="11"/>
        <v>10878.741999999998</v>
      </c>
      <c r="E109" s="36">
        <f t="shared" si="12"/>
        <v>43637.062176532359</v>
      </c>
      <c r="F109" s="139">
        <f t="shared" si="13"/>
        <v>3640</v>
      </c>
      <c r="G109" s="8"/>
      <c r="H109" s="8">
        <v>4000</v>
      </c>
      <c r="I109" s="8">
        <v>4000</v>
      </c>
      <c r="J109" s="8">
        <v>0</v>
      </c>
      <c r="K109" s="8">
        <v>3000</v>
      </c>
      <c r="L109" s="8">
        <v>1000</v>
      </c>
      <c r="M109" s="8">
        <v>4000</v>
      </c>
      <c r="N109" s="8">
        <v>4000</v>
      </c>
      <c r="O109" s="8">
        <v>3000</v>
      </c>
      <c r="P109" s="8">
        <v>4000</v>
      </c>
      <c r="Q109" s="8">
        <v>4000</v>
      </c>
      <c r="R109" s="8">
        <v>0</v>
      </c>
      <c r="S109" s="118">
        <f t="shared" si="14"/>
        <v>31000</v>
      </c>
      <c r="T109" s="60">
        <f t="shared" si="10"/>
        <v>3444.4444444444443</v>
      </c>
      <c r="U109" s="61">
        <f t="shared" si="18"/>
        <v>8000</v>
      </c>
      <c r="V109" s="61">
        <f t="shared" si="15"/>
        <v>4000</v>
      </c>
      <c r="W109" s="61">
        <f t="shared" si="16"/>
        <v>11000</v>
      </c>
      <c r="X109" s="62">
        <f t="shared" si="17"/>
        <v>8000</v>
      </c>
    </row>
    <row r="110" spans="1:24" x14ac:dyDescent="0.3">
      <c r="A110" s="38">
        <v>105</v>
      </c>
      <c r="B110" s="39" t="s">
        <v>107</v>
      </c>
      <c r="C110" s="34">
        <f>BCG!C110</f>
        <v>283630</v>
      </c>
      <c r="D110" s="35">
        <f t="shared" si="11"/>
        <v>12196.089999999998</v>
      </c>
      <c r="E110" s="36">
        <f t="shared" si="12"/>
        <v>48921.239021992114</v>
      </c>
      <c r="F110" s="139">
        <f t="shared" si="13"/>
        <v>4080</v>
      </c>
      <c r="G110" s="8"/>
      <c r="H110" s="8">
        <v>4500</v>
      </c>
      <c r="I110" s="8">
        <v>0</v>
      </c>
      <c r="J110" s="8">
        <v>4000</v>
      </c>
      <c r="K110" s="8">
        <v>2000</v>
      </c>
      <c r="L110" s="8">
        <v>4000</v>
      </c>
      <c r="M110" s="8">
        <v>4500</v>
      </c>
      <c r="N110" s="8">
        <v>4000</v>
      </c>
      <c r="O110" s="8">
        <v>3000</v>
      </c>
      <c r="P110" s="8">
        <v>3000</v>
      </c>
      <c r="Q110" s="8">
        <v>4500</v>
      </c>
      <c r="R110" s="8">
        <v>2000</v>
      </c>
      <c r="S110" s="118">
        <f t="shared" si="14"/>
        <v>35500</v>
      </c>
      <c r="T110" s="60">
        <f t="shared" si="10"/>
        <v>3550</v>
      </c>
      <c r="U110" s="61">
        <f t="shared" si="18"/>
        <v>4500</v>
      </c>
      <c r="V110" s="61">
        <f t="shared" si="15"/>
        <v>10000</v>
      </c>
      <c r="W110" s="61">
        <f t="shared" si="16"/>
        <v>11500</v>
      </c>
      <c r="X110" s="62">
        <f t="shared" si="17"/>
        <v>9500</v>
      </c>
    </row>
    <row r="111" spans="1:24" x14ac:dyDescent="0.3">
      <c r="A111" s="38">
        <v>106</v>
      </c>
      <c r="B111" s="39" t="s">
        <v>108</v>
      </c>
      <c r="C111" s="34">
        <f>BCG!C111</f>
        <v>211720</v>
      </c>
      <c r="D111" s="35">
        <f t="shared" si="11"/>
        <v>9103.9599999999991</v>
      </c>
      <c r="E111" s="36">
        <f t="shared" si="12"/>
        <v>36518.015462878291</v>
      </c>
      <c r="F111" s="139">
        <f t="shared" si="13"/>
        <v>3050</v>
      </c>
      <c r="G111" s="8"/>
      <c r="H111" s="8">
        <v>3500</v>
      </c>
      <c r="I111" s="8">
        <v>1000</v>
      </c>
      <c r="J111" s="8">
        <v>3000</v>
      </c>
      <c r="K111" s="8">
        <v>1000</v>
      </c>
      <c r="L111" s="8">
        <v>1000</v>
      </c>
      <c r="M111" s="8">
        <v>3500</v>
      </c>
      <c r="N111" s="8">
        <v>2000</v>
      </c>
      <c r="O111" s="8">
        <v>2000</v>
      </c>
      <c r="P111" s="8">
        <v>3500</v>
      </c>
      <c r="Q111" s="8">
        <v>3500</v>
      </c>
      <c r="R111" s="8">
        <v>2000</v>
      </c>
      <c r="S111" s="118">
        <f t="shared" si="14"/>
        <v>26000</v>
      </c>
      <c r="T111" s="60">
        <f t="shared" si="10"/>
        <v>2363.6363636363635</v>
      </c>
      <c r="U111" s="61">
        <f t="shared" si="18"/>
        <v>4500</v>
      </c>
      <c r="V111" s="61">
        <f t="shared" si="15"/>
        <v>5000</v>
      </c>
      <c r="W111" s="61">
        <f t="shared" si="16"/>
        <v>7500</v>
      </c>
      <c r="X111" s="62">
        <f t="shared" si="17"/>
        <v>9000</v>
      </c>
    </row>
    <row r="112" spans="1:24" x14ac:dyDescent="0.3">
      <c r="A112" s="38">
        <v>107</v>
      </c>
      <c r="B112" s="39" t="s">
        <v>109</v>
      </c>
      <c r="C112" s="34">
        <f>BCG!C112</f>
        <v>246636</v>
      </c>
      <c r="D112" s="35">
        <f t="shared" si="11"/>
        <v>10605.348</v>
      </c>
      <c r="E112" s="36">
        <f t="shared" si="12"/>
        <v>42540.417824024429</v>
      </c>
      <c r="F112" s="139">
        <f t="shared" si="13"/>
        <v>3550</v>
      </c>
      <c r="G112" s="8"/>
      <c r="H112" s="8">
        <v>4000</v>
      </c>
      <c r="I112" s="8">
        <v>3000</v>
      </c>
      <c r="J112" s="8">
        <v>3000</v>
      </c>
      <c r="K112" s="8">
        <v>3000</v>
      </c>
      <c r="L112" s="8">
        <v>1000</v>
      </c>
      <c r="M112" s="8">
        <v>4000</v>
      </c>
      <c r="N112" s="8">
        <v>4000</v>
      </c>
      <c r="O112" s="8">
        <v>3000</v>
      </c>
      <c r="P112" s="8">
        <v>3000</v>
      </c>
      <c r="Q112" s="8">
        <v>4000</v>
      </c>
      <c r="R112" s="8">
        <v>500</v>
      </c>
      <c r="S112" s="118">
        <f t="shared" si="14"/>
        <v>32500</v>
      </c>
      <c r="T112" s="60">
        <f t="shared" si="10"/>
        <v>2954.5454545454545</v>
      </c>
      <c r="U112" s="61">
        <f t="shared" si="18"/>
        <v>7000</v>
      </c>
      <c r="V112" s="61">
        <f t="shared" si="15"/>
        <v>7000</v>
      </c>
      <c r="W112" s="61">
        <f t="shared" si="16"/>
        <v>11000</v>
      </c>
      <c r="X112" s="62">
        <f t="shared" si="17"/>
        <v>7500</v>
      </c>
    </row>
    <row r="113" spans="1:24" x14ac:dyDescent="0.3">
      <c r="A113" s="38">
        <v>108</v>
      </c>
      <c r="B113" s="39" t="s">
        <v>110</v>
      </c>
      <c r="C113" s="34">
        <f>BCG!C113</f>
        <v>297154</v>
      </c>
      <c r="D113" s="35">
        <f t="shared" si="11"/>
        <v>12777.621999999999</v>
      </c>
      <c r="E113" s="36">
        <f t="shared" si="12"/>
        <v>51253.89366548336</v>
      </c>
      <c r="F113" s="139">
        <f t="shared" si="13"/>
        <v>4280</v>
      </c>
      <c r="G113" s="8"/>
      <c r="H113" s="8">
        <v>4500</v>
      </c>
      <c r="I113" s="8">
        <v>1500</v>
      </c>
      <c r="J113" s="8">
        <v>4500</v>
      </c>
      <c r="K113" s="8">
        <v>4000</v>
      </c>
      <c r="L113" s="8">
        <v>2000</v>
      </c>
      <c r="M113" s="8">
        <v>4500</v>
      </c>
      <c r="N113" s="8">
        <v>3000</v>
      </c>
      <c r="O113" s="8">
        <v>2000</v>
      </c>
      <c r="P113" s="8">
        <v>4500</v>
      </c>
      <c r="Q113" s="8">
        <v>4500</v>
      </c>
      <c r="R113" s="8">
        <v>3500</v>
      </c>
      <c r="S113" s="118">
        <f t="shared" si="14"/>
        <v>38500</v>
      </c>
      <c r="T113" s="60">
        <f t="shared" si="10"/>
        <v>3500</v>
      </c>
      <c r="U113" s="61">
        <f t="shared" si="18"/>
        <v>6000</v>
      </c>
      <c r="V113" s="61">
        <f t="shared" si="15"/>
        <v>10500</v>
      </c>
      <c r="W113" s="61">
        <f t="shared" si="16"/>
        <v>9500</v>
      </c>
      <c r="X113" s="62">
        <f t="shared" si="17"/>
        <v>12500</v>
      </c>
    </row>
    <row r="114" spans="1:24" x14ac:dyDescent="0.3">
      <c r="A114" s="38">
        <v>109</v>
      </c>
      <c r="B114" s="39" t="s">
        <v>111</v>
      </c>
      <c r="C114" s="34">
        <f>BCG!C114</f>
        <v>526378</v>
      </c>
      <c r="D114" s="35">
        <f t="shared" si="11"/>
        <v>22634.253999999997</v>
      </c>
      <c r="E114" s="36">
        <f t="shared" si="12"/>
        <v>90791.044508402367</v>
      </c>
      <c r="F114" s="139">
        <f t="shared" si="13"/>
        <v>7570</v>
      </c>
      <c r="G114" s="8"/>
      <c r="H114" s="8">
        <v>8000</v>
      </c>
      <c r="I114" s="8">
        <v>3000</v>
      </c>
      <c r="J114" s="8">
        <v>8000</v>
      </c>
      <c r="K114" s="8">
        <v>8000</v>
      </c>
      <c r="L114" s="8">
        <v>8000</v>
      </c>
      <c r="M114" s="8">
        <v>8000</v>
      </c>
      <c r="N114" s="8">
        <v>4000</v>
      </c>
      <c r="O114" s="8">
        <v>8000</v>
      </c>
      <c r="P114" s="8">
        <v>7000</v>
      </c>
      <c r="Q114" s="8">
        <v>8000</v>
      </c>
      <c r="R114" s="8">
        <v>1000</v>
      </c>
      <c r="S114" s="118">
        <f t="shared" si="14"/>
        <v>71000</v>
      </c>
      <c r="T114" s="60">
        <f t="shared" si="10"/>
        <v>6454.545454545455</v>
      </c>
      <c r="U114" s="61">
        <f t="shared" si="18"/>
        <v>11000</v>
      </c>
      <c r="V114" s="61">
        <f t="shared" si="15"/>
        <v>24000</v>
      </c>
      <c r="W114" s="61">
        <f t="shared" si="16"/>
        <v>20000</v>
      </c>
      <c r="X114" s="62">
        <f t="shared" si="17"/>
        <v>16000</v>
      </c>
    </row>
    <row r="115" spans="1:24" x14ac:dyDescent="0.3">
      <c r="A115" s="38">
        <v>110</v>
      </c>
      <c r="B115" s="39" t="s">
        <v>112</v>
      </c>
      <c r="C115" s="34">
        <f>BCG!C115</f>
        <v>2007700</v>
      </c>
      <c r="D115" s="35">
        <f t="shared" si="11"/>
        <v>86331.099999999991</v>
      </c>
      <c r="E115" s="36">
        <f t="shared" si="12"/>
        <v>346293.31024381611</v>
      </c>
      <c r="F115" s="139">
        <f t="shared" si="13"/>
        <v>28860</v>
      </c>
      <c r="G115" s="8"/>
      <c r="H115" s="8">
        <v>29000</v>
      </c>
      <c r="I115" s="8">
        <v>33000</v>
      </c>
      <c r="J115" s="8">
        <v>9000</v>
      </c>
      <c r="K115" s="8">
        <v>30000</v>
      </c>
      <c r="L115" s="8">
        <v>13000</v>
      </c>
      <c r="M115" s="8">
        <v>27000</v>
      </c>
      <c r="N115" s="8">
        <v>10000</v>
      </c>
      <c r="O115" s="8">
        <v>12000</v>
      </c>
      <c r="P115" s="8">
        <v>25000</v>
      </c>
      <c r="Q115" s="8">
        <v>18000</v>
      </c>
      <c r="R115" s="8">
        <v>14000</v>
      </c>
      <c r="S115" s="118">
        <f t="shared" si="14"/>
        <v>220000</v>
      </c>
      <c r="T115" s="60">
        <f t="shared" si="10"/>
        <v>20000</v>
      </c>
      <c r="U115" s="61">
        <f t="shared" si="18"/>
        <v>62000</v>
      </c>
      <c r="V115" s="61">
        <f t="shared" si="15"/>
        <v>52000</v>
      </c>
      <c r="W115" s="61">
        <f t="shared" si="16"/>
        <v>49000</v>
      </c>
      <c r="X115" s="62">
        <f t="shared" si="17"/>
        <v>57000</v>
      </c>
    </row>
    <row r="116" spans="1:24" x14ac:dyDescent="0.3">
      <c r="A116" s="38">
        <v>111</v>
      </c>
      <c r="B116" s="39" t="s">
        <v>113</v>
      </c>
      <c r="C116" s="34">
        <f>BCG!C116</f>
        <v>485582</v>
      </c>
      <c r="D116" s="35">
        <f t="shared" si="11"/>
        <v>20880.025999999998</v>
      </c>
      <c r="E116" s="36">
        <f t="shared" si="12"/>
        <v>83754.444476173099</v>
      </c>
      <c r="F116" s="139">
        <f t="shared" si="13"/>
        <v>6980</v>
      </c>
      <c r="G116" s="8"/>
      <c r="H116" s="8">
        <v>7000</v>
      </c>
      <c r="I116" s="8">
        <v>7000</v>
      </c>
      <c r="J116" s="8">
        <v>0</v>
      </c>
      <c r="K116" s="8">
        <v>0</v>
      </c>
      <c r="L116" s="8">
        <v>2000</v>
      </c>
      <c r="M116" s="8">
        <v>7000</v>
      </c>
      <c r="N116" s="8">
        <v>2000</v>
      </c>
      <c r="O116" s="8">
        <v>3000</v>
      </c>
      <c r="P116" s="8">
        <v>3000</v>
      </c>
      <c r="Q116" s="8">
        <v>7000</v>
      </c>
      <c r="R116" s="8">
        <v>0</v>
      </c>
      <c r="S116" s="118">
        <f t="shared" si="14"/>
        <v>38000</v>
      </c>
      <c r="T116" s="60">
        <f t="shared" si="10"/>
        <v>4750</v>
      </c>
      <c r="U116" s="61">
        <f t="shared" si="18"/>
        <v>14000</v>
      </c>
      <c r="V116" s="61">
        <f t="shared" si="15"/>
        <v>2000</v>
      </c>
      <c r="W116" s="61">
        <f t="shared" si="16"/>
        <v>12000</v>
      </c>
      <c r="X116" s="62">
        <f t="shared" si="17"/>
        <v>10000</v>
      </c>
    </row>
    <row r="117" spans="1:24" ht="17.25" thickBot="1" x14ac:dyDescent="0.35">
      <c r="A117" s="42">
        <v>112</v>
      </c>
      <c r="B117" s="43" t="s">
        <v>114</v>
      </c>
      <c r="C117" s="34">
        <f>BCG!C117</f>
        <v>240368</v>
      </c>
      <c r="D117" s="35">
        <f t="shared" si="11"/>
        <v>10335.823999999999</v>
      </c>
      <c r="E117" s="36">
        <f t="shared" si="12"/>
        <v>41459.296905257557</v>
      </c>
      <c r="F117" s="82">
        <f t="shared" si="13"/>
        <v>3460</v>
      </c>
      <c r="G117" s="8"/>
      <c r="H117" s="8">
        <v>3500</v>
      </c>
      <c r="I117" s="8">
        <v>2500</v>
      </c>
      <c r="J117" s="8">
        <v>2500</v>
      </c>
      <c r="K117" s="8">
        <v>0</v>
      </c>
      <c r="L117" s="8">
        <v>0</v>
      </c>
      <c r="M117" s="8">
        <v>3500</v>
      </c>
      <c r="N117" s="8">
        <v>3500</v>
      </c>
      <c r="O117" s="8">
        <v>2000</v>
      </c>
      <c r="P117" s="8">
        <v>2000</v>
      </c>
      <c r="Q117" s="8">
        <v>2000</v>
      </c>
      <c r="R117" s="8">
        <v>2000</v>
      </c>
      <c r="S117" s="119">
        <f t="shared" si="14"/>
        <v>23500</v>
      </c>
      <c r="T117" s="63">
        <f t="shared" si="10"/>
        <v>2611.1111111111113</v>
      </c>
      <c r="U117" s="64">
        <f t="shared" si="18"/>
        <v>6000</v>
      </c>
      <c r="V117" s="64">
        <f t="shared" si="15"/>
        <v>2500</v>
      </c>
      <c r="W117" s="64">
        <f t="shared" si="16"/>
        <v>9000</v>
      </c>
      <c r="X117" s="65">
        <f t="shared" si="17"/>
        <v>6000</v>
      </c>
    </row>
    <row r="118" spans="1:24" ht="17.25" thickBot="1" x14ac:dyDescent="0.35">
      <c r="A118" s="46"/>
      <c r="B118" s="47"/>
      <c r="C118" s="48">
        <f>SUM(C6:C117)</f>
        <v>34844095</v>
      </c>
      <c r="D118" s="70">
        <f>SUM(D6:D117)</f>
        <v>1498296.0849999995</v>
      </c>
      <c r="E118" s="49">
        <v>6010000</v>
      </c>
      <c r="F118" s="50">
        <f>SUM(F6:F117)</f>
        <v>501380</v>
      </c>
      <c r="G118" s="10">
        <f t="shared" ref="G118:R118" si="19">SUM(G6:G117)</f>
        <v>0</v>
      </c>
      <c r="H118" s="11">
        <f t="shared" si="19"/>
        <v>531200</v>
      </c>
      <c r="I118" s="11">
        <f t="shared" si="19"/>
        <v>352500</v>
      </c>
      <c r="J118" s="11">
        <f t="shared" si="19"/>
        <v>246500</v>
      </c>
      <c r="K118" s="11">
        <f t="shared" si="19"/>
        <v>338500</v>
      </c>
      <c r="L118" s="11">
        <f t="shared" si="19"/>
        <v>337500</v>
      </c>
      <c r="M118" s="11">
        <f t="shared" si="19"/>
        <v>516500</v>
      </c>
      <c r="N118" s="11">
        <f>SUM(N6:N117)</f>
        <v>359000</v>
      </c>
      <c r="O118" s="11">
        <f t="shared" si="19"/>
        <v>387000</v>
      </c>
      <c r="P118" s="11">
        <f t="shared" si="19"/>
        <v>498500</v>
      </c>
      <c r="Q118" s="11">
        <f t="shared" si="19"/>
        <v>332500</v>
      </c>
      <c r="R118" s="12">
        <f t="shared" si="19"/>
        <v>273000</v>
      </c>
      <c r="S118" s="66">
        <f>SUM(G118:R118)</f>
        <v>4172700</v>
      </c>
      <c r="T118" s="67">
        <f t="shared" si="10"/>
        <v>379336.36363636365</v>
      </c>
      <c r="U118" s="68">
        <f t="shared" si="18"/>
        <v>883700</v>
      </c>
      <c r="V118" s="68">
        <f t="shared" si="15"/>
        <v>922500</v>
      </c>
      <c r="W118" s="68">
        <f t="shared" si="16"/>
        <v>1262500</v>
      </c>
      <c r="X118" s="69">
        <f t="shared" si="17"/>
        <v>1104000</v>
      </c>
    </row>
    <row r="119" spans="1:24" x14ac:dyDescent="0.3">
      <c r="F119" s="14"/>
    </row>
    <row r="121" spans="1:24" x14ac:dyDescent="0.3">
      <c r="F121" s="71"/>
    </row>
  </sheetData>
  <mergeCells count="3">
    <mergeCell ref="C4:F4"/>
    <mergeCell ref="G4:R4"/>
    <mergeCell ref="T4:X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X119"/>
  <sheetViews>
    <sheetView workbookViewId="0">
      <pane xSplit="6" ySplit="5" topLeftCell="G113" activePane="bottomRight" state="frozen"/>
      <selection pane="topRight" activeCell="G1" sqref="G1"/>
      <selection pane="bottomLeft" activeCell="A6" sqref="A6"/>
      <selection pane="bottomRight" activeCell="I123" sqref="I123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4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10" style="3" bestFit="1" customWidth="1"/>
    <col min="9" max="9" width="11" style="2" customWidth="1"/>
    <col min="10" max="10" width="10.5703125" style="2" customWidth="1"/>
    <col min="11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1.18</v>
      </c>
      <c r="D1" s="72"/>
      <c r="E1" s="18"/>
      <c r="F1" s="18"/>
    </row>
    <row r="2" spans="1:24" x14ac:dyDescent="0.3">
      <c r="A2" s="15"/>
      <c r="B2" s="19" t="s">
        <v>121</v>
      </c>
      <c r="C2" s="20">
        <v>0.98</v>
      </c>
      <c r="D2" s="72"/>
      <c r="E2" s="18"/>
      <c r="F2" s="18"/>
    </row>
    <row r="3" spans="1:24" ht="17.25" thickBot="1" x14ac:dyDescent="0.35">
      <c r="A3" s="21"/>
      <c r="B3" s="22" t="s">
        <v>122</v>
      </c>
      <c r="C3" s="23">
        <v>4</v>
      </c>
      <c r="D3" s="72"/>
      <c r="E3" s="18"/>
      <c r="F3" s="18"/>
      <c r="S3" s="47"/>
    </row>
    <row r="4" spans="1:24" ht="17.25" thickBot="1" x14ac:dyDescent="0.35">
      <c r="A4" s="24"/>
      <c r="B4" s="25"/>
      <c r="C4" s="220" t="s">
        <v>280</v>
      </c>
      <c r="D4" s="221"/>
      <c r="E4" s="221"/>
      <c r="F4" s="222"/>
      <c r="G4" s="217" t="s">
        <v>130</v>
      </c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9"/>
      <c r="S4" s="52"/>
      <c r="T4" s="214" t="s">
        <v>129</v>
      </c>
      <c r="U4" s="215"/>
      <c r="V4" s="215"/>
      <c r="W4" s="215"/>
      <c r="X4" s="216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0">
        <v>42005</v>
      </c>
      <c r="H5" s="116">
        <f>G5+31</f>
        <v>42036</v>
      </c>
      <c r="I5" s="116">
        <f t="shared" ref="I5:R5" si="0">H5+31</f>
        <v>42067</v>
      </c>
      <c r="J5" s="116">
        <f t="shared" si="0"/>
        <v>42098</v>
      </c>
      <c r="K5" s="116">
        <f t="shared" si="0"/>
        <v>42129</v>
      </c>
      <c r="L5" s="116">
        <f t="shared" si="0"/>
        <v>42160</v>
      </c>
      <c r="M5" s="116">
        <f t="shared" si="0"/>
        <v>42191</v>
      </c>
      <c r="N5" s="116">
        <f t="shared" si="0"/>
        <v>42222</v>
      </c>
      <c r="O5" s="116">
        <f t="shared" si="0"/>
        <v>42253</v>
      </c>
      <c r="P5" s="116">
        <f t="shared" si="0"/>
        <v>42284</v>
      </c>
      <c r="Q5" s="116">
        <f t="shared" si="0"/>
        <v>42315</v>
      </c>
      <c r="R5" s="116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34">
        <f>DPT!C6</f>
        <v>109039</v>
      </c>
      <c r="D6" s="35">
        <f>C6*0.043</f>
        <v>4688.6769999999997</v>
      </c>
      <c r="E6" s="36">
        <f>(D6/$D$118)*$E$118</f>
        <v>22568.795889231737</v>
      </c>
      <c r="F6" s="138">
        <f>CEILING((E6/12),20)</f>
        <v>1900</v>
      </c>
      <c r="G6" s="8"/>
      <c r="H6" s="8">
        <v>2000</v>
      </c>
      <c r="I6" s="8">
        <v>2000</v>
      </c>
      <c r="J6" s="8">
        <v>2000</v>
      </c>
      <c r="K6" s="8">
        <v>2000</v>
      </c>
      <c r="L6" s="8">
        <v>1000</v>
      </c>
      <c r="M6" s="8">
        <v>2000</v>
      </c>
      <c r="N6" s="8">
        <v>0</v>
      </c>
      <c r="O6" s="8">
        <v>1000</v>
      </c>
      <c r="P6" s="8">
        <v>2000</v>
      </c>
      <c r="Q6" s="8">
        <v>2000</v>
      </c>
      <c r="R6" s="8">
        <v>2000</v>
      </c>
      <c r="S6" s="117">
        <f>SUM(G6:R6)</f>
        <v>18000</v>
      </c>
      <c r="T6" s="57">
        <f t="shared" ref="T6:T69" si="1">IFERROR((SUMIF(G6:R6,"&gt;0" )/COUNTIF(G6:R6,"&gt;0")),"")</f>
        <v>1800</v>
      </c>
      <c r="U6" s="58">
        <f>SUM(G6:I6)</f>
        <v>4000</v>
      </c>
      <c r="V6" s="58">
        <f>SUM(J6:L6)</f>
        <v>5000</v>
      </c>
      <c r="W6" s="58">
        <f>SUM(M6:O6)</f>
        <v>3000</v>
      </c>
      <c r="X6" s="59">
        <f>SUM(P6:R6)</f>
        <v>6000</v>
      </c>
    </row>
    <row r="7" spans="1:24" x14ac:dyDescent="0.3">
      <c r="A7" s="38">
        <v>2</v>
      </c>
      <c r="B7" s="39" t="s">
        <v>5</v>
      </c>
      <c r="C7" s="34">
        <f>DPT!C7</f>
        <v>232813</v>
      </c>
      <c r="D7" s="35">
        <f t="shared" ref="D7:D70" si="2">C7*0.043</f>
        <v>10010.958999999999</v>
      </c>
      <c r="E7" s="36">
        <f t="shared" ref="E7:E70" si="3">(D7/$D$118)*$E$118</f>
        <v>48187.429060792092</v>
      </c>
      <c r="F7" s="139">
        <f t="shared" ref="F7:F70" si="4">CEILING((E7/12),20)</f>
        <v>4020</v>
      </c>
      <c r="G7" s="8"/>
      <c r="H7" s="8">
        <v>5000</v>
      </c>
      <c r="I7" s="8">
        <v>60000</v>
      </c>
      <c r="J7" s="8">
        <v>0</v>
      </c>
      <c r="K7" s="8">
        <v>0</v>
      </c>
      <c r="L7" s="8">
        <v>0</v>
      </c>
      <c r="M7" s="8">
        <v>5000</v>
      </c>
      <c r="N7" s="8">
        <v>0</v>
      </c>
      <c r="O7" s="8">
        <v>0</v>
      </c>
      <c r="P7" s="8">
        <v>5000</v>
      </c>
      <c r="Q7" s="8">
        <v>3000</v>
      </c>
      <c r="R7" s="8">
        <v>0</v>
      </c>
      <c r="S7" s="118">
        <f t="shared" ref="S7:S70" si="5">SUM(G7:R7)</f>
        <v>78000</v>
      </c>
      <c r="T7" s="60">
        <f t="shared" si="1"/>
        <v>15600</v>
      </c>
      <c r="U7" s="61">
        <f>SUM(G7:I7)</f>
        <v>65000</v>
      </c>
      <c r="V7" s="61">
        <f t="shared" ref="V7:V70" si="6">SUM(J7:L7)</f>
        <v>0</v>
      </c>
      <c r="W7" s="61">
        <f t="shared" ref="W7:W70" si="7">SUM(M7:O7)</f>
        <v>5000</v>
      </c>
      <c r="X7" s="62">
        <f t="shared" ref="X7:X70" si="8">SUM(P7:R7)</f>
        <v>8000</v>
      </c>
    </row>
    <row r="8" spans="1:24" x14ac:dyDescent="0.3">
      <c r="A8" s="38">
        <v>3</v>
      </c>
      <c r="B8" s="39" t="s">
        <v>6</v>
      </c>
      <c r="C8" s="34">
        <f>DPT!C8</f>
        <v>227486</v>
      </c>
      <c r="D8" s="35">
        <f t="shared" si="2"/>
        <v>9781.8979999999992</v>
      </c>
      <c r="E8" s="36">
        <f t="shared" si="3"/>
        <v>47084.851306943128</v>
      </c>
      <c r="F8" s="139">
        <f t="shared" si="4"/>
        <v>3940</v>
      </c>
      <c r="G8" s="8"/>
      <c r="H8" s="8">
        <v>4000</v>
      </c>
      <c r="I8" s="8">
        <v>4000</v>
      </c>
      <c r="J8" s="8">
        <v>0</v>
      </c>
      <c r="K8" s="8">
        <v>4000</v>
      </c>
      <c r="L8" s="8">
        <v>0</v>
      </c>
      <c r="M8" s="8">
        <v>4000</v>
      </c>
      <c r="N8" s="8">
        <v>4000</v>
      </c>
      <c r="O8" s="8">
        <v>0</v>
      </c>
      <c r="P8" s="8">
        <v>4000</v>
      </c>
      <c r="Q8" s="8">
        <v>3000</v>
      </c>
      <c r="R8" s="8">
        <v>4000</v>
      </c>
      <c r="S8" s="118">
        <f t="shared" si="5"/>
        <v>31000</v>
      </c>
      <c r="T8" s="60">
        <f t="shared" si="1"/>
        <v>3875</v>
      </c>
      <c r="U8" s="61">
        <f t="shared" ref="U8:U71" si="9">SUM(G8:I8)</f>
        <v>8000</v>
      </c>
      <c r="V8" s="61">
        <f t="shared" si="6"/>
        <v>4000</v>
      </c>
      <c r="W8" s="61">
        <f t="shared" si="7"/>
        <v>8000</v>
      </c>
      <c r="X8" s="62">
        <f t="shared" si="8"/>
        <v>11000</v>
      </c>
    </row>
    <row r="9" spans="1:24" x14ac:dyDescent="0.3">
      <c r="A9" s="38">
        <v>4</v>
      </c>
      <c r="B9" s="39" t="s">
        <v>7</v>
      </c>
      <c r="C9" s="34">
        <f>DPT!C9</f>
        <v>225327</v>
      </c>
      <c r="D9" s="35">
        <f t="shared" si="2"/>
        <v>9689.0609999999997</v>
      </c>
      <c r="E9" s="36">
        <f t="shared" si="3"/>
        <v>46637.9833943169</v>
      </c>
      <c r="F9" s="139">
        <f t="shared" si="4"/>
        <v>3900</v>
      </c>
      <c r="G9" s="8"/>
      <c r="H9" s="8">
        <v>4000</v>
      </c>
      <c r="I9" s="8">
        <v>2000</v>
      </c>
      <c r="J9" s="8">
        <v>0</v>
      </c>
      <c r="K9" s="8">
        <v>2000</v>
      </c>
      <c r="L9" s="8">
        <v>4000</v>
      </c>
      <c r="M9" s="8">
        <v>3000</v>
      </c>
      <c r="N9" s="8">
        <v>4000</v>
      </c>
      <c r="O9" s="8">
        <v>4000</v>
      </c>
      <c r="P9" s="8">
        <v>4000</v>
      </c>
      <c r="Q9" s="8">
        <v>3000</v>
      </c>
      <c r="R9" s="8">
        <v>4000</v>
      </c>
      <c r="S9" s="118">
        <f t="shared" si="5"/>
        <v>34000</v>
      </c>
      <c r="T9" s="60">
        <f t="shared" si="1"/>
        <v>3400</v>
      </c>
      <c r="U9" s="61">
        <f t="shared" si="9"/>
        <v>6000</v>
      </c>
      <c r="V9" s="61">
        <f t="shared" si="6"/>
        <v>6000</v>
      </c>
      <c r="W9" s="61">
        <f t="shared" si="7"/>
        <v>11000</v>
      </c>
      <c r="X9" s="62">
        <f t="shared" si="8"/>
        <v>11000</v>
      </c>
    </row>
    <row r="10" spans="1:24" x14ac:dyDescent="0.3">
      <c r="A10" s="38">
        <v>5</v>
      </c>
      <c r="B10" s="39" t="s">
        <v>8</v>
      </c>
      <c r="C10" s="34">
        <f>DPT!C10</f>
        <v>146904</v>
      </c>
      <c r="D10" s="35">
        <f t="shared" si="2"/>
        <v>6316.8719999999994</v>
      </c>
      <c r="E10" s="36">
        <f t="shared" si="3"/>
        <v>30406.060137305911</v>
      </c>
      <c r="F10" s="139">
        <f t="shared" si="4"/>
        <v>2540</v>
      </c>
      <c r="G10" s="8"/>
      <c r="H10" s="8">
        <v>3000</v>
      </c>
      <c r="I10" s="8">
        <v>1000</v>
      </c>
      <c r="J10" s="8">
        <v>3000</v>
      </c>
      <c r="K10" s="8">
        <v>0</v>
      </c>
      <c r="L10" s="8">
        <v>3000</v>
      </c>
      <c r="M10" s="8">
        <v>3000</v>
      </c>
      <c r="N10" s="8">
        <v>3000</v>
      </c>
      <c r="O10" s="8">
        <v>1000</v>
      </c>
      <c r="P10" s="8">
        <v>3000</v>
      </c>
      <c r="Q10" s="8">
        <v>2000</v>
      </c>
      <c r="R10" s="8">
        <v>0</v>
      </c>
      <c r="S10" s="118">
        <f t="shared" si="5"/>
        <v>22000</v>
      </c>
      <c r="T10" s="60">
        <f t="shared" si="1"/>
        <v>2444.4444444444443</v>
      </c>
      <c r="U10" s="61">
        <f t="shared" si="9"/>
        <v>4000</v>
      </c>
      <c r="V10" s="61">
        <f t="shared" si="6"/>
        <v>6000</v>
      </c>
      <c r="W10" s="61">
        <f t="shared" si="7"/>
        <v>7000</v>
      </c>
      <c r="X10" s="62">
        <f t="shared" si="8"/>
        <v>5000</v>
      </c>
    </row>
    <row r="11" spans="1:24" x14ac:dyDescent="0.3">
      <c r="A11" s="38">
        <v>6</v>
      </c>
      <c r="B11" s="39" t="s">
        <v>9</v>
      </c>
      <c r="C11" s="34">
        <f>DPT!C11</f>
        <v>111758</v>
      </c>
      <c r="D11" s="35">
        <f t="shared" si="2"/>
        <v>4805.5940000000001</v>
      </c>
      <c r="E11" s="36">
        <f t="shared" si="3"/>
        <v>23131.572107124615</v>
      </c>
      <c r="F11" s="139">
        <f t="shared" si="4"/>
        <v>1940</v>
      </c>
      <c r="G11" s="8"/>
      <c r="H11" s="8">
        <v>2000</v>
      </c>
      <c r="I11" s="8">
        <v>30000</v>
      </c>
      <c r="J11" s="8">
        <v>2000</v>
      </c>
      <c r="K11" s="8">
        <v>2000</v>
      </c>
      <c r="L11" s="8">
        <v>0</v>
      </c>
      <c r="M11" s="8">
        <v>2000</v>
      </c>
      <c r="N11" s="8">
        <v>2000</v>
      </c>
      <c r="O11" s="8">
        <v>2000</v>
      </c>
      <c r="P11" s="8">
        <v>2000</v>
      </c>
      <c r="Q11" s="8">
        <v>0</v>
      </c>
      <c r="R11" s="8">
        <v>2000</v>
      </c>
      <c r="S11" s="118">
        <f t="shared" si="5"/>
        <v>46000</v>
      </c>
      <c r="T11" s="60">
        <f t="shared" si="1"/>
        <v>5111.1111111111113</v>
      </c>
      <c r="U11" s="61">
        <f t="shared" si="9"/>
        <v>32000</v>
      </c>
      <c r="V11" s="61">
        <f t="shared" si="6"/>
        <v>4000</v>
      </c>
      <c r="W11" s="61">
        <f t="shared" si="7"/>
        <v>6000</v>
      </c>
      <c r="X11" s="62">
        <f t="shared" si="8"/>
        <v>4000</v>
      </c>
    </row>
    <row r="12" spans="1:24" x14ac:dyDescent="0.3">
      <c r="A12" s="38">
        <v>7</v>
      </c>
      <c r="B12" s="39" t="s">
        <v>10</v>
      </c>
      <c r="C12" s="34">
        <f>DPT!C12</f>
        <v>270601</v>
      </c>
      <c r="D12" s="35">
        <f t="shared" si="2"/>
        <v>11635.842999999999</v>
      </c>
      <c r="E12" s="36">
        <f t="shared" si="3"/>
        <v>56008.7559168921</v>
      </c>
      <c r="F12" s="139">
        <f t="shared" si="4"/>
        <v>4680</v>
      </c>
      <c r="G12" s="8"/>
      <c r="H12" s="8">
        <v>5000</v>
      </c>
      <c r="I12" s="8">
        <v>0</v>
      </c>
      <c r="J12" s="8">
        <v>0</v>
      </c>
      <c r="K12" s="8">
        <v>2000</v>
      </c>
      <c r="L12" s="8">
        <v>2000</v>
      </c>
      <c r="M12" s="8">
        <v>5000</v>
      </c>
      <c r="N12" s="8">
        <v>2000</v>
      </c>
      <c r="O12" s="8">
        <v>3000</v>
      </c>
      <c r="P12" s="8">
        <v>4000</v>
      </c>
      <c r="Q12" s="8">
        <v>4000</v>
      </c>
      <c r="R12" s="8">
        <v>4000</v>
      </c>
      <c r="S12" s="118">
        <f t="shared" si="5"/>
        <v>31000</v>
      </c>
      <c r="T12" s="60">
        <f t="shared" si="1"/>
        <v>3444.4444444444443</v>
      </c>
      <c r="U12" s="61">
        <f t="shared" si="9"/>
        <v>5000</v>
      </c>
      <c r="V12" s="61">
        <f t="shared" si="6"/>
        <v>4000</v>
      </c>
      <c r="W12" s="61">
        <f t="shared" si="7"/>
        <v>10000</v>
      </c>
      <c r="X12" s="62">
        <f t="shared" si="8"/>
        <v>12000</v>
      </c>
    </row>
    <row r="13" spans="1:24" x14ac:dyDescent="0.3">
      <c r="A13" s="38">
        <v>8</v>
      </c>
      <c r="B13" s="39" t="s">
        <v>11</v>
      </c>
      <c r="C13" s="34">
        <f>DPT!C13</f>
        <v>190516</v>
      </c>
      <c r="D13" s="35">
        <f t="shared" si="2"/>
        <v>8192.1880000000001</v>
      </c>
      <c r="E13" s="36">
        <f t="shared" si="3"/>
        <v>39432.833368179039</v>
      </c>
      <c r="F13" s="139">
        <f t="shared" si="4"/>
        <v>3300</v>
      </c>
      <c r="G13" s="8"/>
      <c r="H13" s="8">
        <v>4000</v>
      </c>
      <c r="I13" s="8">
        <v>60000</v>
      </c>
      <c r="J13" s="8">
        <v>0</v>
      </c>
      <c r="K13" s="8">
        <v>1000</v>
      </c>
      <c r="L13" s="8">
        <v>4000</v>
      </c>
      <c r="M13" s="8">
        <v>4000</v>
      </c>
      <c r="N13" s="8">
        <v>2000</v>
      </c>
      <c r="O13" s="8">
        <v>2000</v>
      </c>
      <c r="P13" s="8">
        <v>4000</v>
      </c>
      <c r="Q13" s="8">
        <v>3000</v>
      </c>
      <c r="R13" s="8">
        <v>1000</v>
      </c>
      <c r="S13" s="118">
        <f t="shared" si="5"/>
        <v>85000</v>
      </c>
      <c r="T13" s="60">
        <f t="shared" si="1"/>
        <v>8500</v>
      </c>
      <c r="U13" s="61">
        <f t="shared" si="9"/>
        <v>64000</v>
      </c>
      <c r="V13" s="61">
        <f t="shared" si="6"/>
        <v>5000</v>
      </c>
      <c r="W13" s="61">
        <f t="shared" si="7"/>
        <v>8000</v>
      </c>
      <c r="X13" s="62">
        <f t="shared" si="8"/>
        <v>8000</v>
      </c>
    </row>
    <row r="14" spans="1:24" x14ac:dyDescent="0.3">
      <c r="A14" s="38">
        <v>9</v>
      </c>
      <c r="B14" s="39" t="s">
        <v>12</v>
      </c>
      <c r="C14" s="34">
        <f>DPT!C14</f>
        <v>368786</v>
      </c>
      <c r="D14" s="35">
        <f t="shared" si="2"/>
        <v>15857.797999999999</v>
      </c>
      <c r="E14" s="36">
        <f t="shared" si="3"/>
        <v>76331.000475116394</v>
      </c>
      <c r="F14" s="139">
        <f t="shared" si="4"/>
        <v>6380</v>
      </c>
      <c r="G14" s="8"/>
      <c r="H14" s="8">
        <v>7000</v>
      </c>
      <c r="I14" s="8">
        <v>0</v>
      </c>
      <c r="J14" s="8">
        <v>0</v>
      </c>
      <c r="K14" s="8">
        <v>6000</v>
      </c>
      <c r="L14" s="8">
        <v>5000</v>
      </c>
      <c r="M14" s="8">
        <v>7000</v>
      </c>
      <c r="N14" s="8">
        <v>0</v>
      </c>
      <c r="O14" s="8">
        <v>5000</v>
      </c>
      <c r="P14" s="8">
        <v>7000</v>
      </c>
      <c r="Q14" s="8">
        <v>5000</v>
      </c>
      <c r="R14" s="8">
        <v>5000</v>
      </c>
      <c r="S14" s="118">
        <f t="shared" si="5"/>
        <v>47000</v>
      </c>
      <c r="T14" s="60">
        <f t="shared" si="1"/>
        <v>5875</v>
      </c>
      <c r="U14" s="61">
        <f t="shared" si="9"/>
        <v>7000</v>
      </c>
      <c r="V14" s="61">
        <f t="shared" si="6"/>
        <v>11000</v>
      </c>
      <c r="W14" s="61">
        <f t="shared" si="7"/>
        <v>12000</v>
      </c>
      <c r="X14" s="62">
        <f t="shared" si="8"/>
        <v>17000</v>
      </c>
    </row>
    <row r="15" spans="1:24" x14ac:dyDescent="0.3">
      <c r="A15" s="38">
        <v>10</v>
      </c>
      <c r="B15" s="39" t="s">
        <v>13</v>
      </c>
      <c r="C15" s="34">
        <f>DPT!C15</f>
        <v>785189</v>
      </c>
      <c r="D15" s="35">
        <f t="shared" si="2"/>
        <v>33763.127</v>
      </c>
      <c r="E15" s="36">
        <f t="shared" si="3"/>
        <v>162517.72554287899</v>
      </c>
      <c r="F15" s="139">
        <f t="shared" si="4"/>
        <v>13560</v>
      </c>
      <c r="G15" s="8"/>
      <c r="H15" s="8">
        <v>14000</v>
      </c>
      <c r="I15" s="8">
        <v>232000</v>
      </c>
      <c r="J15" s="8">
        <v>0</v>
      </c>
      <c r="K15" s="8">
        <v>0</v>
      </c>
      <c r="L15" s="8">
        <v>0</v>
      </c>
      <c r="M15" s="8">
        <v>14000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118">
        <f t="shared" si="5"/>
        <v>260000</v>
      </c>
      <c r="T15" s="60">
        <f t="shared" si="1"/>
        <v>86666.666666666672</v>
      </c>
      <c r="U15" s="61">
        <f t="shared" si="9"/>
        <v>246000</v>
      </c>
      <c r="V15" s="61">
        <f t="shared" si="6"/>
        <v>0</v>
      </c>
      <c r="W15" s="61">
        <f t="shared" si="7"/>
        <v>14000</v>
      </c>
      <c r="X15" s="62">
        <f t="shared" si="8"/>
        <v>0</v>
      </c>
    </row>
    <row r="16" spans="1:24" x14ac:dyDescent="0.3">
      <c r="A16" s="38">
        <v>11</v>
      </c>
      <c r="B16" s="39" t="s">
        <v>14</v>
      </c>
      <c r="C16" s="34">
        <f>DPT!C16</f>
        <v>208439</v>
      </c>
      <c r="D16" s="35">
        <f t="shared" si="2"/>
        <v>8962.8769999999986</v>
      </c>
      <c r="E16" s="36">
        <f t="shared" si="3"/>
        <v>43142.520074061336</v>
      </c>
      <c r="F16" s="139">
        <f t="shared" si="4"/>
        <v>3600</v>
      </c>
      <c r="G16" s="8"/>
      <c r="H16" s="8">
        <v>4000</v>
      </c>
      <c r="I16" s="8">
        <v>0</v>
      </c>
      <c r="J16" s="8">
        <v>4000</v>
      </c>
      <c r="K16" s="8">
        <v>4000</v>
      </c>
      <c r="L16" s="8">
        <v>4000</v>
      </c>
      <c r="M16" s="8">
        <v>4000</v>
      </c>
      <c r="N16" s="8">
        <v>1000</v>
      </c>
      <c r="O16" s="8">
        <v>4000</v>
      </c>
      <c r="P16" s="8">
        <v>4000</v>
      </c>
      <c r="Q16" s="8">
        <v>2000</v>
      </c>
      <c r="R16" s="8">
        <v>2000</v>
      </c>
      <c r="S16" s="118">
        <f t="shared" si="5"/>
        <v>33000</v>
      </c>
      <c r="T16" s="60">
        <f t="shared" si="1"/>
        <v>3300</v>
      </c>
      <c r="U16" s="61">
        <f t="shared" si="9"/>
        <v>4000</v>
      </c>
      <c r="V16" s="61">
        <f t="shared" si="6"/>
        <v>12000</v>
      </c>
      <c r="W16" s="61">
        <f t="shared" si="7"/>
        <v>9000</v>
      </c>
      <c r="X16" s="62">
        <f t="shared" si="8"/>
        <v>8000</v>
      </c>
    </row>
    <row r="17" spans="1:24" x14ac:dyDescent="0.3">
      <c r="A17" s="38">
        <v>12</v>
      </c>
      <c r="B17" s="39" t="s">
        <v>15</v>
      </c>
      <c r="C17" s="34">
        <f>DPT!C17</f>
        <v>211683</v>
      </c>
      <c r="D17" s="35">
        <f t="shared" si="2"/>
        <v>9102.3689999999988</v>
      </c>
      <c r="E17" s="36">
        <f t="shared" si="3"/>
        <v>43813.960328141693</v>
      </c>
      <c r="F17" s="139">
        <f t="shared" si="4"/>
        <v>3660</v>
      </c>
      <c r="G17" s="8"/>
      <c r="H17" s="8">
        <v>4000</v>
      </c>
      <c r="I17" s="8">
        <v>73000</v>
      </c>
      <c r="J17" s="8">
        <v>1000</v>
      </c>
      <c r="K17" s="8">
        <v>0</v>
      </c>
      <c r="L17" s="8">
        <v>0</v>
      </c>
      <c r="M17" s="8">
        <v>4000</v>
      </c>
      <c r="N17" s="8">
        <v>0</v>
      </c>
      <c r="O17" s="8">
        <v>0</v>
      </c>
      <c r="P17" s="8">
        <v>4000</v>
      </c>
      <c r="Q17" s="8">
        <v>0</v>
      </c>
      <c r="R17" s="8">
        <v>0</v>
      </c>
      <c r="S17" s="118">
        <f t="shared" si="5"/>
        <v>86000</v>
      </c>
      <c r="T17" s="60">
        <f t="shared" si="1"/>
        <v>17200</v>
      </c>
      <c r="U17" s="61">
        <f t="shared" si="9"/>
        <v>77000</v>
      </c>
      <c r="V17" s="61">
        <f t="shared" si="6"/>
        <v>1000</v>
      </c>
      <c r="W17" s="61">
        <f t="shared" si="7"/>
        <v>4000</v>
      </c>
      <c r="X17" s="62">
        <f t="shared" si="8"/>
        <v>4000</v>
      </c>
    </row>
    <row r="18" spans="1:24" x14ac:dyDescent="0.3">
      <c r="A18" s="38">
        <v>13</v>
      </c>
      <c r="B18" s="39" t="s">
        <v>16</v>
      </c>
      <c r="C18" s="34">
        <f>DPT!C18</f>
        <v>390076</v>
      </c>
      <c r="D18" s="35">
        <f t="shared" si="2"/>
        <v>16773.268</v>
      </c>
      <c r="E18" s="36">
        <f t="shared" si="3"/>
        <v>80737.585866414403</v>
      </c>
      <c r="F18" s="139">
        <f t="shared" si="4"/>
        <v>6740</v>
      </c>
      <c r="G18" s="8"/>
      <c r="H18" s="8">
        <v>7000</v>
      </c>
      <c r="I18" s="8">
        <v>0</v>
      </c>
      <c r="J18" s="8">
        <v>0</v>
      </c>
      <c r="K18" s="8">
        <v>0</v>
      </c>
      <c r="L18" s="8">
        <v>7000</v>
      </c>
      <c r="M18" s="8">
        <v>7000</v>
      </c>
      <c r="N18" s="8">
        <v>6000</v>
      </c>
      <c r="O18" s="8">
        <v>7000</v>
      </c>
      <c r="P18" s="8">
        <v>7000</v>
      </c>
      <c r="Q18" s="8">
        <v>5000</v>
      </c>
      <c r="R18" s="8">
        <v>1000</v>
      </c>
      <c r="S18" s="118">
        <f t="shared" si="5"/>
        <v>47000</v>
      </c>
      <c r="T18" s="60">
        <f t="shared" si="1"/>
        <v>5875</v>
      </c>
      <c r="U18" s="61">
        <f t="shared" si="9"/>
        <v>7000</v>
      </c>
      <c r="V18" s="61">
        <f t="shared" si="6"/>
        <v>7000</v>
      </c>
      <c r="W18" s="61">
        <f t="shared" si="7"/>
        <v>20000</v>
      </c>
      <c r="X18" s="62">
        <f t="shared" si="8"/>
        <v>13000</v>
      </c>
    </row>
    <row r="19" spans="1:24" x14ac:dyDescent="0.3">
      <c r="A19" s="38">
        <v>14</v>
      </c>
      <c r="B19" s="39" t="s">
        <v>17</v>
      </c>
      <c r="C19" s="34">
        <f>DPT!C19</f>
        <v>124044</v>
      </c>
      <c r="D19" s="35">
        <f t="shared" si="2"/>
        <v>5333.8919999999998</v>
      </c>
      <c r="E19" s="36">
        <f t="shared" si="3"/>
        <v>25674.5175330282</v>
      </c>
      <c r="F19" s="139">
        <f t="shared" si="4"/>
        <v>2140</v>
      </c>
      <c r="G19" s="8"/>
      <c r="H19" s="8">
        <v>3000</v>
      </c>
      <c r="I19" s="8">
        <v>3000</v>
      </c>
      <c r="J19" s="8">
        <v>2000</v>
      </c>
      <c r="K19" s="8">
        <v>2000</v>
      </c>
      <c r="L19" s="8">
        <v>3000</v>
      </c>
      <c r="M19" s="8">
        <v>3000</v>
      </c>
      <c r="N19" s="8">
        <v>0</v>
      </c>
      <c r="O19" s="8">
        <v>2000</v>
      </c>
      <c r="P19" s="8">
        <v>3000</v>
      </c>
      <c r="Q19" s="8">
        <v>2000</v>
      </c>
      <c r="R19" s="8">
        <v>1000</v>
      </c>
      <c r="S19" s="118">
        <f t="shared" si="5"/>
        <v>24000</v>
      </c>
      <c r="T19" s="60">
        <f t="shared" si="1"/>
        <v>2400</v>
      </c>
      <c r="U19" s="61">
        <f t="shared" si="9"/>
        <v>6000</v>
      </c>
      <c r="V19" s="61">
        <f t="shared" si="6"/>
        <v>7000</v>
      </c>
      <c r="W19" s="61">
        <f t="shared" si="7"/>
        <v>5000</v>
      </c>
      <c r="X19" s="62">
        <f t="shared" si="8"/>
        <v>6000</v>
      </c>
    </row>
    <row r="20" spans="1:24" x14ac:dyDescent="0.3">
      <c r="A20" s="38">
        <v>15</v>
      </c>
      <c r="B20" s="39" t="s">
        <v>18</v>
      </c>
      <c r="C20" s="34">
        <f>DPT!C20</f>
        <v>436406</v>
      </c>
      <c r="D20" s="35">
        <f t="shared" si="2"/>
        <v>18765.457999999999</v>
      </c>
      <c r="E20" s="36">
        <f t="shared" si="3"/>
        <v>90326.928336063851</v>
      </c>
      <c r="F20" s="139">
        <f t="shared" si="4"/>
        <v>7540</v>
      </c>
      <c r="G20" s="8"/>
      <c r="H20" s="8">
        <v>8000</v>
      </c>
      <c r="I20" s="8">
        <v>0</v>
      </c>
      <c r="J20" s="8">
        <v>0</v>
      </c>
      <c r="K20" s="8">
        <v>7000</v>
      </c>
      <c r="L20" s="8">
        <v>8000</v>
      </c>
      <c r="M20" s="8">
        <v>8000</v>
      </c>
      <c r="N20" s="8">
        <v>6000</v>
      </c>
      <c r="O20" s="8">
        <v>7000</v>
      </c>
      <c r="P20" s="8">
        <v>8000</v>
      </c>
      <c r="Q20" s="8">
        <v>6000</v>
      </c>
      <c r="R20" s="8">
        <v>7000</v>
      </c>
      <c r="S20" s="118">
        <f t="shared" si="5"/>
        <v>65000</v>
      </c>
      <c r="T20" s="60">
        <f t="shared" si="1"/>
        <v>7222.2222222222226</v>
      </c>
      <c r="U20" s="61">
        <f t="shared" si="9"/>
        <v>8000</v>
      </c>
      <c r="V20" s="61">
        <f t="shared" si="6"/>
        <v>15000</v>
      </c>
      <c r="W20" s="61">
        <f t="shared" si="7"/>
        <v>21000</v>
      </c>
      <c r="X20" s="62">
        <f t="shared" si="8"/>
        <v>21000</v>
      </c>
    </row>
    <row r="21" spans="1:24" x14ac:dyDescent="0.3">
      <c r="A21" s="38">
        <v>16</v>
      </c>
      <c r="B21" s="39" t="s">
        <v>19</v>
      </c>
      <c r="C21" s="34">
        <f>DPT!C21</f>
        <v>188918</v>
      </c>
      <c r="D21" s="35">
        <f t="shared" si="2"/>
        <v>8123.4739999999993</v>
      </c>
      <c r="E21" s="36">
        <f t="shared" si="3"/>
        <v>39102.080739935998</v>
      </c>
      <c r="F21" s="139">
        <f t="shared" si="4"/>
        <v>3260</v>
      </c>
      <c r="G21" s="8"/>
      <c r="H21" s="8">
        <v>4000</v>
      </c>
      <c r="I21" s="8">
        <v>3000</v>
      </c>
      <c r="J21" s="8">
        <v>0</v>
      </c>
      <c r="K21" s="8">
        <v>2000</v>
      </c>
      <c r="L21" s="8">
        <v>2000</v>
      </c>
      <c r="M21" s="8">
        <v>4000</v>
      </c>
      <c r="N21" s="8">
        <v>4000</v>
      </c>
      <c r="O21" s="8">
        <v>3000</v>
      </c>
      <c r="P21" s="8">
        <v>4000</v>
      </c>
      <c r="Q21" s="8">
        <v>3000</v>
      </c>
      <c r="R21" s="8">
        <v>3000</v>
      </c>
      <c r="S21" s="118">
        <f t="shared" si="5"/>
        <v>32000</v>
      </c>
      <c r="T21" s="60">
        <f t="shared" si="1"/>
        <v>3200</v>
      </c>
      <c r="U21" s="61">
        <f t="shared" si="9"/>
        <v>7000</v>
      </c>
      <c r="V21" s="61">
        <f t="shared" si="6"/>
        <v>4000</v>
      </c>
      <c r="W21" s="61">
        <f t="shared" si="7"/>
        <v>11000</v>
      </c>
      <c r="X21" s="62">
        <f t="shared" si="8"/>
        <v>10000</v>
      </c>
    </row>
    <row r="22" spans="1:24" x14ac:dyDescent="0.3">
      <c r="A22" s="38">
        <v>17</v>
      </c>
      <c r="B22" s="39" t="s">
        <v>20</v>
      </c>
      <c r="C22" s="34">
        <f>DPT!C22</f>
        <v>151075</v>
      </c>
      <c r="D22" s="35">
        <f t="shared" si="2"/>
        <v>6496.2249999999995</v>
      </c>
      <c r="E22" s="36">
        <f t="shared" si="3"/>
        <v>31269.370032425872</v>
      </c>
      <c r="F22" s="139">
        <f t="shared" si="4"/>
        <v>2620</v>
      </c>
      <c r="G22" s="8"/>
      <c r="H22" s="8">
        <v>3000</v>
      </c>
      <c r="I22" s="8">
        <v>3000</v>
      </c>
      <c r="J22" s="8">
        <v>0</v>
      </c>
      <c r="K22" s="8">
        <v>3000</v>
      </c>
      <c r="L22" s="8">
        <v>3000</v>
      </c>
      <c r="M22" s="8">
        <v>3000</v>
      </c>
      <c r="N22" s="8">
        <v>3000</v>
      </c>
      <c r="O22" s="8">
        <v>3000</v>
      </c>
      <c r="P22" s="8">
        <v>3000</v>
      </c>
      <c r="Q22" s="8">
        <v>2000</v>
      </c>
      <c r="R22" s="8">
        <v>1000</v>
      </c>
      <c r="S22" s="118">
        <f t="shared" si="5"/>
        <v>27000</v>
      </c>
      <c r="T22" s="60">
        <f t="shared" si="1"/>
        <v>2700</v>
      </c>
      <c r="U22" s="61">
        <f t="shared" si="9"/>
        <v>6000</v>
      </c>
      <c r="V22" s="61">
        <f t="shared" si="6"/>
        <v>6000</v>
      </c>
      <c r="W22" s="61">
        <f t="shared" si="7"/>
        <v>9000</v>
      </c>
      <c r="X22" s="62">
        <f t="shared" si="8"/>
        <v>6000</v>
      </c>
    </row>
    <row r="23" spans="1:24" x14ac:dyDescent="0.3">
      <c r="A23" s="38">
        <v>18</v>
      </c>
      <c r="B23" s="39" t="s">
        <v>21</v>
      </c>
      <c r="C23" s="34">
        <f>DPT!C23</f>
        <v>89253</v>
      </c>
      <c r="D23" s="35">
        <f t="shared" si="2"/>
        <v>3837.8789999999999</v>
      </c>
      <c r="E23" s="36">
        <f t="shared" si="3"/>
        <v>18473.507089221293</v>
      </c>
      <c r="F23" s="139">
        <f t="shared" si="4"/>
        <v>1540</v>
      </c>
      <c r="G23" s="8"/>
      <c r="H23" s="8">
        <v>2000</v>
      </c>
      <c r="I23" s="8">
        <v>38000</v>
      </c>
      <c r="J23" s="8">
        <v>1000</v>
      </c>
      <c r="K23" s="8">
        <v>1000</v>
      </c>
      <c r="L23" s="8">
        <v>2000</v>
      </c>
      <c r="M23" s="8">
        <v>2000</v>
      </c>
      <c r="N23" s="8">
        <v>2000</v>
      </c>
      <c r="O23" s="8">
        <v>2000</v>
      </c>
      <c r="P23" s="8">
        <v>2000</v>
      </c>
      <c r="Q23" s="8">
        <v>1000</v>
      </c>
      <c r="R23" s="8">
        <v>1000</v>
      </c>
      <c r="S23" s="118">
        <f t="shared" si="5"/>
        <v>54000</v>
      </c>
      <c r="T23" s="60">
        <f t="shared" si="1"/>
        <v>4909.090909090909</v>
      </c>
      <c r="U23" s="61">
        <f t="shared" si="9"/>
        <v>40000</v>
      </c>
      <c r="V23" s="61">
        <f t="shared" si="6"/>
        <v>4000</v>
      </c>
      <c r="W23" s="61">
        <f t="shared" si="7"/>
        <v>6000</v>
      </c>
      <c r="X23" s="62">
        <f t="shared" si="8"/>
        <v>4000</v>
      </c>
    </row>
    <row r="24" spans="1:24" x14ac:dyDescent="0.3">
      <c r="A24" s="38">
        <v>19</v>
      </c>
      <c r="B24" s="39" t="s">
        <v>22</v>
      </c>
      <c r="C24" s="34">
        <f>DPT!C24</f>
        <v>177322</v>
      </c>
      <c r="D24" s="35">
        <f t="shared" si="2"/>
        <v>7624.8459999999995</v>
      </c>
      <c r="E24" s="36">
        <f t="shared" si="3"/>
        <v>36701.950904450248</v>
      </c>
      <c r="F24" s="139">
        <f t="shared" si="4"/>
        <v>3060</v>
      </c>
      <c r="G24" s="8"/>
      <c r="H24" s="8">
        <v>4000</v>
      </c>
      <c r="I24" s="8">
        <v>1000</v>
      </c>
      <c r="J24" s="8">
        <v>2000</v>
      </c>
      <c r="K24" s="8">
        <v>1000</v>
      </c>
      <c r="L24" s="8">
        <v>1000</v>
      </c>
      <c r="M24" s="8">
        <v>4000</v>
      </c>
      <c r="N24" s="8">
        <v>2000</v>
      </c>
      <c r="O24" s="8">
        <v>2000</v>
      </c>
      <c r="P24" s="8">
        <v>4000</v>
      </c>
      <c r="Q24" s="8">
        <v>1000</v>
      </c>
      <c r="R24" s="8">
        <v>2000</v>
      </c>
      <c r="S24" s="118">
        <f t="shared" si="5"/>
        <v>24000</v>
      </c>
      <c r="T24" s="60">
        <f t="shared" si="1"/>
        <v>2181.818181818182</v>
      </c>
      <c r="U24" s="61">
        <f t="shared" si="9"/>
        <v>5000</v>
      </c>
      <c r="V24" s="61">
        <f t="shared" si="6"/>
        <v>4000</v>
      </c>
      <c r="W24" s="61">
        <f t="shared" si="7"/>
        <v>8000</v>
      </c>
      <c r="X24" s="62">
        <f t="shared" si="8"/>
        <v>7000</v>
      </c>
    </row>
    <row r="25" spans="1:24" x14ac:dyDescent="0.3">
      <c r="A25" s="38">
        <v>20</v>
      </c>
      <c r="B25" s="39" t="s">
        <v>23</v>
      </c>
      <c r="C25" s="34">
        <f>DPT!C25</f>
        <v>113569</v>
      </c>
      <c r="D25" s="35">
        <f t="shared" si="2"/>
        <v>4883.4669999999996</v>
      </c>
      <c r="E25" s="36">
        <f t="shared" si="3"/>
        <v>23506.411287192284</v>
      </c>
      <c r="F25" s="139">
        <f t="shared" si="4"/>
        <v>1960</v>
      </c>
      <c r="G25" s="8"/>
      <c r="H25" s="8">
        <v>2000</v>
      </c>
      <c r="I25" s="8">
        <v>11000</v>
      </c>
      <c r="J25" s="8">
        <v>0</v>
      </c>
      <c r="K25" s="8">
        <v>0</v>
      </c>
      <c r="L25" s="8">
        <v>0</v>
      </c>
      <c r="M25" s="8">
        <v>2000</v>
      </c>
      <c r="N25" s="8">
        <v>1000</v>
      </c>
      <c r="O25" s="8">
        <v>2000</v>
      </c>
      <c r="P25" s="8">
        <v>2000</v>
      </c>
      <c r="Q25" s="8">
        <v>2000</v>
      </c>
      <c r="R25" s="8">
        <v>2000</v>
      </c>
      <c r="S25" s="118">
        <f t="shared" si="5"/>
        <v>24000</v>
      </c>
      <c r="T25" s="60">
        <f t="shared" si="1"/>
        <v>3000</v>
      </c>
      <c r="U25" s="61">
        <f t="shared" si="9"/>
        <v>13000</v>
      </c>
      <c r="V25" s="61">
        <f t="shared" si="6"/>
        <v>0</v>
      </c>
      <c r="W25" s="61">
        <f t="shared" si="7"/>
        <v>5000</v>
      </c>
      <c r="X25" s="62">
        <f t="shared" si="8"/>
        <v>6000</v>
      </c>
    </row>
    <row r="26" spans="1:24" x14ac:dyDescent="0.3">
      <c r="A26" s="38">
        <v>21</v>
      </c>
      <c r="B26" s="39" t="s">
        <v>24</v>
      </c>
      <c r="C26" s="34">
        <f>DPT!C26</f>
        <v>224145</v>
      </c>
      <c r="D26" s="35">
        <f t="shared" si="2"/>
        <v>9638.2349999999988</v>
      </c>
      <c r="E26" s="36">
        <f t="shared" si="3"/>
        <v>46393.334078557651</v>
      </c>
      <c r="F26" s="139">
        <f t="shared" si="4"/>
        <v>3880</v>
      </c>
      <c r="G26" s="8"/>
      <c r="H26" s="8">
        <v>4000</v>
      </c>
      <c r="I26" s="8">
        <v>88000</v>
      </c>
      <c r="J26" s="8">
        <v>0</v>
      </c>
      <c r="K26" s="8">
        <v>0</v>
      </c>
      <c r="L26" s="8">
        <v>0</v>
      </c>
      <c r="M26" s="8">
        <v>4000</v>
      </c>
      <c r="N26" s="8">
        <v>4000</v>
      </c>
      <c r="O26" s="8">
        <v>2000</v>
      </c>
      <c r="P26" s="8">
        <v>4000</v>
      </c>
      <c r="Q26" s="8">
        <v>3000</v>
      </c>
      <c r="R26" s="8">
        <v>4000</v>
      </c>
      <c r="S26" s="118">
        <f t="shared" si="5"/>
        <v>113000</v>
      </c>
      <c r="T26" s="60">
        <f t="shared" si="1"/>
        <v>14125</v>
      </c>
      <c r="U26" s="61">
        <f t="shared" si="9"/>
        <v>92000</v>
      </c>
      <c r="V26" s="61">
        <f t="shared" si="6"/>
        <v>0</v>
      </c>
      <c r="W26" s="61">
        <f t="shared" si="7"/>
        <v>10000</v>
      </c>
      <c r="X26" s="62">
        <f t="shared" si="8"/>
        <v>11000</v>
      </c>
    </row>
    <row r="27" spans="1:24" x14ac:dyDescent="0.3">
      <c r="A27" s="38">
        <v>22</v>
      </c>
      <c r="B27" s="39" t="s">
        <v>25</v>
      </c>
      <c r="C27" s="34">
        <f>DPT!C27</f>
        <v>235621</v>
      </c>
      <c r="D27" s="35">
        <f t="shared" si="2"/>
        <v>10131.703</v>
      </c>
      <c r="E27" s="36">
        <f t="shared" si="3"/>
        <v>48768.626420057699</v>
      </c>
      <c r="F27" s="139">
        <f t="shared" si="4"/>
        <v>4080</v>
      </c>
      <c r="G27" s="8"/>
      <c r="H27" s="8">
        <v>5000</v>
      </c>
      <c r="I27" s="8">
        <v>0</v>
      </c>
      <c r="J27" s="8">
        <v>0</v>
      </c>
      <c r="K27" s="8">
        <v>0</v>
      </c>
      <c r="L27" s="8">
        <v>5000</v>
      </c>
      <c r="M27" s="8">
        <v>5000</v>
      </c>
      <c r="N27" s="8">
        <v>0</v>
      </c>
      <c r="O27" s="8">
        <v>2000</v>
      </c>
      <c r="P27" s="8">
        <v>5000</v>
      </c>
      <c r="Q27" s="8">
        <v>3200</v>
      </c>
      <c r="R27" s="8">
        <v>4000</v>
      </c>
      <c r="S27" s="118">
        <f t="shared" si="5"/>
        <v>29200</v>
      </c>
      <c r="T27" s="60">
        <f t="shared" si="1"/>
        <v>4171.4285714285716</v>
      </c>
      <c r="U27" s="61">
        <f t="shared" si="9"/>
        <v>5000</v>
      </c>
      <c r="V27" s="61">
        <f t="shared" si="6"/>
        <v>5000</v>
      </c>
      <c r="W27" s="61">
        <f t="shared" si="7"/>
        <v>7000</v>
      </c>
      <c r="X27" s="62">
        <f t="shared" si="8"/>
        <v>12200</v>
      </c>
    </row>
    <row r="28" spans="1:24" x14ac:dyDescent="0.3">
      <c r="A28" s="38">
        <v>23</v>
      </c>
      <c r="B28" s="39" t="s">
        <v>26</v>
      </c>
      <c r="C28" s="34">
        <f>DPT!C28</f>
        <v>325527</v>
      </c>
      <c r="D28" s="35">
        <f t="shared" si="2"/>
        <v>13997.660999999998</v>
      </c>
      <c r="E28" s="36">
        <f t="shared" si="3"/>
        <v>67377.290872384561</v>
      </c>
      <c r="F28" s="139">
        <f t="shared" si="4"/>
        <v>5620</v>
      </c>
      <c r="G28" s="8"/>
      <c r="H28" s="8">
        <v>6000</v>
      </c>
      <c r="I28" s="8">
        <v>134000</v>
      </c>
      <c r="J28" s="8">
        <v>0</v>
      </c>
      <c r="K28" s="8">
        <v>0</v>
      </c>
      <c r="L28" s="8">
        <v>1000</v>
      </c>
      <c r="M28" s="8">
        <v>6000</v>
      </c>
      <c r="N28" s="8">
        <v>0</v>
      </c>
      <c r="O28" s="8">
        <v>6000</v>
      </c>
      <c r="P28" s="8">
        <v>6000</v>
      </c>
      <c r="Q28" s="8">
        <v>4000</v>
      </c>
      <c r="R28" s="8">
        <v>4000</v>
      </c>
      <c r="S28" s="118">
        <f t="shared" si="5"/>
        <v>167000</v>
      </c>
      <c r="T28" s="60">
        <f t="shared" si="1"/>
        <v>20875</v>
      </c>
      <c r="U28" s="61">
        <f t="shared" si="9"/>
        <v>140000</v>
      </c>
      <c r="V28" s="61">
        <f t="shared" si="6"/>
        <v>1000</v>
      </c>
      <c r="W28" s="61">
        <f t="shared" si="7"/>
        <v>12000</v>
      </c>
      <c r="X28" s="62">
        <f t="shared" si="8"/>
        <v>14000</v>
      </c>
    </row>
    <row r="29" spans="1:24" x14ac:dyDescent="0.3">
      <c r="A29" s="38">
        <v>24</v>
      </c>
      <c r="B29" s="39" t="s">
        <v>27</v>
      </c>
      <c r="C29" s="34">
        <f>DPT!C29</f>
        <v>245873</v>
      </c>
      <c r="D29" s="35">
        <f t="shared" si="2"/>
        <v>10572.538999999999</v>
      </c>
      <c r="E29" s="36">
        <f t="shared" si="3"/>
        <v>50890.5763229035</v>
      </c>
      <c r="F29" s="139">
        <f t="shared" si="4"/>
        <v>4260</v>
      </c>
      <c r="G29" s="8"/>
      <c r="H29" s="8">
        <v>5000</v>
      </c>
      <c r="I29" s="8">
        <v>3000</v>
      </c>
      <c r="J29" s="8">
        <v>2000</v>
      </c>
      <c r="K29" s="8">
        <v>4000</v>
      </c>
      <c r="L29" s="8">
        <v>2000</v>
      </c>
      <c r="M29" s="8">
        <v>5000</v>
      </c>
      <c r="N29" s="8">
        <v>5000</v>
      </c>
      <c r="O29" s="8">
        <v>5000</v>
      </c>
      <c r="P29" s="8">
        <v>4000</v>
      </c>
      <c r="Q29" s="8">
        <v>3000</v>
      </c>
      <c r="R29" s="8">
        <v>4000</v>
      </c>
      <c r="S29" s="118">
        <f t="shared" si="5"/>
        <v>42000</v>
      </c>
      <c r="T29" s="60">
        <f t="shared" si="1"/>
        <v>3818.181818181818</v>
      </c>
      <c r="U29" s="61">
        <f t="shared" si="9"/>
        <v>8000</v>
      </c>
      <c r="V29" s="61">
        <f t="shared" si="6"/>
        <v>8000</v>
      </c>
      <c r="W29" s="61">
        <f t="shared" si="7"/>
        <v>15000</v>
      </c>
      <c r="X29" s="62">
        <f t="shared" si="8"/>
        <v>11000</v>
      </c>
    </row>
    <row r="30" spans="1:24" x14ac:dyDescent="0.3">
      <c r="A30" s="38">
        <v>25</v>
      </c>
      <c r="B30" s="39" t="s">
        <v>28</v>
      </c>
      <c r="C30" s="34">
        <f>DPT!C30</f>
        <v>100471</v>
      </c>
      <c r="D30" s="35">
        <f t="shared" si="2"/>
        <v>4320.2529999999997</v>
      </c>
      <c r="E30" s="36">
        <f t="shared" si="3"/>
        <v>20795.398818652062</v>
      </c>
      <c r="F30" s="139">
        <f t="shared" si="4"/>
        <v>1740</v>
      </c>
      <c r="G30" s="8"/>
      <c r="H30" s="8">
        <v>2000</v>
      </c>
      <c r="I30" s="8">
        <v>0</v>
      </c>
      <c r="J30" s="8">
        <v>1000</v>
      </c>
      <c r="K30" s="8">
        <v>1000</v>
      </c>
      <c r="L30" s="8">
        <v>1000</v>
      </c>
      <c r="M30" s="8">
        <v>2000</v>
      </c>
      <c r="N30" s="8">
        <v>2000</v>
      </c>
      <c r="O30" s="8">
        <v>2000</v>
      </c>
      <c r="P30" s="8">
        <v>2000</v>
      </c>
      <c r="Q30" s="8">
        <v>2000</v>
      </c>
      <c r="R30" s="8">
        <v>2000</v>
      </c>
      <c r="S30" s="118">
        <f t="shared" si="5"/>
        <v>17000</v>
      </c>
      <c r="T30" s="60">
        <f t="shared" si="1"/>
        <v>1700</v>
      </c>
      <c r="U30" s="61">
        <f t="shared" si="9"/>
        <v>2000</v>
      </c>
      <c r="V30" s="61">
        <f t="shared" si="6"/>
        <v>3000</v>
      </c>
      <c r="W30" s="61">
        <f t="shared" si="7"/>
        <v>6000</v>
      </c>
      <c r="X30" s="62">
        <f t="shared" si="8"/>
        <v>6000</v>
      </c>
    </row>
    <row r="31" spans="1:24" x14ac:dyDescent="0.3">
      <c r="A31" s="38">
        <v>26</v>
      </c>
      <c r="B31" s="39" t="s">
        <v>29</v>
      </c>
      <c r="C31" s="34">
        <f>DPT!C31</f>
        <v>89960</v>
      </c>
      <c r="D31" s="35">
        <f t="shared" si="2"/>
        <v>3868.2799999999997</v>
      </c>
      <c r="E31" s="36">
        <f t="shared" si="3"/>
        <v>18619.841324620433</v>
      </c>
      <c r="F31" s="139">
        <f t="shared" si="4"/>
        <v>1560</v>
      </c>
      <c r="G31" s="8"/>
      <c r="H31" s="8">
        <v>3000</v>
      </c>
      <c r="I31" s="8">
        <v>30000</v>
      </c>
      <c r="J31" s="8">
        <v>0</v>
      </c>
      <c r="K31" s="8">
        <v>0</v>
      </c>
      <c r="L31" s="8">
        <v>1000</v>
      </c>
      <c r="M31" s="8">
        <v>2000</v>
      </c>
      <c r="N31" s="8">
        <v>2000</v>
      </c>
      <c r="O31" s="8">
        <v>2000</v>
      </c>
      <c r="P31" s="8">
        <v>2000</v>
      </c>
      <c r="Q31" s="8">
        <v>1000</v>
      </c>
      <c r="R31" s="8">
        <v>0</v>
      </c>
      <c r="S31" s="118">
        <f t="shared" si="5"/>
        <v>43000</v>
      </c>
      <c r="T31" s="60">
        <f t="shared" si="1"/>
        <v>5375</v>
      </c>
      <c r="U31" s="61">
        <f t="shared" si="9"/>
        <v>33000</v>
      </c>
      <c r="V31" s="61">
        <f t="shared" si="6"/>
        <v>1000</v>
      </c>
      <c r="W31" s="61">
        <f t="shared" si="7"/>
        <v>6000</v>
      </c>
      <c r="X31" s="62">
        <f t="shared" si="8"/>
        <v>3000</v>
      </c>
    </row>
    <row r="32" spans="1:24" x14ac:dyDescent="0.3">
      <c r="A32" s="38">
        <v>27</v>
      </c>
      <c r="B32" s="39" t="s">
        <v>30</v>
      </c>
      <c r="C32" s="34">
        <f>DPT!C32</f>
        <v>320468</v>
      </c>
      <c r="D32" s="35">
        <f t="shared" si="2"/>
        <v>13780.124</v>
      </c>
      <c r="E32" s="36">
        <f t="shared" si="3"/>
        <v>66330.183521770363</v>
      </c>
      <c r="F32" s="139">
        <f t="shared" si="4"/>
        <v>5540</v>
      </c>
      <c r="G32" s="8"/>
      <c r="H32" s="8">
        <v>6000</v>
      </c>
      <c r="I32" s="8">
        <v>6000</v>
      </c>
      <c r="J32" s="8">
        <v>4000</v>
      </c>
      <c r="K32" s="8">
        <v>5000</v>
      </c>
      <c r="L32" s="8">
        <v>5000</v>
      </c>
      <c r="M32" s="8">
        <v>6000</v>
      </c>
      <c r="N32" s="8">
        <v>5000</v>
      </c>
      <c r="O32" s="8">
        <v>5000</v>
      </c>
      <c r="P32" s="8">
        <v>6000</v>
      </c>
      <c r="Q32" s="8">
        <v>4000</v>
      </c>
      <c r="R32" s="8">
        <v>2000</v>
      </c>
      <c r="S32" s="118">
        <f t="shared" si="5"/>
        <v>54000</v>
      </c>
      <c r="T32" s="60">
        <f t="shared" si="1"/>
        <v>4909.090909090909</v>
      </c>
      <c r="U32" s="61">
        <f t="shared" si="9"/>
        <v>12000</v>
      </c>
      <c r="V32" s="61">
        <f t="shared" si="6"/>
        <v>14000</v>
      </c>
      <c r="W32" s="61">
        <f t="shared" si="7"/>
        <v>16000</v>
      </c>
      <c r="X32" s="62">
        <f t="shared" si="8"/>
        <v>12000</v>
      </c>
    </row>
    <row r="33" spans="1:24" x14ac:dyDescent="0.3">
      <c r="A33" s="38">
        <v>28</v>
      </c>
      <c r="B33" s="39" t="s">
        <v>31</v>
      </c>
      <c r="C33" s="34">
        <f>DPT!C33</f>
        <v>182579</v>
      </c>
      <c r="D33" s="35">
        <f t="shared" si="2"/>
        <v>7850.896999999999</v>
      </c>
      <c r="E33" s="36">
        <f t="shared" si="3"/>
        <v>37790.040120140882</v>
      </c>
      <c r="F33" s="139">
        <f t="shared" si="4"/>
        <v>3160</v>
      </c>
      <c r="G33" s="8"/>
      <c r="H33" s="8">
        <v>4000</v>
      </c>
      <c r="I33" s="8">
        <v>0</v>
      </c>
      <c r="J33" s="8">
        <v>0</v>
      </c>
      <c r="K33" s="8">
        <v>3000</v>
      </c>
      <c r="L33" s="8">
        <v>4000</v>
      </c>
      <c r="M33" s="8">
        <v>4000</v>
      </c>
      <c r="N33" s="8">
        <v>4000</v>
      </c>
      <c r="O33" s="8">
        <v>4000</v>
      </c>
      <c r="P33" s="8">
        <v>2000</v>
      </c>
      <c r="Q33" s="8">
        <v>2000</v>
      </c>
      <c r="R33" s="8">
        <v>3000</v>
      </c>
      <c r="S33" s="118">
        <f t="shared" si="5"/>
        <v>30000</v>
      </c>
      <c r="T33" s="60">
        <f t="shared" si="1"/>
        <v>3333.3333333333335</v>
      </c>
      <c r="U33" s="61">
        <f t="shared" si="9"/>
        <v>4000</v>
      </c>
      <c r="V33" s="61">
        <f t="shared" si="6"/>
        <v>7000</v>
      </c>
      <c r="W33" s="61">
        <f t="shared" si="7"/>
        <v>12000</v>
      </c>
      <c r="X33" s="62">
        <f t="shared" si="8"/>
        <v>7000</v>
      </c>
    </row>
    <row r="34" spans="1:24" x14ac:dyDescent="0.3">
      <c r="A34" s="38">
        <v>29</v>
      </c>
      <c r="B34" s="39" t="s">
        <v>32</v>
      </c>
      <c r="C34" s="34">
        <f>DPT!C34</f>
        <v>160075</v>
      </c>
      <c r="D34" s="35">
        <f t="shared" si="2"/>
        <v>6883.2249999999995</v>
      </c>
      <c r="E34" s="36">
        <f t="shared" si="3"/>
        <v>33132.182081354113</v>
      </c>
      <c r="F34" s="139">
        <f t="shared" si="4"/>
        <v>2780</v>
      </c>
      <c r="G34" s="8"/>
      <c r="H34" s="8">
        <v>3000</v>
      </c>
      <c r="I34" s="8">
        <v>0</v>
      </c>
      <c r="J34" s="8">
        <v>2000</v>
      </c>
      <c r="K34" s="8">
        <v>3000</v>
      </c>
      <c r="L34" s="8">
        <v>3000</v>
      </c>
      <c r="M34" s="8">
        <v>3000</v>
      </c>
      <c r="N34" s="8">
        <v>3000</v>
      </c>
      <c r="O34" s="8">
        <v>3000</v>
      </c>
      <c r="P34" s="8">
        <v>3000</v>
      </c>
      <c r="Q34" s="8">
        <v>2000</v>
      </c>
      <c r="R34" s="8">
        <v>3000</v>
      </c>
      <c r="S34" s="118">
        <f t="shared" si="5"/>
        <v>28000</v>
      </c>
      <c r="T34" s="60">
        <f t="shared" si="1"/>
        <v>2800</v>
      </c>
      <c r="U34" s="61">
        <f t="shared" si="9"/>
        <v>3000</v>
      </c>
      <c r="V34" s="61">
        <f t="shared" si="6"/>
        <v>8000</v>
      </c>
      <c r="W34" s="61">
        <f t="shared" si="7"/>
        <v>9000</v>
      </c>
      <c r="X34" s="62">
        <f t="shared" si="8"/>
        <v>8000</v>
      </c>
    </row>
    <row r="35" spans="1:24" x14ac:dyDescent="0.3">
      <c r="A35" s="38">
        <v>30</v>
      </c>
      <c r="B35" s="39" t="s">
        <v>33</v>
      </c>
      <c r="C35" s="34">
        <f>DPT!C35</f>
        <v>443733</v>
      </c>
      <c r="D35" s="35">
        <f t="shared" si="2"/>
        <v>19080.519</v>
      </c>
      <c r="E35" s="36">
        <f t="shared" si="3"/>
        <v>91843.464323007996</v>
      </c>
      <c r="F35" s="139">
        <f t="shared" si="4"/>
        <v>7660</v>
      </c>
      <c r="G35" s="8"/>
      <c r="H35" s="8">
        <v>8000</v>
      </c>
      <c r="I35" s="8">
        <v>8000</v>
      </c>
      <c r="J35" s="8">
        <v>0</v>
      </c>
      <c r="K35" s="8">
        <v>8000</v>
      </c>
      <c r="L35" s="8">
        <v>8000</v>
      </c>
      <c r="M35" s="8">
        <v>8000</v>
      </c>
      <c r="N35" s="8">
        <v>8000</v>
      </c>
      <c r="O35" s="8">
        <v>8000</v>
      </c>
      <c r="P35" s="8">
        <v>8000</v>
      </c>
      <c r="Q35" s="8">
        <v>0</v>
      </c>
      <c r="R35" s="8">
        <v>0</v>
      </c>
      <c r="S35" s="118">
        <f t="shared" si="5"/>
        <v>64000</v>
      </c>
      <c r="T35" s="60">
        <f t="shared" si="1"/>
        <v>8000</v>
      </c>
      <c r="U35" s="61">
        <f t="shared" si="9"/>
        <v>16000</v>
      </c>
      <c r="V35" s="61">
        <f t="shared" si="6"/>
        <v>16000</v>
      </c>
      <c r="W35" s="61">
        <f t="shared" si="7"/>
        <v>24000</v>
      </c>
      <c r="X35" s="62">
        <f t="shared" si="8"/>
        <v>8000</v>
      </c>
    </row>
    <row r="36" spans="1:24" x14ac:dyDescent="0.3">
      <c r="A36" s="38">
        <v>31</v>
      </c>
      <c r="B36" s="39" t="s">
        <v>34</v>
      </c>
      <c r="C36" s="34">
        <f>DPT!C36</f>
        <v>573903</v>
      </c>
      <c r="D36" s="35">
        <f t="shared" si="2"/>
        <v>24677.828999999998</v>
      </c>
      <c r="E36" s="36">
        <f t="shared" si="3"/>
        <v>118785.93592400667</v>
      </c>
      <c r="F36" s="139">
        <f t="shared" si="4"/>
        <v>9900</v>
      </c>
      <c r="G36" s="8"/>
      <c r="H36" s="8">
        <v>10000</v>
      </c>
      <c r="I36" s="8">
        <v>168000</v>
      </c>
      <c r="J36" s="8">
        <v>0</v>
      </c>
      <c r="K36" s="8">
        <v>8000</v>
      </c>
      <c r="L36" s="8">
        <v>10000</v>
      </c>
      <c r="M36" s="8">
        <v>10000</v>
      </c>
      <c r="N36" s="8">
        <v>10000</v>
      </c>
      <c r="O36" s="8">
        <v>10000</v>
      </c>
      <c r="P36" s="8">
        <v>10000</v>
      </c>
      <c r="Q36" s="8">
        <v>7000</v>
      </c>
      <c r="R36" s="8">
        <v>8000</v>
      </c>
      <c r="S36" s="118">
        <f t="shared" si="5"/>
        <v>251000</v>
      </c>
      <c r="T36" s="60">
        <f t="shared" si="1"/>
        <v>25100</v>
      </c>
      <c r="U36" s="61">
        <f t="shared" si="9"/>
        <v>178000</v>
      </c>
      <c r="V36" s="61">
        <f t="shared" si="6"/>
        <v>18000</v>
      </c>
      <c r="W36" s="61">
        <f t="shared" si="7"/>
        <v>30000</v>
      </c>
      <c r="X36" s="62">
        <f t="shared" si="8"/>
        <v>25000</v>
      </c>
    </row>
    <row r="37" spans="1:24" x14ac:dyDescent="0.3">
      <c r="A37" s="38">
        <v>32</v>
      </c>
      <c r="B37" s="39" t="s">
        <v>35</v>
      </c>
      <c r="C37" s="34">
        <f>DPT!C37</f>
        <v>248083</v>
      </c>
      <c r="D37" s="35">
        <f t="shared" si="2"/>
        <v>10667.569</v>
      </c>
      <c r="E37" s="36">
        <f t="shared" si="3"/>
        <v>51348.000170473664</v>
      </c>
      <c r="F37" s="139">
        <f t="shared" si="4"/>
        <v>4280</v>
      </c>
      <c r="G37" s="8"/>
      <c r="H37" s="8">
        <v>5000</v>
      </c>
      <c r="I37" s="8">
        <v>4000</v>
      </c>
      <c r="J37" s="8">
        <v>3000</v>
      </c>
      <c r="K37" s="8">
        <v>3000</v>
      </c>
      <c r="L37" s="8">
        <v>5000</v>
      </c>
      <c r="M37" s="8">
        <v>5000</v>
      </c>
      <c r="N37" s="8">
        <v>3000</v>
      </c>
      <c r="O37" s="8">
        <v>1000</v>
      </c>
      <c r="P37" s="8">
        <v>5000</v>
      </c>
      <c r="Q37" s="8">
        <v>2000</v>
      </c>
      <c r="R37" s="8">
        <v>5000</v>
      </c>
      <c r="S37" s="118">
        <f t="shared" si="5"/>
        <v>41000</v>
      </c>
      <c r="T37" s="60">
        <f t="shared" si="1"/>
        <v>3727.2727272727275</v>
      </c>
      <c r="U37" s="61">
        <f t="shared" si="9"/>
        <v>9000</v>
      </c>
      <c r="V37" s="61">
        <f t="shared" si="6"/>
        <v>11000</v>
      </c>
      <c r="W37" s="61">
        <f t="shared" si="7"/>
        <v>9000</v>
      </c>
      <c r="X37" s="62">
        <f t="shared" si="8"/>
        <v>12000</v>
      </c>
    </row>
    <row r="38" spans="1:24" x14ac:dyDescent="0.3">
      <c r="A38" s="38">
        <v>33</v>
      </c>
      <c r="B38" s="39" t="s">
        <v>36</v>
      </c>
      <c r="C38" s="34">
        <f>DPT!C38</f>
        <v>506388</v>
      </c>
      <c r="D38" s="35">
        <f t="shared" si="2"/>
        <v>21774.683999999997</v>
      </c>
      <c r="E38" s="36">
        <f t="shared" si="3"/>
        <v>104811.74087029669</v>
      </c>
      <c r="F38" s="139">
        <f t="shared" si="4"/>
        <v>8740</v>
      </c>
      <c r="G38" s="8"/>
      <c r="H38" s="8">
        <v>9000</v>
      </c>
      <c r="I38" s="8">
        <v>0</v>
      </c>
      <c r="J38" s="8">
        <v>9000</v>
      </c>
      <c r="K38" s="8">
        <v>9000</v>
      </c>
      <c r="L38" s="8">
        <v>9000</v>
      </c>
      <c r="M38" s="8">
        <v>9000</v>
      </c>
      <c r="N38" s="8">
        <v>9000</v>
      </c>
      <c r="O38" s="8">
        <v>9000</v>
      </c>
      <c r="P38" s="8">
        <v>9000</v>
      </c>
      <c r="Q38" s="8">
        <v>6000</v>
      </c>
      <c r="R38" s="8">
        <v>9000</v>
      </c>
      <c r="S38" s="118">
        <f t="shared" si="5"/>
        <v>87000</v>
      </c>
      <c r="T38" s="60">
        <f t="shared" si="1"/>
        <v>8700</v>
      </c>
      <c r="U38" s="61">
        <f t="shared" si="9"/>
        <v>9000</v>
      </c>
      <c r="V38" s="61">
        <f t="shared" si="6"/>
        <v>27000</v>
      </c>
      <c r="W38" s="61">
        <f t="shared" si="7"/>
        <v>27000</v>
      </c>
      <c r="X38" s="62">
        <f t="shared" si="8"/>
        <v>24000</v>
      </c>
    </row>
    <row r="39" spans="1:24" x14ac:dyDescent="0.3">
      <c r="A39" s="38">
        <v>34</v>
      </c>
      <c r="B39" s="39" t="s">
        <v>37</v>
      </c>
      <c r="C39" s="34">
        <f>DPT!C39</f>
        <v>492116</v>
      </c>
      <c r="D39" s="35">
        <f t="shared" si="2"/>
        <v>21160.987999999998</v>
      </c>
      <c r="E39" s="36">
        <f t="shared" si="3"/>
        <v>101857.73491892961</v>
      </c>
      <c r="F39" s="139">
        <f t="shared" si="4"/>
        <v>8500</v>
      </c>
      <c r="G39" s="8"/>
      <c r="H39" s="8">
        <v>9000</v>
      </c>
      <c r="I39" s="8">
        <v>184000</v>
      </c>
      <c r="J39" s="8">
        <v>9000</v>
      </c>
      <c r="K39" s="8">
        <v>6000</v>
      </c>
      <c r="L39" s="8">
        <v>5000</v>
      </c>
      <c r="M39" s="8">
        <v>9000</v>
      </c>
      <c r="N39" s="8">
        <v>9000</v>
      </c>
      <c r="O39" s="8">
        <v>8000</v>
      </c>
      <c r="P39" s="8">
        <v>9000</v>
      </c>
      <c r="Q39" s="8">
        <v>4000</v>
      </c>
      <c r="R39" s="8">
        <v>8000</v>
      </c>
      <c r="S39" s="118">
        <f t="shared" si="5"/>
        <v>260000</v>
      </c>
      <c r="T39" s="60">
        <f t="shared" si="1"/>
        <v>23636.363636363636</v>
      </c>
      <c r="U39" s="61">
        <f t="shared" si="9"/>
        <v>193000</v>
      </c>
      <c r="V39" s="61">
        <f t="shared" si="6"/>
        <v>20000</v>
      </c>
      <c r="W39" s="61">
        <f t="shared" si="7"/>
        <v>26000</v>
      </c>
      <c r="X39" s="62">
        <f t="shared" si="8"/>
        <v>21000</v>
      </c>
    </row>
    <row r="40" spans="1:24" x14ac:dyDescent="0.3">
      <c r="A40" s="38">
        <v>35</v>
      </c>
      <c r="B40" s="39" t="s">
        <v>38</v>
      </c>
      <c r="C40" s="34">
        <f>DPT!C40</f>
        <v>468256</v>
      </c>
      <c r="D40" s="35">
        <f t="shared" si="2"/>
        <v>20135.007999999998</v>
      </c>
      <c r="E40" s="36">
        <f t="shared" si="3"/>
        <v>96919.21319810432</v>
      </c>
      <c r="F40" s="139">
        <f t="shared" si="4"/>
        <v>8080</v>
      </c>
      <c r="G40" s="8"/>
      <c r="H40" s="8">
        <v>9000</v>
      </c>
      <c r="I40" s="8">
        <v>0</v>
      </c>
      <c r="J40" s="8">
        <v>0</v>
      </c>
      <c r="K40" s="8">
        <v>0</v>
      </c>
      <c r="L40" s="8">
        <v>10000</v>
      </c>
      <c r="M40" s="8">
        <v>9000</v>
      </c>
      <c r="N40" s="8">
        <v>9000</v>
      </c>
      <c r="O40" s="8">
        <v>9000</v>
      </c>
      <c r="P40" s="8">
        <v>9000</v>
      </c>
      <c r="Q40" s="8">
        <v>6000</v>
      </c>
      <c r="R40" s="8">
        <v>9000</v>
      </c>
      <c r="S40" s="118">
        <f t="shared" si="5"/>
        <v>70000</v>
      </c>
      <c r="T40" s="60">
        <f t="shared" si="1"/>
        <v>8750</v>
      </c>
      <c r="U40" s="61">
        <f t="shared" si="9"/>
        <v>9000</v>
      </c>
      <c r="V40" s="61">
        <f t="shared" si="6"/>
        <v>10000</v>
      </c>
      <c r="W40" s="61">
        <f t="shared" si="7"/>
        <v>27000</v>
      </c>
      <c r="X40" s="62">
        <f t="shared" si="8"/>
        <v>24000</v>
      </c>
    </row>
    <row r="41" spans="1:24" x14ac:dyDescent="0.3">
      <c r="A41" s="38">
        <v>36</v>
      </c>
      <c r="B41" s="39" t="s">
        <v>39</v>
      </c>
      <c r="C41" s="34">
        <f>DPT!C41</f>
        <v>169274</v>
      </c>
      <c r="D41" s="35">
        <f t="shared" si="2"/>
        <v>7278.7819999999992</v>
      </c>
      <c r="E41" s="36">
        <f t="shared" si="3"/>
        <v>35036.182974475312</v>
      </c>
      <c r="F41" s="139">
        <f t="shared" si="4"/>
        <v>2920</v>
      </c>
      <c r="G41" s="8"/>
      <c r="H41" s="8">
        <v>3000</v>
      </c>
      <c r="I41" s="8">
        <v>109000</v>
      </c>
      <c r="J41" s="8">
        <v>0</v>
      </c>
      <c r="K41" s="8">
        <v>0</v>
      </c>
      <c r="L41" s="8">
        <v>0</v>
      </c>
      <c r="M41" s="8">
        <v>3000</v>
      </c>
      <c r="N41" s="8">
        <v>3000</v>
      </c>
      <c r="O41" s="8">
        <v>3000</v>
      </c>
      <c r="P41" s="8">
        <v>0</v>
      </c>
      <c r="Q41" s="8">
        <v>0</v>
      </c>
      <c r="R41" s="8">
        <v>3000</v>
      </c>
      <c r="S41" s="118">
        <f t="shared" si="5"/>
        <v>124000</v>
      </c>
      <c r="T41" s="60">
        <f t="shared" si="1"/>
        <v>20666.666666666668</v>
      </c>
      <c r="U41" s="61">
        <f t="shared" si="9"/>
        <v>112000</v>
      </c>
      <c r="V41" s="61">
        <f t="shared" si="6"/>
        <v>0</v>
      </c>
      <c r="W41" s="61">
        <f t="shared" si="7"/>
        <v>9000</v>
      </c>
      <c r="X41" s="62">
        <f t="shared" si="8"/>
        <v>3000</v>
      </c>
    </row>
    <row r="42" spans="1:24" x14ac:dyDescent="0.3">
      <c r="A42" s="38">
        <v>37</v>
      </c>
      <c r="B42" s="39" t="s">
        <v>40</v>
      </c>
      <c r="C42" s="34">
        <f>DPT!C42</f>
        <v>534160</v>
      </c>
      <c r="D42" s="35">
        <f t="shared" si="2"/>
        <v>22968.879999999997</v>
      </c>
      <c r="E42" s="36">
        <f t="shared" si="3"/>
        <v>110559.96489505612</v>
      </c>
      <c r="F42" s="139">
        <f t="shared" si="4"/>
        <v>9220</v>
      </c>
      <c r="G42" s="8"/>
      <c r="H42" s="8">
        <v>10000</v>
      </c>
      <c r="I42" s="8">
        <v>156000</v>
      </c>
      <c r="J42" s="8">
        <v>0</v>
      </c>
      <c r="K42" s="8">
        <v>6000</v>
      </c>
      <c r="L42" s="8">
        <v>2000</v>
      </c>
      <c r="M42" s="8">
        <v>10000</v>
      </c>
      <c r="N42" s="8">
        <v>10000</v>
      </c>
      <c r="O42" s="8">
        <v>13000</v>
      </c>
      <c r="P42" s="8">
        <v>13000</v>
      </c>
      <c r="Q42" s="8">
        <v>7000</v>
      </c>
      <c r="R42" s="8">
        <v>10000</v>
      </c>
      <c r="S42" s="118">
        <f t="shared" si="5"/>
        <v>237000</v>
      </c>
      <c r="T42" s="60">
        <f t="shared" si="1"/>
        <v>23700</v>
      </c>
      <c r="U42" s="61">
        <f t="shared" si="9"/>
        <v>166000</v>
      </c>
      <c r="V42" s="61">
        <f t="shared" si="6"/>
        <v>8000</v>
      </c>
      <c r="W42" s="61">
        <f t="shared" si="7"/>
        <v>33000</v>
      </c>
      <c r="X42" s="62">
        <f t="shared" si="8"/>
        <v>30000</v>
      </c>
    </row>
    <row r="43" spans="1:24" x14ac:dyDescent="0.3">
      <c r="A43" s="38">
        <v>38</v>
      </c>
      <c r="B43" s="39" t="s">
        <v>41</v>
      </c>
      <c r="C43" s="34">
        <f>DPT!C43</f>
        <v>474216</v>
      </c>
      <c r="D43" s="35">
        <f t="shared" si="2"/>
        <v>20391.287999999997</v>
      </c>
      <c r="E43" s="36">
        <f t="shared" si="3"/>
        <v>98152.808732727906</v>
      </c>
      <c r="F43" s="139">
        <f t="shared" si="4"/>
        <v>8180</v>
      </c>
      <c r="G43" s="8"/>
      <c r="H43" s="8">
        <v>9000</v>
      </c>
      <c r="I43" s="8">
        <v>6000</v>
      </c>
      <c r="J43" s="8">
        <v>6000</v>
      </c>
      <c r="K43" s="8">
        <v>6000</v>
      </c>
      <c r="L43" s="8">
        <v>9000</v>
      </c>
      <c r="M43" s="8">
        <v>9000</v>
      </c>
      <c r="N43" s="8">
        <v>9000</v>
      </c>
      <c r="O43" s="8">
        <v>4000</v>
      </c>
      <c r="P43" s="8">
        <v>9000</v>
      </c>
      <c r="Q43" s="8">
        <v>6000</v>
      </c>
      <c r="R43" s="8">
        <v>9000</v>
      </c>
      <c r="S43" s="118">
        <f t="shared" si="5"/>
        <v>82000</v>
      </c>
      <c r="T43" s="60">
        <f t="shared" si="1"/>
        <v>7454.545454545455</v>
      </c>
      <c r="U43" s="61">
        <f t="shared" si="9"/>
        <v>15000</v>
      </c>
      <c r="V43" s="61">
        <f t="shared" si="6"/>
        <v>21000</v>
      </c>
      <c r="W43" s="61">
        <f t="shared" si="7"/>
        <v>22000</v>
      </c>
      <c r="X43" s="62">
        <f t="shared" si="8"/>
        <v>24000</v>
      </c>
    </row>
    <row r="44" spans="1:24" x14ac:dyDescent="0.3">
      <c r="A44" s="38">
        <v>39</v>
      </c>
      <c r="B44" s="39" t="s">
        <v>42</v>
      </c>
      <c r="C44" s="34">
        <f>DPT!C44</f>
        <v>213374</v>
      </c>
      <c r="D44" s="35">
        <f t="shared" si="2"/>
        <v>9175.0819999999985</v>
      </c>
      <c r="E44" s="36">
        <f t="shared" si="3"/>
        <v>44163.962014223653</v>
      </c>
      <c r="F44" s="139">
        <f t="shared" si="4"/>
        <v>3700</v>
      </c>
      <c r="G44" s="8"/>
      <c r="H44" s="8">
        <v>4000</v>
      </c>
      <c r="I44" s="8">
        <v>0</v>
      </c>
      <c r="J44" s="8">
        <v>2000</v>
      </c>
      <c r="K44" s="8">
        <v>4000</v>
      </c>
      <c r="L44" s="8">
        <v>4000</v>
      </c>
      <c r="M44" s="8">
        <v>4000</v>
      </c>
      <c r="N44" s="8">
        <v>4000</v>
      </c>
      <c r="O44" s="8">
        <v>3000</v>
      </c>
      <c r="P44" s="8">
        <v>1000</v>
      </c>
      <c r="Q44" s="8">
        <v>0</v>
      </c>
      <c r="R44" s="8">
        <v>4000</v>
      </c>
      <c r="S44" s="118">
        <f t="shared" si="5"/>
        <v>30000</v>
      </c>
      <c r="T44" s="60">
        <f t="shared" si="1"/>
        <v>3333.3333333333335</v>
      </c>
      <c r="U44" s="61">
        <f t="shared" si="9"/>
        <v>4000</v>
      </c>
      <c r="V44" s="61">
        <f t="shared" si="6"/>
        <v>10000</v>
      </c>
      <c r="W44" s="61">
        <f t="shared" si="7"/>
        <v>11000</v>
      </c>
      <c r="X44" s="62">
        <f t="shared" si="8"/>
        <v>5000</v>
      </c>
    </row>
    <row r="45" spans="1:24" x14ac:dyDescent="0.3">
      <c r="A45" s="38">
        <v>40</v>
      </c>
      <c r="B45" s="39" t="s">
        <v>43</v>
      </c>
      <c r="C45" s="34">
        <f>DPT!C45</f>
        <v>53406</v>
      </c>
      <c r="D45" s="35">
        <f t="shared" si="2"/>
        <v>2296.4579999999996</v>
      </c>
      <c r="E45" s="36">
        <f t="shared" si="3"/>
        <v>11053.926698340136</v>
      </c>
      <c r="F45" s="139">
        <f t="shared" si="4"/>
        <v>940</v>
      </c>
      <c r="G45" s="8"/>
      <c r="H45" s="8">
        <v>1000</v>
      </c>
      <c r="I45" s="8">
        <v>11000</v>
      </c>
      <c r="J45" s="8">
        <v>0</v>
      </c>
      <c r="K45" s="8">
        <v>0</v>
      </c>
      <c r="L45" s="8">
        <v>0</v>
      </c>
      <c r="M45" s="8">
        <v>1000</v>
      </c>
      <c r="N45" s="8">
        <v>1000</v>
      </c>
      <c r="O45" s="8">
        <v>1000</v>
      </c>
      <c r="P45" s="8">
        <v>1000</v>
      </c>
      <c r="Q45" s="8">
        <v>0</v>
      </c>
      <c r="R45" s="8">
        <v>1000</v>
      </c>
      <c r="S45" s="118">
        <f t="shared" si="5"/>
        <v>17000</v>
      </c>
      <c r="T45" s="60">
        <f t="shared" si="1"/>
        <v>2428.5714285714284</v>
      </c>
      <c r="U45" s="61">
        <f t="shared" si="9"/>
        <v>12000</v>
      </c>
      <c r="V45" s="61">
        <f t="shared" si="6"/>
        <v>0</v>
      </c>
      <c r="W45" s="61">
        <f t="shared" si="7"/>
        <v>3000</v>
      </c>
      <c r="X45" s="62">
        <f t="shared" si="8"/>
        <v>2000</v>
      </c>
    </row>
    <row r="46" spans="1:24" x14ac:dyDescent="0.3">
      <c r="A46" s="38">
        <v>41</v>
      </c>
      <c r="B46" s="39" t="s">
        <v>44</v>
      </c>
      <c r="C46" s="34">
        <f>DPT!C46</f>
        <v>236927</v>
      </c>
      <c r="D46" s="35">
        <f t="shared" si="2"/>
        <v>10187.860999999999</v>
      </c>
      <c r="E46" s="36">
        <f t="shared" si="3"/>
        <v>49038.941146268844</v>
      </c>
      <c r="F46" s="139">
        <f t="shared" si="4"/>
        <v>4100</v>
      </c>
      <c r="G46" s="8"/>
      <c r="H46" s="8">
        <v>5000</v>
      </c>
      <c r="I46" s="8">
        <v>3000</v>
      </c>
      <c r="J46" s="8">
        <v>0</v>
      </c>
      <c r="K46" s="8">
        <v>2000</v>
      </c>
      <c r="L46" s="8">
        <v>3000</v>
      </c>
      <c r="M46" s="8">
        <v>4000</v>
      </c>
      <c r="N46" s="8">
        <v>4000</v>
      </c>
      <c r="O46" s="8">
        <v>5000</v>
      </c>
      <c r="P46" s="8">
        <v>5000</v>
      </c>
      <c r="Q46" s="8">
        <v>0</v>
      </c>
      <c r="R46" s="8">
        <v>4000</v>
      </c>
      <c r="S46" s="118">
        <f t="shared" si="5"/>
        <v>35000</v>
      </c>
      <c r="T46" s="60">
        <f t="shared" si="1"/>
        <v>3888.8888888888887</v>
      </c>
      <c r="U46" s="61">
        <f t="shared" si="9"/>
        <v>8000</v>
      </c>
      <c r="V46" s="61">
        <f t="shared" si="6"/>
        <v>5000</v>
      </c>
      <c r="W46" s="61">
        <f t="shared" si="7"/>
        <v>13000</v>
      </c>
      <c r="X46" s="62">
        <f t="shared" si="8"/>
        <v>9000</v>
      </c>
    </row>
    <row r="47" spans="1:24" x14ac:dyDescent="0.3">
      <c r="A47" s="38">
        <v>42</v>
      </c>
      <c r="B47" s="39" t="s">
        <v>45</v>
      </c>
      <c r="C47" s="34">
        <f>DPT!C47</f>
        <v>184131</v>
      </c>
      <c r="D47" s="35">
        <f t="shared" si="2"/>
        <v>7917.6329999999998</v>
      </c>
      <c r="E47" s="36">
        <f t="shared" si="3"/>
        <v>38111.271709022731</v>
      </c>
      <c r="F47" s="139">
        <f t="shared" si="4"/>
        <v>3180</v>
      </c>
      <c r="G47" s="8"/>
      <c r="H47" s="8">
        <v>4000</v>
      </c>
      <c r="I47" s="8">
        <v>0</v>
      </c>
      <c r="J47" s="8">
        <v>3000</v>
      </c>
      <c r="K47" s="8">
        <v>2000</v>
      </c>
      <c r="L47" s="8">
        <v>3000</v>
      </c>
      <c r="M47" s="8">
        <v>4000</v>
      </c>
      <c r="N47" s="8">
        <v>3000</v>
      </c>
      <c r="O47" s="8">
        <v>3000</v>
      </c>
      <c r="P47" s="8">
        <v>4000</v>
      </c>
      <c r="Q47" s="8">
        <v>3000</v>
      </c>
      <c r="R47" s="8">
        <v>3000</v>
      </c>
      <c r="S47" s="118">
        <f t="shared" si="5"/>
        <v>32000</v>
      </c>
      <c r="T47" s="60">
        <f t="shared" si="1"/>
        <v>3200</v>
      </c>
      <c r="U47" s="61">
        <f t="shared" si="9"/>
        <v>4000</v>
      </c>
      <c r="V47" s="61">
        <f t="shared" si="6"/>
        <v>8000</v>
      </c>
      <c r="W47" s="61">
        <f t="shared" si="7"/>
        <v>10000</v>
      </c>
      <c r="X47" s="62">
        <f t="shared" si="8"/>
        <v>10000</v>
      </c>
    </row>
    <row r="48" spans="1:24" x14ac:dyDescent="0.3">
      <c r="A48" s="38">
        <v>43</v>
      </c>
      <c r="B48" s="39" t="s">
        <v>46</v>
      </c>
      <c r="C48" s="34">
        <f>DPT!C48</f>
        <v>1516210</v>
      </c>
      <c r="D48" s="35">
        <f t="shared" si="2"/>
        <v>65197.029999999992</v>
      </c>
      <c r="E48" s="36">
        <f t="shared" si="3"/>
        <v>313823.8063006085</v>
      </c>
      <c r="F48" s="139">
        <f t="shared" si="4"/>
        <v>26160</v>
      </c>
      <c r="G48" s="8"/>
      <c r="H48" s="8">
        <v>27000</v>
      </c>
      <c r="I48" s="8">
        <v>274000</v>
      </c>
      <c r="J48" s="8">
        <v>27000</v>
      </c>
      <c r="K48" s="8">
        <v>15000</v>
      </c>
      <c r="L48" s="8">
        <v>0</v>
      </c>
      <c r="M48" s="8">
        <v>27000</v>
      </c>
      <c r="N48" s="8">
        <v>14000</v>
      </c>
      <c r="O48" s="8">
        <v>26000</v>
      </c>
      <c r="P48" s="8">
        <v>27000</v>
      </c>
      <c r="Q48" s="8">
        <v>0</v>
      </c>
      <c r="R48" s="8">
        <v>0</v>
      </c>
      <c r="S48" s="118">
        <f t="shared" si="5"/>
        <v>437000</v>
      </c>
      <c r="T48" s="60">
        <f t="shared" si="1"/>
        <v>54625</v>
      </c>
      <c r="U48" s="61">
        <f t="shared" si="9"/>
        <v>301000</v>
      </c>
      <c r="V48" s="61">
        <f t="shared" si="6"/>
        <v>42000</v>
      </c>
      <c r="W48" s="61">
        <f t="shared" si="7"/>
        <v>67000</v>
      </c>
      <c r="X48" s="62">
        <f t="shared" si="8"/>
        <v>27000</v>
      </c>
    </row>
    <row r="49" spans="1:24" x14ac:dyDescent="0.3">
      <c r="A49" s="38">
        <v>44</v>
      </c>
      <c r="B49" s="39" t="s">
        <v>47</v>
      </c>
      <c r="C49" s="34">
        <f>DPT!C49</f>
        <v>490255</v>
      </c>
      <c r="D49" s="35">
        <f t="shared" si="2"/>
        <v>21080.964999999997</v>
      </c>
      <c r="E49" s="36">
        <f t="shared" si="3"/>
        <v>101472.54678303456</v>
      </c>
      <c r="F49" s="139">
        <f t="shared" si="4"/>
        <v>8460</v>
      </c>
      <c r="G49" s="8"/>
      <c r="H49" s="8">
        <v>9000</v>
      </c>
      <c r="I49" s="8">
        <v>0</v>
      </c>
      <c r="J49" s="8">
        <v>6000</v>
      </c>
      <c r="K49" s="8">
        <v>6000</v>
      </c>
      <c r="L49" s="8">
        <v>6000</v>
      </c>
      <c r="M49" s="8">
        <v>9000</v>
      </c>
      <c r="N49" s="8">
        <v>8000</v>
      </c>
      <c r="O49" s="8">
        <v>9000</v>
      </c>
      <c r="P49" s="8">
        <v>9000</v>
      </c>
      <c r="Q49" s="8">
        <v>6000</v>
      </c>
      <c r="R49" s="8">
        <v>0</v>
      </c>
      <c r="S49" s="118">
        <f t="shared" si="5"/>
        <v>68000</v>
      </c>
      <c r="T49" s="60">
        <f t="shared" si="1"/>
        <v>7555.5555555555557</v>
      </c>
      <c r="U49" s="61">
        <f t="shared" si="9"/>
        <v>9000</v>
      </c>
      <c r="V49" s="61">
        <f t="shared" si="6"/>
        <v>18000</v>
      </c>
      <c r="W49" s="61">
        <f t="shared" si="7"/>
        <v>26000</v>
      </c>
      <c r="X49" s="62">
        <f t="shared" si="8"/>
        <v>15000</v>
      </c>
    </row>
    <row r="50" spans="1:24" x14ac:dyDescent="0.3">
      <c r="A50" s="38">
        <v>45</v>
      </c>
      <c r="B50" s="39" t="s">
        <v>48</v>
      </c>
      <c r="C50" s="34">
        <f>DPT!C50</f>
        <v>421470</v>
      </c>
      <c r="D50" s="35">
        <f t="shared" si="2"/>
        <v>18123.21</v>
      </c>
      <c r="E50" s="36">
        <f t="shared" si="3"/>
        <v>87235.488251309172</v>
      </c>
      <c r="F50" s="139">
        <f t="shared" si="4"/>
        <v>7280</v>
      </c>
      <c r="G50" s="8"/>
      <c r="H50" s="8">
        <v>8000</v>
      </c>
      <c r="I50" s="8">
        <v>8000</v>
      </c>
      <c r="J50" s="8">
        <v>8000</v>
      </c>
      <c r="K50" s="8">
        <v>6000</v>
      </c>
      <c r="L50" s="8">
        <v>8000</v>
      </c>
      <c r="M50" s="8">
        <v>8000</v>
      </c>
      <c r="N50" s="8">
        <v>5000</v>
      </c>
      <c r="O50" s="8">
        <v>8000</v>
      </c>
      <c r="P50" s="8">
        <v>8000</v>
      </c>
      <c r="Q50" s="8">
        <v>5000</v>
      </c>
      <c r="R50" s="8">
        <v>3000</v>
      </c>
      <c r="S50" s="118">
        <f t="shared" si="5"/>
        <v>75000</v>
      </c>
      <c r="T50" s="60">
        <f t="shared" si="1"/>
        <v>6818.181818181818</v>
      </c>
      <c r="U50" s="61">
        <f t="shared" si="9"/>
        <v>16000</v>
      </c>
      <c r="V50" s="61">
        <f t="shared" si="6"/>
        <v>22000</v>
      </c>
      <c r="W50" s="61">
        <f t="shared" si="7"/>
        <v>21000</v>
      </c>
      <c r="X50" s="62">
        <f t="shared" si="8"/>
        <v>16000</v>
      </c>
    </row>
    <row r="51" spans="1:24" x14ac:dyDescent="0.3">
      <c r="A51" s="38">
        <v>46</v>
      </c>
      <c r="B51" s="39" t="s">
        <v>49</v>
      </c>
      <c r="C51" s="34">
        <f>DPT!C51</f>
        <v>252075</v>
      </c>
      <c r="D51" s="35">
        <f t="shared" si="2"/>
        <v>10839.224999999999</v>
      </c>
      <c r="E51" s="36">
        <f t="shared" si="3"/>
        <v>52174.260803731609</v>
      </c>
      <c r="F51" s="139">
        <f t="shared" si="4"/>
        <v>4360</v>
      </c>
      <c r="G51" s="8"/>
      <c r="H51" s="8">
        <v>5000</v>
      </c>
      <c r="I51" s="8">
        <v>84000</v>
      </c>
      <c r="J51" s="8">
        <v>0</v>
      </c>
      <c r="K51" s="8">
        <v>1000</v>
      </c>
      <c r="L51" s="8">
        <v>3000</v>
      </c>
      <c r="M51" s="8">
        <v>5000</v>
      </c>
      <c r="N51" s="8">
        <v>3000</v>
      </c>
      <c r="O51" s="8">
        <v>2000</v>
      </c>
      <c r="P51" s="8">
        <v>5000</v>
      </c>
      <c r="Q51" s="8">
        <v>3000</v>
      </c>
      <c r="R51" s="8">
        <v>3000</v>
      </c>
      <c r="S51" s="118">
        <f t="shared" si="5"/>
        <v>114000</v>
      </c>
      <c r="T51" s="60">
        <f t="shared" si="1"/>
        <v>11400</v>
      </c>
      <c r="U51" s="61">
        <f t="shared" si="9"/>
        <v>89000</v>
      </c>
      <c r="V51" s="61">
        <f t="shared" si="6"/>
        <v>4000</v>
      </c>
      <c r="W51" s="61">
        <f t="shared" si="7"/>
        <v>10000</v>
      </c>
      <c r="X51" s="62">
        <f t="shared" si="8"/>
        <v>11000</v>
      </c>
    </row>
    <row r="52" spans="1:24" x14ac:dyDescent="0.3">
      <c r="A52" s="38">
        <v>47</v>
      </c>
      <c r="B52" s="39" t="s">
        <v>50</v>
      </c>
      <c r="C52" s="34">
        <f>DPT!C52</f>
        <v>104580</v>
      </c>
      <c r="D52" s="35">
        <f t="shared" si="2"/>
        <v>4496.9399999999996</v>
      </c>
      <c r="E52" s="36">
        <f t="shared" si="3"/>
        <v>21645.876008546071</v>
      </c>
      <c r="F52" s="139">
        <f t="shared" si="4"/>
        <v>1820</v>
      </c>
      <c r="G52" s="8"/>
      <c r="H52" s="8">
        <v>2000</v>
      </c>
      <c r="I52" s="8">
        <v>0</v>
      </c>
      <c r="J52" s="8">
        <v>0</v>
      </c>
      <c r="K52" s="8">
        <v>0</v>
      </c>
      <c r="L52" s="8">
        <v>2000</v>
      </c>
      <c r="M52" s="8">
        <v>2000</v>
      </c>
      <c r="N52" s="8">
        <v>2000</v>
      </c>
      <c r="O52" s="8">
        <v>2000</v>
      </c>
      <c r="P52" s="8">
        <v>2000</v>
      </c>
      <c r="Q52" s="8">
        <v>2000</v>
      </c>
      <c r="R52" s="8">
        <v>1000</v>
      </c>
      <c r="S52" s="118">
        <f t="shared" si="5"/>
        <v>15000</v>
      </c>
      <c r="T52" s="60">
        <f t="shared" si="1"/>
        <v>1875</v>
      </c>
      <c r="U52" s="61">
        <f t="shared" si="9"/>
        <v>2000</v>
      </c>
      <c r="V52" s="61">
        <f t="shared" si="6"/>
        <v>2000</v>
      </c>
      <c r="W52" s="61">
        <f t="shared" si="7"/>
        <v>6000</v>
      </c>
      <c r="X52" s="62">
        <f t="shared" si="8"/>
        <v>5000</v>
      </c>
    </row>
    <row r="53" spans="1:24" x14ac:dyDescent="0.3">
      <c r="A53" s="38">
        <v>48</v>
      </c>
      <c r="B53" s="39" t="s">
        <v>51</v>
      </c>
      <c r="C53" s="34">
        <f>DPT!C53</f>
        <v>702029</v>
      </c>
      <c r="D53" s="35">
        <f t="shared" si="2"/>
        <v>30187.246999999999</v>
      </c>
      <c r="E53" s="36">
        <f t="shared" si="3"/>
        <v>145305.34221078211</v>
      </c>
      <c r="F53" s="139">
        <f t="shared" si="4"/>
        <v>12120</v>
      </c>
      <c r="G53" s="8"/>
      <c r="H53" s="8">
        <v>13000</v>
      </c>
      <c r="I53" s="8">
        <v>244000</v>
      </c>
      <c r="J53" s="8">
        <v>13000</v>
      </c>
      <c r="K53" s="8">
        <v>2000</v>
      </c>
      <c r="L53" s="8">
        <v>13000</v>
      </c>
      <c r="M53" s="8">
        <v>13000</v>
      </c>
      <c r="N53" s="8">
        <v>13000</v>
      </c>
      <c r="O53" s="8">
        <v>10000</v>
      </c>
      <c r="P53" s="8">
        <v>13000</v>
      </c>
      <c r="Q53" s="8">
        <v>0</v>
      </c>
      <c r="R53" s="8">
        <v>4000</v>
      </c>
      <c r="S53" s="118">
        <f t="shared" si="5"/>
        <v>338000</v>
      </c>
      <c r="T53" s="60">
        <f t="shared" si="1"/>
        <v>33800</v>
      </c>
      <c r="U53" s="61">
        <f t="shared" si="9"/>
        <v>257000</v>
      </c>
      <c r="V53" s="61">
        <f t="shared" si="6"/>
        <v>28000</v>
      </c>
      <c r="W53" s="61">
        <f t="shared" si="7"/>
        <v>36000</v>
      </c>
      <c r="X53" s="62">
        <f t="shared" si="8"/>
        <v>17000</v>
      </c>
    </row>
    <row r="54" spans="1:24" x14ac:dyDescent="0.3">
      <c r="A54" s="38">
        <v>49</v>
      </c>
      <c r="B54" s="39" t="s">
        <v>52</v>
      </c>
      <c r="C54" s="34">
        <f>DPT!C54</f>
        <v>165553</v>
      </c>
      <c r="D54" s="35">
        <f t="shared" si="2"/>
        <v>7118.7789999999995</v>
      </c>
      <c r="E54" s="36">
        <f t="shared" si="3"/>
        <v>34266.013681801764</v>
      </c>
      <c r="F54" s="139">
        <f t="shared" si="4"/>
        <v>2860</v>
      </c>
      <c r="G54" s="8"/>
      <c r="H54" s="8">
        <v>3000</v>
      </c>
      <c r="I54" s="8">
        <v>0</v>
      </c>
      <c r="J54" s="8">
        <v>0</v>
      </c>
      <c r="K54" s="8">
        <v>1000</v>
      </c>
      <c r="L54" s="8">
        <v>1000</v>
      </c>
      <c r="M54" s="8">
        <v>3000</v>
      </c>
      <c r="N54" s="8">
        <v>1000</v>
      </c>
      <c r="O54" s="8">
        <v>1000</v>
      </c>
      <c r="P54" s="8">
        <v>3000</v>
      </c>
      <c r="Q54" s="8">
        <v>2000</v>
      </c>
      <c r="R54" s="8">
        <v>3000</v>
      </c>
      <c r="S54" s="118">
        <f t="shared" si="5"/>
        <v>18000</v>
      </c>
      <c r="T54" s="60">
        <f t="shared" si="1"/>
        <v>2000</v>
      </c>
      <c r="U54" s="61">
        <f t="shared" si="9"/>
        <v>3000</v>
      </c>
      <c r="V54" s="61">
        <f t="shared" si="6"/>
        <v>2000</v>
      </c>
      <c r="W54" s="61">
        <f t="shared" si="7"/>
        <v>5000</v>
      </c>
      <c r="X54" s="62">
        <f t="shared" si="8"/>
        <v>8000</v>
      </c>
    </row>
    <row r="55" spans="1:24" x14ac:dyDescent="0.3">
      <c r="A55" s="38">
        <v>50</v>
      </c>
      <c r="B55" s="39" t="s">
        <v>53</v>
      </c>
      <c r="C55" s="34">
        <f>DPT!C55</f>
        <v>370210</v>
      </c>
      <c r="D55" s="35">
        <f t="shared" si="2"/>
        <v>15919.029999999999</v>
      </c>
      <c r="E55" s="36">
        <f t="shared" si="3"/>
        <v>76625.738737080159</v>
      </c>
      <c r="F55" s="139">
        <f t="shared" si="4"/>
        <v>6400</v>
      </c>
      <c r="G55" s="8"/>
      <c r="H55" s="8">
        <v>7000</v>
      </c>
      <c r="I55" s="8">
        <v>3000</v>
      </c>
      <c r="J55" s="8">
        <v>6000</v>
      </c>
      <c r="K55" s="8">
        <v>7000</v>
      </c>
      <c r="L55" s="8">
        <v>4000</v>
      </c>
      <c r="M55" s="8">
        <v>7000</v>
      </c>
      <c r="N55" s="8">
        <v>0</v>
      </c>
      <c r="O55" s="8">
        <v>7000</v>
      </c>
      <c r="P55" s="8">
        <v>7000</v>
      </c>
      <c r="Q55" s="8">
        <v>5000</v>
      </c>
      <c r="R55" s="8">
        <v>6000</v>
      </c>
      <c r="S55" s="118">
        <f t="shared" si="5"/>
        <v>59000</v>
      </c>
      <c r="T55" s="60">
        <f t="shared" si="1"/>
        <v>5900</v>
      </c>
      <c r="U55" s="61">
        <f t="shared" si="9"/>
        <v>10000</v>
      </c>
      <c r="V55" s="61">
        <f t="shared" si="6"/>
        <v>17000</v>
      </c>
      <c r="W55" s="61">
        <f t="shared" si="7"/>
        <v>14000</v>
      </c>
      <c r="X55" s="62">
        <f t="shared" si="8"/>
        <v>18000</v>
      </c>
    </row>
    <row r="56" spans="1:24" x14ac:dyDescent="0.3">
      <c r="A56" s="38">
        <v>51</v>
      </c>
      <c r="B56" s="39" t="s">
        <v>54</v>
      </c>
      <c r="C56" s="34">
        <f>DPT!C56</f>
        <v>788714</v>
      </c>
      <c r="D56" s="35">
        <f t="shared" si="2"/>
        <v>33914.701999999997</v>
      </c>
      <c r="E56" s="36">
        <f t="shared" si="3"/>
        <v>163247.3269287092</v>
      </c>
      <c r="F56" s="139">
        <f t="shared" si="4"/>
        <v>13620</v>
      </c>
      <c r="G56" s="8"/>
      <c r="H56" s="8">
        <v>14000</v>
      </c>
      <c r="I56" s="8">
        <v>7000</v>
      </c>
      <c r="J56" s="8">
        <v>14000</v>
      </c>
      <c r="K56" s="8">
        <v>14000</v>
      </c>
      <c r="L56" s="8">
        <v>13000</v>
      </c>
      <c r="M56" s="8">
        <v>14000</v>
      </c>
      <c r="N56" s="8">
        <v>14000</v>
      </c>
      <c r="O56" s="8">
        <v>14000</v>
      </c>
      <c r="P56" s="8">
        <v>14000</v>
      </c>
      <c r="Q56" s="8">
        <v>7000</v>
      </c>
      <c r="R56" s="8">
        <v>14000</v>
      </c>
      <c r="S56" s="118">
        <f t="shared" si="5"/>
        <v>139000</v>
      </c>
      <c r="T56" s="60">
        <f t="shared" si="1"/>
        <v>12636.363636363636</v>
      </c>
      <c r="U56" s="61">
        <f t="shared" si="9"/>
        <v>21000</v>
      </c>
      <c r="V56" s="61">
        <f t="shared" si="6"/>
        <v>41000</v>
      </c>
      <c r="W56" s="61">
        <f t="shared" si="7"/>
        <v>42000</v>
      </c>
      <c r="X56" s="62">
        <f t="shared" si="8"/>
        <v>35000</v>
      </c>
    </row>
    <row r="57" spans="1:24" x14ac:dyDescent="0.3">
      <c r="A57" s="38">
        <v>52</v>
      </c>
      <c r="B57" s="39" t="s">
        <v>55</v>
      </c>
      <c r="C57" s="34">
        <f>DPT!C57</f>
        <v>148606</v>
      </c>
      <c r="D57" s="35">
        <f t="shared" si="2"/>
        <v>6390.0579999999991</v>
      </c>
      <c r="E57" s="36">
        <f t="shared" si="3"/>
        <v>30758.338593669894</v>
      </c>
      <c r="F57" s="139">
        <f t="shared" si="4"/>
        <v>2580</v>
      </c>
      <c r="G57" s="8"/>
      <c r="H57" s="8">
        <v>3000</v>
      </c>
      <c r="I57" s="8">
        <v>0</v>
      </c>
      <c r="J57" s="8">
        <v>0</v>
      </c>
      <c r="K57" s="8">
        <v>0</v>
      </c>
      <c r="L57" s="8">
        <v>0</v>
      </c>
      <c r="M57" s="8">
        <v>3000</v>
      </c>
      <c r="N57" s="8">
        <v>3000</v>
      </c>
      <c r="O57" s="8">
        <v>3000</v>
      </c>
      <c r="P57" s="8">
        <v>3000</v>
      </c>
      <c r="Q57" s="8">
        <v>2000</v>
      </c>
      <c r="R57" s="8">
        <v>1000</v>
      </c>
      <c r="S57" s="118">
        <f t="shared" si="5"/>
        <v>18000</v>
      </c>
      <c r="T57" s="60">
        <f t="shared" si="1"/>
        <v>2571.4285714285716</v>
      </c>
      <c r="U57" s="61">
        <f t="shared" si="9"/>
        <v>3000</v>
      </c>
      <c r="V57" s="61">
        <f t="shared" si="6"/>
        <v>0</v>
      </c>
      <c r="W57" s="61">
        <f t="shared" si="7"/>
        <v>9000</v>
      </c>
      <c r="X57" s="62">
        <f t="shared" si="8"/>
        <v>6000</v>
      </c>
    </row>
    <row r="58" spans="1:24" x14ac:dyDescent="0.3">
      <c r="A58" s="38">
        <v>53</v>
      </c>
      <c r="B58" s="39" t="s">
        <v>56</v>
      </c>
      <c r="C58" s="34">
        <f>DPT!C58</f>
        <v>202630</v>
      </c>
      <c r="D58" s="35">
        <f t="shared" si="2"/>
        <v>8713.09</v>
      </c>
      <c r="E58" s="36">
        <f t="shared" si="3"/>
        <v>41940.178386036445</v>
      </c>
      <c r="F58" s="139">
        <f t="shared" si="4"/>
        <v>3500</v>
      </c>
      <c r="G58" s="8"/>
      <c r="H58" s="8">
        <v>4000</v>
      </c>
      <c r="I58" s="8">
        <v>3000</v>
      </c>
      <c r="J58" s="8">
        <v>2000</v>
      </c>
      <c r="K58" s="8">
        <v>2000</v>
      </c>
      <c r="L58" s="8">
        <v>1000</v>
      </c>
      <c r="M58" s="8">
        <v>4000</v>
      </c>
      <c r="N58" s="8">
        <v>2000</v>
      </c>
      <c r="O58" s="8">
        <v>2000</v>
      </c>
      <c r="P58" s="8">
        <v>1000</v>
      </c>
      <c r="Q58" s="8">
        <v>3000</v>
      </c>
      <c r="R58" s="8">
        <v>2000</v>
      </c>
      <c r="S58" s="118">
        <f t="shared" si="5"/>
        <v>26000</v>
      </c>
      <c r="T58" s="60">
        <f t="shared" si="1"/>
        <v>2363.6363636363635</v>
      </c>
      <c r="U58" s="61">
        <f t="shared" si="9"/>
        <v>7000</v>
      </c>
      <c r="V58" s="61">
        <f t="shared" si="6"/>
        <v>5000</v>
      </c>
      <c r="W58" s="61">
        <f t="shared" si="7"/>
        <v>8000</v>
      </c>
      <c r="X58" s="62">
        <f t="shared" si="8"/>
        <v>6000</v>
      </c>
    </row>
    <row r="59" spans="1:24" x14ac:dyDescent="0.3">
      <c r="A59" s="38">
        <v>54</v>
      </c>
      <c r="B59" s="39" t="s">
        <v>57</v>
      </c>
      <c r="C59" s="34">
        <f>DPT!C59</f>
        <v>328544</v>
      </c>
      <c r="D59" s="35">
        <f t="shared" si="2"/>
        <v>14127.391999999998</v>
      </c>
      <c r="E59" s="36">
        <f t="shared" si="3"/>
        <v>68001.746867008624</v>
      </c>
      <c r="F59" s="139">
        <f t="shared" si="4"/>
        <v>5680</v>
      </c>
      <c r="G59" s="8"/>
      <c r="H59" s="8">
        <v>6000</v>
      </c>
      <c r="I59" s="8">
        <v>0</v>
      </c>
      <c r="J59" s="8">
        <v>3000</v>
      </c>
      <c r="K59" s="8">
        <v>4000</v>
      </c>
      <c r="L59" s="8">
        <v>4000</v>
      </c>
      <c r="M59" s="8">
        <v>6000</v>
      </c>
      <c r="N59" s="8">
        <v>4000</v>
      </c>
      <c r="O59" s="8">
        <v>4000</v>
      </c>
      <c r="P59" s="8">
        <v>6000</v>
      </c>
      <c r="Q59" s="8">
        <v>4000</v>
      </c>
      <c r="R59" s="8">
        <v>2000</v>
      </c>
      <c r="S59" s="118">
        <f t="shared" si="5"/>
        <v>43000</v>
      </c>
      <c r="T59" s="60">
        <f t="shared" si="1"/>
        <v>4300</v>
      </c>
      <c r="U59" s="61">
        <f t="shared" si="9"/>
        <v>6000</v>
      </c>
      <c r="V59" s="61">
        <f t="shared" si="6"/>
        <v>11000</v>
      </c>
      <c r="W59" s="61">
        <f t="shared" si="7"/>
        <v>14000</v>
      </c>
      <c r="X59" s="62">
        <f t="shared" si="8"/>
        <v>12000</v>
      </c>
    </row>
    <row r="60" spans="1:24" x14ac:dyDescent="0.3">
      <c r="A60" s="38">
        <v>55</v>
      </c>
      <c r="B60" s="39" t="s">
        <v>58</v>
      </c>
      <c r="C60" s="34">
        <f>DPT!C60</f>
        <v>268188</v>
      </c>
      <c r="D60" s="35">
        <f t="shared" si="2"/>
        <v>11532.083999999999</v>
      </c>
      <c r="E60" s="36">
        <f t="shared" si="3"/>
        <v>55509.315308662786</v>
      </c>
      <c r="F60" s="139">
        <f t="shared" si="4"/>
        <v>4640</v>
      </c>
      <c r="G60" s="8"/>
      <c r="H60" s="8">
        <v>5000</v>
      </c>
      <c r="I60" s="8">
        <v>0</v>
      </c>
      <c r="J60" s="8">
        <v>0</v>
      </c>
      <c r="K60" s="8">
        <v>0</v>
      </c>
      <c r="L60" s="8">
        <v>0</v>
      </c>
      <c r="M60" s="8">
        <v>5000</v>
      </c>
      <c r="N60" s="8">
        <v>0</v>
      </c>
      <c r="O60" s="8">
        <v>5000</v>
      </c>
      <c r="P60" s="8">
        <v>5000</v>
      </c>
      <c r="Q60" s="8">
        <v>4000</v>
      </c>
      <c r="R60" s="8">
        <v>0</v>
      </c>
      <c r="S60" s="118">
        <f t="shared" si="5"/>
        <v>24000</v>
      </c>
      <c r="T60" s="60">
        <f t="shared" si="1"/>
        <v>4800</v>
      </c>
      <c r="U60" s="61">
        <f t="shared" si="9"/>
        <v>5000</v>
      </c>
      <c r="V60" s="61">
        <f t="shared" si="6"/>
        <v>0</v>
      </c>
      <c r="W60" s="61">
        <f t="shared" si="7"/>
        <v>10000</v>
      </c>
      <c r="X60" s="62">
        <f t="shared" si="8"/>
        <v>9000</v>
      </c>
    </row>
    <row r="61" spans="1:24" x14ac:dyDescent="0.3">
      <c r="A61" s="38">
        <v>56</v>
      </c>
      <c r="B61" s="165" t="s">
        <v>59</v>
      </c>
      <c r="C61" s="34">
        <f>DPT!C61</f>
        <v>287179</v>
      </c>
      <c r="D61" s="35">
        <f t="shared" si="2"/>
        <v>12348.696999999998</v>
      </c>
      <c r="E61" s="36">
        <f t="shared" si="3"/>
        <v>59440.055711017907</v>
      </c>
      <c r="F61" s="139">
        <f t="shared" si="4"/>
        <v>4960</v>
      </c>
      <c r="G61" s="8"/>
      <c r="H61" s="8">
        <v>5000</v>
      </c>
      <c r="I61" s="8">
        <v>84000</v>
      </c>
      <c r="J61" s="8">
        <v>0</v>
      </c>
      <c r="K61" s="8">
        <v>5000</v>
      </c>
      <c r="L61" s="8">
        <v>9000</v>
      </c>
      <c r="M61" s="8">
        <v>5000</v>
      </c>
      <c r="N61" s="8">
        <v>5000</v>
      </c>
      <c r="O61" s="8">
        <v>5000</v>
      </c>
      <c r="P61" s="8">
        <v>5000</v>
      </c>
      <c r="Q61" s="8">
        <v>4000</v>
      </c>
      <c r="R61" s="8">
        <v>5000</v>
      </c>
      <c r="S61" s="118">
        <f t="shared" si="5"/>
        <v>132000</v>
      </c>
      <c r="T61" s="60">
        <f t="shared" si="1"/>
        <v>13200</v>
      </c>
      <c r="U61" s="61">
        <f t="shared" si="9"/>
        <v>89000</v>
      </c>
      <c r="V61" s="61">
        <f t="shared" si="6"/>
        <v>14000</v>
      </c>
      <c r="W61" s="61">
        <f t="shared" si="7"/>
        <v>15000</v>
      </c>
      <c r="X61" s="62">
        <f t="shared" si="8"/>
        <v>14000</v>
      </c>
    </row>
    <row r="62" spans="1:24" x14ac:dyDescent="0.3">
      <c r="A62" s="38">
        <v>57</v>
      </c>
      <c r="B62" s="39" t="s">
        <v>60</v>
      </c>
      <c r="C62" s="34">
        <f>DPT!C62</f>
        <v>204012</v>
      </c>
      <c r="D62" s="35">
        <f t="shared" si="2"/>
        <v>8772.5159999999996</v>
      </c>
      <c r="E62" s="36">
        <f t="shared" si="3"/>
        <v>42226.223525105204</v>
      </c>
      <c r="F62" s="139">
        <f t="shared" si="4"/>
        <v>3520</v>
      </c>
      <c r="G62" s="8"/>
      <c r="H62" s="8">
        <v>4000</v>
      </c>
      <c r="I62" s="8">
        <v>64000</v>
      </c>
      <c r="J62" s="8">
        <v>0</v>
      </c>
      <c r="K62" s="8">
        <v>0</v>
      </c>
      <c r="L62" s="8">
        <v>4000</v>
      </c>
      <c r="M62" s="8">
        <v>4000</v>
      </c>
      <c r="N62" s="8">
        <v>0</v>
      </c>
      <c r="O62" s="8">
        <v>0</v>
      </c>
      <c r="P62" s="8">
        <v>4000</v>
      </c>
      <c r="Q62" s="8">
        <v>0</v>
      </c>
      <c r="R62" s="8">
        <v>0</v>
      </c>
      <c r="S62" s="118">
        <f t="shared" si="5"/>
        <v>80000</v>
      </c>
      <c r="T62" s="60">
        <f t="shared" si="1"/>
        <v>16000</v>
      </c>
      <c r="U62" s="61">
        <f t="shared" si="9"/>
        <v>68000</v>
      </c>
      <c r="V62" s="61">
        <f t="shared" si="6"/>
        <v>4000</v>
      </c>
      <c r="W62" s="61">
        <f t="shared" si="7"/>
        <v>4000</v>
      </c>
      <c r="X62" s="62">
        <f t="shared" si="8"/>
        <v>4000</v>
      </c>
    </row>
    <row r="63" spans="1:24" x14ac:dyDescent="0.3">
      <c r="A63" s="38">
        <v>58</v>
      </c>
      <c r="B63" s="39" t="s">
        <v>61</v>
      </c>
      <c r="C63" s="34">
        <f>DPT!C63</f>
        <v>208163</v>
      </c>
      <c r="D63" s="35">
        <f t="shared" si="2"/>
        <v>8951.009</v>
      </c>
      <c r="E63" s="36">
        <f t="shared" si="3"/>
        <v>43085.393837894211</v>
      </c>
      <c r="F63" s="139">
        <f t="shared" si="4"/>
        <v>3600</v>
      </c>
      <c r="G63" s="8"/>
      <c r="H63" s="8">
        <v>4000</v>
      </c>
      <c r="I63" s="8">
        <v>62000</v>
      </c>
      <c r="J63" s="8">
        <v>0</v>
      </c>
      <c r="K63" s="8">
        <v>0</v>
      </c>
      <c r="L63" s="8">
        <v>2000</v>
      </c>
      <c r="M63" s="8">
        <v>4000</v>
      </c>
      <c r="N63" s="8">
        <v>4000</v>
      </c>
      <c r="O63" s="8">
        <v>4000</v>
      </c>
      <c r="P63" s="8">
        <v>4000</v>
      </c>
      <c r="Q63" s="8">
        <v>0</v>
      </c>
      <c r="R63" s="8">
        <v>0</v>
      </c>
      <c r="S63" s="118">
        <f t="shared" si="5"/>
        <v>84000</v>
      </c>
      <c r="T63" s="60">
        <f t="shared" si="1"/>
        <v>12000</v>
      </c>
      <c r="U63" s="61">
        <f t="shared" si="9"/>
        <v>66000</v>
      </c>
      <c r="V63" s="61">
        <f t="shared" si="6"/>
        <v>2000</v>
      </c>
      <c r="W63" s="61">
        <f t="shared" si="7"/>
        <v>12000</v>
      </c>
      <c r="X63" s="62">
        <f t="shared" si="8"/>
        <v>4000</v>
      </c>
    </row>
    <row r="64" spans="1:24" x14ac:dyDescent="0.3">
      <c r="A64" s="38">
        <v>59</v>
      </c>
      <c r="B64" s="39" t="s">
        <v>62</v>
      </c>
      <c r="C64" s="34">
        <f>DPT!C64</f>
        <v>241878</v>
      </c>
      <c r="D64" s="35">
        <f t="shared" si="2"/>
        <v>10400.753999999999</v>
      </c>
      <c r="E64" s="36">
        <f t="shared" si="3"/>
        <v>50063.694752295916</v>
      </c>
      <c r="F64" s="139">
        <f t="shared" si="4"/>
        <v>4180</v>
      </c>
      <c r="G64" s="8"/>
      <c r="H64" s="8">
        <v>5000</v>
      </c>
      <c r="I64" s="8">
        <v>0</v>
      </c>
      <c r="J64" s="8">
        <v>0</v>
      </c>
      <c r="K64" s="8">
        <v>1000</v>
      </c>
      <c r="L64" s="8">
        <v>5000</v>
      </c>
      <c r="M64" s="8">
        <v>5000</v>
      </c>
      <c r="N64" s="8">
        <v>2000</v>
      </c>
      <c r="O64" s="8">
        <v>5000</v>
      </c>
      <c r="P64" s="8">
        <v>5000</v>
      </c>
      <c r="Q64" s="8">
        <v>3000</v>
      </c>
      <c r="R64" s="8">
        <v>2000</v>
      </c>
      <c r="S64" s="118">
        <f t="shared" si="5"/>
        <v>33000</v>
      </c>
      <c r="T64" s="60">
        <f t="shared" si="1"/>
        <v>3666.6666666666665</v>
      </c>
      <c r="U64" s="61">
        <f t="shared" si="9"/>
        <v>5000</v>
      </c>
      <c r="V64" s="61">
        <f t="shared" si="6"/>
        <v>6000</v>
      </c>
      <c r="W64" s="61">
        <f t="shared" si="7"/>
        <v>12000</v>
      </c>
      <c r="X64" s="62">
        <f t="shared" si="8"/>
        <v>10000</v>
      </c>
    </row>
    <row r="65" spans="1:24" x14ac:dyDescent="0.3">
      <c r="A65" s="38">
        <v>60</v>
      </c>
      <c r="B65" s="39" t="s">
        <v>63</v>
      </c>
      <c r="C65" s="34">
        <f>DPT!C65</f>
        <v>178909</v>
      </c>
      <c r="D65" s="35">
        <f t="shared" si="2"/>
        <v>7693.0869999999995</v>
      </c>
      <c r="E65" s="36">
        <f t="shared" si="3"/>
        <v>37030.426762411254</v>
      </c>
      <c r="F65" s="139">
        <f t="shared" si="4"/>
        <v>3100</v>
      </c>
      <c r="G65" s="8"/>
      <c r="H65" s="8">
        <v>4000</v>
      </c>
      <c r="I65" s="8">
        <v>0</v>
      </c>
      <c r="J65" s="8">
        <v>0</v>
      </c>
      <c r="K65" s="8">
        <v>0</v>
      </c>
      <c r="L65" s="8">
        <v>0</v>
      </c>
      <c r="M65" s="8">
        <v>4000</v>
      </c>
      <c r="N65" s="8">
        <v>0</v>
      </c>
      <c r="O65" s="8">
        <v>0</v>
      </c>
      <c r="P65" s="8">
        <v>4000</v>
      </c>
      <c r="Q65" s="8">
        <v>2000</v>
      </c>
      <c r="R65" s="8">
        <v>1000</v>
      </c>
      <c r="S65" s="118">
        <f t="shared" si="5"/>
        <v>15000</v>
      </c>
      <c r="T65" s="60">
        <f t="shared" si="1"/>
        <v>3000</v>
      </c>
      <c r="U65" s="61">
        <f t="shared" si="9"/>
        <v>4000</v>
      </c>
      <c r="V65" s="61">
        <f t="shared" si="6"/>
        <v>0</v>
      </c>
      <c r="W65" s="61">
        <f t="shared" si="7"/>
        <v>4000</v>
      </c>
      <c r="X65" s="62">
        <f t="shared" si="8"/>
        <v>7000</v>
      </c>
    </row>
    <row r="66" spans="1:24" x14ac:dyDescent="0.3">
      <c r="A66" s="38">
        <v>61</v>
      </c>
      <c r="B66" s="39" t="s">
        <v>64</v>
      </c>
      <c r="C66" s="34">
        <f>DPT!C66</f>
        <v>258073</v>
      </c>
      <c r="D66" s="35">
        <f t="shared" si="2"/>
        <v>11097.138999999999</v>
      </c>
      <c r="E66" s="36">
        <f t="shared" si="3"/>
        <v>53415.721544783999</v>
      </c>
      <c r="F66" s="139">
        <f t="shared" si="4"/>
        <v>4460</v>
      </c>
      <c r="G66" s="8"/>
      <c r="H66" s="8">
        <v>5000</v>
      </c>
      <c r="I66" s="8">
        <v>0</v>
      </c>
      <c r="J66" s="8">
        <v>0</v>
      </c>
      <c r="K66" s="8">
        <v>0</v>
      </c>
      <c r="L66" s="8">
        <v>0</v>
      </c>
      <c r="M66" s="8">
        <v>5000</v>
      </c>
      <c r="N66" s="8">
        <v>3000</v>
      </c>
      <c r="O66" s="8">
        <v>3000</v>
      </c>
      <c r="P66" s="8">
        <v>3000</v>
      </c>
      <c r="Q66" s="8">
        <v>3000</v>
      </c>
      <c r="R66" s="8">
        <v>3000</v>
      </c>
      <c r="S66" s="118">
        <f t="shared" si="5"/>
        <v>25000</v>
      </c>
      <c r="T66" s="60">
        <f t="shared" si="1"/>
        <v>3571.4285714285716</v>
      </c>
      <c r="U66" s="61">
        <f t="shared" si="9"/>
        <v>5000</v>
      </c>
      <c r="V66" s="61">
        <f t="shared" si="6"/>
        <v>0</v>
      </c>
      <c r="W66" s="61">
        <f t="shared" si="7"/>
        <v>11000</v>
      </c>
      <c r="X66" s="62">
        <f t="shared" si="8"/>
        <v>9000</v>
      </c>
    </row>
    <row r="67" spans="1:24" x14ac:dyDescent="0.3">
      <c r="A67" s="38">
        <v>62</v>
      </c>
      <c r="B67" s="39" t="s">
        <v>65</v>
      </c>
      <c r="C67" s="34">
        <f>DPT!C67</f>
        <v>95623</v>
      </c>
      <c r="D67" s="35">
        <f t="shared" si="2"/>
        <v>4111.7889999999998</v>
      </c>
      <c r="E67" s="36">
        <f t="shared" si="3"/>
        <v>19791.964061629384</v>
      </c>
      <c r="F67" s="139">
        <f t="shared" si="4"/>
        <v>1660</v>
      </c>
      <c r="G67" s="8"/>
      <c r="H67" s="8">
        <v>2000</v>
      </c>
      <c r="I67" s="8">
        <v>32000</v>
      </c>
      <c r="J67" s="8">
        <v>1000</v>
      </c>
      <c r="K67" s="8">
        <v>0</v>
      </c>
      <c r="L67" s="8">
        <v>2000</v>
      </c>
      <c r="M67" s="8">
        <v>2000</v>
      </c>
      <c r="N67" s="8">
        <v>2000</v>
      </c>
      <c r="O67" s="8">
        <v>2000</v>
      </c>
      <c r="P67" s="8">
        <v>2000</v>
      </c>
      <c r="Q67" s="8">
        <v>2000</v>
      </c>
      <c r="R67" s="8">
        <v>2000</v>
      </c>
      <c r="S67" s="118">
        <f t="shared" si="5"/>
        <v>49000</v>
      </c>
      <c r="T67" s="60">
        <f t="shared" si="1"/>
        <v>4900</v>
      </c>
      <c r="U67" s="61">
        <f t="shared" si="9"/>
        <v>34000</v>
      </c>
      <c r="V67" s="61">
        <f t="shared" si="6"/>
        <v>3000</v>
      </c>
      <c r="W67" s="61">
        <f t="shared" si="7"/>
        <v>6000</v>
      </c>
      <c r="X67" s="62">
        <f t="shared" si="8"/>
        <v>6000</v>
      </c>
    </row>
    <row r="68" spans="1:24" x14ac:dyDescent="0.3">
      <c r="A68" s="38">
        <v>63</v>
      </c>
      <c r="B68" s="39" t="s">
        <v>66</v>
      </c>
      <c r="C68" s="34">
        <f>DPT!C68</f>
        <v>214057</v>
      </c>
      <c r="D68" s="35">
        <f t="shared" si="2"/>
        <v>9204.4509999999991</v>
      </c>
      <c r="E68" s="36">
        <f t="shared" si="3"/>
        <v>44305.328750825654</v>
      </c>
      <c r="F68" s="139">
        <f t="shared" si="4"/>
        <v>3700</v>
      </c>
      <c r="G68" s="8"/>
      <c r="H68" s="8">
        <v>4000</v>
      </c>
      <c r="I68" s="8">
        <v>1000</v>
      </c>
      <c r="J68" s="8">
        <v>4000</v>
      </c>
      <c r="K68" s="8">
        <v>4000</v>
      </c>
      <c r="L68" s="8">
        <v>4000</v>
      </c>
      <c r="M68" s="8">
        <v>4000</v>
      </c>
      <c r="N68" s="8">
        <v>3000</v>
      </c>
      <c r="O68" s="8">
        <v>4000</v>
      </c>
      <c r="P68" s="8">
        <v>4000</v>
      </c>
      <c r="Q68" s="8">
        <v>0</v>
      </c>
      <c r="R68" s="8">
        <v>4000</v>
      </c>
      <c r="S68" s="118">
        <f t="shared" si="5"/>
        <v>36000</v>
      </c>
      <c r="T68" s="60">
        <f t="shared" si="1"/>
        <v>3600</v>
      </c>
      <c r="U68" s="61">
        <f t="shared" si="9"/>
        <v>5000</v>
      </c>
      <c r="V68" s="61">
        <f t="shared" si="6"/>
        <v>12000</v>
      </c>
      <c r="W68" s="61">
        <f t="shared" si="7"/>
        <v>11000</v>
      </c>
      <c r="X68" s="62">
        <f t="shared" si="8"/>
        <v>8000</v>
      </c>
    </row>
    <row r="69" spans="1:24" x14ac:dyDescent="0.3">
      <c r="A69" s="38">
        <v>64</v>
      </c>
      <c r="B69" s="39" t="s">
        <v>67</v>
      </c>
      <c r="C69" s="34">
        <f>DPT!C69</f>
        <v>277379</v>
      </c>
      <c r="D69" s="35">
        <f t="shared" si="2"/>
        <v>11927.296999999999</v>
      </c>
      <c r="E69" s="36">
        <f t="shared" si="3"/>
        <v>57411.660368851604</v>
      </c>
      <c r="F69" s="139">
        <f t="shared" si="4"/>
        <v>4800</v>
      </c>
      <c r="G69" s="8"/>
      <c r="H69" s="8">
        <v>5000</v>
      </c>
      <c r="I69" s="8">
        <v>5000</v>
      </c>
      <c r="J69" s="8">
        <v>5000</v>
      </c>
      <c r="K69" s="8">
        <v>5000</v>
      </c>
      <c r="L69" s="8">
        <v>5000</v>
      </c>
      <c r="M69" s="8">
        <v>5000</v>
      </c>
      <c r="N69" s="8">
        <v>5000</v>
      </c>
      <c r="O69" s="8">
        <v>5000</v>
      </c>
      <c r="P69" s="8">
        <v>5000</v>
      </c>
      <c r="Q69" s="8">
        <v>4000</v>
      </c>
      <c r="R69" s="8">
        <v>5000</v>
      </c>
      <c r="S69" s="118">
        <f t="shared" si="5"/>
        <v>54000</v>
      </c>
      <c r="T69" s="60">
        <f t="shared" si="1"/>
        <v>4909.090909090909</v>
      </c>
      <c r="U69" s="61">
        <f t="shared" si="9"/>
        <v>10000</v>
      </c>
      <c r="V69" s="61">
        <f t="shared" si="6"/>
        <v>15000</v>
      </c>
      <c r="W69" s="61">
        <f t="shared" si="7"/>
        <v>15000</v>
      </c>
      <c r="X69" s="62">
        <f t="shared" si="8"/>
        <v>14000</v>
      </c>
    </row>
    <row r="70" spans="1:24" x14ac:dyDescent="0.3">
      <c r="A70" s="38">
        <v>65</v>
      </c>
      <c r="B70" s="39" t="s">
        <v>68</v>
      </c>
      <c r="C70" s="34">
        <f>DPT!C70</f>
        <v>423991</v>
      </c>
      <c r="D70" s="35">
        <f t="shared" si="2"/>
        <v>18231.612999999998</v>
      </c>
      <c r="E70" s="36">
        <f t="shared" si="3"/>
        <v>87757.282604125619</v>
      </c>
      <c r="F70" s="139">
        <f t="shared" si="4"/>
        <v>7320</v>
      </c>
      <c r="G70" s="8"/>
      <c r="H70" s="8">
        <v>8000</v>
      </c>
      <c r="I70" s="8">
        <v>8000</v>
      </c>
      <c r="J70" s="8">
        <v>8000</v>
      </c>
      <c r="K70" s="8">
        <v>8000</v>
      </c>
      <c r="L70" s="8">
        <v>0</v>
      </c>
      <c r="M70" s="8">
        <v>8000</v>
      </c>
      <c r="N70" s="8">
        <v>8000</v>
      </c>
      <c r="O70" s="8">
        <v>6000</v>
      </c>
      <c r="P70" s="8">
        <v>8000</v>
      </c>
      <c r="Q70" s="8">
        <v>0</v>
      </c>
      <c r="R70" s="8">
        <v>3000</v>
      </c>
      <c r="S70" s="118">
        <f t="shared" si="5"/>
        <v>65000</v>
      </c>
      <c r="T70" s="60">
        <f t="shared" ref="T70:T118" si="10">IFERROR((SUMIF(G70:R70,"&gt;0" )/COUNTIF(G70:R70,"&gt;0")),"")</f>
        <v>7222.2222222222226</v>
      </c>
      <c r="U70" s="61">
        <f t="shared" si="9"/>
        <v>16000</v>
      </c>
      <c r="V70" s="61">
        <f t="shared" si="6"/>
        <v>16000</v>
      </c>
      <c r="W70" s="61">
        <f t="shared" si="7"/>
        <v>22000</v>
      </c>
      <c r="X70" s="62">
        <f t="shared" si="8"/>
        <v>11000</v>
      </c>
    </row>
    <row r="71" spans="1:24" x14ac:dyDescent="0.3">
      <c r="A71" s="38">
        <v>66</v>
      </c>
      <c r="B71" s="39" t="s">
        <v>69</v>
      </c>
      <c r="C71" s="34">
        <f>DPT!C71</f>
        <v>134050</v>
      </c>
      <c r="D71" s="35">
        <f t="shared" ref="D71:D117" si="11">C71*0.043</f>
        <v>5764.15</v>
      </c>
      <c r="E71" s="36">
        <f t="shared" ref="E71:E117" si="12">(D71/$D$118)*$E$118</f>
        <v>27745.550573203302</v>
      </c>
      <c r="F71" s="139">
        <f t="shared" ref="F71:F117" si="13">CEILING((E71/12),20)</f>
        <v>2320</v>
      </c>
      <c r="G71" s="8"/>
      <c r="H71" s="8">
        <v>3000</v>
      </c>
      <c r="I71" s="8">
        <v>26000</v>
      </c>
      <c r="J71" s="8">
        <v>0</v>
      </c>
      <c r="K71" s="8">
        <v>0</v>
      </c>
      <c r="L71" s="8">
        <v>0</v>
      </c>
      <c r="M71" s="8">
        <v>3000</v>
      </c>
      <c r="N71" s="8">
        <v>3000</v>
      </c>
      <c r="O71" s="8">
        <v>3000</v>
      </c>
      <c r="P71" s="8">
        <v>3000</v>
      </c>
      <c r="Q71" s="8">
        <v>2000</v>
      </c>
      <c r="R71" s="8">
        <v>0</v>
      </c>
      <c r="S71" s="118">
        <f t="shared" ref="S71:S117" si="14">SUM(G71:R71)</f>
        <v>43000</v>
      </c>
      <c r="T71" s="60">
        <f t="shared" si="10"/>
        <v>6142.8571428571431</v>
      </c>
      <c r="U71" s="61">
        <f t="shared" si="9"/>
        <v>29000</v>
      </c>
      <c r="V71" s="61">
        <f t="shared" ref="V71:V118" si="15">SUM(J71:L71)</f>
        <v>0</v>
      </c>
      <c r="W71" s="61">
        <f t="shared" ref="W71:W118" si="16">SUM(M71:O71)</f>
        <v>9000</v>
      </c>
      <c r="X71" s="62">
        <f t="shared" ref="X71:X118" si="17">SUM(P71:R71)</f>
        <v>5000</v>
      </c>
    </row>
    <row r="72" spans="1:24" x14ac:dyDescent="0.3">
      <c r="A72" s="38">
        <v>67</v>
      </c>
      <c r="B72" s="39" t="s">
        <v>70</v>
      </c>
      <c r="C72" s="34">
        <f>DPT!C72</f>
        <v>410516</v>
      </c>
      <c r="D72" s="35">
        <f t="shared" si="11"/>
        <v>17652.187999999998</v>
      </c>
      <c r="E72" s="36">
        <f t="shared" si="12"/>
        <v>84968.239008646968</v>
      </c>
      <c r="F72" s="139">
        <f t="shared" si="13"/>
        <v>7100</v>
      </c>
      <c r="G72" s="8"/>
      <c r="H72" s="8">
        <v>8000</v>
      </c>
      <c r="I72" s="8">
        <v>6000</v>
      </c>
      <c r="J72" s="8">
        <v>6000</v>
      </c>
      <c r="K72" s="8">
        <v>4000</v>
      </c>
      <c r="L72" s="8">
        <v>2000</v>
      </c>
      <c r="M72" s="8">
        <v>8000</v>
      </c>
      <c r="N72" s="8">
        <v>7000</v>
      </c>
      <c r="O72" s="8">
        <v>8000</v>
      </c>
      <c r="P72" s="8">
        <v>8000</v>
      </c>
      <c r="Q72" s="8">
        <v>0</v>
      </c>
      <c r="R72" s="8">
        <v>5000</v>
      </c>
      <c r="S72" s="118">
        <f t="shared" si="14"/>
        <v>62000</v>
      </c>
      <c r="T72" s="60">
        <f t="shared" si="10"/>
        <v>6200</v>
      </c>
      <c r="U72" s="61">
        <f t="shared" ref="U72:U118" si="18">SUM(G72:I72)</f>
        <v>14000</v>
      </c>
      <c r="V72" s="61">
        <f t="shared" si="15"/>
        <v>12000</v>
      </c>
      <c r="W72" s="61">
        <f t="shared" si="16"/>
        <v>23000</v>
      </c>
      <c r="X72" s="62">
        <f t="shared" si="17"/>
        <v>13000</v>
      </c>
    </row>
    <row r="73" spans="1:24" x14ac:dyDescent="0.3">
      <c r="A73" s="38">
        <v>68</v>
      </c>
      <c r="B73" s="39" t="s">
        <v>71</v>
      </c>
      <c r="C73" s="34">
        <f>DPT!C73</f>
        <v>241453</v>
      </c>
      <c r="D73" s="35">
        <f t="shared" si="11"/>
        <v>10382.478999999999</v>
      </c>
      <c r="E73" s="36">
        <f t="shared" si="12"/>
        <v>49975.728627763194</v>
      </c>
      <c r="F73" s="139">
        <f t="shared" si="13"/>
        <v>4180</v>
      </c>
      <c r="G73" s="8"/>
      <c r="H73" s="8">
        <v>5000</v>
      </c>
      <c r="I73" s="8">
        <v>4000</v>
      </c>
      <c r="J73" s="8">
        <v>4000</v>
      </c>
      <c r="K73" s="8">
        <v>4000</v>
      </c>
      <c r="L73" s="8">
        <v>4000</v>
      </c>
      <c r="M73" s="8">
        <v>5000</v>
      </c>
      <c r="N73" s="8">
        <v>2000</v>
      </c>
      <c r="O73" s="8">
        <v>5000</v>
      </c>
      <c r="P73" s="8">
        <v>5000</v>
      </c>
      <c r="Q73" s="8">
        <v>0</v>
      </c>
      <c r="R73" s="8">
        <v>3000</v>
      </c>
      <c r="S73" s="118">
        <f t="shared" si="14"/>
        <v>41000</v>
      </c>
      <c r="T73" s="60">
        <f t="shared" si="10"/>
        <v>4100</v>
      </c>
      <c r="U73" s="61">
        <f t="shared" si="18"/>
        <v>9000</v>
      </c>
      <c r="V73" s="61">
        <f t="shared" si="15"/>
        <v>12000</v>
      </c>
      <c r="W73" s="61">
        <f t="shared" si="16"/>
        <v>12000</v>
      </c>
      <c r="X73" s="62">
        <f t="shared" si="17"/>
        <v>8000</v>
      </c>
    </row>
    <row r="74" spans="1:24" x14ac:dyDescent="0.3">
      <c r="A74" s="38">
        <v>69</v>
      </c>
      <c r="B74" s="39" t="s">
        <v>72</v>
      </c>
      <c r="C74" s="34">
        <f>DPT!C74</f>
        <v>458158</v>
      </c>
      <c r="D74" s="35">
        <f t="shared" si="11"/>
        <v>19700.793999999998</v>
      </c>
      <c r="E74" s="36">
        <f t="shared" si="12"/>
        <v>94829.138079206838</v>
      </c>
      <c r="F74" s="139">
        <f t="shared" si="13"/>
        <v>7920</v>
      </c>
      <c r="G74" s="8"/>
      <c r="H74" s="8">
        <v>8000</v>
      </c>
      <c r="I74" s="8">
        <v>6000</v>
      </c>
      <c r="J74" s="8">
        <v>8000</v>
      </c>
      <c r="K74" s="8">
        <v>8000</v>
      </c>
      <c r="L74" s="8">
        <v>8000</v>
      </c>
      <c r="M74" s="8">
        <v>8000</v>
      </c>
      <c r="N74" s="8">
        <v>8000</v>
      </c>
      <c r="O74" s="8">
        <v>8000</v>
      </c>
      <c r="P74" s="8">
        <v>8000</v>
      </c>
      <c r="Q74" s="8">
        <v>6000</v>
      </c>
      <c r="R74" s="8">
        <v>4000</v>
      </c>
      <c r="S74" s="118">
        <f t="shared" si="14"/>
        <v>80000</v>
      </c>
      <c r="T74" s="60">
        <f t="shared" si="10"/>
        <v>7272.727272727273</v>
      </c>
      <c r="U74" s="61">
        <f t="shared" si="18"/>
        <v>14000</v>
      </c>
      <c r="V74" s="61">
        <f t="shared" si="15"/>
        <v>24000</v>
      </c>
      <c r="W74" s="61">
        <f t="shared" si="16"/>
        <v>24000</v>
      </c>
      <c r="X74" s="62">
        <f t="shared" si="17"/>
        <v>18000</v>
      </c>
    </row>
    <row r="75" spans="1:24" x14ac:dyDescent="0.3">
      <c r="A75" s="38">
        <v>70</v>
      </c>
      <c r="B75" s="39" t="s">
        <v>73</v>
      </c>
      <c r="C75" s="34">
        <f>DPT!C75</f>
        <v>275450</v>
      </c>
      <c r="D75" s="35">
        <f t="shared" si="11"/>
        <v>11844.349999999999</v>
      </c>
      <c r="E75" s="36">
        <f t="shared" si="12"/>
        <v>57012.397653031323</v>
      </c>
      <c r="F75" s="139">
        <f t="shared" si="13"/>
        <v>4760</v>
      </c>
      <c r="G75" s="8"/>
      <c r="H75" s="8">
        <v>5000</v>
      </c>
      <c r="I75" s="8">
        <v>5000</v>
      </c>
      <c r="J75" s="8">
        <v>1000</v>
      </c>
      <c r="K75" s="8">
        <v>4000</v>
      </c>
      <c r="L75" s="8">
        <v>4000</v>
      </c>
      <c r="M75" s="8">
        <v>5000</v>
      </c>
      <c r="N75" s="8">
        <v>4000</v>
      </c>
      <c r="O75" s="8">
        <v>3000</v>
      </c>
      <c r="P75" s="8">
        <v>5000</v>
      </c>
      <c r="Q75" s="8">
        <v>3000</v>
      </c>
      <c r="R75" s="8">
        <v>3000</v>
      </c>
      <c r="S75" s="118">
        <f t="shared" si="14"/>
        <v>42000</v>
      </c>
      <c r="T75" s="60">
        <f t="shared" si="10"/>
        <v>3818.181818181818</v>
      </c>
      <c r="U75" s="61">
        <f t="shared" si="18"/>
        <v>10000</v>
      </c>
      <c r="V75" s="61">
        <f t="shared" si="15"/>
        <v>9000</v>
      </c>
      <c r="W75" s="61">
        <f t="shared" si="16"/>
        <v>12000</v>
      </c>
      <c r="X75" s="62">
        <f t="shared" si="17"/>
        <v>11000</v>
      </c>
    </row>
    <row r="76" spans="1:24" x14ac:dyDescent="0.3">
      <c r="A76" s="38">
        <v>71</v>
      </c>
      <c r="B76" s="39" t="s">
        <v>74</v>
      </c>
      <c r="C76" s="34">
        <f>DPT!C76</f>
        <v>94573</v>
      </c>
      <c r="D76" s="35">
        <f t="shared" si="11"/>
        <v>4066.6389999999997</v>
      </c>
      <c r="E76" s="36">
        <f t="shared" si="12"/>
        <v>19574.635989254424</v>
      </c>
      <c r="F76" s="139">
        <f t="shared" si="13"/>
        <v>1640</v>
      </c>
      <c r="G76" s="8"/>
      <c r="H76" s="8">
        <v>2000</v>
      </c>
      <c r="I76" s="8">
        <v>2000</v>
      </c>
      <c r="J76" s="8">
        <v>2000</v>
      </c>
      <c r="K76" s="8">
        <v>2000</v>
      </c>
      <c r="L76" s="8">
        <v>2000</v>
      </c>
      <c r="M76" s="8">
        <v>2000</v>
      </c>
      <c r="N76" s="8">
        <v>2000</v>
      </c>
      <c r="O76" s="8">
        <v>2000</v>
      </c>
      <c r="P76" s="8">
        <v>2000</v>
      </c>
      <c r="Q76" s="8">
        <v>2000</v>
      </c>
      <c r="R76" s="8">
        <v>2000</v>
      </c>
      <c r="S76" s="118">
        <f t="shared" si="14"/>
        <v>22000</v>
      </c>
      <c r="T76" s="60">
        <f t="shared" si="10"/>
        <v>2000</v>
      </c>
      <c r="U76" s="61">
        <f t="shared" si="18"/>
        <v>4000</v>
      </c>
      <c r="V76" s="61">
        <f t="shared" si="15"/>
        <v>6000</v>
      </c>
      <c r="W76" s="61">
        <f t="shared" si="16"/>
        <v>6000</v>
      </c>
      <c r="X76" s="62">
        <f t="shared" si="17"/>
        <v>6000</v>
      </c>
    </row>
    <row r="77" spans="1:24" x14ac:dyDescent="0.3">
      <c r="A77" s="38">
        <v>72</v>
      </c>
      <c r="B77" s="39" t="s">
        <v>75</v>
      </c>
      <c r="C77" s="34">
        <f>DPT!C77</f>
        <v>352864</v>
      </c>
      <c r="D77" s="35">
        <f t="shared" si="11"/>
        <v>15173.151999999998</v>
      </c>
      <c r="E77" s="36">
        <f t="shared" si="12"/>
        <v>73035.478981445791</v>
      </c>
      <c r="F77" s="139">
        <f t="shared" si="13"/>
        <v>6100</v>
      </c>
      <c r="G77" s="8"/>
      <c r="H77" s="8">
        <v>7000</v>
      </c>
      <c r="I77" s="8">
        <v>161000</v>
      </c>
      <c r="J77" s="8">
        <v>0</v>
      </c>
      <c r="K77" s="8">
        <v>2000</v>
      </c>
      <c r="L77" s="8">
        <v>5000</v>
      </c>
      <c r="M77" s="8">
        <v>7000</v>
      </c>
      <c r="N77" s="8">
        <v>4000</v>
      </c>
      <c r="O77" s="8">
        <v>2000</v>
      </c>
      <c r="P77" s="8">
        <v>7000</v>
      </c>
      <c r="Q77" s="8">
        <v>3000</v>
      </c>
      <c r="R77" s="8">
        <v>6000</v>
      </c>
      <c r="S77" s="118">
        <f t="shared" si="14"/>
        <v>204000</v>
      </c>
      <c r="T77" s="60">
        <f t="shared" si="10"/>
        <v>20400</v>
      </c>
      <c r="U77" s="61">
        <f t="shared" si="18"/>
        <v>168000</v>
      </c>
      <c r="V77" s="61">
        <f t="shared" si="15"/>
        <v>7000</v>
      </c>
      <c r="W77" s="61">
        <f t="shared" si="16"/>
        <v>13000</v>
      </c>
      <c r="X77" s="62">
        <f t="shared" si="17"/>
        <v>16000</v>
      </c>
    </row>
    <row r="78" spans="1:24" x14ac:dyDescent="0.3">
      <c r="A78" s="38">
        <v>73</v>
      </c>
      <c r="B78" s="39" t="s">
        <v>76</v>
      </c>
      <c r="C78" s="34">
        <f>DPT!C78</f>
        <v>186176</v>
      </c>
      <c r="D78" s="35">
        <f t="shared" si="11"/>
        <v>8005.5679999999993</v>
      </c>
      <c r="E78" s="36">
        <f t="shared" si="12"/>
        <v>38534.544002362534</v>
      </c>
      <c r="F78" s="139">
        <f t="shared" si="13"/>
        <v>3220</v>
      </c>
      <c r="G78" s="8"/>
      <c r="H78" s="8">
        <v>4000</v>
      </c>
      <c r="I78" s="8">
        <v>62000</v>
      </c>
      <c r="J78" s="8">
        <v>3000</v>
      </c>
      <c r="K78" s="8">
        <v>4000</v>
      </c>
      <c r="L78" s="8">
        <v>4000</v>
      </c>
      <c r="M78" s="8">
        <v>4000</v>
      </c>
      <c r="N78" s="8">
        <v>4000</v>
      </c>
      <c r="O78" s="8">
        <v>0</v>
      </c>
      <c r="P78" s="8">
        <v>1000</v>
      </c>
      <c r="Q78" s="8">
        <v>3000</v>
      </c>
      <c r="R78" s="8">
        <v>4000</v>
      </c>
      <c r="S78" s="118">
        <f t="shared" si="14"/>
        <v>93000</v>
      </c>
      <c r="T78" s="60">
        <f t="shared" si="10"/>
        <v>9300</v>
      </c>
      <c r="U78" s="61">
        <f t="shared" si="18"/>
        <v>66000</v>
      </c>
      <c r="V78" s="61">
        <f t="shared" si="15"/>
        <v>11000</v>
      </c>
      <c r="W78" s="61">
        <f t="shared" si="16"/>
        <v>8000</v>
      </c>
      <c r="X78" s="62">
        <f t="shared" si="17"/>
        <v>8000</v>
      </c>
    </row>
    <row r="79" spans="1:24" x14ac:dyDescent="0.3">
      <c r="A79" s="38">
        <v>74</v>
      </c>
      <c r="B79" s="39" t="s">
        <v>77</v>
      </c>
      <c r="C79" s="34">
        <f>DPT!C79</f>
        <v>296649</v>
      </c>
      <c r="D79" s="35">
        <f t="shared" si="11"/>
        <v>12755.906999999999</v>
      </c>
      <c r="E79" s="36">
        <f t="shared" si="12"/>
        <v>61400.147944723503</v>
      </c>
      <c r="F79" s="139">
        <f t="shared" si="13"/>
        <v>5120</v>
      </c>
      <c r="G79" s="8"/>
      <c r="H79" s="8">
        <v>6000</v>
      </c>
      <c r="I79" s="8">
        <v>4000</v>
      </c>
      <c r="J79" s="8">
        <v>6000</v>
      </c>
      <c r="K79" s="8">
        <v>4000</v>
      </c>
      <c r="L79" s="8">
        <v>4000</v>
      </c>
      <c r="M79" s="8">
        <v>6000</v>
      </c>
      <c r="N79" s="8">
        <v>6000</v>
      </c>
      <c r="O79" s="8">
        <v>6000</v>
      </c>
      <c r="P79" s="8">
        <v>6000</v>
      </c>
      <c r="Q79" s="8">
        <v>4000</v>
      </c>
      <c r="R79" s="8">
        <v>2000</v>
      </c>
      <c r="S79" s="118">
        <f t="shared" si="14"/>
        <v>54000</v>
      </c>
      <c r="T79" s="60">
        <f t="shared" si="10"/>
        <v>4909.090909090909</v>
      </c>
      <c r="U79" s="61">
        <f t="shared" si="18"/>
        <v>10000</v>
      </c>
      <c r="V79" s="61">
        <f t="shared" si="15"/>
        <v>14000</v>
      </c>
      <c r="W79" s="61">
        <f t="shared" si="16"/>
        <v>18000</v>
      </c>
      <c r="X79" s="62">
        <f t="shared" si="17"/>
        <v>12000</v>
      </c>
    </row>
    <row r="80" spans="1:24" x14ac:dyDescent="0.3">
      <c r="A80" s="38">
        <v>75</v>
      </c>
      <c r="B80" s="39" t="s">
        <v>78</v>
      </c>
      <c r="C80" s="34">
        <f>DPT!C80</f>
        <v>292951</v>
      </c>
      <c r="D80" s="35">
        <f t="shared" si="11"/>
        <v>12596.892999999998</v>
      </c>
      <c r="E80" s="36">
        <f t="shared" si="12"/>
        <v>60634.739171730551</v>
      </c>
      <c r="F80" s="139">
        <f t="shared" si="13"/>
        <v>5060</v>
      </c>
      <c r="G80" s="8"/>
      <c r="H80" s="8">
        <v>6000</v>
      </c>
      <c r="I80" s="8">
        <v>0</v>
      </c>
      <c r="J80" s="8">
        <v>0</v>
      </c>
      <c r="K80" s="8">
        <v>0</v>
      </c>
      <c r="L80" s="8">
        <v>3000</v>
      </c>
      <c r="M80" s="8">
        <v>6000</v>
      </c>
      <c r="N80" s="8">
        <v>6000</v>
      </c>
      <c r="O80" s="8">
        <v>2000</v>
      </c>
      <c r="P80" s="8">
        <v>6000</v>
      </c>
      <c r="Q80" s="8">
        <v>4000</v>
      </c>
      <c r="R80" s="8">
        <v>6000</v>
      </c>
      <c r="S80" s="118">
        <f t="shared" si="14"/>
        <v>39000</v>
      </c>
      <c r="T80" s="60">
        <f t="shared" si="10"/>
        <v>4875</v>
      </c>
      <c r="U80" s="61">
        <f t="shared" si="18"/>
        <v>6000</v>
      </c>
      <c r="V80" s="61">
        <f t="shared" si="15"/>
        <v>3000</v>
      </c>
      <c r="W80" s="61">
        <f t="shared" si="16"/>
        <v>14000</v>
      </c>
      <c r="X80" s="62">
        <f t="shared" si="17"/>
        <v>16000</v>
      </c>
    </row>
    <row r="81" spans="1:24" x14ac:dyDescent="0.3">
      <c r="A81" s="38">
        <v>76</v>
      </c>
      <c r="B81" s="39" t="s">
        <v>79</v>
      </c>
      <c r="C81" s="34">
        <f>DPT!C81</f>
        <v>479172</v>
      </c>
      <c r="D81" s="35">
        <f t="shared" si="11"/>
        <v>20604.395999999997</v>
      </c>
      <c r="E81" s="36">
        <f t="shared" si="12"/>
        <v>99178.597234337722</v>
      </c>
      <c r="F81" s="139">
        <f t="shared" si="13"/>
        <v>8280</v>
      </c>
      <c r="G81" s="8"/>
      <c r="H81" s="8">
        <v>9000</v>
      </c>
      <c r="I81" s="8">
        <v>175000</v>
      </c>
      <c r="J81" s="8">
        <v>0</v>
      </c>
      <c r="K81" s="8">
        <v>6000</v>
      </c>
      <c r="L81" s="8">
        <v>0</v>
      </c>
      <c r="M81" s="8">
        <v>9000</v>
      </c>
      <c r="N81" s="8">
        <v>3000</v>
      </c>
      <c r="O81" s="8">
        <v>9000</v>
      </c>
      <c r="P81" s="8">
        <v>9000</v>
      </c>
      <c r="Q81" s="8">
        <v>0</v>
      </c>
      <c r="R81" s="8">
        <v>0</v>
      </c>
      <c r="S81" s="118">
        <f t="shared" si="14"/>
        <v>220000</v>
      </c>
      <c r="T81" s="60">
        <f t="shared" si="10"/>
        <v>31428.571428571428</v>
      </c>
      <c r="U81" s="61">
        <f t="shared" si="18"/>
        <v>184000</v>
      </c>
      <c r="V81" s="61">
        <f t="shared" si="15"/>
        <v>6000</v>
      </c>
      <c r="W81" s="61">
        <f t="shared" si="16"/>
        <v>21000</v>
      </c>
      <c r="X81" s="62">
        <f t="shared" si="17"/>
        <v>9000</v>
      </c>
    </row>
    <row r="82" spans="1:24" x14ac:dyDescent="0.3">
      <c r="A82" s="38">
        <v>77</v>
      </c>
      <c r="B82" s="39" t="s">
        <v>80</v>
      </c>
      <c r="C82" s="34">
        <f>DPT!C82</f>
        <v>492804</v>
      </c>
      <c r="D82" s="35">
        <f t="shared" si="11"/>
        <v>21190.572</v>
      </c>
      <c r="E82" s="36">
        <f t="shared" si="12"/>
        <v>102000.13655111437</v>
      </c>
      <c r="F82" s="139">
        <f t="shared" si="13"/>
        <v>8520</v>
      </c>
      <c r="G82" s="8"/>
      <c r="H82" s="8">
        <v>9000</v>
      </c>
      <c r="I82" s="8">
        <v>4000</v>
      </c>
      <c r="J82" s="8">
        <v>0</v>
      </c>
      <c r="K82" s="8">
        <v>0</v>
      </c>
      <c r="L82" s="8">
        <v>8000</v>
      </c>
      <c r="M82" s="8">
        <v>9000</v>
      </c>
      <c r="N82" s="8">
        <v>9000</v>
      </c>
      <c r="O82" s="8">
        <v>9000</v>
      </c>
      <c r="P82" s="8">
        <v>9000</v>
      </c>
      <c r="Q82" s="8">
        <v>3000</v>
      </c>
      <c r="R82" s="8">
        <v>7000</v>
      </c>
      <c r="S82" s="118">
        <f t="shared" si="14"/>
        <v>67000</v>
      </c>
      <c r="T82" s="60">
        <f t="shared" si="10"/>
        <v>7444.4444444444443</v>
      </c>
      <c r="U82" s="61">
        <f t="shared" si="18"/>
        <v>13000</v>
      </c>
      <c r="V82" s="61">
        <f t="shared" si="15"/>
        <v>8000</v>
      </c>
      <c r="W82" s="61">
        <f t="shared" si="16"/>
        <v>27000</v>
      </c>
      <c r="X82" s="62">
        <f t="shared" si="17"/>
        <v>19000</v>
      </c>
    </row>
    <row r="83" spans="1:24" x14ac:dyDescent="0.3">
      <c r="A83" s="38">
        <v>78</v>
      </c>
      <c r="B83" s="39" t="s">
        <v>81</v>
      </c>
      <c r="C83" s="34">
        <f>DPT!C83</f>
        <v>474144</v>
      </c>
      <c r="D83" s="35">
        <f t="shared" si="11"/>
        <v>20388.191999999999</v>
      </c>
      <c r="E83" s="36">
        <f t="shared" si="12"/>
        <v>98137.906236336479</v>
      </c>
      <c r="F83" s="139">
        <f t="shared" si="13"/>
        <v>8180</v>
      </c>
      <c r="G83" s="8"/>
      <c r="H83" s="8">
        <v>9000</v>
      </c>
      <c r="I83" s="8">
        <v>0</v>
      </c>
      <c r="J83" s="8">
        <v>9000</v>
      </c>
      <c r="K83" s="8">
        <v>0</v>
      </c>
      <c r="L83" s="8">
        <v>0</v>
      </c>
      <c r="M83" s="8">
        <v>9000</v>
      </c>
      <c r="N83" s="8">
        <v>3000</v>
      </c>
      <c r="O83" s="8">
        <v>5000</v>
      </c>
      <c r="P83" s="8">
        <v>1000</v>
      </c>
      <c r="Q83" s="8">
        <v>0</v>
      </c>
      <c r="R83" s="8">
        <v>0</v>
      </c>
      <c r="S83" s="118">
        <f t="shared" si="14"/>
        <v>36000</v>
      </c>
      <c r="T83" s="60">
        <f t="shared" si="10"/>
        <v>6000</v>
      </c>
      <c r="U83" s="61">
        <f t="shared" si="18"/>
        <v>9000</v>
      </c>
      <c r="V83" s="61">
        <f t="shared" si="15"/>
        <v>9000</v>
      </c>
      <c r="W83" s="61">
        <f t="shared" si="16"/>
        <v>17000</v>
      </c>
      <c r="X83" s="62">
        <f t="shared" si="17"/>
        <v>1000</v>
      </c>
    </row>
    <row r="84" spans="1:24" x14ac:dyDescent="0.3">
      <c r="A84" s="38">
        <v>79</v>
      </c>
      <c r="B84" s="39" t="s">
        <v>82</v>
      </c>
      <c r="C84" s="34">
        <f>DPT!C84</f>
        <v>185519</v>
      </c>
      <c r="D84" s="35">
        <f t="shared" si="11"/>
        <v>7977.3169999999991</v>
      </c>
      <c r="E84" s="36">
        <f t="shared" si="12"/>
        <v>38398.558722790767</v>
      </c>
      <c r="F84" s="139">
        <f t="shared" si="13"/>
        <v>3200</v>
      </c>
      <c r="G84" s="8"/>
      <c r="H84" s="8">
        <v>4000</v>
      </c>
      <c r="I84" s="8">
        <v>1000</v>
      </c>
      <c r="J84" s="8">
        <v>1000</v>
      </c>
      <c r="K84" s="8">
        <v>1000</v>
      </c>
      <c r="L84" s="8">
        <v>2000</v>
      </c>
      <c r="M84" s="8">
        <v>4000</v>
      </c>
      <c r="N84" s="8">
        <v>1000</v>
      </c>
      <c r="O84" s="8">
        <v>1000</v>
      </c>
      <c r="P84" s="8">
        <v>4000</v>
      </c>
      <c r="Q84" s="8">
        <v>2000</v>
      </c>
      <c r="R84" s="8">
        <v>2000</v>
      </c>
      <c r="S84" s="118">
        <f t="shared" si="14"/>
        <v>23000</v>
      </c>
      <c r="T84" s="60">
        <f t="shared" si="10"/>
        <v>2090.909090909091</v>
      </c>
      <c r="U84" s="61">
        <f t="shared" si="18"/>
        <v>5000</v>
      </c>
      <c r="V84" s="61">
        <f t="shared" si="15"/>
        <v>4000</v>
      </c>
      <c r="W84" s="61">
        <f t="shared" si="16"/>
        <v>6000</v>
      </c>
      <c r="X84" s="62">
        <f t="shared" si="17"/>
        <v>8000</v>
      </c>
    </row>
    <row r="85" spans="1:24" x14ac:dyDescent="0.3">
      <c r="A85" s="38">
        <v>80</v>
      </c>
      <c r="B85" s="39" t="s">
        <v>83</v>
      </c>
      <c r="C85" s="34">
        <f>DPT!C85</f>
        <v>331266</v>
      </c>
      <c r="D85" s="35">
        <f t="shared" si="11"/>
        <v>14244.437999999998</v>
      </c>
      <c r="E85" s="36">
        <f t="shared" si="12"/>
        <v>68565.14402225113</v>
      </c>
      <c r="F85" s="139">
        <f t="shared" si="13"/>
        <v>5720</v>
      </c>
      <c r="G85" s="8"/>
      <c r="H85" s="8">
        <v>6000</v>
      </c>
      <c r="I85" s="8">
        <v>3000</v>
      </c>
      <c r="J85" s="8">
        <v>6000</v>
      </c>
      <c r="K85" s="8">
        <v>6000</v>
      </c>
      <c r="L85" s="8">
        <v>6000</v>
      </c>
      <c r="M85" s="8">
        <v>6000</v>
      </c>
      <c r="N85" s="8">
        <v>6000</v>
      </c>
      <c r="O85" s="8">
        <v>3000</v>
      </c>
      <c r="P85" s="8">
        <v>3000</v>
      </c>
      <c r="Q85" s="8">
        <v>4000</v>
      </c>
      <c r="R85" s="8">
        <v>6000</v>
      </c>
      <c r="S85" s="118">
        <f t="shared" si="14"/>
        <v>55000</v>
      </c>
      <c r="T85" s="60">
        <f t="shared" si="10"/>
        <v>5000</v>
      </c>
      <c r="U85" s="61">
        <f t="shared" si="18"/>
        <v>9000</v>
      </c>
      <c r="V85" s="61">
        <f t="shared" si="15"/>
        <v>18000</v>
      </c>
      <c r="W85" s="61">
        <f t="shared" si="16"/>
        <v>15000</v>
      </c>
      <c r="X85" s="62">
        <f t="shared" si="17"/>
        <v>13000</v>
      </c>
    </row>
    <row r="86" spans="1:24" x14ac:dyDescent="0.3">
      <c r="A86" s="38">
        <v>81</v>
      </c>
      <c r="B86" s="39" t="s">
        <v>84</v>
      </c>
      <c r="C86" s="34">
        <f>DPT!C86</f>
        <v>104539</v>
      </c>
      <c r="D86" s="35">
        <f t="shared" si="11"/>
        <v>4495.1769999999997</v>
      </c>
      <c r="E86" s="36">
        <f t="shared" si="12"/>
        <v>21637.389864767621</v>
      </c>
      <c r="F86" s="139">
        <f t="shared" si="13"/>
        <v>1820</v>
      </c>
      <c r="G86" s="8"/>
      <c r="H86" s="8">
        <v>2000</v>
      </c>
      <c r="I86" s="8">
        <v>17000</v>
      </c>
      <c r="J86" s="8">
        <v>0</v>
      </c>
      <c r="K86" s="8">
        <v>0</v>
      </c>
      <c r="L86" s="8">
        <v>2000</v>
      </c>
      <c r="M86" s="8">
        <v>2000</v>
      </c>
      <c r="N86" s="8">
        <v>2000</v>
      </c>
      <c r="O86" s="8">
        <v>2000</v>
      </c>
      <c r="P86" s="8">
        <v>2000</v>
      </c>
      <c r="Q86" s="8">
        <v>2000</v>
      </c>
      <c r="R86" s="8">
        <v>1000</v>
      </c>
      <c r="S86" s="118">
        <f t="shared" si="14"/>
        <v>32000</v>
      </c>
      <c r="T86" s="60">
        <f t="shared" si="10"/>
        <v>3555.5555555555557</v>
      </c>
      <c r="U86" s="61">
        <f t="shared" si="18"/>
        <v>19000</v>
      </c>
      <c r="V86" s="61">
        <f t="shared" si="15"/>
        <v>2000</v>
      </c>
      <c r="W86" s="61">
        <f t="shared" si="16"/>
        <v>6000</v>
      </c>
      <c r="X86" s="62">
        <f t="shared" si="17"/>
        <v>5000</v>
      </c>
    </row>
    <row r="87" spans="1:24" x14ac:dyDescent="0.3">
      <c r="A87" s="38">
        <v>82</v>
      </c>
      <c r="B87" s="39" t="s">
        <v>85</v>
      </c>
      <c r="C87" s="34">
        <f>DPT!C87</f>
        <v>137489</v>
      </c>
      <c r="D87" s="35">
        <f t="shared" si="11"/>
        <v>5912.0269999999991</v>
      </c>
      <c r="E87" s="36">
        <f t="shared" si="12"/>
        <v>28457.35175501043</v>
      </c>
      <c r="F87" s="139">
        <f t="shared" si="13"/>
        <v>2380</v>
      </c>
      <c r="G87" s="8"/>
      <c r="H87" s="8">
        <v>3000</v>
      </c>
      <c r="I87" s="8">
        <v>32000</v>
      </c>
      <c r="J87" s="8">
        <v>0</v>
      </c>
      <c r="K87" s="8">
        <v>0</v>
      </c>
      <c r="L87" s="8">
        <v>2000</v>
      </c>
      <c r="M87" s="8">
        <v>3000</v>
      </c>
      <c r="N87" s="8">
        <v>2000</v>
      </c>
      <c r="O87" s="8">
        <v>2000</v>
      </c>
      <c r="P87" s="8">
        <v>3000</v>
      </c>
      <c r="Q87" s="8">
        <v>2000</v>
      </c>
      <c r="R87" s="8">
        <v>2000</v>
      </c>
      <c r="S87" s="118">
        <f t="shared" si="14"/>
        <v>51000</v>
      </c>
      <c r="T87" s="60">
        <f t="shared" si="10"/>
        <v>5666.666666666667</v>
      </c>
      <c r="U87" s="61">
        <f t="shared" si="18"/>
        <v>35000</v>
      </c>
      <c r="V87" s="61">
        <f t="shared" si="15"/>
        <v>2000</v>
      </c>
      <c r="W87" s="61">
        <f t="shared" si="16"/>
        <v>7000</v>
      </c>
      <c r="X87" s="62">
        <f t="shared" si="17"/>
        <v>7000</v>
      </c>
    </row>
    <row r="88" spans="1:24" x14ac:dyDescent="0.3">
      <c r="A88" s="38">
        <v>83</v>
      </c>
      <c r="B88" s="39" t="s">
        <v>86</v>
      </c>
      <c r="C88" s="34">
        <f>DPT!C88</f>
        <v>251512</v>
      </c>
      <c r="D88" s="35">
        <f t="shared" si="11"/>
        <v>10815.016</v>
      </c>
      <c r="E88" s="36">
        <f t="shared" si="12"/>
        <v>52057.731561115324</v>
      </c>
      <c r="F88" s="139">
        <f t="shared" si="13"/>
        <v>4340</v>
      </c>
      <c r="G88" s="8"/>
      <c r="H88" s="8">
        <v>5000</v>
      </c>
      <c r="I88" s="8">
        <v>5000</v>
      </c>
      <c r="J88" s="8">
        <v>5000</v>
      </c>
      <c r="K88" s="8">
        <v>5000</v>
      </c>
      <c r="L88" s="8">
        <v>5000</v>
      </c>
      <c r="M88" s="8">
        <v>5000</v>
      </c>
      <c r="N88" s="8">
        <v>5000</v>
      </c>
      <c r="O88" s="8">
        <v>5000</v>
      </c>
      <c r="P88" s="8">
        <v>5000</v>
      </c>
      <c r="Q88" s="8">
        <v>3000</v>
      </c>
      <c r="R88" s="8">
        <v>5000</v>
      </c>
      <c r="S88" s="118">
        <f t="shared" si="14"/>
        <v>53000</v>
      </c>
      <c r="T88" s="60">
        <f t="shared" si="10"/>
        <v>4818.181818181818</v>
      </c>
      <c r="U88" s="61">
        <f t="shared" si="18"/>
        <v>10000</v>
      </c>
      <c r="V88" s="61">
        <f t="shared" si="15"/>
        <v>15000</v>
      </c>
      <c r="W88" s="61">
        <f t="shared" si="16"/>
        <v>15000</v>
      </c>
      <c r="X88" s="62">
        <f t="shared" si="17"/>
        <v>13000</v>
      </c>
    </row>
    <row r="89" spans="1:24" x14ac:dyDescent="0.3">
      <c r="A89" s="38">
        <v>84</v>
      </c>
      <c r="B89" s="39" t="s">
        <v>87</v>
      </c>
      <c r="C89" s="34">
        <f>DPT!C89</f>
        <v>688819</v>
      </c>
      <c r="D89" s="35">
        <f t="shared" si="11"/>
        <v>29619.216999999997</v>
      </c>
      <c r="E89" s="36">
        <f t="shared" si="12"/>
        <v>142571.14808118853</v>
      </c>
      <c r="F89" s="139">
        <f t="shared" si="13"/>
        <v>11900</v>
      </c>
      <c r="G89" s="8"/>
      <c r="H89" s="8">
        <v>12000</v>
      </c>
      <c r="I89" s="8">
        <v>7000</v>
      </c>
      <c r="J89" s="8">
        <v>6000</v>
      </c>
      <c r="K89" s="8">
        <v>8000</v>
      </c>
      <c r="L89" s="8">
        <v>12000</v>
      </c>
      <c r="M89" s="8">
        <v>12000</v>
      </c>
      <c r="N89" s="8">
        <v>12000</v>
      </c>
      <c r="O89" s="8">
        <v>12000</v>
      </c>
      <c r="P89" s="8">
        <v>12000</v>
      </c>
      <c r="Q89" s="8">
        <v>0</v>
      </c>
      <c r="R89" s="8">
        <v>12000</v>
      </c>
      <c r="S89" s="118">
        <f t="shared" si="14"/>
        <v>105000</v>
      </c>
      <c r="T89" s="60">
        <f t="shared" si="10"/>
        <v>10500</v>
      </c>
      <c r="U89" s="61">
        <f t="shared" si="18"/>
        <v>19000</v>
      </c>
      <c r="V89" s="61">
        <f t="shared" si="15"/>
        <v>26000</v>
      </c>
      <c r="W89" s="61">
        <f t="shared" si="16"/>
        <v>36000</v>
      </c>
      <c r="X89" s="62">
        <f t="shared" si="17"/>
        <v>24000</v>
      </c>
    </row>
    <row r="90" spans="1:24" x14ac:dyDescent="0.3">
      <c r="A90" s="38">
        <v>85</v>
      </c>
      <c r="B90" s="39" t="s">
        <v>88</v>
      </c>
      <c r="C90" s="34">
        <f>DPT!C90</f>
        <v>599817</v>
      </c>
      <c r="D90" s="35">
        <f t="shared" si="11"/>
        <v>25792.130999999998</v>
      </c>
      <c r="E90" s="36">
        <f t="shared" si="12"/>
        <v>124149.59275022069</v>
      </c>
      <c r="F90" s="139">
        <f t="shared" si="13"/>
        <v>10360</v>
      </c>
      <c r="G90" s="8"/>
      <c r="H90" s="8">
        <v>11000</v>
      </c>
      <c r="I90" s="8">
        <v>184000</v>
      </c>
      <c r="J90" s="8">
        <v>0</v>
      </c>
      <c r="K90" s="8">
        <v>0</v>
      </c>
      <c r="L90" s="8">
        <v>0</v>
      </c>
      <c r="M90" s="8">
        <v>11000</v>
      </c>
      <c r="N90" s="8">
        <v>0</v>
      </c>
      <c r="O90" s="8">
        <v>8000</v>
      </c>
      <c r="P90" s="8">
        <v>11000</v>
      </c>
      <c r="Q90" s="8">
        <v>7000</v>
      </c>
      <c r="R90" s="8">
        <v>10000</v>
      </c>
      <c r="S90" s="118">
        <f t="shared" si="14"/>
        <v>242000</v>
      </c>
      <c r="T90" s="60">
        <f t="shared" si="10"/>
        <v>34571.428571428572</v>
      </c>
      <c r="U90" s="61">
        <f t="shared" si="18"/>
        <v>195000</v>
      </c>
      <c r="V90" s="61">
        <f t="shared" si="15"/>
        <v>0</v>
      </c>
      <c r="W90" s="61">
        <f t="shared" si="16"/>
        <v>19000</v>
      </c>
      <c r="X90" s="62">
        <f t="shared" si="17"/>
        <v>28000</v>
      </c>
    </row>
    <row r="91" spans="1:24" x14ac:dyDescent="0.3">
      <c r="A91" s="38">
        <v>86</v>
      </c>
      <c r="B91" s="39" t="s">
        <v>89</v>
      </c>
      <c r="C91" s="34">
        <f>DPT!C91</f>
        <v>169691</v>
      </c>
      <c r="D91" s="35">
        <f t="shared" si="11"/>
        <v>7296.7129999999997</v>
      </c>
      <c r="E91" s="36">
        <f t="shared" si="12"/>
        <v>35122.493266075653</v>
      </c>
      <c r="F91" s="139">
        <f t="shared" si="13"/>
        <v>2940</v>
      </c>
      <c r="G91" s="8"/>
      <c r="H91" s="8">
        <v>3000</v>
      </c>
      <c r="I91" s="8">
        <v>3000</v>
      </c>
      <c r="J91" s="8">
        <v>3000</v>
      </c>
      <c r="K91" s="8">
        <v>3000</v>
      </c>
      <c r="L91" s="8">
        <v>3000</v>
      </c>
      <c r="M91" s="8">
        <v>3000</v>
      </c>
      <c r="N91" s="8">
        <v>3000</v>
      </c>
      <c r="O91" s="8">
        <v>3000</v>
      </c>
      <c r="P91" s="8">
        <v>3000</v>
      </c>
      <c r="Q91" s="8">
        <v>2000</v>
      </c>
      <c r="R91" s="8">
        <v>0</v>
      </c>
      <c r="S91" s="118">
        <f t="shared" si="14"/>
        <v>29000</v>
      </c>
      <c r="T91" s="60">
        <f t="shared" si="10"/>
        <v>2900</v>
      </c>
      <c r="U91" s="61">
        <f t="shared" si="18"/>
        <v>6000</v>
      </c>
      <c r="V91" s="61">
        <f t="shared" si="15"/>
        <v>9000</v>
      </c>
      <c r="W91" s="61">
        <f t="shared" si="16"/>
        <v>9000</v>
      </c>
      <c r="X91" s="62">
        <f t="shared" si="17"/>
        <v>5000</v>
      </c>
    </row>
    <row r="92" spans="1:24" x14ac:dyDescent="0.3">
      <c r="A92" s="38">
        <v>87</v>
      </c>
      <c r="B92" s="39" t="s">
        <v>90</v>
      </c>
      <c r="C92" s="34">
        <f>DPT!C92</f>
        <v>197703</v>
      </c>
      <c r="D92" s="35">
        <f t="shared" si="11"/>
        <v>8501.2289999999994</v>
      </c>
      <c r="E92" s="36">
        <f t="shared" si="12"/>
        <v>40920.392278806503</v>
      </c>
      <c r="F92" s="139">
        <f t="shared" si="13"/>
        <v>3420</v>
      </c>
      <c r="G92" s="8"/>
      <c r="H92" s="8">
        <v>4000</v>
      </c>
      <c r="I92" s="8">
        <v>0</v>
      </c>
      <c r="J92" s="8">
        <v>2000</v>
      </c>
      <c r="K92" s="8">
        <v>2000</v>
      </c>
      <c r="L92" s="8">
        <v>3000</v>
      </c>
      <c r="M92" s="8">
        <v>4000</v>
      </c>
      <c r="N92" s="8">
        <v>4000</v>
      </c>
      <c r="O92" s="8">
        <v>4000</v>
      </c>
      <c r="P92" s="8">
        <v>4000</v>
      </c>
      <c r="Q92" s="8">
        <v>3000</v>
      </c>
      <c r="R92" s="8">
        <v>4000</v>
      </c>
      <c r="S92" s="118">
        <f t="shared" si="14"/>
        <v>34000</v>
      </c>
      <c r="T92" s="60">
        <f t="shared" si="10"/>
        <v>3400</v>
      </c>
      <c r="U92" s="61">
        <f t="shared" si="18"/>
        <v>4000</v>
      </c>
      <c r="V92" s="61">
        <f t="shared" si="15"/>
        <v>7000</v>
      </c>
      <c r="W92" s="61">
        <f t="shared" si="16"/>
        <v>12000</v>
      </c>
      <c r="X92" s="62">
        <f t="shared" si="17"/>
        <v>11000</v>
      </c>
    </row>
    <row r="93" spans="1:24" x14ac:dyDescent="0.3">
      <c r="A93" s="38">
        <v>88</v>
      </c>
      <c r="B93" s="39" t="s">
        <v>91</v>
      </c>
      <c r="C93" s="34">
        <f>DPT!C93</f>
        <v>181863</v>
      </c>
      <c r="D93" s="35">
        <f t="shared" si="11"/>
        <v>7820.1089999999995</v>
      </c>
      <c r="E93" s="36">
        <f t="shared" si="12"/>
        <v>37641.843072692813</v>
      </c>
      <c r="F93" s="139">
        <f t="shared" si="13"/>
        <v>3140</v>
      </c>
      <c r="G93" s="8"/>
      <c r="H93" s="8">
        <v>4000</v>
      </c>
      <c r="I93" s="8">
        <v>4000</v>
      </c>
      <c r="J93" s="8">
        <v>0</v>
      </c>
      <c r="K93" s="8">
        <v>0</v>
      </c>
      <c r="L93" s="8">
        <v>4000</v>
      </c>
      <c r="M93" s="8">
        <v>3000</v>
      </c>
      <c r="N93" s="8">
        <v>4000</v>
      </c>
      <c r="O93" s="8">
        <v>4000</v>
      </c>
      <c r="P93" s="8">
        <v>4000</v>
      </c>
      <c r="Q93" s="8">
        <v>3000</v>
      </c>
      <c r="R93" s="8">
        <v>1000</v>
      </c>
      <c r="S93" s="118">
        <f t="shared" si="14"/>
        <v>31000</v>
      </c>
      <c r="T93" s="60">
        <f t="shared" si="10"/>
        <v>3444.4444444444443</v>
      </c>
      <c r="U93" s="61">
        <f t="shared" si="18"/>
        <v>8000</v>
      </c>
      <c r="V93" s="61">
        <f t="shared" si="15"/>
        <v>4000</v>
      </c>
      <c r="W93" s="61">
        <f t="shared" si="16"/>
        <v>11000</v>
      </c>
      <c r="X93" s="62">
        <f t="shared" si="17"/>
        <v>8000</v>
      </c>
    </row>
    <row r="94" spans="1:24" x14ac:dyDescent="0.3">
      <c r="A94" s="38">
        <v>89</v>
      </c>
      <c r="B94" s="39" t="s">
        <v>127</v>
      </c>
      <c r="C94" s="34">
        <f>DPT!C94</f>
        <v>223229</v>
      </c>
      <c r="D94" s="35">
        <f t="shared" si="11"/>
        <v>9598.8469999999998</v>
      </c>
      <c r="E94" s="36">
        <f t="shared" si="12"/>
        <v>46203.741207800078</v>
      </c>
      <c r="F94" s="139">
        <f t="shared" si="13"/>
        <v>3860</v>
      </c>
      <c r="G94" s="8"/>
      <c r="H94" s="8">
        <v>4000</v>
      </c>
      <c r="I94" s="8">
        <v>98000</v>
      </c>
      <c r="J94" s="8">
        <v>0</v>
      </c>
      <c r="K94" s="8">
        <v>0</v>
      </c>
      <c r="L94" s="8">
        <v>0</v>
      </c>
      <c r="M94" s="8">
        <v>4000</v>
      </c>
      <c r="N94" s="8">
        <v>4000</v>
      </c>
      <c r="O94" s="8">
        <v>4000</v>
      </c>
      <c r="P94" s="8">
        <v>4000</v>
      </c>
      <c r="Q94" s="8">
        <v>3000</v>
      </c>
      <c r="R94" s="8">
        <v>4000</v>
      </c>
      <c r="S94" s="118">
        <f t="shared" si="14"/>
        <v>125000</v>
      </c>
      <c r="T94" s="60">
        <f t="shared" si="10"/>
        <v>15625</v>
      </c>
      <c r="U94" s="61">
        <f t="shared" si="18"/>
        <v>102000</v>
      </c>
      <c r="V94" s="61">
        <f t="shared" si="15"/>
        <v>0</v>
      </c>
      <c r="W94" s="61">
        <f t="shared" si="16"/>
        <v>12000</v>
      </c>
      <c r="X94" s="62">
        <f t="shared" si="17"/>
        <v>11000</v>
      </c>
    </row>
    <row r="95" spans="1:24" x14ac:dyDescent="0.3">
      <c r="A95" s="38">
        <v>90</v>
      </c>
      <c r="B95" s="39" t="s">
        <v>92</v>
      </c>
      <c r="C95" s="34">
        <f>DPT!C95</f>
        <v>253260</v>
      </c>
      <c r="D95" s="35">
        <f t="shared" si="11"/>
        <v>10890.179999999998</v>
      </c>
      <c r="E95" s="36">
        <f t="shared" si="12"/>
        <v>52419.531056840489</v>
      </c>
      <c r="F95" s="139">
        <f t="shared" si="13"/>
        <v>4380</v>
      </c>
      <c r="G95" s="8"/>
      <c r="H95" s="8">
        <v>5000</v>
      </c>
      <c r="I95" s="8">
        <v>0</v>
      </c>
      <c r="J95" s="8">
        <v>0</v>
      </c>
      <c r="K95" s="8">
        <v>26000</v>
      </c>
      <c r="L95" s="8">
        <v>5000</v>
      </c>
      <c r="M95" s="8">
        <v>5000</v>
      </c>
      <c r="N95" s="8">
        <v>4000</v>
      </c>
      <c r="O95" s="8">
        <v>4000</v>
      </c>
      <c r="P95" s="8">
        <v>5000</v>
      </c>
      <c r="Q95" s="8">
        <v>0</v>
      </c>
      <c r="R95" s="8">
        <v>1000</v>
      </c>
      <c r="S95" s="118">
        <f t="shared" si="14"/>
        <v>55000</v>
      </c>
      <c r="T95" s="60">
        <f t="shared" si="10"/>
        <v>6875</v>
      </c>
      <c r="U95" s="61">
        <f t="shared" si="18"/>
        <v>5000</v>
      </c>
      <c r="V95" s="61">
        <f t="shared" si="15"/>
        <v>31000</v>
      </c>
      <c r="W95" s="61">
        <f t="shared" si="16"/>
        <v>13000</v>
      </c>
      <c r="X95" s="62">
        <f t="shared" si="17"/>
        <v>6000</v>
      </c>
    </row>
    <row r="96" spans="1:24" x14ac:dyDescent="0.3">
      <c r="A96" s="38">
        <v>91</v>
      </c>
      <c r="B96" s="39" t="s">
        <v>93</v>
      </c>
      <c r="C96" s="34">
        <f>DPT!C96</f>
        <v>145219</v>
      </c>
      <c r="D96" s="35">
        <f t="shared" si="11"/>
        <v>6244.4169999999995</v>
      </c>
      <c r="E96" s="36">
        <f t="shared" si="12"/>
        <v>30057.300325923236</v>
      </c>
      <c r="F96" s="139">
        <f t="shared" si="13"/>
        <v>2520</v>
      </c>
      <c r="G96" s="8"/>
      <c r="H96" s="8">
        <v>3000</v>
      </c>
      <c r="I96" s="8">
        <v>0</v>
      </c>
      <c r="J96" s="8">
        <v>0</v>
      </c>
      <c r="K96" s="8">
        <v>0</v>
      </c>
      <c r="L96" s="8">
        <v>3000</v>
      </c>
      <c r="M96" s="8">
        <v>3000</v>
      </c>
      <c r="N96" s="8">
        <v>2000</v>
      </c>
      <c r="O96" s="8">
        <v>2000</v>
      </c>
      <c r="P96" s="8">
        <v>3000</v>
      </c>
      <c r="Q96" s="8">
        <v>2000</v>
      </c>
      <c r="R96" s="8">
        <v>3000</v>
      </c>
      <c r="S96" s="118">
        <f t="shared" si="14"/>
        <v>21000</v>
      </c>
      <c r="T96" s="60">
        <f t="shared" si="10"/>
        <v>2625</v>
      </c>
      <c r="U96" s="61">
        <f t="shared" si="18"/>
        <v>3000</v>
      </c>
      <c r="V96" s="61">
        <f t="shared" si="15"/>
        <v>3000</v>
      </c>
      <c r="W96" s="61">
        <f t="shared" si="16"/>
        <v>7000</v>
      </c>
      <c r="X96" s="62">
        <f t="shared" si="17"/>
        <v>8000</v>
      </c>
    </row>
    <row r="97" spans="1:24" x14ac:dyDescent="0.3">
      <c r="A97" s="38">
        <v>92</v>
      </c>
      <c r="B97" s="39" t="s">
        <v>94</v>
      </c>
      <c r="C97" s="34">
        <f>DPT!C97</f>
        <v>385220</v>
      </c>
      <c r="D97" s="35">
        <f t="shared" si="11"/>
        <v>16564.46</v>
      </c>
      <c r="E97" s="36">
        <f t="shared" si="12"/>
        <v>79732.495276459347</v>
      </c>
      <c r="F97" s="139">
        <f t="shared" si="13"/>
        <v>6660</v>
      </c>
      <c r="G97" s="8"/>
      <c r="H97" s="8">
        <v>7000</v>
      </c>
      <c r="I97" s="8">
        <v>130000</v>
      </c>
      <c r="J97" s="8">
        <v>0</v>
      </c>
      <c r="K97" s="8">
        <v>6000</v>
      </c>
      <c r="L97" s="8">
        <v>3000</v>
      </c>
      <c r="M97" s="8">
        <v>7000</v>
      </c>
      <c r="N97" s="8">
        <v>7000</v>
      </c>
      <c r="O97" s="8">
        <v>7000</v>
      </c>
      <c r="P97" s="8">
        <v>6000</v>
      </c>
      <c r="Q97" s="8">
        <v>5000</v>
      </c>
      <c r="R97" s="8">
        <v>1000</v>
      </c>
      <c r="S97" s="118">
        <f t="shared" si="14"/>
        <v>179000</v>
      </c>
      <c r="T97" s="60">
        <f t="shared" si="10"/>
        <v>17900</v>
      </c>
      <c r="U97" s="61">
        <f t="shared" si="18"/>
        <v>137000</v>
      </c>
      <c r="V97" s="61">
        <f t="shared" si="15"/>
        <v>9000</v>
      </c>
      <c r="W97" s="61">
        <f t="shared" si="16"/>
        <v>21000</v>
      </c>
      <c r="X97" s="62">
        <f t="shared" si="17"/>
        <v>12000</v>
      </c>
    </row>
    <row r="98" spans="1:24" x14ac:dyDescent="0.3">
      <c r="A98" s="38">
        <v>93</v>
      </c>
      <c r="B98" s="39" t="s">
        <v>95</v>
      </c>
      <c r="C98" s="34">
        <f>DPT!C98</f>
        <v>142487</v>
      </c>
      <c r="D98" s="35">
        <f t="shared" si="11"/>
        <v>6126.9409999999998</v>
      </c>
      <c r="E98" s="36">
        <f t="shared" si="12"/>
        <v>29491.833379515247</v>
      </c>
      <c r="F98" s="139">
        <f t="shared" si="13"/>
        <v>2460</v>
      </c>
      <c r="G98" s="8"/>
      <c r="H98" s="8">
        <v>3000</v>
      </c>
      <c r="I98" s="8">
        <v>0</v>
      </c>
      <c r="J98" s="8">
        <v>0</v>
      </c>
      <c r="K98" s="8">
        <v>0</v>
      </c>
      <c r="L98" s="8">
        <v>3000</v>
      </c>
      <c r="M98" s="8">
        <v>3000</v>
      </c>
      <c r="N98" s="8">
        <v>0</v>
      </c>
      <c r="O98" s="8">
        <v>3000</v>
      </c>
      <c r="P98" s="8">
        <v>2000</v>
      </c>
      <c r="Q98" s="8">
        <v>1000</v>
      </c>
      <c r="R98" s="8">
        <v>1000</v>
      </c>
      <c r="S98" s="118">
        <f t="shared" si="14"/>
        <v>16000</v>
      </c>
      <c r="T98" s="60">
        <f t="shared" si="10"/>
        <v>2285.7142857142858</v>
      </c>
      <c r="U98" s="61">
        <f t="shared" si="18"/>
        <v>3000</v>
      </c>
      <c r="V98" s="61">
        <f t="shared" si="15"/>
        <v>3000</v>
      </c>
      <c r="W98" s="61">
        <f t="shared" si="16"/>
        <v>6000</v>
      </c>
      <c r="X98" s="62">
        <f t="shared" si="17"/>
        <v>4000</v>
      </c>
    </row>
    <row r="99" spans="1:24" x14ac:dyDescent="0.3">
      <c r="A99" s="38">
        <v>94</v>
      </c>
      <c r="B99" s="39" t="s">
        <v>96</v>
      </c>
      <c r="C99" s="34">
        <f>DPT!C99</f>
        <v>66422</v>
      </c>
      <c r="D99" s="35">
        <f t="shared" si="11"/>
        <v>2856.1459999999997</v>
      </c>
      <c r="E99" s="36">
        <f t="shared" si="12"/>
        <v>13747.966879323458</v>
      </c>
      <c r="F99" s="139">
        <f t="shared" si="13"/>
        <v>1160</v>
      </c>
      <c r="G99" s="8"/>
      <c r="H99" s="8">
        <v>2000</v>
      </c>
      <c r="I99" s="8">
        <v>28000</v>
      </c>
      <c r="J99" s="8">
        <v>1000</v>
      </c>
      <c r="K99" s="8">
        <v>1000</v>
      </c>
      <c r="L99" s="8">
        <v>1000</v>
      </c>
      <c r="M99" s="8">
        <v>2000</v>
      </c>
      <c r="N99" s="8">
        <v>0</v>
      </c>
      <c r="O99" s="8">
        <v>1000</v>
      </c>
      <c r="P99" s="8">
        <v>2000</v>
      </c>
      <c r="Q99" s="8">
        <v>0</v>
      </c>
      <c r="R99" s="8">
        <v>0</v>
      </c>
      <c r="S99" s="118">
        <f t="shared" si="14"/>
        <v>38000</v>
      </c>
      <c r="T99" s="60">
        <f t="shared" si="10"/>
        <v>4750</v>
      </c>
      <c r="U99" s="61">
        <f t="shared" si="18"/>
        <v>30000</v>
      </c>
      <c r="V99" s="61">
        <f t="shared" si="15"/>
        <v>3000</v>
      </c>
      <c r="W99" s="61">
        <f t="shared" si="16"/>
        <v>3000</v>
      </c>
      <c r="X99" s="62">
        <f t="shared" si="17"/>
        <v>2000</v>
      </c>
    </row>
    <row r="100" spans="1:24" x14ac:dyDescent="0.3">
      <c r="A100" s="38">
        <v>95</v>
      </c>
      <c r="B100" s="39" t="s">
        <v>97</v>
      </c>
      <c r="C100" s="34">
        <f>DPT!C100</f>
        <v>489323</v>
      </c>
      <c r="D100" s="35">
        <f t="shared" si="11"/>
        <v>21040.888999999999</v>
      </c>
      <c r="E100" s="36">
        <f t="shared" si="12"/>
        <v>101279.64224641223</v>
      </c>
      <c r="F100" s="139">
        <f t="shared" si="13"/>
        <v>8440</v>
      </c>
      <c r="G100" s="8"/>
      <c r="H100" s="8">
        <v>9000</v>
      </c>
      <c r="I100" s="8">
        <v>161000</v>
      </c>
      <c r="J100" s="8">
        <v>0</v>
      </c>
      <c r="K100" s="8">
        <v>0</v>
      </c>
      <c r="L100" s="8">
        <v>0</v>
      </c>
      <c r="M100" s="8">
        <v>9000</v>
      </c>
      <c r="N100" s="8">
        <v>0</v>
      </c>
      <c r="O100" s="8">
        <v>3000</v>
      </c>
      <c r="P100" s="8">
        <v>9000</v>
      </c>
      <c r="Q100" s="8">
        <v>2000</v>
      </c>
      <c r="R100" s="8">
        <v>6000</v>
      </c>
      <c r="S100" s="118">
        <f t="shared" si="14"/>
        <v>199000</v>
      </c>
      <c r="T100" s="60">
        <f t="shared" si="10"/>
        <v>28428.571428571428</v>
      </c>
      <c r="U100" s="61">
        <f t="shared" si="18"/>
        <v>170000</v>
      </c>
      <c r="V100" s="61">
        <f t="shared" si="15"/>
        <v>0</v>
      </c>
      <c r="W100" s="61">
        <f t="shared" si="16"/>
        <v>12000</v>
      </c>
      <c r="X100" s="62">
        <f t="shared" si="17"/>
        <v>17000</v>
      </c>
    </row>
    <row r="101" spans="1:24" x14ac:dyDescent="0.3">
      <c r="A101" s="38">
        <v>96</v>
      </c>
      <c r="B101" s="39" t="s">
        <v>98</v>
      </c>
      <c r="C101" s="34">
        <f>DPT!C101</f>
        <v>128094</v>
      </c>
      <c r="D101" s="35">
        <f t="shared" si="11"/>
        <v>5508.0419999999995</v>
      </c>
      <c r="E101" s="36">
        <f t="shared" si="12"/>
        <v>26512.782955045903</v>
      </c>
      <c r="F101" s="139">
        <f t="shared" si="13"/>
        <v>2220</v>
      </c>
      <c r="G101" s="8"/>
      <c r="H101" s="8">
        <v>3000</v>
      </c>
      <c r="I101" s="8">
        <v>3000</v>
      </c>
      <c r="J101" s="8">
        <v>3000</v>
      </c>
      <c r="K101" s="8">
        <v>2000</v>
      </c>
      <c r="L101" s="8">
        <v>3000</v>
      </c>
      <c r="M101" s="8">
        <v>3000</v>
      </c>
      <c r="N101" s="8">
        <v>2000</v>
      </c>
      <c r="O101" s="8">
        <v>1000</v>
      </c>
      <c r="P101" s="8">
        <v>3000</v>
      </c>
      <c r="Q101" s="8">
        <v>0</v>
      </c>
      <c r="R101" s="8">
        <v>0</v>
      </c>
      <c r="S101" s="118">
        <f t="shared" si="14"/>
        <v>23000</v>
      </c>
      <c r="T101" s="60">
        <f t="shared" si="10"/>
        <v>2555.5555555555557</v>
      </c>
      <c r="U101" s="61">
        <f t="shared" si="18"/>
        <v>6000</v>
      </c>
      <c r="V101" s="61">
        <f t="shared" si="15"/>
        <v>8000</v>
      </c>
      <c r="W101" s="61">
        <f t="shared" si="16"/>
        <v>6000</v>
      </c>
      <c r="X101" s="62">
        <f t="shared" si="17"/>
        <v>3000</v>
      </c>
    </row>
    <row r="102" spans="1:24" x14ac:dyDescent="0.3">
      <c r="A102" s="38">
        <v>97</v>
      </c>
      <c r="B102" s="39" t="s">
        <v>99</v>
      </c>
      <c r="C102" s="34">
        <f>DPT!C102</f>
        <v>105617</v>
      </c>
      <c r="D102" s="35">
        <f t="shared" si="11"/>
        <v>4541.5309999999999</v>
      </c>
      <c r="E102" s="36">
        <f t="shared" si="12"/>
        <v>21860.513352405917</v>
      </c>
      <c r="F102" s="139">
        <f t="shared" si="13"/>
        <v>1840</v>
      </c>
      <c r="G102" s="8"/>
      <c r="H102" s="8">
        <v>2000</v>
      </c>
      <c r="I102" s="8">
        <v>2000</v>
      </c>
      <c r="J102" s="8">
        <v>2000</v>
      </c>
      <c r="K102" s="8">
        <v>1000</v>
      </c>
      <c r="L102" s="8">
        <v>2000</v>
      </c>
      <c r="M102" s="8">
        <v>2000</v>
      </c>
      <c r="N102" s="8">
        <v>2000</v>
      </c>
      <c r="O102" s="8">
        <v>2000</v>
      </c>
      <c r="P102" s="8">
        <v>2000</v>
      </c>
      <c r="Q102" s="8">
        <v>2000</v>
      </c>
      <c r="R102" s="8">
        <v>1000</v>
      </c>
      <c r="S102" s="118">
        <f t="shared" si="14"/>
        <v>20000</v>
      </c>
      <c r="T102" s="60">
        <f t="shared" si="10"/>
        <v>1818.1818181818182</v>
      </c>
      <c r="U102" s="61">
        <f t="shared" si="18"/>
        <v>4000</v>
      </c>
      <c r="V102" s="61">
        <f t="shared" si="15"/>
        <v>5000</v>
      </c>
      <c r="W102" s="61">
        <f t="shared" si="16"/>
        <v>6000</v>
      </c>
      <c r="X102" s="62">
        <f t="shared" si="17"/>
        <v>5000</v>
      </c>
    </row>
    <row r="103" spans="1:24" x14ac:dyDescent="0.3">
      <c r="A103" s="38">
        <v>98</v>
      </c>
      <c r="B103" s="39" t="s">
        <v>100</v>
      </c>
      <c r="C103" s="34">
        <f>DPT!C103</f>
        <v>388011</v>
      </c>
      <c r="D103" s="35">
        <f t="shared" si="11"/>
        <v>16684.472999999998</v>
      </c>
      <c r="E103" s="36">
        <f t="shared" si="12"/>
        <v>80310.173990743642</v>
      </c>
      <c r="F103" s="139">
        <f t="shared" si="13"/>
        <v>6700</v>
      </c>
      <c r="G103" s="8"/>
      <c r="H103" s="8">
        <v>7000</v>
      </c>
      <c r="I103" s="8">
        <v>3000</v>
      </c>
      <c r="J103" s="8">
        <v>4000</v>
      </c>
      <c r="K103" s="8">
        <v>5000</v>
      </c>
      <c r="L103" s="8">
        <v>5000</v>
      </c>
      <c r="M103" s="8">
        <v>7000</v>
      </c>
      <c r="N103" s="8">
        <v>5000</v>
      </c>
      <c r="O103" s="8">
        <v>4000</v>
      </c>
      <c r="P103" s="8">
        <v>7000</v>
      </c>
      <c r="Q103" s="8">
        <v>5000</v>
      </c>
      <c r="R103" s="8">
        <v>5000</v>
      </c>
      <c r="S103" s="118">
        <f t="shared" si="14"/>
        <v>57000</v>
      </c>
      <c r="T103" s="60">
        <f t="shared" si="10"/>
        <v>5181.818181818182</v>
      </c>
      <c r="U103" s="61">
        <f t="shared" si="18"/>
        <v>10000</v>
      </c>
      <c r="V103" s="61">
        <f t="shared" si="15"/>
        <v>14000</v>
      </c>
      <c r="W103" s="61">
        <f t="shared" si="16"/>
        <v>16000</v>
      </c>
      <c r="X103" s="62">
        <f t="shared" si="17"/>
        <v>17000</v>
      </c>
    </row>
    <row r="104" spans="1:24" x14ac:dyDescent="0.3">
      <c r="A104" s="38">
        <v>99</v>
      </c>
      <c r="B104" s="39" t="s">
        <v>101</v>
      </c>
      <c r="C104" s="34">
        <f>DPT!C104</f>
        <v>183723</v>
      </c>
      <c r="D104" s="35">
        <f t="shared" si="11"/>
        <v>7900.088999999999</v>
      </c>
      <c r="E104" s="36">
        <f t="shared" si="12"/>
        <v>38026.824229471313</v>
      </c>
      <c r="F104" s="139">
        <f t="shared" si="13"/>
        <v>3180</v>
      </c>
      <c r="G104" s="8"/>
      <c r="H104" s="8">
        <v>4000</v>
      </c>
      <c r="I104" s="8">
        <v>2000</v>
      </c>
      <c r="J104" s="8">
        <v>3000</v>
      </c>
      <c r="K104" s="8">
        <v>2000</v>
      </c>
      <c r="L104" s="8">
        <v>1000</v>
      </c>
      <c r="M104" s="8">
        <v>1000</v>
      </c>
      <c r="N104" s="8">
        <v>4000</v>
      </c>
      <c r="O104" s="8">
        <v>4000</v>
      </c>
      <c r="P104" s="8">
        <v>4000</v>
      </c>
      <c r="Q104" s="8">
        <v>2000</v>
      </c>
      <c r="R104" s="8">
        <v>2000</v>
      </c>
      <c r="S104" s="118">
        <f t="shared" si="14"/>
        <v>29000</v>
      </c>
      <c r="T104" s="60">
        <f t="shared" si="10"/>
        <v>2636.3636363636365</v>
      </c>
      <c r="U104" s="61">
        <f t="shared" si="18"/>
        <v>6000</v>
      </c>
      <c r="V104" s="61">
        <f t="shared" si="15"/>
        <v>6000</v>
      </c>
      <c r="W104" s="61">
        <f t="shared" si="16"/>
        <v>9000</v>
      </c>
      <c r="X104" s="62">
        <f t="shared" si="17"/>
        <v>8000</v>
      </c>
    </row>
    <row r="105" spans="1:24" x14ac:dyDescent="0.3">
      <c r="A105" s="38">
        <v>100</v>
      </c>
      <c r="B105" s="39" t="s">
        <v>102</v>
      </c>
      <c r="C105" s="34">
        <f>DPT!C105</f>
        <v>386074</v>
      </c>
      <c r="D105" s="35">
        <f t="shared" si="11"/>
        <v>16601.181999999997</v>
      </c>
      <c r="E105" s="36">
        <f t="shared" si="12"/>
        <v>79909.255441990972</v>
      </c>
      <c r="F105" s="139">
        <f>CEILING((E105/12),20)</f>
        <v>6660</v>
      </c>
      <c r="G105" s="8"/>
      <c r="H105" s="8">
        <v>7000</v>
      </c>
      <c r="I105" s="8">
        <v>6000</v>
      </c>
      <c r="J105" s="8">
        <v>6000</v>
      </c>
      <c r="K105" s="8">
        <v>6000</v>
      </c>
      <c r="L105" s="8">
        <v>7000</v>
      </c>
      <c r="M105" s="8">
        <v>7000</v>
      </c>
      <c r="N105" s="8">
        <v>6000</v>
      </c>
      <c r="O105" s="8">
        <v>6000</v>
      </c>
      <c r="P105" s="8">
        <v>4000</v>
      </c>
      <c r="Q105" s="8">
        <v>5000</v>
      </c>
      <c r="R105" s="8">
        <v>4000</v>
      </c>
      <c r="S105" s="118">
        <f t="shared" si="14"/>
        <v>64000</v>
      </c>
      <c r="T105" s="60">
        <f t="shared" si="10"/>
        <v>5818.181818181818</v>
      </c>
      <c r="U105" s="61">
        <f t="shared" si="18"/>
        <v>13000</v>
      </c>
      <c r="V105" s="61">
        <f t="shared" si="15"/>
        <v>19000</v>
      </c>
      <c r="W105" s="61">
        <f t="shared" si="16"/>
        <v>19000</v>
      </c>
      <c r="X105" s="62">
        <f t="shared" si="17"/>
        <v>13000</v>
      </c>
    </row>
    <row r="106" spans="1:24" x14ac:dyDescent="0.3">
      <c r="A106" s="38">
        <v>101</v>
      </c>
      <c r="B106" s="39" t="s">
        <v>103</v>
      </c>
      <c r="C106" s="34">
        <f>DPT!C106</f>
        <v>518008</v>
      </c>
      <c r="D106" s="35">
        <f t="shared" si="11"/>
        <v>22274.343999999997</v>
      </c>
      <c r="E106" s="36">
        <f t="shared" si="12"/>
        <v>107216.83820457959</v>
      </c>
      <c r="F106" s="139">
        <f t="shared" si="13"/>
        <v>8940</v>
      </c>
      <c r="G106" s="8"/>
      <c r="H106" s="8">
        <v>9000</v>
      </c>
      <c r="I106" s="8">
        <v>156000</v>
      </c>
      <c r="J106" s="8">
        <v>0</v>
      </c>
      <c r="K106" s="8">
        <v>0</v>
      </c>
      <c r="L106" s="8">
        <v>9000</v>
      </c>
      <c r="M106" s="8">
        <v>9000</v>
      </c>
      <c r="N106" s="8">
        <v>9000</v>
      </c>
      <c r="O106" s="8">
        <v>9000</v>
      </c>
      <c r="P106" s="8">
        <v>9000</v>
      </c>
      <c r="Q106" s="8">
        <v>0</v>
      </c>
      <c r="R106" s="8">
        <v>0</v>
      </c>
      <c r="S106" s="118">
        <f t="shared" si="14"/>
        <v>210000</v>
      </c>
      <c r="T106" s="60">
        <f t="shared" si="10"/>
        <v>30000</v>
      </c>
      <c r="U106" s="61">
        <f t="shared" si="18"/>
        <v>165000</v>
      </c>
      <c r="V106" s="61">
        <f t="shared" si="15"/>
        <v>9000</v>
      </c>
      <c r="W106" s="61">
        <f t="shared" si="16"/>
        <v>27000</v>
      </c>
      <c r="X106" s="62">
        <f t="shared" si="17"/>
        <v>9000</v>
      </c>
    </row>
    <row r="107" spans="1:24" x14ac:dyDescent="0.3">
      <c r="A107" s="38">
        <v>102</v>
      </c>
      <c r="B107" s="39" t="s">
        <v>104</v>
      </c>
      <c r="C107" s="34">
        <f>DPT!C107</f>
        <v>129283</v>
      </c>
      <c r="D107" s="35">
        <f t="shared" si="11"/>
        <v>5559.1689999999999</v>
      </c>
      <c r="E107" s="36">
        <f t="shared" si="12"/>
        <v>26758.881124620981</v>
      </c>
      <c r="F107" s="139">
        <f t="shared" si="13"/>
        <v>2240</v>
      </c>
      <c r="G107" s="8"/>
      <c r="H107" s="8">
        <v>3000</v>
      </c>
      <c r="I107" s="8">
        <v>40000</v>
      </c>
      <c r="J107" s="8">
        <v>1000</v>
      </c>
      <c r="K107" s="8">
        <v>2000</v>
      </c>
      <c r="L107" s="8">
        <v>2000</v>
      </c>
      <c r="M107" s="8">
        <v>0</v>
      </c>
      <c r="N107" s="8">
        <v>3000</v>
      </c>
      <c r="O107" s="8">
        <v>2000</v>
      </c>
      <c r="P107" s="8">
        <v>3000</v>
      </c>
      <c r="Q107" s="8">
        <v>2000</v>
      </c>
      <c r="R107" s="8">
        <v>2000</v>
      </c>
      <c r="S107" s="118">
        <f t="shared" si="14"/>
        <v>60000</v>
      </c>
      <c r="T107" s="60">
        <f t="shared" si="10"/>
        <v>6000</v>
      </c>
      <c r="U107" s="61">
        <f t="shared" si="18"/>
        <v>43000</v>
      </c>
      <c r="V107" s="61">
        <f t="shared" si="15"/>
        <v>5000</v>
      </c>
      <c r="W107" s="61">
        <f t="shared" si="16"/>
        <v>5000</v>
      </c>
      <c r="X107" s="62">
        <f t="shared" si="17"/>
        <v>7000</v>
      </c>
    </row>
    <row r="108" spans="1:24" x14ac:dyDescent="0.3">
      <c r="A108" s="38">
        <v>103</v>
      </c>
      <c r="B108" s="39" t="s">
        <v>105</v>
      </c>
      <c r="C108" s="34">
        <f>DPT!C108</f>
        <v>320567</v>
      </c>
      <c r="D108" s="35">
        <f t="shared" si="11"/>
        <v>13784.380999999999</v>
      </c>
      <c r="E108" s="36">
        <f t="shared" si="12"/>
        <v>66350.674454308566</v>
      </c>
      <c r="F108" s="139">
        <f t="shared" si="13"/>
        <v>5540</v>
      </c>
      <c r="G108" s="8"/>
      <c r="H108" s="8">
        <v>6000</v>
      </c>
      <c r="I108" s="8">
        <v>82000</v>
      </c>
      <c r="J108" s="8">
        <v>0</v>
      </c>
      <c r="K108" s="8">
        <v>0</v>
      </c>
      <c r="L108" s="8">
        <v>3000</v>
      </c>
      <c r="M108" s="8">
        <v>6000</v>
      </c>
      <c r="N108" s="8">
        <v>1000</v>
      </c>
      <c r="O108" s="8">
        <v>5000</v>
      </c>
      <c r="P108" s="8">
        <v>6000</v>
      </c>
      <c r="Q108" s="8">
        <v>4000</v>
      </c>
      <c r="R108" s="8">
        <v>4000</v>
      </c>
      <c r="S108" s="118">
        <f t="shared" si="14"/>
        <v>117000</v>
      </c>
      <c r="T108" s="60">
        <f t="shared" si="10"/>
        <v>13000</v>
      </c>
      <c r="U108" s="61">
        <f t="shared" si="18"/>
        <v>88000</v>
      </c>
      <c r="V108" s="61">
        <f t="shared" si="15"/>
        <v>3000</v>
      </c>
      <c r="W108" s="61">
        <f t="shared" si="16"/>
        <v>12000</v>
      </c>
      <c r="X108" s="62">
        <f t="shared" si="17"/>
        <v>14000</v>
      </c>
    </row>
    <row r="109" spans="1:24" x14ac:dyDescent="0.3">
      <c r="A109" s="38">
        <v>104</v>
      </c>
      <c r="B109" s="39" t="s">
        <v>106</v>
      </c>
      <c r="C109" s="34">
        <f>DPT!C109</f>
        <v>252994</v>
      </c>
      <c r="D109" s="35">
        <f t="shared" si="11"/>
        <v>10878.741999999998</v>
      </c>
      <c r="E109" s="36">
        <f t="shared" si="12"/>
        <v>52364.474611838836</v>
      </c>
      <c r="F109" s="139">
        <f t="shared" si="13"/>
        <v>4380</v>
      </c>
      <c r="G109" s="8"/>
      <c r="H109" s="8">
        <v>5000</v>
      </c>
      <c r="I109" s="8">
        <v>5000</v>
      </c>
      <c r="J109" s="8">
        <v>0</v>
      </c>
      <c r="K109" s="8">
        <v>0</v>
      </c>
      <c r="L109" s="8">
        <v>0</v>
      </c>
      <c r="M109" s="8">
        <v>5000</v>
      </c>
      <c r="N109" s="8">
        <v>5000</v>
      </c>
      <c r="O109" s="8">
        <v>0</v>
      </c>
      <c r="P109" s="8">
        <v>5000</v>
      </c>
      <c r="Q109" s="8">
        <v>0</v>
      </c>
      <c r="R109" s="8">
        <v>0</v>
      </c>
      <c r="S109" s="118">
        <f t="shared" si="14"/>
        <v>25000</v>
      </c>
      <c r="T109" s="60">
        <f t="shared" si="10"/>
        <v>5000</v>
      </c>
      <c r="U109" s="61">
        <f t="shared" si="18"/>
        <v>10000</v>
      </c>
      <c r="V109" s="61">
        <f t="shared" si="15"/>
        <v>0</v>
      </c>
      <c r="W109" s="61">
        <f t="shared" si="16"/>
        <v>10000</v>
      </c>
      <c r="X109" s="62">
        <f t="shared" si="17"/>
        <v>5000</v>
      </c>
    </row>
    <row r="110" spans="1:24" x14ac:dyDescent="0.3">
      <c r="A110" s="38">
        <v>105</v>
      </c>
      <c r="B110" s="39" t="s">
        <v>107</v>
      </c>
      <c r="C110" s="34">
        <f>DPT!C110</f>
        <v>283630</v>
      </c>
      <c r="D110" s="35">
        <f t="shared" si="11"/>
        <v>12196.089999999998</v>
      </c>
      <c r="E110" s="36">
        <f t="shared" si="12"/>
        <v>58705.486826390537</v>
      </c>
      <c r="F110" s="139">
        <f t="shared" si="13"/>
        <v>4900</v>
      </c>
      <c r="G110" s="8"/>
      <c r="H110" s="8">
        <v>5000</v>
      </c>
      <c r="I110" s="8">
        <v>0</v>
      </c>
      <c r="J110" s="8">
        <v>4000</v>
      </c>
      <c r="K110" s="8">
        <v>1000</v>
      </c>
      <c r="L110" s="8">
        <v>4000</v>
      </c>
      <c r="M110" s="8">
        <v>5000</v>
      </c>
      <c r="N110" s="8">
        <v>4000</v>
      </c>
      <c r="O110" s="8">
        <v>3000</v>
      </c>
      <c r="P110" s="8">
        <v>4000</v>
      </c>
      <c r="Q110" s="8">
        <v>4000</v>
      </c>
      <c r="R110" s="8">
        <v>5000</v>
      </c>
      <c r="S110" s="118">
        <f t="shared" si="14"/>
        <v>39000</v>
      </c>
      <c r="T110" s="60">
        <f t="shared" si="10"/>
        <v>3900</v>
      </c>
      <c r="U110" s="61">
        <f t="shared" si="18"/>
        <v>5000</v>
      </c>
      <c r="V110" s="61">
        <f t="shared" si="15"/>
        <v>9000</v>
      </c>
      <c r="W110" s="61">
        <f t="shared" si="16"/>
        <v>12000</v>
      </c>
      <c r="X110" s="62">
        <f t="shared" si="17"/>
        <v>13000</v>
      </c>
    </row>
    <row r="111" spans="1:24" x14ac:dyDescent="0.3">
      <c r="A111" s="38">
        <v>106</v>
      </c>
      <c r="B111" s="39" t="s">
        <v>108</v>
      </c>
      <c r="C111" s="34">
        <f>DPT!C111</f>
        <v>211720</v>
      </c>
      <c r="D111" s="35">
        <f t="shared" si="11"/>
        <v>9103.9599999999991</v>
      </c>
      <c r="E111" s="36">
        <f t="shared" si="12"/>
        <v>43821.618555453955</v>
      </c>
      <c r="F111" s="139">
        <f t="shared" si="13"/>
        <v>3660</v>
      </c>
      <c r="G111" s="8"/>
      <c r="H111" s="8">
        <v>4000</v>
      </c>
      <c r="I111" s="8">
        <v>2000</v>
      </c>
      <c r="J111" s="8">
        <v>3000</v>
      </c>
      <c r="K111" s="8">
        <v>3000</v>
      </c>
      <c r="L111" s="8">
        <v>1000</v>
      </c>
      <c r="M111" s="8">
        <v>4000</v>
      </c>
      <c r="N111" s="8">
        <v>0</v>
      </c>
      <c r="O111" s="8">
        <v>0</v>
      </c>
      <c r="P111" s="8">
        <v>4000</v>
      </c>
      <c r="Q111" s="8">
        <v>3000</v>
      </c>
      <c r="R111" s="8">
        <v>0</v>
      </c>
      <c r="S111" s="118">
        <f t="shared" si="14"/>
        <v>24000</v>
      </c>
      <c r="T111" s="60">
        <f t="shared" si="10"/>
        <v>3000</v>
      </c>
      <c r="U111" s="61">
        <f t="shared" si="18"/>
        <v>6000</v>
      </c>
      <c r="V111" s="61">
        <f t="shared" si="15"/>
        <v>7000</v>
      </c>
      <c r="W111" s="61">
        <f t="shared" si="16"/>
        <v>4000</v>
      </c>
      <c r="X111" s="62">
        <f t="shared" si="17"/>
        <v>7000</v>
      </c>
    </row>
    <row r="112" spans="1:24" x14ac:dyDescent="0.3">
      <c r="A112" s="38">
        <v>107</v>
      </c>
      <c r="B112" s="39" t="s">
        <v>109</v>
      </c>
      <c r="C112" s="34">
        <f>DPT!C112</f>
        <v>246636</v>
      </c>
      <c r="D112" s="35">
        <f t="shared" si="11"/>
        <v>10605.348</v>
      </c>
      <c r="E112" s="36">
        <f t="shared" si="12"/>
        <v>51048.501388829318</v>
      </c>
      <c r="F112" s="139">
        <f t="shared" si="13"/>
        <v>4260</v>
      </c>
      <c r="G112" s="8"/>
      <c r="H112" s="8">
        <v>1000</v>
      </c>
      <c r="I112" s="8">
        <v>91000</v>
      </c>
      <c r="J112" s="8">
        <v>4000</v>
      </c>
      <c r="K112" s="8">
        <v>4000</v>
      </c>
      <c r="L112" s="8">
        <v>4000</v>
      </c>
      <c r="M112" s="8">
        <v>5000</v>
      </c>
      <c r="N112" s="8">
        <v>5000</v>
      </c>
      <c r="O112" s="8">
        <v>4000</v>
      </c>
      <c r="P112" s="8">
        <v>4000</v>
      </c>
      <c r="Q112" s="8">
        <v>3000</v>
      </c>
      <c r="R112" s="8">
        <v>4000</v>
      </c>
      <c r="S112" s="118">
        <f t="shared" si="14"/>
        <v>129000</v>
      </c>
      <c r="T112" s="60">
        <f t="shared" si="10"/>
        <v>11727.272727272728</v>
      </c>
      <c r="U112" s="61">
        <f t="shared" si="18"/>
        <v>92000</v>
      </c>
      <c r="V112" s="61">
        <f t="shared" si="15"/>
        <v>12000</v>
      </c>
      <c r="W112" s="61">
        <f t="shared" si="16"/>
        <v>14000</v>
      </c>
      <c r="X112" s="62">
        <f t="shared" si="17"/>
        <v>11000</v>
      </c>
    </row>
    <row r="113" spans="1:24" x14ac:dyDescent="0.3">
      <c r="A113" s="38">
        <v>108</v>
      </c>
      <c r="B113" s="39" t="s">
        <v>110</v>
      </c>
      <c r="C113" s="34">
        <f>DPT!C113</f>
        <v>297154</v>
      </c>
      <c r="D113" s="35">
        <f t="shared" si="11"/>
        <v>12777.621999999999</v>
      </c>
      <c r="E113" s="36">
        <f t="shared" si="12"/>
        <v>61504.672398580034</v>
      </c>
      <c r="F113" s="139">
        <f t="shared" si="13"/>
        <v>5140</v>
      </c>
      <c r="G113" s="8"/>
      <c r="H113" s="8">
        <v>6000</v>
      </c>
      <c r="I113" s="8">
        <v>0</v>
      </c>
      <c r="J113" s="8">
        <v>5000</v>
      </c>
      <c r="K113" s="8">
        <v>2000</v>
      </c>
      <c r="L113" s="8">
        <v>5000</v>
      </c>
      <c r="M113" s="8">
        <v>6000</v>
      </c>
      <c r="N113" s="8">
        <v>5000</v>
      </c>
      <c r="O113" s="8">
        <v>4000</v>
      </c>
      <c r="P113" s="8">
        <v>6000</v>
      </c>
      <c r="Q113" s="8">
        <v>4000</v>
      </c>
      <c r="R113" s="8">
        <v>6000</v>
      </c>
      <c r="S113" s="118">
        <f t="shared" si="14"/>
        <v>49000</v>
      </c>
      <c r="T113" s="60">
        <f t="shared" si="10"/>
        <v>4900</v>
      </c>
      <c r="U113" s="61">
        <f t="shared" si="18"/>
        <v>6000</v>
      </c>
      <c r="V113" s="61">
        <f t="shared" si="15"/>
        <v>12000</v>
      </c>
      <c r="W113" s="61">
        <f t="shared" si="16"/>
        <v>15000</v>
      </c>
      <c r="X113" s="62">
        <f t="shared" si="17"/>
        <v>16000</v>
      </c>
    </row>
    <row r="114" spans="1:24" x14ac:dyDescent="0.3">
      <c r="A114" s="38">
        <v>109</v>
      </c>
      <c r="B114" s="39" t="s">
        <v>111</v>
      </c>
      <c r="C114" s="34">
        <f>DPT!C114</f>
        <v>526378</v>
      </c>
      <c r="D114" s="35">
        <f t="shared" si="11"/>
        <v>22634.253999999997</v>
      </c>
      <c r="E114" s="36">
        <f t="shared" si="12"/>
        <v>108949.25341008285</v>
      </c>
      <c r="F114" s="139">
        <f t="shared" si="13"/>
        <v>9080</v>
      </c>
      <c r="G114" s="8"/>
      <c r="H114" s="8">
        <v>10000</v>
      </c>
      <c r="I114" s="8">
        <v>179000</v>
      </c>
      <c r="J114" s="8">
        <v>0</v>
      </c>
      <c r="K114" s="8">
        <v>0</v>
      </c>
      <c r="L114" s="8">
        <v>0</v>
      </c>
      <c r="M114" s="8">
        <v>10000</v>
      </c>
      <c r="N114" s="8">
        <v>10000</v>
      </c>
      <c r="O114" s="8">
        <v>10000</v>
      </c>
      <c r="P114" s="8">
        <v>8000</v>
      </c>
      <c r="Q114" s="8">
        <v>4000</v>
      </c>
      <c r="R114" s="8">
        <v>9000</v>
      </c>
      <c r="S114" s="118">
        <f t="shared" si="14"/>
        <v>240000</v>
      </c>
      <c r="T114" s="60">
        <f t="shared" si="10"/>
        <v>30000</v>
      </c>
      <c r="U114" s="61">
        <f t="shared" si="18"/>
        <v>189000</v>
      </c>
      <c r="V114" s="61">
        <f t="shared" si="15"/>
        <v>0</v>
      </c>
      <c r="W114" s="61">
        <f t="shared" si="16"/>
        <v>30000</v>
      </c>
      <c r="X114" s="62">
        <f t="shared" si="17"/>
        <v>21000</v>
      </c>
    </row>
    <row r="115" spans="1:24" x14ac:dyDescent="0.3">
      <c r="A115" s="38">
        <v>110</v>
      </c>
      <c r="B115" s="39" t="s">
        <v>112</v>
      </c>
      <c r="C115" s="34">
        <f>DPT!C115</f>
        <v>2007700</v>
      </c>
      <c r="D115" s="35">
        <f t="shared" si="11"/>
        <v>86331.099999999991</v>
      </c>
      <c r="E115" s="36">
        <f t="shared" si="12"/>
        <v>415551.97229257936</v>
      </c>
      <c r="F115" s="139">
        <f t="shared" si="13"/>
        <v>34640</v>
      </c>
      <c r="G115" s="8"/>
      <c r="H115" s="8">
        <v>31000</v>
      </c>
      <c r="I115" s="8">
        <v>386400</v>
      </c>
      <c r="J115" s="8">
        <v>32000</v>
      </c>
      <c r="K115" s="8">
        <v>14000</v>
      </c>
      <c r="L115" s="8">
        <v>6000</v>
      </c>
      <c r="M115" s="8">
        <v>33000</v>
      </c>
      <c r="N115" s="8">
        <v>20000</v>
      </c>
      <c r="O115" s="8">
        <v>21000</v>
      </c>
      <c r="P115" s="8">
        <v>31000</v>
      </c>
      <c r="Q115" s="8">
        <v>10000</v>
      </c>
      <c r="R115" s="8">
        <v>31000</v>
      </c>
      <c r="S115" s="118">
        <f t="shared" si="14"/>
        <v>615400</v>
      </c>
      <c r="T115" s="60">
        <f t="shared" si="10"/>
        <v>55945.454545454544</v>
      </c>
      <c r="U115" s="61">
        <f t="shared" si="18"/>
        <v>417400</v>
      </c>
      <c r="V115" s="61">
        <f t="shared" si="15"/>
        <v>52000</v>
      </c>
      <c r="W115" s="61">
        <f t="shared" si="16"/>
        <v>74000</v>
      </c>
      <c r="X115" s="62">
        <f t="shared" si="17"/>
        <v>72000</v>
      </c>
    </row>
    <row r="116" spans="1:24" x14ac:dyDescent="0.3">
      <c r="A116" s="38">
        <v>111</v>
      </c>
      <c r="B116" s="39" t="s">
        <v>113</v>
      </c>
      <c r="C116" s="34">
        <f>DPT!C116</f>
        <v>485582</v>
      </c>
      <c r="D116" s="35">
        <f t="shared" si="11"/>
        <v>20880.025999999998</v>
      </c>
      <c r="E116" s="36">
        <f t="shared" si="12"/>
        <v>100505.33337140772</v>
      </c>
      <c r="F116" s="139">
        <f t="shared" si="13"/>
        <v>8380</v>
      </c>
      <c r="G116" s="8"/>
      <c r="H116" s="8">
        <v>9000</v>
      </c>
      <c r="I116" s="8">
        <v>66000</v>
      </c>
      <c r="J116" s="8">
        <v>0</v>
      </c>
      <c r="K116" s="8">
        <v>0</v>
      </c>
      <c r="L116" s="8">
        <v>4000</v>
      </c>
      <c r="M116" s="8">
        <v>9000</v>
      </c>
      <c r="N116" s="8">
        <v>3000</v>
      </c>
      <c r="O116" s="8">
        <v>0</v>
      </c>
      <c r="P116" s="8">
        <v>9000</v>
      </c>
      <c r="Q116" s="8">
        <v>2000</v>
      </c>
      <c r="R116" s="8">
        <v>5000</v>
      </c>
      <c r="S116" s="118">
        <f t="shared" si="14"/>
        <v>107000</v>
      </c>
      <c r="T116" s="60">
        <f t="shared" si="10"/>
        <v>13375</v>
      </c>
      <c r="U116" s="61">
        <f t="shared" si="18"/>
        <v>75000</v>
      </c>
      <c r="V116" s="61">
        <f t="shared" si="15"/>
        <v>4000</v>
      </c>
      <c r="W116" s="61">
        <f t="shared" si="16"/>
        <v>12000</v>
      </c>
      <c r="X116" s="62">
        <f t="shared" si="17"/>
        <v>16000</v>
      </c>
    </row>
    <row r="117" spans="1:24" ht="17.25" thickBot="1" x14ac:dyDescent="0.35">
      <c r="A117" s="42">
        <v>112</v>
      </c>
      <c r="B117" s="43" t="s">
        <v>114</v>
      </c>
      <c r="C117" s="77">
        <f>DPT!C117</f>
        <v>240368</v>
      </c>
      <c r="D117" s="44">
        <f t="shared" si="11"/>
        <v>10335.823999999999</v>
      </c>
      <c r="E117" s="45">
        <f t="shared" si="12"/>
        <v>49751.156286309073</v>
      </c>
      <c r="F117" s="82">
        <f t="shared" si="13"/>
        <v>4160</v>
      </c>
      <c r="G117" s="8"/>
      <c r="H117" s="8">
        <v>5000</v>
      </c>
      <c r="I117" s="8">
        <v>66000</v>
      </c>
      <c r="J117" s="8">
        <v>3000</v>
      </c>
      <c r="K117" s="8">
        <v>3000</v>
      </c>
      <c r="L117" s="8">
        <v>4000</v>
      </c>
      <c r="M117" s="8">
        <v>5000</v>
      </c>
      <c r="N117" s="8">
        <v>4000</v>
      </c>
      <c r="O117" s="8">
        <v>2000</v>
      </c>
      <c r="P117" s="8">
        <v>3000</v>
      </c>
      <c r="Q117" s="8">
        <v>2000</v>
      </c>
      <c r="R117" s="8">
        <v>3000</v>
      </c>
      <c r="S117" s="119">
        <f t="shared" si="14"/>
        <v>100000</v>
      </c>
      <c r="T117" s="63">
        <f t="shared" si="10"/>
        <v>9090.9090909090901</v>
      </c>
      <c r="U117" s="64">
        <f t="shared" si="18"/>
        <v>71000</v>
      </c>
      <c r="V117" s="64">
        <f t="shared" si="15"/>
        <v>10000</v>
      </c>
      <c r="W117" s="64">
        <f t="shared" si="16"/>
        <v>11000</v>
      </c>
      <c r="X117" s="65">
        <f t="shared" si="17"/>
        <v>8000</v>
      </c>
    </row>
    <row r="118" spans="1:24" ht="17.25" thickBot="1" x14ac:dyDescent="0.35">
      <c r="A118" s="46"/>
      <c r="B118" s="47"/>
      <c r="C118" s="48">
        <f>SUM(C6:C117)</f>
        <v>34844095</v>
      </c>
      <c r="D118" s="70">
        <f>SUM(D6:D117)</f>
        <v>1498296.0849999995</v>
      </c>
      <c r="E118" s="49">
        <v>7212000</v>
      </c>
      <c r="F118" s="50">
        <f>SUM(F6:F117)</f>
        <v>602100</v>
      </c>
      <c r="G118" s="10">
        <f t="shared" ref="G118:R118" si="19">SUM(G6:G117)</f>
        <v>0</v>
      </c>
      <c r="H118" s="11">
        <f t="shared" si="19"/>
        <v>652000</v>
      </c>
      <c r="I118" s="11">
        <f t="shared" si="19"/>
        <v>4529400</v>
      </c>
      <c r="J118" s="11">
        <f t="shared" si="19"/>
        <v>288000</v>
      </c>
      <c r="K118" s="11">
        <f t="shared" si="19"/>
        <v>331000</v>
      </c>
      <c r="L118" s="11">
        <f t="shared" si="19"/>
        <v>383000</v>
      </c>
      <c r="M118" s="11">
        <f t="shared" si="19"/>
        <v>648000</v>
      </c>
      <c r="N118" s="11">
        <f>SUM(N6:N117)</f>
        <v>455000</v>
      </c>
      <c r="O118" s="11">
        <f t="shared" si="19"/>
        <v>492000</v>
      </c>
      <c r="P118" s="11">
        <f t="shared" si="19"/>
        <v>604000</v>
      </c>
      <c r="Q118" s="11">
        <f t="shared" si="19"/>
        <v>298200</v>
      </c>
      <c r="R118" s="12">
        <f t="shared" si="19"/>
        <v>387000</v>
      </c>
      <c r="S118" s="66">
        <f>SUM(G118:R118)</f>
        <v>9067600</v>
      </c>
      <c r="T118" s="67">
        <f t="shared" si="10"/>
        <v>824327.27272727271</v>
      </c>
      <c r="U118" s="68">
        <f t="shared" si="18"/>
        <v>5181400</v>
      </c>
      <c r="V118" s="68">
        <f t="shared" si="15"/>
        <v>1002000</v>
      </c>
      <c r="W118" s="68">
        <f t="shared" si="16"/>
        <v>1595000</v>
      </c>
      <c r="X118" s="69">
        <f t="shared" si="17"/>
        <v>1289200</v>
      </c>
    </row>
    <row r="119" spans="1:24" x14ac:dyDescent="0.3">
      <c r="F119" s="14"/>
    </row>
  </sheetData>
  <mergeCells count="3">
    <mergeCell ref="C4:F4"/>
    <mergeCell ref="G4:R4"/>
    <mergeCell ref="T4:X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119"/>
  <sheetViews>
    <sheetView workbookViewId="0">
      <pane xSplit="6" ySplit="5" topLeftCell="I109" activePane="bottomRight" state="frozen"/>
      <selection pane="topRight" activeCell="G1" sqref="G1"/>
      <selection pane="bottomLeft" activeCell="A6" sqref="A6"/>
      <selection pane="bottomRight" activeCell="R10" sqref="R10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4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9" width="9.28515625" style="2" bestFit="1" customWidth="1"/>
    <col min="10" max="10" width="10.42578125" style="2" customWidth="1"/>
    <col min="11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1.05</v>
      </c>
      <c r="D1" s="72"/>
      <c r="E1" s="18"/>
      <c r="F1" s="18"/>
    </row>
    <row r="2" spans="1:24" x14ac:dyDescent="0.3">
      <c r="A2" s="15"/>
      <c r="B2" s="19" t="s">
        <v>121</v>
      </c>
      <c r="C2" s="20">
        <v>0.98</v>
      </c>
      <c r="D2" s="72"/>
      <c r="E2" s="18"/>
      <c r="F2" s="18"/>
    </row>
    <row r="3" spans="1:24" ht="17.25" thickBot="1" x14ac:dyDescent="0.35">
      <c r="A3" s="21"/>
      <c r="B3" s="22" t="s">
        <v>122</v>
      </c>
      <c r="C3" s="23">
        <v>3</v>
      </c>
      <c r="D3" s="72"/>
      <c r="E3" s="18"/>
      <c r="F3" s="18"/>
      <c r="S3" s="47"/>
      <c r="T3" s="51"/>
      <c r="U3" s="51"/>
      <c r="V3" s="51"/>
      <c r="W3" s="51"/>
      <c r="X3" s="51"/>
    </row>
    <row r="4" spans="1:24" ht="17.25" thickBot="1" x14ac:dyDescent="0.35">
      <c r="A4" s="24"/>
      <c r="B4" s="25"/>
      <c r="C4" s="220" t="s">
        <v>281</v>
      </c>
      <c r="D4" s="221"/>
      <c r="E4" s="221"/>
      <c r="F4" s="222"/>
      <c r="G4" s="217" t="s">
        <v>130</v>
      </c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9"/>
      <c r="S4" s="52"/>
      <c r="T4" s="214" t="s">
        <v>129</v>
      </c>
      <c r="U4" s="215"/>
      <c r="V4" s="215"/>
      <c r="W4" s="215"/>
      <c r="X4" s="216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0">
        <v>42005</v>
      </c>
      <c r="H5" s="116">
        <f>G5+31</f>
        <v>42036</v>
      </c>
      <c r="I5" s="116">
        <f t="shared" ref="I5:R5" si="0">H5+31</f>
        <v>42067</v>
      </c>
      <c r="J5" s="116">
        <f t="shared" si="0"/>
        <v>42098</v>
      </c>
      <c r="K5" s="116">
        <f t="shared" si="0"/>
        <v>42129</v>
      </c>
      <c r="L5" s="116">
        <f t="shared" si="0"/>
        <v>42160</v>
      </c>
      <c r="M5" s="116">
        <f t="shared" si="0"/>
        <v>42191</v>
      </c>
      <c r="N5" s="6">
        <f t="shared" si="0"/>
        <v>42222</v>
      </c>
      <c r="O5" s="6">
        <f t="shared" si="0"/>
        <v>42253</v>
      </c>
      <c r="P5" s="6">
        <f t="shared" si="0"/>
        <v>42284</v>
      </c>
      <c r="Q5" s="6">
        <f t="shared" si="0"/>
        <v>42315</v>
      </c>
      <c r="R5" s="134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34">
        <f>tOPV!C6</f>
        <v>109039</v>
      </c>
      <c r="D6" s="35">
        <f>C6*0.043</f>
        <v>4688.6769999999997</v>
      </c>
      <c r="E6" s="36">
        <f>(D6/$D$118)*$E$118</f>
        <v>15213.596519008461</v>
      </c>
      <c r="F6" s="138">
        <f>CEILING((E6/12),2)</f>
        <v>1268</v>
      </c>
      <c r="G6" s="8"/>
      <c r="H6" s="8">
        <v>1400</v>
      </c>
      <c r="I6" s="8">
        <v>1200</v>
      </c>
      <c r="J6" s="8">
        <v>1400</v>
      </c>
      <c r="K6" s="8">
        <v>1000</v>
      </c>
      <c r="L6" s="8">
        <v>2000</v>
      </c>
      <c r="M6" s="8">
        <v>1400</v>
      </c>
      <c r="N6" s="133">
        <v>200</v>
      </c>
      <c r="O6" s="133">
        <v>400</v>
      </c>
      <c r="P6" s="133">
        <v>1000</v>
      </c>
      <c r="Q6" s="133">
        <v>1400</v>
      </c>
      <c r="R6" s="133">
        <v>800</v>
      </c>
      <c r="S6" s="117">
        <f>SUM(G6:R6)</f>
        <v>12200</v>
      </c>
      <c r="T6" s="57">
        <f t="shared" ref="T6:T69" si="1">IFERROR((SUMIF(G6:R6,"&gt;0" )/COUNTIF(G6:R6,"&gt;0")),"")</f>
        <v>1109.090909090909</v>
      </c>
      <c r="U6" s="58">
        <f>SUM(G6:I6)</f>
        <v>2600</v>
      </c>
      <c r="V6" s="58">
        <f>SUM(J6:L6)</f>
        <v>4400</v>
      </c>
      <c r="W6" s="58">
        <f>SUM(M6:O6)</f>
        <v>2000</v>
      </c>
      <c r="X6" s="59">
        <f>SUM(P6:R6)</f>
        <v>3200</v>
      </c>
    </row>
    <row r="7" spans="1:24" x14ac:dyDescent="0.3">
      <c r="A7" s="38">
        <v>2</v>
      </c>
      <c r="B7" s="39" t="s">
        <v>5</v>
      </c>
      <c r="C7" s="34">
        <f>tOPV!C7</f>
        <v>232813</v>
      </c>
      <c r="D7" s="35">
        <f t="shared" ref="D7:D70" si="2">C7*0.043</f>
        <v>10010.958999999999</v>
      </c>
      <c r="E7" s="36">
        <f t="shared" ref="E7:E70" si="3">(D7/$D$118)*$E$118</f>
        <v>32483.084459504553</v>
      </c>
      <c r="F7" s="139">
        <f t="shared" ref="F7:F70" si="4">CEILING((E7/12),2)</f>
        <v>2708</v>
      </c>
      <c r="G7" s="8"/>
      <c r="H7" s="8">
        <v>2800</v>
      </c>
      <c r="I7" s="8">
        <v>2800</v>
      </c>
      <c r="J7" s="8">
        <v>0</v>
      </c>
      <c r="K7" s="8">
        <v>1600</v>
      </c>
      <c r="L7" s="8">
        <v>2000</v>
      </c>
      <c r="M7" s="8">
        <v>2800</v>
      </c>
      <c r="N7" s="133">
        <v>0</v>
      </c>
      <c r="O7" s="133">
        <v>0</v>
      </c>
      <c r="P7" s="133">
        <v>2800</v>
      </c>
      <c r="Q7" s="133">
        <v>2800</v>
      </c>
      <c r="R7" s="133">
        <v>1000</v>
      </c>
      <c r="S7" s="118">
        <f t="shared" ref="S7:S70" si="5">SUM(G7:R7)</f>
        <v>18600</v>
      </c>
      <c r="T7" s="60">
        <f t="shared" si="1"/>
        <v>2325</v>
      </c>
      <c r="U7" s="61">
        <f>SUM(G7:I7)</f>
        <v>5600</v>
      </c>
      <c r="V7" s="61">
        <f t="shared" ref="V7:V70" si="6">SUM(J7:L7)</f>
        <v>3600</v>
      </c>
      <c r="W7" s="61">
        <f t="shared" ref="W7:W70" si="7">SUM(M7:O7)</f>
        <v>2800</v>
      </c>
      <c r="X7" s="62">
        <f t="shared" ref="X7:X70" si="8">SUM(P7:R7)</f>
        <v>6600</v>
      </c>
    </row>
    <row r="8" spans="1:24" x14ac:dyDescent="0.3">
      <c r="A8" s="38">
        <v>3</v>
      </c>
      <c r="B8" s="39" t="s">
        <v>6</v>
      </c>
      <c r="C8" s="34">
        <f>tOPV!C8</f>
        <v>227486</v>
      </c>
      <c r="D8" s="35">
        <f t="shared" si="2"/>
        <v>9781.8979999999992</v>
      </c>
      <c r="E8" s="36">
        <f t="shared" si="3"/>
        <v>31739.838202140141</v>
      </c>
      <c r="F8" s="139">
        <f t="shared" si="4"/>
        <v>2646</v>
      </c>
      <c r="G8" s="8"/>
      <c r="H8" s="8">
        <v>2800</v>
      </c>
      <c r="I8" s="8">
        <v>2800</v>
      </c>
      <c r="J8" s="8">
        <v>2400</v>
      </c>
      <c r="K8" s="8">
        <v>2800</v>
      </c>
      <c r="L8" s="8">
        <v>2400</v>
      </c>
      <c r="M8" s="8">
        <v>2800</v>
      </c>
      <c r="N8" s="133">
        <v>2800</v>
      </c>
      <c r="O8" s="133">
        <v>2400</v>
      </c>
      <c r="P8" s="133">
        <v>2800</v>
      </c>
      <c r="Q8" s="133">
        <v>2200</v>
      </c>
      <c r="R8" s="133">
        <v>2800</v>
      </c>
      <c r="S8" s="118">
        <f t="shared" si="5"/>
        <v>29000</v>
      </c>
      <c r="T8" s="60">
        <f t="shared" si="1"/>
        <v>2636.3636363636365</v>
      </c>
      <c r="U8" s="61">
        <f t="shared" ref="U8:U71" si="9">SUM(G8:I8)</f>
        <v>5600</v>
      </c>
      <c r="V8" s="61">
        <f t="shared" si="6"/>
        <v>7600</v>
      </c>
      <c r="W8" s="61">
        <f t="shared" si="7"/>
        <v>8000</v>
      </c>
      <c r="X8" s="62">
        <f t="shared" si="8"/>
        <v>7800</v>
      </c>
    </row>
    <row r="9" spans="1:24" x14ac:dyDescent="0.3">
      <c r="A9" s="38">
        <v>4</v>
      </c>
      <c r="B9" s="39" t="s">
        <v>7</v>
      </c>
      <c r="C9" s="34">
        <f>tOPV!C9</f>
        <v>225327</v>
      </c>
      <c r="D9" s="35">
        <f t="shared" si="2"/>
        <v>9689.0609999999997</v>
      </c>
      <c r="E9" s="36">
        <f t="shared" si="3"/>
        <v>31438.605112286612</v>
      </c>
      <c r="F9" s="139">
        <f t="shared" si="4"/>
        <v>2620</v>
      </c>
      <c r="G9" s="8"/>
      <c r="H9" s="8">
        <v>2800</v>
      </c>
      <c r="I9" s="8">
        <v>1000</v>
      </c>
      <c r="J9" s="8">
        <v>2000</v>
      </c>
      <c r="K9" s="8">
        <v>2000</v>
      </c>
      <c r="L9" s="8">
        <v>2800</v>
      </c>
      <c r="M9" s="8">
        <v>2800</v>
      </c>
      <c r="N9" s="133">
        <v>2600</v>
      </c>
      <c r="O9" s="133">
        <v>2600</v>
      </c>
      <c r="P9" s="133">
        <v>2800</v>
      </c>
      <c r="Q9" s="133">
        <v>2800</v>
      </c>
      <c r="R9" s="133">
        <v>2800</v>
      </c>
      <c r="S9" s="118">
        <f t="shared" si="5"/>
        <v>27000</v>
      </c>
      <c r="T9" s="60">
        <f t="shared" si="1"/>
        <v>2454.5454545454545</v>
      </c>
      <c r="U9" s="61">
        <f t="shared" si="9"/>
        <v>3800</v>
      </c>
      <c r="V9" s="61">
        <f t="shared" si="6"/>
        <v>6800</v>
      </c>
      <c r="W9" s="61">
        <f t="shared" si="7"/>
        <v>8000</v>
      </c>
      <c r="X9" s="62">
        <f t="shared" si="8"/>
        <v>8400</v>
      </c>
    </row>
    <row r="10" spans="1:24" x14ac:dyDescent="0.3">
      <c r="A10" s="38">
        <v>5</v>
      </c>
      <c r="B10" s="39" t="s">
        <v>8</v>
      </c>
      <c r="C10" s="34">
        <f>tOPV!C10</f>
        <v>146904</v>
      </c>
      <c r="D10" s="35">
        <f t="shared" si="2"/>
        <v>6316.8719999999994</v>
      </c>
      <c r="E10" s="36">
        <f t="shared" si="3"/>
        <v>20496.686351015866</v>
      </c>
      <c r="F10" s="139">
        <f>CEILING((E10/12),2)</f>
        <v>1710</v>
      </c>
      <c r="G10" s="8"/>
      <c r="H10" s="8">
        <v>1800</v>
      </c>
      <c r="I10" s="8">
        <v>800</v>
      </c>
      <c r="J10" s="8">
        <v>1800</v>
      </c>
      <c r="K10" s="8">
        <v>1800</v>
      </c>
      <c r="L10" s="8">
        <v>1000</v>
      </c>
      <c r="M10" s="8">
        <v>1800</v>
      </c>
      <c r="N10" s="133">
        <v>1600</v>
      </c>
      <c r="O10" s="133">
        <v>1000</v>
      </c>
      <c r="P10" s="133">
        <v>1800</v>
      </c>
      <c r="Q10" s="133">
        <v>0</v>
      </c>
      <c r="R10" s="133">
        <v>0</v>
      </c>
      <c r="S10" s="118">
        <f t="shared" si="5"/>
        <v>13400</v>
      </c>
      <c r="T10" s="60">
        <f t="shared" si="1"/>
        <v>1488.8888888888889</v>
      </c>
      <c r="U10" s="61">
        <f t="shared" si="9"/>
        <v>2600</v>
      </c>
      <c r="V10" s="61">
        <f t="shared" si="6"/>
        <v>4600</v>
      </c>
      <c r="W10" s="61">
        <f t="shared" si="7"/>
        <v>4400</v>
      </c>
      <c r="X10" s="62">
        <f t="shared" si="8"/>
        <v>1800</v>
      </c>
    </row>
    <row r="11" spans="1:24" x14ac:dyDescent="0.3">
      <c r="A11" s="38">
        <v>6</v>
      </c>
      <c r="B11" s="39" t="s">
        <v>9</v>
      </c>
      <c r="C11" s="34">
        <f>tOPV!C11</f>
        <v>111758</v>
      </c>
      <c r="D11" s="35">
        <f t="shared" si="2"/>
        <v>4805.5940000000001</v>
      </c>
      <c r="E11" s="36">
        <f t="shared" si="3"/>
        <v>15592.963249583614</v>
      </c>
      <c r="F11" s="139">
        <f t="shared" si="4"/>
        <v>1300</v>
      </c>
      <c r="G11" s="8"/>
      <c r="H11" s="8">
        <v>1400</v>
      </c>
      <c r="I11" s="8">
        <v>1400</v>
      </c>
      <c r="J11" s="8">
        <v>1400</v>
      </c>
      <c r="K11" s="8">
        <v>0</v>
      </c>
      <c r="L11" s="8">
        <v>0</v>
      </c>
      <c r="M11" s="8">
        <v>1400</v>
      </c>
      <c r="N11" s="133">
        <v>1000</v>
      </c>
      <c r="O11" s="133">
        <v>1400</v>
      </c>
      <c r="P11" s="133">
        <v>1400</v>
      </c>
      <c r="Q11" s="133">
        <v>1400</v>
      </c>
      <c r="R11" s="133">
        <v>200</v>
      </c>
      <c r="S11" s="118">
        <f t="shared" si="5"/>
        <v>11000</v>
      </c>
      <c r="T11" s="60">
        <f t="shared" si="1"/>
        <v>1222.2222222222222</v>
      </c>
      <c r="U11" s="61">
        <f t="shared" si="9"/>
        <v>2800</v>
      </c>
      <c r="V11" s="61">
        <f t="shared" si="6"/>
        <v>1400</v>
      </c>
      <c r="W11" s="61">
        <f t="shared" si="7"/>
        <v>3800</v>
      </c>
      <c r="X11" s="62">
        <f t="shared" si="8"/>
        <v>3000</v>
      </c>
    </row>
    <row r="12" spans="1:24" x14ac:dyDescent="0.3">
      <c r="A12" s="38">
        <v>7</v>
      </c>
      <c r="B12" s="39" t="s">
        <v>10</v>
      </c>
      <c r="C12" s="34">
        <f>tOPV!C12</f>
        <v>270601</v>
      </c>
      <c r="D12" s="35">
        <f t="shared" si="2"/>
        <v>11635.842999999999</v>
      </c>
      <c r="E12" s="36">
        <f t="shared" si="3"/>
        <v>37755.430915912737</v>
      </c>
      <c r="F12" s="139">
        <f t="shared" si="4"/>
        <v>3148</v>
      </c>
      <c r="G12" s="8"/>
      <c r="H12" s="8">
        <v>3200</v>
      </c>
      <c r="I12" s="8">
        <v>3000</v>
      </c>
      <c r="J12" s="8">
        <v>3200</v>
      </c>
      <c r="K12" s="8">
        <v>3200</v>
      </c>
      <c r="L12" s="8">
        <v>3200</v>
      </c>
      <c r="M12" s="8">
        <v>3200</v>
      </c>
      <c r="N12" s="133">
        <v>3000</v>
      </c>
      <c r="O12" s="133">
        <v>3000</v>
      </c>
      <c r="P12" s="133">
        <v>3200</v>
      </c>
      <c r="Q12" s="133">
        <v>3200</v>
      </c>
      <c r="R12" s="133">
        <v>3000</v>
      </c>
      <c r="S12" s="118">
        <f t="shared" si="5"/>
        <v>34400</v>
      </c>
      <c r="T12" s="60">
        <f t="shared" si="1"/>
        <v>3127.2727272727275</v>
      </c>
      <c r="U12" s="61">
        <f t="shared" si="9"/>
        <v>6200</v>
      </c>
      <c r="V12" s="61">
        <f t="shared" si="6"/>
        <v>9600</v>
      </c>
      <c r="W12" s="61">
        <f t="shared" si="7"/>
        <v>9200</v>
      </c>
      <c r="X12" s="62">
        <f t="shared" si="8"/>
        <v>9400</v>
      </c>
    </row>
    <row r="13" spans="1:24" x14ac:dyDescent="0.3">
      <c r="A13" s="38">
        <v>8</v>
      </c>
      <c r="B13" s="39" t="s">
        <v>11</v>
      </c>
      <c r="C13" s="34">
        <f>tOPV!C13</f>
        <v>190516</v>
      </c>
      <c r="D13" s="35">
        <f t="shared" si="2"/>
        <v>8192.1880000000001</v>
      </c>
      <c r="E13" s="36">
        <f t="shared" si="3"/>
        <v>26581.6226709289</v>
      </c>
      <c r="F13" s="139">
        <f t="shared" si="4"/>
        <v>2216</v>
      </c>
      <c r="G13" s="8"/>
      <c r="H13" s="8">
        <v>2400</v>
      </c>
      <c r="I13" s="8">
        <v>2400</v>
      </c>
      <c r="J13" s="8">
        <v>2400</v>
      </c>
      <c r="K13" s="8">
        <v>2000</v>
      </c>
      <c r="L13" s="8">
        <v>2400</v>
      </c>
      <c r="M13" s="8">
        <v>2400</v>
      </c>
      <c r="N13" s="133">
        <v>1000</v>
      </c>
      <c r="O13" s="133">
        <v>200</v>
      </c>
      <c r="P13" s="133">
        <v>2400</v>
      </c>
      <c r="Q13" s="133">
        <v>2400</v>
      </c>
      <c r="R13" s="133">
        <v>1200</v>
      </c>
      <c r="S13" s="118">
        <f t="shared" si="5"/>
        <v>21200</v>
      </c>
      <c r="T13" s="60">
        <f t="shared" si="1"/>
        <v>1927.2727272727273</v>
      </c>
      <c r="U13" s="61">
        <f t="shared" si="9"/>
        <v>4800</v>
      </c>
      <c r="V13" s="61">
        <f t="shared" si="6"/>
        <v>6800</v>
      </c>
      <c r="W13" s="61">
        <f t="shared" si="7"/>
        <v>3600</v>
      </c>
      <c r="X13" s="62">
        <f t="shared" si="8"/>
        <v>6000</v>
      </c>
    </row>
    <row r="14" spans="1:24" x14ac:dyDescent="0.3">
      <c r="A14" s="38">
        <v>9</v>
      </c>
      <c r="B14" s="39" t="s">
        <v>12</v>
      </c>
      <c r="C14" s="34">
        <f>tOPV!C14</f>
        <v>368786</v>
      </c>
      <c r="D14" s="35">
        <f t="shared" si="2"/>
        <v>15857.797999999999</v>
      </c>
      <c r="E14" s="36">
        <f t="shared" si="3"/>
        <v>51454.630048506078</v>
      </c>
      <c r="F14" s="139">
        <f t="shared" si="4"/>
        <v>4288</v>
      </c>
      <c r="G14" s="8"/>
      <c r="H14" s="8">
        <v>4400</v>
      </c>
      <c r="I14" s="8">
        <v>1600</v>
      </c>
      <c r="J14" s="8">
        <v>2000</v>
      </c>
      <c r="K14" s="8">
        <v>4400</v>
      </c>
      <c r="L14" s="8">
        <v>4400</v>
      </c>
      <c r="M14" s="8">
        <v>4400</v>
      </c>
      <c r="N14" s="133">
        <v>1000</v>
      </c>
      <c r="O14" s="133">
        <v>600</v>
      </c>
      <c r="P14" s="133">
        <v>4400</v>
      </c>
      <c r="Q14" s="133">
        <v>4400</v>
      </c>
      <c r="R14" s="133">
        <v>4000</v>
      </c>
      <c r="S14" s="118">
        <f t="shared" si="5"/>
        <v>35600</v>
      </c>
      <c r="T14" s="60">
        <f t="shared" si="1"/>
        <v>3236.3636363636365</v>
      </c>
      <c r="U14" s="61">
        <f t="shared" si="9"/>
        <v>6000</v>
      </c>
      <c r="V14" s="61">
        <f t="shared" si="6"/>
        <v>10800</v>
      </c>
      <c r="W14" s="61">
        <f t="shared" si="7"/>
        <v>6000</v>
      </c>
      <c r="X14" s="62">
        <f t="shared" si="8"/>
        <v>12800</v>
      </c>
    </row>
    <row r="15" spans="1:24" x14ac:dyDescent="0.3">
      <c r="A15" s="38">
        <v>10</v>
      </c>
      <c r="B15" s="39" t="s">
        <v>13</v>
      </c>
      <c r="C15" s="34">
        <f>tOPV!C15</f>
        <v>785189</v>
      </c>
      <c r="D15" s="35">
        <f t="shared" si="2"/>
        <v>33763.127</v>
      </c>
      <c r="E15" s="36">
        <f t="shared" si="3"/>
        <v>109552.99147244322</v>
      </c>
      <c r="F15" s="139">
        <f t="shared" si="4"/>
        <v>9130</v>
      </c>
      <c r="G15" s="8"/>
      <c r="H15" s="8">
        <v>9200</v>
      </c>
      <c r="I15" s="8">
        <v>8600</v>
      </c>
      <c r="J15" s="8">
        <v>4000</v>
      </c>
      <c r="K15" s="8">
        <v>8600</v>
      </c>
      <c r="L15" s="8">
        <v>9200</v>
      </c>
      <c r="M15" s="8">
        <v>9200</v>
      </c>
      <c r="N15" s="133">
        <v>8600</v>
      </c>
      <c r="O15" s="133">
        <v>0</v>
      </c>
      <c r="P15" s="133">
        <v>8600</v>
      </c>
      <c r="Q15" s="133">
        <v>8600</v>
      </c>
      <c r="R15" s="133">
        <v>4600</v>
      </c>
      <c r="S15" s="118">
        <f t="shared" si="5"/>
        <v>79200</v>
      </c>
      <c r="T15" s="60">
        <f t="shared" si="1"/>
        <v>7920</v>
      </c>
      <c r="U15" s="61">
        <f t="shared" si="9"/>
        <v>17800</v>
      </c>
      <c r="V15" s="61">
        <f t="shared" si="6"/>
        <v>21800</v>
      </c>
      <c r="W15" s="61">
        <f t="shared" si="7"/>
        <v>17800</v>
      </c>
      <c r="X15" s="62">
        <f t="shared" si="8"/>
        <v>21800</v>
      </c>
    </row>
    <row r="16" spans="1:24" x14ac:dyDescent="0.3">
      <c r="A16" s="38">
        <v>11</v>
      </c>
      <c r="B16" s="39" t="s">
        <v>14</v>
      </c>
      <c r="C16" s="34">
        <f>tOPV!C16</f>
        <v>208439</v>
      </c>
      <c r="D16" s="35">
        <f t="shared" si="2"/>
        <v>8962.8769999999986</v>
      </c>
      <c r="E16" s="36">
        <f t="shared" si="3"/>
        <v>29082.317747096036</v>
      </c>
      <c r="F16" s="139">
        <f t="shared" si="4"/>
        <v>2424</v>
      </c>
      <c r="G16" s="8"/>
      <c r="H16" s="8">
        <v>2600</v>
      </c>
      <c r="I16" s="8">
        <v>2200</v>
      </c>
      <c r="J16" s="8">
        <v>2600</v>
      </c>
      <c r="K16" s="8">
        <v>2200</v>
      </c>
      <c r="L16" s="8">
        <v>2200</v>
      </c>
      <c r="M16" s="8">
        <v>2600</v>
      </c>
      <c r="N16" s="133">
        <v>2200</v>
      </c>
      <c r="O16" s="133">
        <v>2600</v>
      </c>
      <c r="P16" s="133">
        <v>2600</v>
      </c>
      <c r="Q16" s="133">
        <v>2000</v>
      </c>
      <c r="R16" s="133">
        <v>1000</v>
      </c>
      <c r="S16" s="118">
        <f t="shared" si="5"/>
        <v>24800</v>
      </c>
      <c r="T16" s="60">
        <f t="shared" si="1"/>
        <v>2254.5454545454545</v>
      </c>
      <c r="U16" s="61">
        <f t="shared" si="9"/>
        <v>4800</v>
      </c>
      <c r="V16" s="61">
        <f t="shared" si="6"/>
        <v>7000</v>
      </c>
      <c r="W16" s="61">
        <f t="shared" si="7"/>
        <v>7400</v>
      </c>
      <c r="X16" s="62">
        <f t="shared" si="8"/>
        <v>5600</v>
      </c>
    </row>
    <row r="17" spans="1:24" x14ac:dyDescent="0.3">
      <c r="A17" s="38">
        <v>12</v>
      </c>
      <c r="B17" s="39" t="s">
        <v>15</v>
      </c>
      <c r="C17" s="34">
        <f>tOPV!C17</f>
        <v>211683</v>
      </c>
      <c r="D17" s="35">
        <f t="shared" si="2"/>
        <v>9102.3689999999988</v>
      </c>
      <c r="E17" s="36">
        <f t="shared" si="3"/>
        <v>29534.934765847705</v>
      </c>
      <c r="F17" s="139">
        <f t="shared" si="4"/>
        <v>2462</v>
      </c>
      <c r="G17" s="8"/>
      <c r="H17" s="8">
        <v>2600</v>
      </c>
      <c r="I17" s="8">
        <v>1000</v>
      </c>
      <c r="J17" s="8">
        <v>2600</v>
      </c>
      <c r="K17" s="8">
        <v>200</v>
      </c>
      <c r="L17" s="8">
        <v>2600</v>
      </c>
      <c r="M17" s="8">
        <v>2600</v>
      </c>
      <c r="N17" s="133">
        <v>2600</v>
      </c>
      <c r="O17" s="133">
        <v>2600</v>
      </c>
      <c r="P17" s="133">
        <v>2600</v>
      </c>
      <c r="Q17" s="133">
        <v>2600</v>
      </c>
      <c r="R17" s="133">
        <v>0</v>
      </c>
      <c r="S17" s="118">
        <f t="shared" si="5"/>
        <v>22000</v>
      </c>
      <c r="T17" s="60">
        <f t="shared" si="1"/>
        <v>2200</v>
      </c>
      <c r="U17" s="61">
        <f t="shared" si="9"/>
        <v>3600</v>
      </c>
      <c r="V17" s="61">
        <f t="shared" si="6"/>
        <v>5400</v>
      </c>
      <c r="W17" s="61">
        <f t="shared" si="7"/>
        <v>7800</v>
      </c>
      <c r="X17" s="62">
        <f t="shared" si="8"/>
        <v>5200</v>
      </c>
    </row>
    <row r="18" spans="1:24" x14ac:dyDescent="0.3">
      <c r="A18" s="38">
        <v>13</v>
      </c>
      <c r="B18" s="39" t="s">
        <v>16</v>
      </c>
      <c r="C18" s="34">
        <f>tOPV!C18</f>
        <v>390076</v>
      </c>
      <c r="D18" s="35">
        <f t="shared" si="2"/>
        <v>16773.268</v>
      </c>
      <c r="E18" s="36">
        <f t="shared" si="3"/>
        <v>54425.103639511966</v>
      </c>
      <c r="F18" s="139">
        <f t="shared" si="4"/>
        <v>4536</v>
      </c>
      <c r="G18" s="8"/>
      <c r="H18" s="8">
        <v>4600</v>
      </c>
      <c r="I18" s="8">
        <v>4600</v>
      </c>
      <c r="J18" s="8">
        <v>4000</v>
      </c>
      <c r="K18" s="8">
        <v>4000</v>
      </c>
      <c r="L18" s="8">
        <v>4600</v>
      </c>
      <c r="M18" s="8">
        <v>4600</v>
      </c>
      <c r="N18" s="133">
        <v>4600</v>
      </c>
      <c r="O18" s="133">
        <v>4600</v>
      </c>
      <c r="P18" s="133">
        <v>4600</v>
      </c>
      <c r="Q18" s="133">
        <v>4600</v>
      </c>
      <c r="R18" s="133">
        <v>4600</v>
      </c>
      <c r="S18" s="118">
        <f t="shared" si="5"/>
        <v>49400</v>
      </c>
      <c r="T18" s="60">
        <f t="shared" si="1"/>
        <v>4490.909090909091</v>
      </c>
      <c r="U18" s="61">
        <f t="shared" si="9"/>
        <v>9200</v>
      </c>
      <c r="V18" s="61">
        <f t="shared" si="6"/>
        <v>12600</v>
      </c>
      <c r="W18" s="61">
        <f t="shared" si="7"/>
        <v>13800</v>
      </c>
      <c r="X18" s="62">
        <f t="shared" si="8"/>
        <v>13800</v>
      </c>
    </row>
    <row r="19" spans="1:24" x14ac:dyDescent="0.3">
      <c r="A19" s="38">
        <v>14</v>
      </c>
      <c r="B19" s="39" t="s">
        <v>17</v>
      </c>
      <c r="C19" s="34">
        <f>tOPV!C19</f>
        <v>124044</v>
      </c>
      <c r="D19" s="35">
        <f t="shared" si="2"/>
        <v>5333.8919999999998</v>
      </c>
      <c r="E19" s="36">
        <f t="shared" si="3"/>
        <v>17307.159517272587</v>
      </c>
      <c r="F19" s="139">
        <f t="shared" si="4"/>
        <v>1444</v>
      </c>
      <c r="G19" s="8"/>
      <c r="H19" s="8">
        <v>1600</v>
      </c>
      <c r="I19" s="8">
        <v>800</v>
      </c>
      <c r="J19" s="8">
        <v>1400</v>
      </c>
      <c r="K19" s="8">
        <v>1400</v>
      </c>
      <c r="L19" s="8">
        <v>800</v>
      </c>
      <c r="M19" s="8">
        <v>1600</v>
      </c>
      <c r="N19" s="133">
        <v>1600</v>
      </c>
      <c r="O19" s="133">
        <v>1600</v>
      </c>
      <c r="P19" s="133">
        <v>1600</v>
      </c>
      <c r="Q19" s="133">
        <v>1400</v>
      </c>
      <c r="R19" s="133">
        <v>1400</v>
      </c>
      <c r="S19" s="118">
        <f t="shared" si="5"/>
        <v>15200</v>
      </c>
      <c r="T19" s="60">
        <f t="shared" si="1"/>
        <v>1381.8181818181818</v>
      </c>
      <c r="U19" s="61">
        <f t="shared" si="9"/>
        <v>2400</v>
      </c>
      <c r="V19" s="61">
        <f t="shared" si="6"/>
        <v>3600</v>
      </c>
      <c r="W19" s="61">
        <f t="shared" si="7"/>
        <v>4800</v>
      </c>
      <c r="X19" s="62">
        <f t="shared" si="8"/>
        <v>4400</v>
      </c>
    </row>
    <row r="20" spans="1:24" x14ac:dyDescent="0.3">
      <c r="A20" s="38">
        <v>15</v>
      </c>
      <c r="B20" s="39" t="s">
        <v>18</v>
      </c>
      <c r="C20" s="34">
        <f>tOPV!C20</f>
        <v>436406</v>
      </c>
      <c r="D20" s="35">
        <f t="shared" si="2"/>
        <v>18765.457999999999</v>
      </c>
      <c r="E20" s="36">
        <f t="shared" si="3"/>
        <v>60889.267165641708</v>
      </c>
      <c r="F20" s="139">
        <f t="shared" si="4"/>
        <v>5076</v>
      </c>
      <c r="G20" s="8"/>
      <c r="H20" s="8">
        <v>5200</v>
      </c>
      <c r="I20" s="8">
        <v>3200</v>
      </c>
      <c r="J20" s="8">
        <v>4400</v>
      </c>
      <c r="K20" s="8">
        <v>4400</v>
      </c>
      <c r="L20" s="8">
        <v>5000</v>
      </c>
      <c r="M20" s="8">
        <v>5200</v>
      </c>
      <c r="N20" s="133">
        <v>5000</v>
      </c>
      <c r="O20" s="133">
        <v>4400</v>
      </c>
      <c r="P20" s="133">
        <v>5200</v>
      </c>
      <c r="Q20" s="133">
        <v>5000</v>
      </c>
      <c r="R20" s="133">
        <v>5000</v>
      </c>
      <c r="S20" s="118">
        <f t="shared" si="5"/>
        <v>52000</v>
      </c>
      <c r="T20" s="60">
        <f t="shared" si="1"/>
        <v>4727.272727272727</v>
      </c>
      <c r="U20" s="61">
        <f t="shared" si="9"/>
        <v>8400</v>
      </c>
      <c r="V20" s="61">
        <f t="shared" si="6"/>
        <v>13800</v>
      </c>
      <c r="W20" s="61">
        <f t="shared" si="7"/>
        <v>14600</v>
      </c>
      <c r="X20" s="62">
        <f t="shared" si="8"/>
        <v>15200</v>
      </c>
    </row>
    <row r="21" spans="1:24" x14ac:dyDescent="0.3">
      <c r="A21" s="38">
        <v>16</v>
      </c>
      <c r="B21" s="39" t="s">
        <v>19</v>
      </c>
      <c r="C21" s="34">
        <f>tOPV!C21</f>
        <v>188918</v>
      </c>
      <c r="D21" s="35">
        <f t="shared" si="2"/>
        <v>8123.4739999999993</v>
      </c>
      <c r="E21" s="36">
        <f t="shared" si="3"/>
        <v>26358.662746155416</v>
      </c>
      <c r="F21" s="139">
        <f t="shared" si="4"/>
        <v>2198</v>
      </c>
      <c r="G21" s="8"/>
      <c r="H21" s="8">
        <v>2200</v>
      </c>
      <c r="I21" s="8">
        <v>2200</v>
      </c>
      <c r="J21" s="8">
        <v>2000</v>
      </c>
      <c r="K21" s="8">
        <v>1800</v>
      </c>
      <c r="L21" s="8">
        <v>2000</v>
      </c>
      <c r="M21" s="8">
        <v>2200</v>
      </c>
      <c r="N21" s="133">
        <v>2000</v>
      </c>
      <c r="O21" s="133">
        <v>2000</v>
      </c>
      <c r="P21" s="133">
        <v>2000</v>
      </c>
      <c r="Q21" s="133">
        <v>2000</v>
      </c>
      <c r="R21" s="133">
        <v>2200</v>
      </c>
      <c r="S21" s="118">
        <f t="shared" si="5"/>
        <v>22600</v>
      </c>
      <c r="T21" s="60">
        <f t="shared" si="1"/>
        <v>2054.5454545454545</v>
      </c>
      <c r="U21" s="61">
        <f t="shared" si="9"/>
        <v>4400</v>
      </c>
      <c r="V21" s="61">
        <f t="shared" si="6"/>
        <v>5800</v>
      </c>
      <c r="W21" s="61">
        <f t="shared" si="7"/>
        <v>6200</v>
      </c>
      <c r="X21" s="62">
        <f t="shared" si="8"/>
        <v>6200</v>
      </c>
    </row>
    <row r="22" spans="1:24" x14ac:dyDescent="0.3">
      <c r="A22" s="38">
        <v>17</v>
      </c>
      <c r="B22" s="39" t="s">
        <v>20</v>
      </c>
      <c r="C22" s="34">
        <f>tOPV!C22</f>
        <v>151075</v>
      </c>
      <c r="D22" s="35">
        <f t="shared" si="2"/>
        <v>6496.2249999999995</v>
      </c>
      <c r="E22" s="36">
        <f t="shared" si="3"/>
        <v>21078.642450033502</v>
      </c>
      <c r="F22" s="139">
        <f t="shared" si="4"/>
        <v>1758</v>
      </c>
      <c r="G22" s="8"/>
      <c r="H22" s="8">
        <v>1800</v>
      </c>
      <c r="I22" s="8">
        <v>1800</v>
      </c>
      <c r="J22" s="8">
        <v>1800</v>
      </c>
      <c r="K22" s="8">
        <v>1800</v>
      </c>
      <c r="L22" s="8">
        <v>1800</v>
      </c>
      <c r="M22" s="8">
        <v>1800</v>
      </c>
      <c r="N22" s="133">
        <v>1800</v>
      </c>
      <c r="O22" s="133">
        <v>1800</v>
      </c>
      <c r="P22" s="133">
        <v>1800</v>
      </c>
      <c r="Q22" s="133">
        <v>1800</v>
      </c>
      <c r="R22" s="133">
        <v>1000</v>
      </c>
      <c r="S22" s="118">
        <f t="shared" si="5"/>
        <v>19000</v>
      </c>
      <c r="T22" s="60">
        <f t="shared" si="1"/>
        <v>1727.2727272727273</v>
      </c>
      <c r="U22" s="61">
        <f t="shared" si="9"/>
        <v>3600</v>
      </c>
      <c r="V22" s="61">
        <f t="shared" si="6"/>
        <v>5400</v>
      </c>
      <c r="W22" s="61">
        <f t="shared" si="7"/>
        <v>5400</v>
      </c>
      <c r="X22" s="62">
        <f t="shared" si="8"/>
        <v>4600</v>
      </c>
    </row>
    <row r="23" spans="1:24" x14ac:dyDescent="0.3">
      <c r="A23" s="38">
        <v>18</v>
      </c>
      <c r="B23" s="39" t="s">
        <v>21</v>
      </c>
      <c r="C23" s="34">
        <f>tOPV!C23</f>
        <v>89253</v>
      </c>
      <c r="D23" s="35">
        <f t="shared" si="2"/>
        <v>3837.8789999999999</v>
      </c>
      <c r="E23" s="36">
        <f t="shared" si="3"/>
        <v>12452.967563083505</v>
      </c>
      <c r="F23" s="139">
        <f t="shared" si="4"/>
        <v>1038</v>
      </c>
      <c r="G23" s="8"/>
      <c r="H23" s="8">
        <v>1200</v>
      </c>
      <c r="I23" s="8">
        <v>1200</v>
      </c>
      <c r="J23" s="8">
        <v>400</v>
      </c>
      <c r="K23" s="8">
        <v>1000</v>
      </c>
      <c r="L23" s="8">
        <v>1200</v>
      </c>
      <c r="M23" s="8">
        <v>1200</v>
      </c>
      <c r="N23" s="133">
        <v>1200</v>
      </c>
      <c r="O23" s="133">
        <v>1200</v>
      </c>
      <c r="P23" s="133">
        <v>1200</v>
      </c>
      <c r="Q23" s="133">
        <v>1000</v>
      </c>
      <c r="R23" s="133">
        <v>600</v>
      </c>
      <c r="S23" s="118">
        <f t="shared" si="5"/>
        <v>11400</v>
      </c>
      <c r="T23" s="60">
        <f t="shared" si="1"/>
        <v>1036.3636363636363</v>
      </c>
      <c r="U23" s="61">
        <f t="shared" si="9"/>
        <v>2400</v>
      </c>
      <c r="V23" s="61">
        <f t="shared" si="6"/>
        <v>2600</v>
      </c>
      <c r="W23" s="61">
        <f t="shared" si="7"/>
        <v>3600</v>
      </c>
      <c r="X23" s="62">
        <f t="shared" si="8"/>
        <v>2800</v>
      </c>
    </row>
    <row r="24" spans="1:24" x14ac:dyDescent="0.3">
      <c r="A24" s="38">
        <v>19</v>
      </c>
      <c r="B24" s="39" t="s">
        <v>22</v>
      </c>
      <c r="C24" s="34">
        <f>tOPV!C24</f>
        <v>177322</v>
      </c>
      <c r="D24" s="35">
        <f t="shared" si="2"/>
        <v>7624.8459999999995</v>
      </c>
      <c r="E24" s="36">
        <f t="shared" si="3"/>
        <v>24740.738285784155</v>
      </c>
      <c r="F24" s="139">
        <f t="shared" si="4"/>
        <v>2062</v>
      </c>
      <c r="G24" s="8"/>
      <c r="H24" s="8">
        <v>2200</v>
      </c>
      <c r="I24" s="8">
        <v>400</v>
      </c>
      <c r="J24" s="8">
        <v>1600</v>
      </c>
      <c r="K24" s="8">
        <v>1600</v>
      </c>
      <c r="L24" s="8">
        <v>1000</v>
      </c>
      <c r="M24" s="8">
        <v>2200</v>
      </c>
      <c r="N24" s="133">
        <v>800</v>
      </c>
      <c r="O24" s="133">
        <v>600</v>
      </c>
      <c r="P24" s="133">
        <v>2200</v>
      </c>
      <c r="Q24" s="133">
        <v>600</v>
      </c>
      <c r="R24" s="133">
        <v>1000</v>
      </c>
      <c r="S24" s="118">
        <f t="shared" si="5"/>
        <v>14200</v>
      </c>
      <c r="T24" s="60">
        <f t="shared" si="1"/>
        <v>1290.909090909091</v>
      </c>
      <c r="U24" s="61">
        <f t="shared" si="9"/>
        <v>2600</v>
      </c>
      <c r="V24" s="61">
        <f t="shared" si="6"/>
        <v>4200</v>
      </c>
      <c r="W24" s="61">
        <f t="shared" si="7"/>
        <v>3600</v>
      </c>
      <c r="X24" s="62">
        <f t="shared" si="8"/>
        <v>3800</v>
      </c>
    </row>
    <row r="25" spans="1:24" x14ac:dyDescent="0.3">
      <c r="A25" s="38">
        <v>20</v>
      </c>
      <c r="B25" s="39" t="s">
        <v>23</v>
      </c>
      <c r="C25" s="34">
        <f>tOPV!C25</f>
        <v>113569</v>
      </c>
      <c r="D25" s="35">
        <f t="shared" si="2"/>
        <v>4883.4669999999996</v>
      </c>
      <c r="E25" s="36">
        <f t="shared" si="3"/>
        <v>15845.641862702996</v>
      </c>
      <c r="F25" s="139">
        <f t="shared" si="4"/>
        <v>1322</v>
      </c>
      <c r="G25" s="8"/>
      <c r="H25" s="8">
        <v>1400</v>
      </c>
      <c r="I25" s="8">
        <v>1000</v>
      </c>
      <c r="J25" s="8">
        <v>1400</v>
      </c>
      <c r="K25" s="8">
        <v>1400</v>
      </c>
      <c r="L25" s="8">
        <v>1400</v>
      </c>
      <c r="M25" s="8">
        <v>1400</v>
      </c>
      <c r="N25" s="133">
        <v>1200</v>
      </c>
      <c r="O25" s="133">
        <v>1200</v>
      </c>
      <c r="P25" s="133">
        <v>1400</v>
      </c>
      <c r="Q25" s="133">
        <v>1400</v>
      </c>
      <c r="R25" s="133">
        <v>1200</v>
      </c>
      <c r="S25" s="118">
        <f t="shared" si="5"/>
        <v>14400</v>
      </c>
      <c r="T25" s="60">
        <f t="shared" si="1"/>
        <v>1309.090909090909</v>
      </c>
      <c r="U25" s="61">
        <f t="shared" si="9"/>
        <v>2400</v>
      </c>
      <c r="V25" s="61">
        <f t="shared" si="6"/>
        <v>4200</v>
      </c>
      <c r="W25" s="61">
        <f t="shared" si="7"/>
        <v>3800</v>
      </c>
      <c r="X25" s="62">
        <f t="shared" si="8"/>
        <v>4000</v>
      </c>
    </row>
    <row r="26" spans="1:24" x14ac:dyDescent="0.3">
      <c r="A26" s="38">
        <v>21</v>
      </c>
      <c r="B26" s="39" t="s">
        <v>24</v>
      </c>
      <c r="C26" s="34">
        <f>tOPV!C26</f>
        <v>224145</v>
      </c>
      <c r="D26" s="35">
        <f t="shared" si="2"/>
        <v>9638.2349999999988</v>
      </c>
      <c r="E26" s="36">
        <f t="shared" si="3"/>
        <v>31273.687320620615</v>
      </c>
      <c r="F26" s="139">
        <f t="shared" si="4"/>
        <v>2608</v>
      </c>
      <c r="G26" s="8"/>
      <c r="H26" s="8">
        <v>2800</v>
      </c>
      <c r="I26" s="8">
        <v>2000</v>
      </c>
      <c r="J26" s="8">
        <v>2800</v>
      </c>
      <c r="K26" s="8">
        <v>2000</v>
      </c>
      <c r="L26" s="8">
        <v>2800</v>
      </c>
      <c r="M26" s="8">
        <v>2800</v>
      </c>
      <c r="N26" s="133">
        <v>2800</v>
      </c>
      <c r="O26" s="133">
        <v>2000</v>
      </c>
      <c r="P26" s="133">
        <v>2800</v>
      </c>
      <c r="Q26" s="133">
        <v>2000</v>
      </c>
      <c r="R26" s="133">
        <v>2000</v>
      </c>
      <c r="S26" s="118">
        <f t="shared" si="5"/>
        <v>26800</v>
      </c>
      <c r="T26" s="60">
        <f t="shared" si="1"/>
        <v>2436.3636363636365</v>
      </c>
      <c r="U26" s="61">
        <f t="shared" si="9"/>
        <v>4800</v>
      </c>
      <c r="V26" s="61">
        <f t="shared" si="6"/>
        <v>7600</v>
      </c>
      <c r="W26" s="61">
        <f t="shared" si="7"/>
        <v>7600</v>
      </c>
      <c r="X26" s="62">
        <f t="shared" si="8"/>
        <v>6800</v>
      </c>
    </row>
    <row r="27" spans="1:24" x14ac:dyDescent="0.3">
      <c r="A27" s="38">
        <v>22</v>
      </c>
      <c r="B27" s="39" t="s">
        <v>25</v>
      </c>
      <c r="C27" s="34">
        <f>tOPV!C27</f>
        <v>235621</v>
      </c>
      <c r="D27" s="35">
        <f t="shared" si="2"/>
        <v>10131.703</v>
      </c>
      <c r="E27" s="36">
        <f t="shared" si="3"/>
        <v>32874.868857980102</v>
      </c>
      <c r="F27" s="139">
        <f t="shared" si="4"/>
        <v>2740</v>
      </c>
      <c r="G27" s="8"/>
      <c r="H27" s="8">
        <v>2800</v>
      </c>
      <c r="I27" s="8">
        <v>2000</v>
      </c>
      <c r="J27" s="8">
        <v>2800</v>
      </c>
      <c r="K27" s="8">
        <v>2800</v>
      </c>
      <c r="L27" s="8">
        <v>2800</v>
      </c>
      <c r="M27" s="8">
        <v>2800</v>
      </c>
      <c r="N27" s="133">
        <v>0</v>
      </c>
      <c r="O27" s="133">
        <v>0</v>
      </c>
      <c r="P27" s="133">
        <v>2800</v>
      </c>
      <c r="Q27" s="133">
        <v>1000</v>
      </c>
      <c r="R27" s="133">
        <v>2000</v>
      </c>
      <c r="S27" s="118">
        <f t="shared" si="5"/>
        <v>21800</v>
      </c>
      <c r="T27" s="60">
        <f t="shared" si="1"/>
        <v>2422.2222222222222</v>
      </c>
      <c r="U27" s="61">
        <f t="shared" si="9"/>
        <v>4800</v>
      </c>
      <c r="V27" s="61">
        <f t="shared" si="6"/>
        <v>8400</v>
      </c>
      <c r="W27" s="61">
        <f t="shared" si="7"/>
        <v>2800</v>
      </c>
      <c r="X27" s="62">
        <f t="shared" si="8"/>
        <v>5800</v>
      </c>
    </row>
    <row r="28" spans="1:24" x14ac:dyDescent="0.3">
      <c r="A28" s="38">
        <v>23</v>
      </c>
      <c r="B28" s="39" t="s">
        <v>26</v>
      </c>
      <c r="C28" s="34">
        <f>tOPV!C28</f>
        <v>325527</v>
      </c>
      <c r="D28" s="35">
        <f t="shared" si="2"/>
        <v>13997.660999999998</v>
      </c>
      <c r="E28" s="36">
        <f t="shared" si="3"/>
        <v>45418.945827119358</v>
      </c>
      <c r="F28" s="139">
        <f t="shared" si="4"/>
        <v>3786</v>
      </c>
      <c r="G28" s="8"/>
      <c r="H28" s="8">
        <v>3800</v>
      </c>
      <c r="I28" s="8">
        <v>3800</v>
      </c>
      <c r="J28" s="8">
        <v>3800</v>
      </c>
      <c r="K28" s="8">
        <v>0</v>
      </c>
      <c r="L28" s="8">
        <v>3800</v>
      </c>
      <c r="M28" s="8">
        <v>3800</v>
      </c>
      <c r="N28" s="133">
        <v>3800</v>
      </c>
      <c r="O28" s="133">
        <v>3800</v>
      </c>
      <c r="P28" s="133">
        <v>3800</v>
      </c>
      <c r="Q28" s="133">
        <v>3800</v>
      </c>
      <c r="R28" s="133">
        <v>2000</v>
      </c>
      <c r="S28" s="118">
        <f t="shared" si="5"/>
        <v>36200</v>
      </c>
      <c r="T28" s="60">
        <f t="shared" si="1"/>
        <v>3620</v>
      </c>
      <c r="U28" s="61">
        <f t="shared" si="9"/>
        <v>7600</v>
      </c>
      <c r="V28" s="61">
        <f t="shared" si="6"/>
        <v>7600</v>
      </c>
      <c r="W28" s="61">
        <f t="shared" si="7"/>
        <v>11400</v>
      </c>
      <c r="X28" s="62">
        <f t="shared" si="8"/>
        <v>9600</v>
      </c>
    </row>
    <row r="29" spans="1:24" x14ac:dyDescent="0.3">
      <c r="A29" s="38">
        <v>24</v>
      </c>
      <c r="B29" s="39" t="s">
        <v>27</v>
      </c>
      <c r="C29" s="34">
        <f>tOPV!C29</f>
        <v>245873</v>
      </c>
      <c r="D29" s="35">
        <f t="shared" si="2"/>
        <v>10572.538999999999</v>
      </c>
      <c r="E29" s="36">
        <f t="shared" si="3"/>
        <v>34305.272580619479</v>
      </c>
      <c r="F29" s="139">
        <f t="shared" si="4"/>
        <v>2860</v>
      </c>
      <c r="G29" s="8"/>
      <c r="H29" s="8">
        <v>3000</v>
      </c>
      <c r="I29" s="8">
        <v>2800</v>
      </c>
      <c r="J29" s="8">
        <v>2600</v>
      </c>
      <c r="K29" s="8">
        <v>3000</v>
      </c>
      <c r="L29" s="8">
        <v>3000</v>
      </c>
      <c r="M29" s="8">
        <v>3000</v>
      </c>
      <c r="N29" s="133">
        <v>3000</v>
      </c>
      <c r="O29" s="133">
        <v>3000</v>
      </c>
      <c r="P29" s="133">
        <v>3000</v>
      </c>
      <c r="Q29" s="133">
        <v>3000</v>
      </c>
      <c r="R29" s="133">
        <v>3000</v>
      </c>
      <c r="S29" s="118">
        <f t="shared" si="5"/>
        <v>32400</v>
      </c>
      <c r="T29" s="60">
        <f t="shared" si="1"/>
        <v>2945.4545454545455</v>
      </c>
      <c r="U29" s="61">
        <f t="shared" si="9"/>
        <v>5800</v>
      </c>
      <c r="V29" s="61">
        <f t="shared" si="6"/>
        <v>8600</v>
      </c>
      <c r="W29" s="61">
        <f t="shared" si="7"/>
        <v>9000</v>
      </c>
      <c r="X29" s="62">
        <f t="shared" si="8"/>
        <v>9000</v>
      </c>
    </row>
    <row r="30" spans="1:24" x14ac:dyDescent="0.3">
      <c r="A30" s="38">
        <v>25</v>
      </c>
      <c r="B30" s="39" t="s">
        <v>28</v>
      </c>
      <c r="C30" s="34">
        <f>tOPV!C30</f>
        <v>100471</v>
      </c>
      <c r="D30" s="35">
        <f t="shared" si="2"/>
        <v>4320.2529999999997</v>
      </c>
      <c r="E30" s="36">
        <f t="shared" si="3"/>
        <v>14018.151815967674</v>
      </c>
      <c r="F30" s="139">
        <f t="shared" si="4"/>
        <v>1170</v>
      </c>
      <c r="G30" s="8"/>
      <c r="H30" s="8">
        <v>1200</v>
      </c>
      <c r="I30" s="8">
        <v>800</v>
      </c>
      <c r="J30" s="8">
        <v>1200</v>
      </c>
      <c r="K30" s="8">
        <v>1200</v>
      </c>
      <c r="L30" s="8">
        <v>1200</v>
      </c>
      <c r="M30" s="8">
        <v>1200</v>
      </c>
      <c r="N30" s="133">
        <v>1000</v>
      </c>
      <c r="O30" s="133">
        <v>1200</v>
      </c>
      <c r="P30" s="133">
        <v>1200</v>
      </c>
      <c r="Q30" s="133">
        <v>1200</v>
      </c>
      <c r="R30" s="133">
        <v>400</v>
      </c>
      <c r="S30" s="118">
        <f t="shared" si="5"/>
        <v>11800</v>
      </c>
      <c r="T30" s="60">
        <f t="shared" si="1"/>
        <v>1072.7272727272727</v>
      </c>
      <c r="U30" s="61">
        <f t="shared" si="9"/>
        <v>2000</v>
      </c>
      <c r="V30" s="61">
        <f t="shared" si="6"/>
        <v>3600</v>
      </c>
      <c r="W30" s="61">
        <f t="shared" si="7"/>
        <v>3400</v>
      </c>
      <c r="X30" s="62">
        <f t="shared" si="8"/>
        <v>2800</v>
      </c>
    </row>
    <row r="31" spans="1:24" x14ac:dyDescent="0.3">
      <c r="A31" s="38">
        <v>26</v>
      </c>
      <c r="B31" s="39" t="s">
        <v>29</v>
      </c>
      <c r="C31" s="34">
        <f>tOPV!C31</f>
        <v>89960</v>
      </c>
      <c r="D31" s="35">
        <f t="shared" si="2"/>
        <v>3868.2799999999997</v>
      </c>
      <c r="E31" s="36">
        <f t="shared" si="3"/>
        <v>12551.611284494549</v>
      </c>
      <c r="F31" s="139">
        <f t="shared" si="4"/>
        <v>1046</v>
      </c>
      <c r="G31" s="8"/>
      <c r="H31" s="8">
        <v>1600</v>
      </c>
      <c r="I31" s="8">
        <v>1200</v>
      </c>
      <c r="J31" s="8">
        <v>400</v>
      </c>
      <c r="K31" s="8">
        <v>400</v>
      </c>
      <c r="L31" s="8">
        <v>800</v>
      </c>
      <c r="M31" s="8">
        <v>1200</v>
      </c>
      <c r="N31" s="133">
        <v>800</v>
      </c>
      <c r="O31" s="133">
        <v>1000</v>
      </c>
      <c r="P31" s="133">
        <v>1200</v>
      </c>
      <c r="Q31" s="133">
        <v>800</v>
      </c>
      <c r="R31" s="133">
        <v>400</v>
      </c>
      <c r="S31" s="118">
        <f t="shared" si="5"/>
        <v>9800</v>
      </c>
      <c r="T31" s="60">
        <f t="shared" si="1"/>
        <v>890.90909090909088</v>
      </c>
      <c r="U31" s="61">
        <f t="shared" si="9"/>
        <v>2800</v>
      </c>
      <c r="V31" s="61">
        <f t="shared" si="6"/>
        <v>1600</v>
      </c>
      <c r="W31" s="61">
        <f t="shared" si="7"/>
        <v>3000</v>
      </c>
      <c r="X31" s="62">
        <f t="shared" si="8"/>
        <v>2400</v>
      </c>
    </row>
    <row r="32" spans="1:24" x14ac:dyDescent="0.3">
      <c r="A32" s="38">
        <v>27</v>
      </c>
      <c r="B32" s="39" t="s">
        <v>30</v>
      </c>
      <c r="C32" s="34">
        <f>tOPV!C32</f>
        <v>320468</v>
      </c>
      <c r="D32" s="35">
        <f t="shared" si="2"/>
        <v>13780.124</v>
      </c>
      <c r="E32" s="36">
        <f t="shared" si="3"/>
        <v>44713.09209781458</v>
      </c>
      <c r="F32" s="139">
        <f t="shared" si="4"/>
        <v>3728</v>
      </c>
      <c r="G32" s="8"/>
      <c r="H32" s="8">
        <v>3800</v>
      </c>
      <c r="I32" s="8">
        <v>3800</v>
      </c>
      <c r="J32" s="8">
        <v>3000</v>
      </c>
      <c r="K32" s="8">
        <v>3800</v>
      </c>
      <c r="L32" s="8">
        <v>3800</v>
      </c>
      <c r="M32" s="8">
        <v>3800</v>
      </c>
      <c r="N32" s="133">
        <v>3800</v>
      </c>
      <c r="O32" s="133">
        <v>3800</v>
      </c>
      <c r="P32" s="133">
        <v>3800</v>
      </c>
      <c r="Q32" s="133">
        <v>3800</v>
      </c>
      <c r="R32" s="133">
        <v>2000</v>
      </c>
      <c r="S32" s="118">
        <f t="shared" si="5"/>
        <v>39200</v>
      </c>
      <c r="T32" s="60">
        <f t="shared" si="1"/>
        <v>3563.6363636363635</v>
      </c>
      <c r="U32" s="61">
        <f t="shared" si="9"/>
        <v>7600</v>
      </c>
      <c r="V32" s="61">
        <f t="shared" si="6"/>
        <v>10600</v>
      </c>
      <c r="W32" s="61">
        <f t="shared" si="7"/>
        <v>11400</v>
      </c>
      <c r="X32" s="62">
        <f t="shared" si="8"/>
        <v>9600</v>
      </c>
    </row>
    <row r="33" spans="1:24" x14ac:dyDescent="0.3">
      <c r="A33" s="38">
        <v>28</v>
      </c>
      <c r="B33" s="39" t="s">
        <v>31</v>
      </c>
      <c r="C33" s="34">
        <f>tOPV!C33</f>
        <v>182579</v>
      </c>
      <c r="D33" s="35">
        <f t="shared" si="2"/>
        <v>7850.896999999999</v>
      </c>
      <c r="E33" s="36">
        <f t="shared" si="3"/>
        <v>25474.217838058361</v>
      </c>
      <c r="F33" s="139">
        <f t="shared" si="4"/>
        <v>2124</v>
      </c>
      <c r="G33" s="8"/>
      <c r="H33" s="8">
        <v>2200</v>
      </c>
      <c r="I33" s="8">
        <v>2200</v>
      </c>
      <c r="J33" s="8">
        <v>2200</v>
      </c>
      <c r="K33" s="8">
        <v>2000</v>
      </c>
      <c r="L33" s="8">
        <v>2000</v>
      </c>
      <c r="M33" s="8">
        <v>2200</v>
      </c>
      <c r="N33" s="133">
        <v>1200</v>
      </c>
      <c r="O33" s="133">
        <v>2000</v>
      </c>
      <c r="P33" s="133">
        <v>1000</v>
      </c>
      <c r="Q33" s="133">
        <v>2000</v>
      </c>
      <c r="R33" s="133">
        <v>2000</v>
      </c>
      <c r="S33" s="118">
        <f t="shared" si="5"/>
        <v>21000</v>
      </c>
      <c r="T33" s="60">
        <f>IFERROR((SUMIF(G33:R33,"&gt;0" )/COUNTIF(G33:R33,"&gt;0")),"")</f>
        <v>1909.090909090909</v>
      </c>
      <c r="U33" s="61">
        <f t="shared" si="9"/>
        <v>4400</v>
      </c>
      <c r="V33" s="61">
        <f t="shared" si="6"/>
        <v>6200</v>
      </c>
      <c r="W33" s="61">
        <f t="shared" si="7"/>
        <v>5400</v>
      </c>
      <c r="X33" s="62">
        <f t="shared" si="8"/>
        <v>5000</v>
      </c>
    </row>
    <row r="34" spans="1:24" x14ac:dyDescent="0.3">
      <c r="A34" s="38">
        <v>29</v>
      </c>
      <c r="B34" s="39" t="s">
        <v>32</v>
      </c>
      <c r="C34" s="34">
        <f>tOPV!C34</f>
        <v>160075</v>
      </c>
      <c r="D34" s="35">
        <f t="shared" si="2"/>
        <v>6883.2249999999995</v>
      </c>
      <c r="E34" s="36">
        <f t="shared" si="3"/>
        <v>22334.361675916687</v>
      </c>
      <c r="F34" s="139">
        <f t="shared" si="4"/>
        <v>1862</v>
      </c>
      <c r="G34" s="8"/>
      <c r="H34" s="8">
        <v>2000</v>
      </c>
      <c r="I34" s="8">
        <v>2000</v>
      </c>
      <c r="J34" s="8">
        <v>800</v>
      </c>
      <c r="K34" s="8">
        <v>1000</v>
      </c>
      <c r="L34" s="8">
        <v>2000</v>
      </c>
      <c r="M34" s="8">
        <v>2000</v>
      </c>
      <c r="N34" s="133">
        <v>1000</v>
      </c>
      <c r="O34" s="133">
        <v>800</v>
      </c>
      <c r="P34" s="133">
        <v>2000</v>
      </c>
      <c r="Q34" s="133">
        <v>2000</v>
      </c>
      <c r="R34" s="133">
        <v>2000</v>
      </c>
      <c r="S34" s="118">
        <f t="shared" si="5"/>
        <v>17600</v>
      </c>
      <c r="T34" s="60">
        <f t="shared" si="1"/>
        <v>1600</v>
      </c>
      <c r="U34" s="61">
        <f t="shared" si="9"/>
        <v>4000</v>
      </c>
      <c r="V34" s="61">
        <f t="shared" si="6"/>
        <v>3800</v>
      </c>
      <c r="W34" s="61">
        <f t="shared" si="7"/>
        <v>3800</v>
      </c>
      <c r="X34" s="62">
        <f t="shared" si="8"/>
        <v>6000</v>
      </c>
    </row>
    <row r="35" spans="1:24" x14ac:dyDescent="0.3">
      <c r="A35" s="38">
        <v>30</v>
      </c>
      <c r="B35" s="39" t="s">
        <v>33</v>
      </c>
      <c r="C35" s="34">
        <f>tOPV!C35</f>
        <v>443733</v>
      </c>
      <c r="D35" s="35">
        <f t="shared" si="2"/>
        <v>19080.519</v>
      </c>
      <c r="E35" s="36">
        <f t="shared" si="3"/>
        <v>61911.562139869064</v>
      </c>
      <c r="F35" s="139">
        <f t="shared" si="4"/>
        <v>5160</v>
      </c>
      <c r="G35" s="8"/>
      <c r="H35" s="8">
        <v>5200</v>
      </c>
      <c r="I35" s="8">
        <v>5200</v>
      </c>
      <c r="J35" s="8">
        <v>5200</v>
      </c>
      <c r="K35" s="8">
        <v>5200</v>
      </c>
      <c r="L35" s="8">
        <v>5200</v>
      </c>
      <c r="M35" s="8">
        <v>5200</v>
      </c>
      <c r="N35" s="133">
        <v>5200</v>
      </c>
      <c r="O35" s="133">
        <v>5200</v>
      </c>
      <c r="P35" s="133">
        <v>5200</v>
      </c>
      <c r="Q35" s="133">
        <v>2600</v>
      </c>
      <c r="R35" s="133">
        <v>0</v>
      </c>
      <c r="S35" s="118">
        <f t="shared" si="5"/>
        <v>49400</v>
      </c>
      <c r="T35" s="60">
        <f t="shared" si="1"/>
        <v>4940</v>
      </c>
      <c r="U35" s="61">
        <f t="shared" si="9"/>
        <v>10400</v>
      </c>
      <c r="V35" s="61">
        <f t="shared" si="6"/>
        <v>15600</v>
      </c>
      <c r="W35" s="61">
        <f t="shared" si="7"/>
        <v>15600</v>
      </c>
      <c r="X35" s="62">
        <f t="shared" si="8"/>
        <v>7800</v>
      </c>
    </row>
    <row r="36" spans="1:24" x14ac:dyDescent="0.3">
      <c r="A36" s="38">
        <v>31</v>
      </c>
      <c r="B36" s="39" t="s">
        <v>34</v>
      </c>
      <c r="C36" s="34">
        <f>tOPV!C36</f>
        <v>573903</v>
      </c>
      <c r="D36" s="35">
        <f t="shared" si="2"/>
        <v>24677.828999999998</v>
      </c>
      <c r="E36" s="36">
        <f t="shared" si="3"/>
        <v>80073.447876892795</v>
      </c>
      <c r="F36" s="139">
        <f t="shared" si="4"/>
        <v>6674</v>
      </c>
      <c r="G36" s="8"/>
      <c r="H36" s="8">
        <v>6800</v>
      </c>
      <c r="I36" s="8">
        <v>6800</v>
      </c>
      <c r="J36" s="8">
        <v>6800</v>
      </c>
      <c r="K36" s="8">
        <v>6800</v>
      </c>
      <c r="L36" s="8">
        <v>6800</v>
      </c>
      <c r="M36" s="8">
        <v>6800</v>
      </c>
      <c r="N36" s="133">
        <v>6800</v>
      </c>
      <c r="O36" s="133">
        <v>6800</v>
      </c>
      <c r="P36" s="133">
        <v>6800</v>
      </c>
      <c r="Q36" s="133">
        <v>6600</v>
      </c>
      <c r="R36" s="133">
        <v>6800</v>
      </c>
      <c r="S36" s="118">
        <f t="shared" si="5"/>
        <v>74600</v>
      </c>
      <c r="T36" s="60">
        <f t="shared" si="1"/>
        <v>6781.818181818182</v>
      </c>
      <c r="U36" s="61">
        <f t="shared" si="9"/>
        <v>13600</v>
      </c>
      <c r="V36" s="61">
        <f t="shared" si="6"/>
        <v>20400</v>
      </c>
      <c r="W36" s="61">
        <f t="shared" si="7"/>
        <v>20400</v>
      </c>
      <c r="X36" s="62">
        <f t="shared" si="8"/>
        <v>20200</v>
      </c>
    </row>
    <row r="37" spans="1:24" x14ac:dyDescent="0.3">
      <c r="A37" s="38">
        <v>32</v>
      </c>
      <c r="B37" s="39" t="s">
        <v>35</v>
      </c>
      <c r="C37" s="34">
        <f>tOPV!C37</f>
        <v>248083</v>
      </c>
      <c r="D37" s="35">
        <f t="shared" si="2"/>
        <v>10667.569</v>
      </c>
      <c r="E37" s="36">
        <f t="shared" si="3"/>
        <v>34613.621412753018</v>
      </c>
      <c r="F37" s="139">
        <f t="shared" si="4"/>
        <v>2886</v>
      </c>
      <c r="G37" s="8"/>
      <c r="H37" s="8">
        <v>3000</v>
      </c>
      <c r="I37" s="8">
        <v>3000</v>
      </c>
      <c r="J37" s="8">
        <v>3000</v>
      </c>
      <c r="K37" s="8">
        <v>3000</v>
      </c>
      <c r="L37" s="8">
        <v>3000</v>
      </c>
      <c r="M37" s="8">
        <v>3000</v>
      </c>
      <c r="N37" s="133">
        <v>2000</v>
      </c>
      <c r="O37" s="133">
        <v>2000</v>
      </c>
      <c r="P37" s="133">
        <v>3000</v>
      </c>
      <c r="Q37" s="133">
        <v>3000</v>
      </c>
      <c r="R37" s="133">
        <v>1000</v>
      </c>
      <c r="S37" s="118">
        <f t="shared" si="5"/>
        <v>29000</v>
      </c>
      <c r="T37" s="60">
        <f t="shared" si="1"/>
        <v>2636.3636363636365</v>
      </c>
      <c r="U37" s="61">
        <f t="shared" si="9"/>
        <v>6000</v>
      </c>
      <c r="V37" s="61">
        <f t="shared" si="6"/>
        <v>9000</v>
      </c>
      <c r="W37" s="61">
        <f t="shared" si="7"/>
        <v>7000</v>
      </c>
      <c r="X37" s="62">
        <f t="shared" si="8"/>
        <v>7000</v>
      </c>
    </row>
    <row r="38" spans="1:24" x14ac:dyDescent="0.3">
      <c r="A38" s="38">
        <v>33</v>
      </c>
      <c r="B38" s="39" t="s">
        <v>36</v>
      </c>
      <c r="C38" s="34">
        <f>tOPV!C38</f>
        <v>506388</v>
      </c>
      <c r="D38" s="35">
        <f t="shared" si="2"/>
        <v>21774.683999999997</v>
      </c>
      <c r="E38" s="36">
        <f t="shared" si="3"/>
        <v>70653.460817392464</v>
      </c>
      <c r="F38" s="139">
        <f t="shared" si="4"/>
        <v>5888</v>
      </c>
      <c r="G38" s="8"/>
      <c r="H38" s="8">
        <v>6000</v>
      </c>
      <c r="I38" s="8">
        <v>6000</v>
      </c>
      <c r="J38" s="8">
        <v>6000</v>
      </c>
      <c r="K38" s="8">
        <v>6000</v>
      </c>
      <c r="L38" s="8">
        <v>6000</v>
      </c>
      <c r="M38" s="8">
        <v>6000</v>
      </c>
      <c r="N38" s="133">
        <v>6000</v>
      </c>
      <c r="O38" s="133">
        <v>6000</v>
      </c>
      <c r="P38" s="133">
        <v>6000</v>
      </c>
      <c r="Q38" s="133">
        <v>6000</v>
      </c>
      <c r="R38" s="133">
        <v>6000</v>
      </c>
      <c r="S38" s="118">
        <f t="shared" si="5"/>
        <v>66000</v>
      </c>
      <c r="T38" s="60">
        <f t="shared" si="1"/>
        <v>6000</v>
      </c>
      <c r="U38" s="61">
        <f t="shared" si="9"/>
        <v>12000</v>
      </c>
      <c r="V38" s="61">
        <f t="shared" si="6"/>
        <v>18000</v>
      </c>
      <c r="W38" s="61">
        <f t="shared" si="7"/>
        <v>18000</v>
      </c>
      <c r="X38" s="62">
        <f t="shared" si="8"/>
        <v>18000</v>
      </c>
    </row>
    <row r="39" spans="1:24" x14ac:dyDescent="0.3">
      <c r="A39" s="38">
        <v>34</v>
      </c>
      <c r="B39" s="39" t="s">
        <v>37</v>
      </c>
      <c r="C39" s="34">
        <f>tOPV!C39</f>
        <v>492116</v>
      </c>
      <c r="D39" s="35">
        <f t="shared" si="2"/>
        <v>21160.987999999998</v>
      </c>
      <c r="E39" s="36">
        <f t="shared" si="3"/>
        <v>68662.169173858594</v>
      </c>
      <c r="F39" s="139">
        <f t="shared" si="4"/>
        <v>5722</v>
      </c>
      <c r="G39" s="8"/>
      <c r="H39" s="8">
        <v>5800</v>
      </c>
      <c r="I39" s="8">
        <v>5800</v>
      </c>
      <c r="J39" s="8">
        <v>5800</v>
      </c>
      <c r="K39" s="8">
        <v>5800</v>
      </c>
      <c r="L39" s="8">
        <v>5000</v>
      </c>
      <c r="M39" s="8">
        <v>5800</v>
      </c>
      <c r="N39" s="133">
        <v>5800</v>
      </c>
      <c r="O39" s="133">
        <v>5800</v>
      </c>
      <c r="P39" s="133">
        <v>5800</v>
      </c>
      <c r="Q39" s="133">
        <v>3000</v>
      </c>
      <c r="R39" s="133">
        <v>5000</v>
      </c>
      <c r="S39" s="118">
        <f t="shared" si="5"/>
        <v>59400</v>
      </c>
      <c r="T39" s="60">
        <f t="shared" si="1"/>
        <v>5400</v>
      </c>
      <c r="U39" s="61">
        <f t="shared" si="9"/>
        <v>11600</v>
      </c>
      <c r="V39" s="61">
        <f t="shared" si="6"/>
        <v>16600</v>
      </c>
      <c r="W39" s="61">
        <f t="shared" si="7"/>
        <v>17400</v>
      </c>
      <c r="X39" s="62">
        <f t="shared" si="8"/>
        <v>13800</v>
      </c>
    </row>
    <row r="40" spans="1:24" x14ac:dyDescent="0.3">
      <c r="A40" s="38">
        <v>35</v>
      </c>
      <c r="B40" s="39" t="s">
        <v>38</v>
      </c>
      <c r="C40" s="34">
        <f>tOPV!C40</f>
        <v>468256</v>
      </c>
      <c r="D40" s="35">
        <f t="shared" si="2"/>
        <v>20135.007999999998</v>
      </c>
      <c r="E40" s="36">
        <f t="shared" si="3"/>
        <v>65333.117981683856</v>
      </c>
      <c r="F40" s="139">
        <f t="shared" si="4"/>
        <v>5446</v>
      </c>
      <c r="G40" s="8"/>
      <c r="H40" s="8">
        <v>5600</v>
      </c>
      <c r="I40" s="8">
        <v>5600</v>
      </c>
      <c r="J40" s="8">
        <v>5600</v>
      </c>
      <c r="K40" s="8">
        <v>5600</v>
      </c>
      <c r="L40" s="8">
        <v>5600</v>
      </c>
      <c r="M40" s="8">
        <v>5600</v>
      </c>
      <c r="N40" s="133">
        <v>5600</v>
      </c>
      <c r="O40" s="133">
        <v>5600</v>
      </c>
      <c r="P40" s="133">
        <v>5600</v>
      </c>
      <c r="Q40" s="133">
        <v>5600</v>
      </c>
      <c r="R40" s="133">
        <v>5600</v>
      </c>
      <c r="S40" s="118">
        <f t="shared" si="5"/>
        <v>61600</v>
      </c>
      <c r="T40" s="60">
        <f t="shared" si="1"/>
        <v>5600</v>
      </c>
      <c r="U40" s="61">
        <f t="shared" si="9"/>
        <v>11200</v>
      </c>
      <c r="V40" s="61">
        <f t="shared" si="6"/>
        <v>16800</v>
      </c>
      <c r="W40" s="61">
        <f t="shared" si="7"/>
        <v>16800</v>
      </c>
      <c r="X40" s="62">
        <f t="shared" si="8"/>
        <v>16800</v>
      </c>
    </row>
    <row r="41" spans="1:24" x14ac:dyDescent="0.3">
      <c r="A41" s="38">
        <v>36</v>
      </c>
      <c r="B41" s="39" t="s">
        <v>39</v>
      </c>
      <c r="C41" s="34">
        <f>tOPV!C41</f>
        <v>169274</v>
      </c>
      <c r="D41" s="35">
        <f t="shared" si="2"/>
        <v>7278.7819999999992</v>
      </c>
      <c r="E41" s="36">
        <f t="shared" si="3"/>
        <v>23617.846249127728</v>
      </c>
      <c r="F41" s="139">
        <f t="shared" si="4"/>
        <v>1970</v>
      </c>
      <c r="G41" s="8"/>
      <c r="H41" s="8">
        <v>2000</v>
      </c>
      <c r="I41" s="8">
        <v>2000</v>
      </c>
      <c r="J41" s="8">
        <v>0</v>
      </c>
      <c r="K41" s="8">
        <v>2000</v>
      </c>
      <c r="L41" s="8">
        <v>1000</v>
      </c>
      <c r="M41" s="8">
        <v>2000</v>
      </c>
      <c r="N41" s="133">
        <v>600</v>
      </c>
      <c r="O41" s="133">
        <v>2000</v>
      </c>
      <c r="P41" s="133">
        <v>0</v>
      </c>
      <c r="Q41" s="133">
        <v>2000</v>
      </c>
      <c r="R41" s="133">
        <v>0</v>
      </c>
      <c r="S41" s="118">
        <f t="shared" si="5"/>
        <v>13600</v>
      </c>
      <c r="T41" s="60">
        <f t="shared" si="1"/>
        <v>1700</v>
      </c>
      <c r="U41" s="61">
        <f t="shared" si="9"/>
        <v>4000</v>
      </c>
      <c r="V41" s="61">
        <f t="shared" si="6"/>
        <v>3000</v>
      </c>
      <c r="W41" s="61">
        <f t="shared" si="7"/>
        <v>4600</v>
      </c>
      <c r="X41" s="62">
        <f t="shared" si="8"/>
        <v>2000</v>
      </c>
    </row>
    <row r="42" spans="1:24" x14ac:dyDescent="0.3">
      <c r="A42" s="38">
        <v>37</v>
      </c>
      <c r="B42" s="39" t="s">
        <v>40</v>
      </c>
      <c r="C42" s="34">
        <f>tOPV!C42</f>
        <v>534160</v>
      </c>
      <c r="D42" s="35">
        <f t="shared" si="2"/>
        <v>22968.879999999997</v>
      </c>
      <c r="E42" s="36">
        <f t="shared" si="3"/>
        <v>74528.331299751095</v>
      </c>
      <c r="F42" s="139">
        <f t="shared" si="4"/>
        <v>6212</v>
      </c>
      <c r="G42" s="8"/>
      <c r="H42" s="8">
        <v>6400</v>
      </c>
      <c r="I42" s="8">
        <v>6400</v>
      </c>
      <c r="J42" s="8">
        <v>6400</v>
      </c>
      <c r="K42" s="8">
        <v>6400</v>
      </c>
      <c r="L42" s="8">
        <v>6400</v>
      </c>
      <c r="M42" s="8">
        <v>6400</v>
      </c>
      <c r="N42" s="133">
        <v>6400</v>
      </c>
      <c r="O42" s="133">
        <v>6400</v>
      </c>
      <c r="P42" s="133">
        <v>6400</v>
      </c>
      <c r="Q42" s="133">
        <v>6400</v>
      </c>
      <c r="R42" s="133">
        <v>6400</v>
      </c>
      <c r="S42" s="118">
        <f t="shared" si="5"/>
        <v>70400</v>
      </c>
      <c r="T42" s="60">
        <f t="shared" si="1"/>
        <v>6400</v>
      </c>
      <c r="U42" s="61">
        <f t="shared" si="9"/>
        <v>12800</v>
      </c>
      <c r="V42" s="61">
        <f t="shared" si="6"/>
        <v>19200</v>
      </c>
      <c r="W42" s="61">
        <f t="shared" si="7"/>
        <v>19200</v>
      </c>
      <c r="X42" s="62">
        <f t="shared" si="8"/>
        <v>19200</v>
      </c>
    </row>
    <row r="43" spans="1:24" x14ac:dyDescent="0.3">
      <c r="A43" s="38">
        <v>38</v>
      </c>
      <c r="B43" s="39" t="s">
        <v>41</v>
      </c>
      <c r="C43" s="34">
        <f>tOPV!C43</f>
        <v>474216</v>
      </c>
      <c r="D43" s="35">
        <f t="shared" si="2"/>
        <v>20391.287999999997</v>
      </c>
      <c r="E43" s="36">
        <f t="shared" si="3"/>
        <v>66164.683157935375</v>
      </c>
      <c r="F43" s="139">
        <f t="shared" si="4"/>
        <v>5514</v>
      </c>
      <c r="G43" s="8"/>
      <c r="H43" s="8">
        <v>5600</v>
      </c>
      <c r="I43" s="8">
        <v>5600</v>
      </c>
      <c r="J43" s="8">
        <v>5000</v>
      </c>
      <c r="K43" s="8">
        <v>5000</v>
      </c>
      <c r="L43" s="8">
        <v>5600</v>
      </c>
      <c r="M43" s="8">
        <v>5600</v>
      </c>
      <c r="N43" s="133">
        <v>5600</v>
      </c>
      <c r="O43" s="133">
        <v>5600</v>
      </c>
      <c r="P43" s="133">
        <v>5600</v>
      </c>
      <c r="Q43" s="133">
        <v>5600</v>
      </c>
      <c r="R43" s="133">
        <v>5600</v>
      </c>
      <c r="S43" s="118">
        <f t="shared" si="5"/>
        <v>60400</v>
      </c>
      <c r="T43" s="60">
        <f t="shared" si="1"/>
        <v>5490.909090909091</v>
      </c>
      <c r="U43" s="61">
        <f t="shared" si="9"/>
        <v>11200</v>
      </c>
      <c r="V43" s="61">
        <f t="shared" si="6"/>
        <v>15600</v>
      </c>
      <c r="W43" s="61">
        <f t="shared" si="7"/>
        <v>16800</v>
      </c>
      <c r="X43" s="62">
        <f t="shared" si="8"/>
        <v>16800</v>
      </c>
    </row>
    <row r="44" spans="1:24" x14ac:dyDescent="0.3">
      <c r="A44" s="38">
        <v>39</v>
      </c>
      <c r="B44" s="39" t="s">
        <v>42</v>
      </c>
      <c r="C44" s="34">
        <f>tOPV!C44</f>
        <v>213374</v>
      </c>
      <c r="D44" s="35">
        <f t="shared" si="2"/>
        <v>9175.0819999999985</v>
      </c>
      <c r="E44" s="36">
        <f t="shared" si="3"/>
        <v>29770.870455955312</v>
      </c>
      <c r="F44" s="139">
        <f t="shared" si="4"/>
        <v>2482</v>
      </c>
      <c r="G44" s="8"/>
      <c r="H44" s="8">
        <v>2600</v>
      </c>
      <c r="I44" s="8">
        <v>2400</v>
      </c>
      <c r="J44" s="8">
        <v>2400</v>
      </c>
      <c r="K44" s="8">
        <v>2400</v>
      </c>
      <c r="L44" s="8">
        <v>2400</v>
      </c>
      <c r="M44" s="8">
        <v>2600</v>
      </c>
      <c r="N44" s="133">
        <v>2400</v>
      </c>
      <c r="O44" s="133">
        <v>2400</v>
      </c>
      <c r="P44" s="133">
        <v>2400</v>
      </c>
      <c r="Q44" s="133">
        <v>2400</v>
      </c>
      <c r="R44" s="133">
        <v>2400</v>
      </c>
      <c r="S44" s="118">
        <f t="shared" si="5"/>
        <v>26800</v>
      </c>
      <c r="T44" s="60">
        <f t="shared" si="1"/>
        <v>2436.3636363636365</v>
      </c>
      <c r="U44" s="61">
        <f t="shared" si="9"/>
        <v>5000</v>
      </c>
      <c r="V44" s="61">
        <f t="shared" si="6"/>
        <v>7200</v>
      </c>
      <c r="W44" s="61">
        <f t="shared" si="7"/>
        <v>7400</v>
      </c>
      <c r="X44" s="62">
        <f t="shared" si="8"/>
        <v>7200</v>
      </c>
    </row>
    <row r="45" spans="1:24" x14ac:dyDescent="0.3">
      <c r="A45" s="38">
        <v>40</v>
      </c>
      <c r="B45" s="39" t="s">
        <v>43</v>
      </c>
      <c r="C45" s="34">
        <f>tOPV!C45</f>
        <v>53406</v>
      </c>
      <c r="D45" s="35">
        <f t="shared" si="2"/>
        <v>2296.4579999999996</v>
      </c>
      <c r="E45" s="36">
        <f t="shared" si="3"/>
        <v>7451.4378863907941</v>
      </c>
      <c r="F45" s="139">
        <f t="shared" si="4"/>
        <v>622</v>
      </c>
      <c r="G45" s="8"/>
      <c r="H45" s="8">
        <v>800</v>
      </c>
      <c r="I45" s="8">
        <v>800</v>
      </c>
      <c r="J45" s="8">
        <v>0</v>
      </c>
      <c r="K45" s="8">
        <v>800</v>
      </c>
      <c r="L45" s="8">
        <v>800</v>
      </c>
      <c r="M45" s="8">
        <v>800</v>
      </c>
      <c r="N45" s="133">
        <v>800</v>
      </c>
      <c r="O45" s="133">
        <v>0</v>
      </c>
      <c r="P45" s="133">
        <v>800</v>
      </c>
      <c r="Q45" s="133">
        <v>800</v>
      </c>
      <c r="R45" s="133">
        <v>800</v>
      </c>
      <c r="S45" s="118">
        <f t="shared" si="5"/>
        <v>7200</v>
      </c>
      <c r="T45" s="60">
        <f t="shared" si="1"/>
        <v>800</v>
      </c>
      <c r="U45" s="61">
        <f t="shared" si="9"/>
        <v>1600</v>
      </c>
      <c r="V45" s="61">
        <f t="shared" si="6"/>
        <v>1600</v>
      </c>
      <c r="W45" s="61">
        <f t="shared" si="7"/>
        <v>1600</v>
      </c>
      <c r="X45" s="62">
        <f t="shared" si="8"/>
        <v>2400</v>
      </c>
    </row>
    <row r="46" spans="1:24" x14ac:dyDescent="0.3">
      <c r="A46" s="38">
        <v>41</v>
      </c>
      <c r="B46" s="39" t="s">
        <v>44</v>
      </c>
      <c r="C46" s="34">
        <f>tOPV!C46</f>
        <v>236927</v>
      </c>
      <c r="D46" s="35">
        <f t="shared" si="2"/>
        <v>10187.860999999999</v>
      </c>
      <c r="E46" s="36">
        <f t="shared" si="3"/>
        <v>33057.087670091598</v>
      </c>
      <c r="F46" s="139">
        <f t="shared" si="4"/>
        <v>2756</v>
      </c>
      <c r="G46" s="8"/>
      <c r="H46" s="8">
        <v>2800</v>
      </c>
      <c r="I46" s="8">
        <v>300</v>
      </c>
      <c r="J46" s="8">
        <v>2800</v>
      </c>
      <c r="K46" s="8">
        <v>2600</v>
      </c>
      <c r="L46" s="8">
        <v>2600</v>
      </c>
      <c r="M46" s="8">
        <v>2800</v>
      </c>
      <c r="N46" s="133">
        <v>2800</v>
      </c>
      <c r="O46" s="133">
        <v>2800</v>
      </c>
      <c r="P46" s="133">
        <v>2800</v>
      </c>
      <c r="Q46" s="133">
        <v>2600</v>
      </c>
      <c r="R46" s="133">
        <v>2600</v>
      </c>
      <c r="S46" s="118">
        <f t="shared" si="5"/>
        <v>27500</v>
      </c>
      <c r="T46" s="60">
        <f t="shared" si="1"/>
        <v>2500</v>
      </c>
      <c r="U46" s="61">
        <f t="shared" si="9"/>
        <v>3100</v>
      </c>
      <c r="V46" s="61">
        <f t="shared" si="6"/>
        <v>8000</v>
      </c>
      <c r="W46" s="61">
        <f t="shared" si="7"/>
        <v>8400</v>
      </c>
      <c r="X46" s="62">
        <f t="shared" si="8"/>
        <v>8000</v>
      </c>
    </row>
    <row r="47" spans="1:24" x14ac:dyDescent="0.3">
      <c r="A47" s="38">
        <v>42</v>
      </c>
      <c r="B47" s="39" t="s">
        <v>45</v>
      </c>
      <c r="C47" s="34">
        <f>tOPV!C47</f>
        <v>184131</v>
      </c>
      <c r="D47" s="35">
        <f t="shared" si="2"/>
        <v>7917.6329999999998</v>
      </c>
      <c r="E47" s="36">
        <f t="shared" si="3"/>
        <v>25690.759642343997</v>
      </c>
      <c r="F47" s="139">
        <f t="shared" si="4"/>
        <v>2142</v>
      </c>
      <c r="G47" s="8"/>
      <c r="H47" s="8">
        <v>2200</v>
      </c>
      <c r="I47" s="8">
        <v>2000</v>
      </c>
      <c r="J47" s="8">
        <v>2200</v>
      </c>
      <c r="K47" s="8">
        <v>1000</v>
      </c>
      <c r="L47" s="8">
        <v>2000</v>
      </c>
      <c r="M47" s="8">
        <v>2200</v>
      </c>
      <c r="N47" s="133">
        <v>1000</v>
      </c>
      <c r="O47" s="133">
        <v>2000</v>
      </c>
      <c r="P47" s="133">
        <v>2200</v>
      </c>
      <c r="Q47" s="133">
        <v>2000</v>
      </c>
      <c r="R47" s="133">
        <v>2000</v>
      </c>
      <c r="S47" s="118">
        <f t="shared" si="5"/>
        <v>20800</v>
      </c>
      <c r="T47" s="60">
        <f t="shared" si="1"/>
        <v>1890.909090909091</v>
      </c>
      <c r="U47" s="61">
        <f t="shared" si="9"/>
        <v>4200</v>
      </c>
      <c r="V47" s="61">
        <f t="shared" si="6"/>
        <v>5200</v>
      </c>
      <c r="W47" s="61">
        <f t="shared" si="7"/>
        <v>5200</v>
      </c>
      <c r="X47" s="62">
        <f t="shared" si="8"/>
        <v>6200</v>
      </c>
    </row>
    <row r="48" spans="1:24" x14ac:dyDescent="0.3">
      <c r="A48" s="38">
        <v>43</v>
      </c>
      <c r="B48" s="39" t="s">
        <v>46</v>
      </c>
      <c r="C48" s="34">
        <f>tOPV!C48</f>
        <v>1516210</v>
      </c>
      <c r="D48" s="35">
        <f t="shared" si="2"/>
        <v>65197.029999999992</v>
      </c>
      <c r="E48" s="36">
        <f t="shared" si="3"/>
        <v>211548.22749737083</v>
      </c>
      <c r="F48" s="139">
        <f t="shared" si="4"/>
        <v>17630</v>
      </c>
      <c r="G48" s="8"/>
      <c r="H48" s="8">
        <v>17800</v>
      </c>
      <c r="I48" s="8">
        <v>47200</v>
      </c>
      <c r="J48" s="8">
        <v>17800</v>
      </c>
      <c r="K48" s="8">
        <v>17800</v>
      </c>
      <c r="L48" s="8">
        <v>17800</v>
      </c>
      <c r="M48" s="8">
        <v>17800</v>
      </c>
      <c r="N48" s="133">
        <v>17800</v>
      </c>
      <c r="O48" s="133">
        <v>17800</v>
      </c>
      <c r="P48" s="133">
        <v>17800</v>
      </c>
      <c r="Q48" s="133">
        <v>17800</v>
      </c>
      <c r="R48" s="133">
        <v>17800</v>
      </c>
      <c r="S48" s="118">
        <f t="shared" si="5"/>
        <v>225200</v>
      </c>
      <c r="T48" s="60">
        <f t="shared" si="1"/>
        <v>20472.727272727272</v>
      </c>
      <c r="U48" s="61">
        <f t="shared" si="9"/>
        <v>65000</v>
      </c>
      <c r="V48" s="61">
        <f t="shared" si="6"/>
        <v>53400</v>
      </c>
      <c r="W48" s="61">
        <f t="shared" si="7"/>
        <v>53400</v>
      </c>
      <c r="X48" s="62">
        <f t="shared" si="8"/>
        <v>53400</v>
      </c>
    </row>
    <row r="49" spans="1:24" x14ac:dyDescent="0.3">
      <c r="A49" s="38">
        <v>44</v>
      </c>
      <c r="B49" s="39" t="s">
        <v>47</v>
      </c>
      <c r="C49" s="34">
        <f>tOPV!C49</f>
        <v>490255</v>
      </c>
      <c r="D49" s="35">
        <f t="shared" si="2"/>
        <v>21080.964999999997</v>
      </c>
      <c r="E49" s="36">
        <f t="shared" si="3"/>
        <v>68402.514342817638</v>
      </c>
      <c r="F49" s="139">
        <f t="shared" si="4"/>
        <v>5702</v>
      </c>
      <c r="G49" s="8"/>
      <c r="H49" s="8">
        <v>5800</v>
      </c>
      <c r="I49" s="8">
        <v>5800</v>
      </c>
      <c r="J49" s="8">
        <v>5800</v>
      </c>
      <c r="K49" s="8">
        <v>5800</v>
      </c>
      <c r="L49" s="8">
        <v>5800</v>
      </c>
      <c r="M49" s="8">
        <v>5800</v>
      </c>
      <c r="N49" s="133">
        <v>5800</v>
      </c>
      <c r="O49" s="133">
        <v>5800</v>
      </c>
      <c r="P49" s="133">
        <v>5800</v>
      </c>
      <c r="Q49" s="133">
        <v>5800</v>
      </c>
      <c r="R49" s="133">
        <v>0</v>
      </c>
      <c r="S49" s="118">
        <f t="shared" si="5"/>
        <v>58000</v>
      </c>
      <c r="T49" s="60">
        <f t="shared" si="1"/>
        <v>5800</v>
      </c>
      <c r="U49" s="61">
        <f t="shared" si="9"/>
        <v>11600</v>
      </c>
      <c r="V49" s="61">
        <f t="shared" si="6"/>
        <v>17400</v>
      </c>
      <c r="W49" s="61">
        <f t="shared" si="7"/>
        <v>17400</v>
      </c>
      <c r="X49" s="62">
        <f t="shared" si="8"/>
        <v>11600</v>
      </c>
    </row>
    <row r="50" spans="1:24" x14ac:dyDescent="0.3">
      <c r="A50" s="38">
        <v>45</v>
      </c>
      <c r="B50" s="39" t="s">
        <v>48</v>
      </c>
      <c r="C50" s="34">
        <f>tOPV!C50</f>
        <v>421470</v>
      </c>
      <c r="D50" s="35">
        <f t="shared" si="2"/>
        <v>18123.21</v>
      </c>
      <c r="E50" s="36">
        <f t="shared" si="3"/>
        <v>58805.331348109357</v>
      </c>
      <c r="F50" s="139">
        <f t="shared" si="4"/>
        <v>4902</v>
      </c>
      <c r="G50" s="8"/>
      <c r="H50" s="8">
        <v>5000</v>
      </c>
      <c r="I50" s="8">
        <v>5000</v>
      </c>
      <c r="J50" s="8">
        <v>5000</v>
      </c>
      <c r="K50" s="8">
        <v>5000</v>
      </c>
      <c r="L50" s="8">
        <v>5000</v>
      </c>
      <c r="M50" s="8">
        <v>5000</v>
      </c>
      <c r="N50" s="133">
        <v>5000</v>
      </c>
      <c r="O50" s="133">
        <v>5000</v>
      </c>
      <c r="P50" s="133">
        <v>5000</v>
      </c>
      <c r="Q50" s="133">
        <v>5000</v>
      </c>
      <c r="R50" s="133">
        <v>5000</v>
      </c>
      <c r="S50" s="118">
        <f t="shared" si="5"/>
        <v>55000</v>
      </c>
      <c r="T50" s="60">
        <f t="shared" si="1"/>
        <v>5000</v>
      </c>
      <c r="U50" s="61">
        <f t="shared" si="9"/>
        <v>10000</v>
      </c>
      <c r="V50" s="61">
        <f t="shared" si="6"/>
        <v>15000</v>
      </c>
      <c r="W50" s="61">
        <f t="shared" si="7"/>
        <v>15000</v>
      </c>
      <c r="X50" s="62">
        <f t="shared" si="8"/>
        <v>15000</v>
      </c>
    </row>
    <row r="51" spans="1:24" x14ac:dyDescent="0.3">
      <c r="A51" s="38">
        <v>46</v>
      </c>
      <c r="B51" s="39" t="s">
        <v>49</v>
      </c>
      <c r="C51" s="34">
        <f>tOPV!C51</f>
        <v>252075</v>
      </c>
      <c r="D51" s="35">
        <f t="shared" si="2"/>
        <v>10839.224999999999</v>
      </c>
      <c r="E51" s="36">
        <f t="shared" si="3"/>
        <v>35170.602651611422</v>
      </c>
      <c r="F51" s="139">
        <f t="shared" si="4"/>
        <v>2932</v>
      </c>
      <c r="G51" s="8"/>
      <c r="H51" s="8">
        <v>3000</v>
      </c>
      <c r="I51" s="8">
        <v>2600</v>
      </c>
      <c r="J51" s="8">
        <v>2000</v>
      </c>
      <c r="K51" s="8">
        <v>2000</v>
      </c>
      <c r="L51" s="8">
        <v>3000</v>
      </c>
      <c r="M51" s="8">
        <v>3000</v>
      </c>
      <c r="N51" s="133">
        <v>2600</v>
      </c>
      <c r="O51" s="133">
        <v>1000</v>
      </c>
      <c r="P51" s="133">
        <v>3000</v>
      </c>
      <c r="Q51" s="133">
        <v>2200</v>
      </c>
      <c r="R51" s="133">
        <v>2200</v>
      </c>
      <c r="S51" s="118">
        <f t="shared" si="5"/>
        <v>26600</v>
      </c>
      <c r="T51" s="60">
        <f t="shared" si="1"/>
        <v>2418.181818181818</v>
      </c>
      <c r="U51" s="61">
        <f t="shared" si="9"/>
        <v>5600</v>
      </c>
      <c r="V51" s="61">
        <f t="shared" si="6"/>
        <v>7000</v>
      </c>
      <c r="W51" s="61">
        <f t="shared" si="7"/>
        <v>6600</v>
      </c>
      <c r="X51" s="62">
        <f t="shared" si="8"/>
        <v>7400</v>
      </c>
    </row>
    <row r="52" spans="1:24" x14ac:dyDescent="0.3">
      <c r="A52" s="38">
        <v>47</v>
      </c>
      <c r="B52" s="39" t="s">
        <v>50</v>
      </c>
      <c r="C52" s="34">
        <f>tOPV!C52</f>
        <v>104580</v>
      </c>
      <c r="D52" s="35">
        <f t="shared" si="2"/>
        <v>4496.9399999999996</v>
      </c>
      <c r="E52" s="36">
        <f t="shared" si="3"/>
        <v>14591.457404762561</v>
      </c>
      <c r="F52" s="139">
        <f t="shared" si="4"/>
        <v>1216</v>
      </c>
      <c r="G52" s="8"/>
      <c r="H52" s="8">
        <v>1400</v>
      </c>
      <c r="I52" s="8">
        <v>1400</v>
      </c>
      <c r="J52" s="8">
        <v>1400</v>
      </c>
      <c r="K52" s="8">
        <v>1400</v>
      </c>
      <c r="L52" s="8">
        <v>1400</v>
      </c>
      <c r="M52" s="8">
        <v>1400</v>
      </c>
      <c r="N52" s="133">
        <v>1400</v>
      </c>
      <c r="O52" s="133">
        <v>0</v>
      </c>
      <c r="P52" s="133">
        <v>1400</v>
      </c>
      <c r="Q52" s="133">
        <v>1000</v>
      </c>
      <c r="R52" s="133">
        <v>800</v>
      </c>
      <c r="S52" s="118">
        <f t="shared" si="5"/>
        <v>13000</v>
      </c>
      <c r="T52" s="60">
        <f t="shared" si="1"/>
        <v>1300</v>
      </c>
      <c r="U52" s="61">
        <f t="shared" si="9"/>
        <v>2800</v>
      </c>
      <c r="V52" s="61">
        <f t="shared" si="6"/>
        <v>4200</v>
      </c>
      <c r="W52" s="61">
        <f t="shared" si="7"/>
        <v>2800</v>
      </c>
      <c r="X52" s="62">
        <f t="shared" si="8"/>
        <v>3200</v>
      </c>
    </row>
    <row r="53" spans="1:24" x14ac:dyDescent="0.3">
      <c r="A53" s="38">
        <v>48</v>
      </c>
      <c r="B53" s="39" t="s">
        <v>51</v>
      </c>
      <c r="C53" s="34">
        <f>tOPV!C53</f>
        <v>702029</v>
      </c>
      <c r="D53" s="35">
        <f t="shared" si="2"/>
        <v>30187.246999999999</v>
      </c>
      <c r="E53" s="36">
        <f t="shared" si="3"/>
        <v>97950.145825282612</v>
      </c>
      <c r="F53" s="139">
        <f t="shared" si="4"/>
        <v>8164</v>
      </c>
      <c r="G53" s="8"/>
      <c r="H53" s="8">
        <v>8200</v>
      </c>
      <c r="I53" s="8">
        <v>8200</v>
      </c>
      <c r="J53" s="8">
        <v>8200</v>
      </c>
      <c r="K53" s="8">
        <v>8200</v>
      </c>
      <c r="L53" s="8">
        <v>8200</v>
      </c>
      <c r="M53" s="8">
        <v>8200</v>
      </c>
      <c r="N53" s="133">
        <v>8200</v>
      </c>
      <c r="O53" s="133">
        <v>8200</v>
      </c>
      <c r="P53" s="133">
        <v>8200</v>
      </c>
      <c r="Q53" s="133">
        <v>6000</v>
      </c>
      <c r="R53" s="133">
        <v>6000</v>
      </c>
      <c r="S53" s="118">
        <f t="shared" si="5"/>
        <v>85800</v>
      </c>
      <c r="T53" s="60">
        <f t="shared" si="1"/>
        <v>7800</v>
      </c>
      <c r="U53" s="61">
        <f t="shared" si="9"/>
        <v>16400</v>
      </c>
      <c r="V53" s="61">
        <f t="shared" si="6"/>
        <v>24600</v>
      </c>
      <c r="W53" s="61">
        <f t="shared" si="7"/>
        <v>24600</v>
      </c>
      <c r="X53" s="62">
        <f t="shared" si="8"/>
        <v>20200</v>
      </c>
    </row>
    <row r="54" spans="1:24" x14ac:dyDescent="0.3">
      <c r="A54" s="38">
        <v>49</v>
      </c>
      <c r="B54" s="39" t="s">
        <v>52</v>
      </c>
      <c r="C54" s="34">
        <f>tOPV!C54</f>
        <v>165553</v>
      </c>
      <c r="D54" s="35">
        <f t="shared" si="2"/>
        <v>7118.7789999999995</v>
      </c>
      <c r="E54" s="36">
        <f t="shared" si="3"/>
        <v>23098.676111404249</v>
      </c>
      <c r="F54" s="139">
        <f t="shared" si="4"/>
        <v>1926</v>
      </c>
      <c r="G54" s="8"/>
      <c r="H54" s="8">
        <v>2000</v>
      </c>
      <c r="I54" s="8">
        <v>2000</v>
      </c>
      <c r="J54" s="8">
        <v>2000</v>
      </c>
      <c r="K54" s="8">
        <v>2000</v>
      </c>
      <c r="L54" s="8">
        <v>2000</v>
      </c>
      <c r="M54" s="8">
        <v>2000</v>
      </c>
      <c r="N54" s="133">
        <v>2000</v>
      </c>
      <c r="O54" s="133">
        <v>1600</v>
      </c>
      <c r="P54" s="133">
        <v>2000</v>
      </c>
      <c r="Q54" s="133">
        <v>2000</v>
      </c>
      <c r="R54" s="133">
        <v>1000</v>
      </c>
      <c r="S54" s="118">
        <f t="shared" si="5"/>
        <v>20600</v>
      </c>
      <c r="T54" s="60">
        <f t="shared" si="1"/>
        <v>1872.7272727272727</v>
      </c>
      <c r="U54" s="61">
        <f t="shared" si="9"/>
        <v>4000</v>
      </c>
      <c r="V54" s="61">
        <f t="shared" si="6"/>
        <v>6000</v>
      </c>
      <c r="W54" s="61">
        <f t="shared" si="7"/>
        <v>5600</v>
      </c>
      <c r="X54" s="62">
        <f t="shared" si="8"/>
        <v>5000</v>
      </c>
    </row>
    <row r="55" spans="1:24" x14ac:dyDescent="0.3">
      <c r="A55" s="38">
        <v>50</v>
      </c>
      <c r="B55" s="39" t="s">
        <v>53</v>
      </c>
      <c r="C55" s="34">
        <f>tOPV!C55</f>
        <v>370210</v>
      </c>
      <c r="D55" s="35">
        <f t="shared" si="2"/>
        <v>15919.029999999999</v>
      </c>
      <c r="E55" s="36">
        <f t="shared" si="3"/>
        <v>51653.312734912492</v>
      </c>
      <c r="F55" s="139">
        <f t="shared" si="4"/>
        <v>4306</v>
      </c>
      <c r="G55" s="8"/>
      <c r="H55" s="8">
        <v>4400</v>
      </c>
      <c r="I55" s="8">
        <v>4400</v>
      </c>
      <c r="J55" s="8">
        <v>400</v>
      </c>
      <c r="K55" s="8">
        <v>4400</v>
      </c>
      <c r="L55" s="8">
        <v>4000</v>
      </c>
      <c r="M55" s="8">
        <v>4400</v>
      </c>
      <c r="N55" s="133">
        <v>4400</v>
      </c>
      <c r="O55" s="133">
        <v>4400</v>
      </c>
      <c r="P55" s="133">
        <v>4400</v>
      </c>
      <c r="Q55" s="133">
        <v>3000</v>
      </c>
      <c r="R55" s="133">
        <v>2200</v>
      </c>
      <c r="S55" s="118">
        <f t="shared" si="5"/>
        <v>40400</v>
      </c>
      <c r="T55" s="60">
        <f t="shared" si="1"/>
        <v>3672.7272727272725</v>
      </c>
      <c r="U55" s="61">
        <f t="shared" si="9"/>
        <v>8800</v>
      </c>
      <c r="V55" s="61">
        <f t="shared" si="6"/>
        <v>8800</v>
      </c>
      <c r="W55" s="61">
        <f t="shared" si="7"/>
        <v>13200</v>
      </c>
      <c r="X55" s="62">
        <f t="shared" si="8"/>
        <v>9600</v>
      </c>
    </row>
    <row r="56" spans="1:24" x14ac:dyDescent="0.3">
      <c r="A56" s="38">
        <v>51</v>
      </c>
      <c r="B56" s="39" t="s">
        <v>54</v>
      </c>
      <c r="C56" s="34">
        <f>tOPV!C56</f>
        <v>788714</v>
      </c>
      <c r="D56" s="35">
        <f t="shared" si="2"/>
        <v>33914.701999999997</v>
      </c>
      <c r="E56" s="36">
        <f t="shared" si="3"/>
        <v>110044.81483591412</v>
      </c>
      <c r="F56" s="139">
        <f t="shared" si="4"/>
        <v>9172</v>
      </c>
      <c r="G56" s="8"/>
      <c r="H56" s="8">
        <v>9200</v>
      </c>
      <c r="I56" s="8">
        <v>9200</v>
      </c>
      <c r="J56" s="8">
        <v>8000</v>
      </c>
      <c r="K56" s="8">
        <v>9200</v>
      </c>
      <c r="L56" s="8">
        <v>9200</v>
      </c>
      <c r="M56" s="8">
        <v>9200</v>
      </c>
      <c r="N56" s="133">
        <v>9200</v>
      </c>
      <c r="O56" s="133">
        <v>9200</v>
      </c>
      <c r="P56" s="133">
        <v>9200</v>
      </c>
      <c r="Q56" s="133">
        <v>8000</v>
      </c>
      <c r="R56" s="133">
        <v>8000</v>
      </c>
      <c r="S56" s="118">
        <f t="shared" si="5"/>
        <v>97600</v>
      </c>
      <c r="T56" s="60">
        <f t="shared" si="1"/>
        <v>8872.7272727272721</v>
      </c>
      <c r="U56" s="61">
        <f t="shared" si="9"/>
        <v>18400</v>
      </c>
      <c r="V56" s="61">
        <f t="shared" si="6"/>
        <v>26400</v>
      </c>
      <c r="W56" s="61">
        <f t="shared" si="7"/>
        <v>27600</v>
      </c>
      <c r="X56" s="62">
        <f t="shared" si="8"/>
        <v>25200</v>
      </c>
    </row>
    <row r="57" spans="1:24" x14ac:dyDescent="0.3">
      <c r="A57" s="38">
        <v>52</v>
      </c>
      <c r="B57" s="39" t="s">
        <v>55</v>
      </c>
      <c r="C57" s="34">
        <f>tOPV!C57</f>
        <v>148606</v>
      </c>
      <c r="D57" s="35">
        <f t="shared" si="2"/>
        <v>6390.0579999999991</v>
      </c>
      <c r="E57" s="36">
        <f t="shared" si="3"/>
        <v>20734.156809066219</v>
      </c>
      <c r="F57" s="139">
        <f t="shared" si="4"/>
        <v>1728</v>
      </c>
      <c r="G57" s="8"/>
      <c r="H57" s="8">
        <v>1800</v>
      </c>
      <c r="I57" s="8">
        <v>1800</v>
      </c>
      <c r="J57" s="8">
        <v>1800</v>
      </c>
      <c r="K57" s="8">
        <v>1800</v>
      </c>
      <c r="L57" s="8">
        <v>1800</v>
      </c>
      <c r="M57" s="8">
        <v>1800</v>
      </c>
      <c r="N57" s="133">
        <v>1800</v>
      </c>
      <c r="O57" s="133">
        <v>1800</v>
      </c>
      <c r="P57" s="133">
        <v>1800</v>
      </c>
      <c r="Q57" s="133">
        <v>1800</v>
      </c>
      <c r="R57" s="133">
        <v>1000</v>
      </c>
      <c r="S57" s="118">
        <f t="shared" si="5"/>
        <v>19000</v>
      </c>
      <c r="T57" s="60">
        <f t="shared" si="1"/>
        <v>1727.2727272727273</v>
      </c>
      <c r="U57" s="61">
        <f t="shared" si="9"/>
        <v>3600</v>
      </c>
      <c r="V57" s="61">
        <f t="shared" si="6"/>
        <v>5400</v>
      </c>
      <c r="W57" s="61">
        <f t="shared" si="7"/>
        <v>5400</v>
      </c>
      <c r="X57" s="62">
        <f t="shared" si="8"/>
        <v>4600</v>
      </c>
    </row>
    <row r="58" spans="1:24" x14ac:dyDescent="0.3">
      <c r="A58" s="38">
        <v>53</v>
      </c>
      <c r="B58" s="39" t="s">
        <v>56</v>
      </c>
      <c r="C58" s="34">
        <f>tOPV!C58</f>
        <v>202630</v>
      </c>
      <c r="D58" s="35">
        <f t="shared" si="2"/>
        <v>8713.09</v>
      </c>
      <c r="E58" s="36">
        <f t="shared" si="3"/>
        <v>28271.820748967661</v>
      </c>
      <c r="F58" s="139">
        <f t="shared" si="4"/>
        <v>2356</v>
      </c>
      <c r="G58" s="8"/>
      <c r="H58" s="8">
        <v>2400</v>
      </c>
      <c r="I58" s="8">
        <v>2400</v>
      </c>
      <c r="J58" s="8">
        <v>2400</v>
      </c>
      <c r="K58" s="8">
        <v>2400</v>
      </c>
      <c r="L58" s="8">
        <v>2400</v>
      </c>
      <c r="M58" s="8">
        <v>2400</v>
      </c>
      <c r="N58" s="133">
        <v>2400</v>
      </c>
      <c r="O58" s="133">
        <v>2400</v>
      </c>
      <c r="P58" s="133">
        <v>2400</v>
      </c>
      <c r="Q58" s="133">
        <v>2200</v>
      </c>
      <c r="R58" s="133">
        <v>2200</v>
      </c>
      <c r="S58" s="118">
        <f t="shared" si="5"/>
        <v>26000</v>
      </c>
      <c r="T58" s="60">
        <f t="shared" si="1"/>
        <v>2363.6363636363635</v>
      </c>
      <c r="U58" s="61">
        <f t="shared" si="9"/>
        <v>4800</v>
      </c>
      <c r="V58" s="61">
        <f t="shared" si="6"/>
        <v>7200</v>
      </c>
      <c r="W58" s="61">
        <f t="shared" si="7"/>
        <v>7200</v>
      </c>
      <c r="X58" s="62">
        <f t="shared" si="8"/>
        <v>6800</v>
      </c>
    </row>
    <row r="59" spans="1:24" x14ac:dyDescent="0.3">
      <c r="A59" s="38">
        <v>54</v>
      </c>
      <c r="B59" s="39" t="s">
        <v>57</v>
      </c>
      <c r="C59" s="34">
        <f>tOPV!C59</f>
        <v>328544</v>
      </c>
      <c r="D59" s="35">
        <f t="shared" si="2"/>
        <v>14127.391999999998</v>
      </c>
      <c r="E59" s="36">
        <f t="shared" si="3"/>
        <v>45839.890816507082</v>
      </c>
      <c r="F59" s="139">
        <f t="shared" si="4"/>
        <v>3820</v>
      </c>
      <c r="G59" s="8"/>
      <c r="H59" s="8">
        <v>4000</v>
      </c>
      <c r="I59" s="8">
        <v>0</v>
      </c>
      <c r="J59" s="8">
        <v>2000</v>
      </c>
      <c r="K59" s="8">
        <v>3000</v>
      </c>
      <c r="L59" s="8">
        <v>3000</v>
      </c>
      <c r="M59" s="8">
        <v>4000</v>
      </c>
      <c r="N59" s="133">
        <v>4000</v>
      </c>
      <c r="O59" s="133">
        <v>3800</v>
      </c>
      <c r="P59" s="133">
        <v>4000</v>
      </c>
      <c r="Q59" s="133">
        <v>3000</v>
      </c>
      <c r="R59" s="133">
        <v>2000</v>
      </c>
      <c r="S59" s="118">
        <f t="shared" si="5"/>
        <v>32800</v>
      </c>
      <c r="T59" s="60">
        <f t="shared" si="1"/>
        <v>3280</v>
      </c>
      <c r="U59" s="61">
        <f t="shared" si="9"/>
        <v>4000</v>
      </c>
      <c r="V59" s="61">
        <f t="shared" si="6"/>
        <v>8000</v>
      </c>
      <c r="W59" s="61">
        <f t="shared" si="7"/>
        <v>11800</v>
      </c>
      <c r="X59" s="62">
        <f t="shared" si="8"/>
        <v>9000</v>
      </c>
    </row>
    <row r="60" spans="1:24" x14ac:dyDescent="0.3">
      <c r="A60" s="38">
        <v>55</v>
      </c>
      <c r="B60" s="39" t="s">
        <v>58</v>
      </c>
      <c r="C60" s="34">
        <f>tOPV!C60</f>
        <v>268188</v>
      </c>
      <c r="D60" s="35">
        <f t="shared" si="2"/>
        <v>11532.083999999999</v>
      </c>
      <c r="E60" s="36">
        <f t="shared" si="3"/>
        <v>37418.758639017607</v>
      </c>
      <c r="F60" s="139">
        <f t="shared" si="4"/>
        <v>3120</v>
      </c>
      <c r="G60" s="8"/>
      <c r="H60" s="8">
        <v>3200</v>
      </c>
      <c r="I60" s="8">
        <v>3200</v>
      </c>
      <c r="J60" s="8">
        <v>3200</v>
      </c>
      <c r="K60" s="8">
        <v>1800</v>
      </c>
      <c r="L60" s="8">
        <v>3200</v>
      </c>
      <c r="M60" s="8">
        <v>3200</v>
      </c>
      <c r="N60" s="133">
        <v>3200</v>
      </c>
      <c r="O60" s="133">
        <v>3200</v>
      </c>
      <c r="P60" s="133">
        <v>3200</v>
      </c>
      <c r="Q60" s="133">
        <v>3200</v>
      </c>
      <c r="R60" s="133">
        <v>3200</v>
      </c>
      <c r="S60" s="118">
        <f t="shared" si="5"/>
        <v>33800</v>
      </c>
      <c r="T60" s="60">
        <f t="shared" si="1"/>
        <v>3072.7272727272725</v>
      </c>
      <c r="U60" s="61">
        <f t="shared" si="9"/>
        <v>6400</v>
      </c>
      <c r="V60" s="61">
        <f t="shared" si="6"/>
        <v>8200</v>
      </c>
      <c r="W60" s="61">
        <f t="shared" si="7"/>
        <v>9600</v>
      </c>
      <c r="X60" s="62">
        <f t="shared" si="8"/>
        <v>9600</v>
      </c>
    </row>
    <row r="61" spans="1:24" x14ac:dyDescent="0.3">
      <c r="A61" s="38">
        <v>56</v>
      </c>
      <c r="B61" s="165" t="s">
        <v>59</v>
      </c>
      <c r="C61" s="34">
        <f>tOPV!C61</f>
        <v>287179</v>
      </c>
      <c r="D61" s="35">
        <f t="shared" si="2"/>
        <v>12348.696999999998</v>
      </c>
      <c r="E61" s="36">
        <f t="shared" si="3"/>
        <v>40068.465729989555</v>
      </c>
      <c r="F61" s="139">
        <f t="shared" si="4"/>
        <v>3340</v>
      </c>
      <c r="G61" s="8"/>
      <c r="H61" s="8">
        <v>3400</v>
      </c>
      <c r="I61" s="8">
        <v>3400</v>
      </c>
      <c r="J61" s="8">
        <v>3400</v>
      </c>
      <c r="K61" s="8">
        <v>3400</v>
      </c>
      <c r="L61" s="8">
        <v>3400</v>
      </c>
      <c r="M61" s="8">
        <v>3400</v>
      </c>
      <c r="N61" s="133">
        <v>3400</v>
      </c>
      <c r="O61" s="133">
        <v>3400</v>
      </c>
      <c r="P61" s="133">
        <v>3400</v>
      </c>
      <c r="Q61" s="133">
        <v>3400</v>
      </c>
      <c r="R61" s="133">
        <v>3400</v>
      </c>
      <c r="S61" s="118">
        <f t="shared" si="5"/>
        <v>37400</v>
      </c>
      <c r="T61" s="60">
        <f t="shared" si="1"/>
        <v>3400</v>
      </c>
      <c r="U61" s="61">
        <f t="shared" si="9"/>
        <v>6800</v>
      </c>
      <c r="V61" s="61">
        <f t="shared" si="6"/>
        <v>10200</v>
      </c>
      <c r="W61" s="61">
        <f t="shared" si="7"/>
        <v>10200</v>
      </c>
      <c r="X61" s="62">
        <f t="shared" si="8"/>
        <v>10200</v>
      </c>
    </row>
    <row r="62" spans="1:24" x14ac:dyDescent="0.3">
      <c r="A62" s="38">
        <v>57</v>
      </c>
      <c r="B62" s="39" t="s">
        <v>60</v>
      </c>
      <c r="C62" s="34">
        <f>tOPV!C62</f>
        <v>204012</v>
      </c>
      <c r="D62" s="35">
        <f t="shared" si="2"/>
        <v>8772.5159999999996</v>
      </c>
      <c r="E62" s="36">
        <f t="shared" si="3"/>
        <v>28464.643412319947</v>
      </c>
      <c r="F62" s="139">
        <f t="shared" si="4"/>
        <v>2374</v>
      </c>
      <c r="G62" s="8"/>
      <c r="H62" s="8">
        <v>2400</v>
      </c>
      <c r="I62" s="8">
        <v>2400</v>
      </c>
      <c r="J62" s="8">
        <v>2000</v>
      </c>
      <c r="K62" s="8">
        <v>1000</v>
      </c>
      <c r="L62" s="8">
        <v>2400</v>
      </c>
      <c r="M62" s="8">
        <v>2400</v>
      </c>
      <c r="N62" s="133">
        <v>1000</v>
      </c>
      <c r="O62" s="133">
        <v>2400</v>
      </c>
      <c r="P62" s="133">
        <v>2400</v>
      </c>
      <c r="Q62" s="133">
        <v>0</v>
      </c>
      <c r="R62" s="133">
        <v>1000</v>
      </c>
      <c r="S62" s="118">
        <f t="shared" si="5"/>
        <v>19400</v>
      </c>
      <c r="T62" s="60">
        <f t="shared" si="1"/>
        <v>1940</v>
      </c>
      <c r="U62" s="61">
        <f t="shared" si="9"/>
        <v>4800</v>
      </c>
      <c r="V62" s="61">
        <f t="shared" si="6"/>
        <v>5400</v>
      </c>
      <c r="W62" s="61">
        <f t="shared" si="7"/>
        <v>5800</v>
      </c>
      <c r="X62" s="62">
        <f t="shared" si="8"/>
        <v>3400</v>
      </c>
    </row>
    <row r="63" spans="1:24" x14ac:dyDescent="0.3">
      <c r="A63" s="38">
        <v>58</v>
      </c>
      <c r="B63" s="39" t="s">
        <v>61</v>
      </c>
      <c r="C63" s="34">
        <f>tOPV!C63</f>
        <v>208163</v>
      </c>
      <c r="D63" s="35">
        <f t="shared" si="2"/>
        <v>8951.009</v>
      </c>
      <c r="E63" s="36">
        <f t="shared" si="3"/>
        <v>29043.809024168957</v>
      </c>
      <c r="F63" s="139">
        <f t="shared" si="4"/>
        <v>2422</v>
      </c>
      <c r="G63" s="8"/>
      <c r="H63" s="8">
        <v>2600</v>
      </c>
      <c r="I63" s="8">
        <v>2600</v>
      </c>
      <c r="J63" s="8">
        <v>0</v>
      </c>
      <c r="K63" s="8">
        <v>2600</v>
      </c>
      <c r="L63" s="8">
        <v>2600</v>
      </c>
      <c r="M63" s="8">
        <v>2600</v>
      </c>
      <c r="N63" s="133">
        <v>2600</v>
      </c>
      <c r="O63" s="133">
        <v>2600</v>
      </c>
      <c r="P63" s="133">
        <v>2600</v>
      </c>
      <c r="Q63" s="133">
        <v>2600</v>
      </c>
      <c r="R63" s="133">
        <v>2600</v>
      </c>
      <c r="S63" s="118">
        <f t="shared" si="5"/>
        <v>26000</v>
      </c>
      <c r="T63" s="60">
        <f t="shared" si="1"/>
        <v>2600</v>
      </c>
      <c r="U63" s="61">
        <f t="shared" si="9"/>
        <v>5200</v>
      </c>
      <c r="V63" s="61">
        <f t="shared" si="6"/>
        <v>5200</v>
      </c>
      <c r="W63" s="61">
        <f t="shared" si="7"/>
        <v>7800</v>
      </c>
      <c r="X63" s="62">
        <f t="shared" si="8"/>
        <v>7800</v>
      </c>
    </row>
    <row r="64" spans="1:24" x14ac:dyDescent="0.3">
      <c r="A64" s="38">
        <v>59</v>
      </c>
      <c r="B64" s="39" t="s">
        <v>62</v>
      </c>
      <c r="C64" s="34">
        <f>tOPV!C64</f>
        <v>241878</v>
      </c>
      <c r="D64" s="35">
        <f t="shared" si="2"/>
        <v>10400.753999999999</v>
      </c>
      <c r="E64" s="36">
        <f t="shared" si="3"/>
        <v>33747.872768685782</v>
      </c>
      <c r="F64" s="139">
        <f t="shared" si="4"/>
        <v>2814</v>
      </c>
      <c r="G64" s="8"/>
      <c r="H64" s="8">
        <v>3000</v>
      </c>
      <c r="I64" s="8">
        <v>0</v>
      </c>
      <c r="J64" s="8">
        <v>2800</v>
      </c>
      <c r="K64" s="8">
        <v>2000</v>
      </c>
      <c r="L64" s="8">
        <v>3000</v>
      </c>
      <c r="M64" s="8">
        <v>3000</v>
      </c>
      <c r="N64" s="133">
        <v>0</v>
      </c>
      <c r="O64" s="133">
        <v>3000</v>
      </c>
      <c r="P64" s="133">
        <v>3000</v>
      </c>
      <c r="Q64" s="133">
        <v>3000</v>
      </c>
      <c r="R64" s="133">
        <v>1600</v>
      </c>
      <c r="S64" s="118">
        <f t="shared" si="5"/>
        <v>24400</v>
      </c>
      <c r="T64" s="60">
        <f t="shared" si="1"/>
        <v>2711.1111111111113</v>
      </c>
      <c r="U64" s="61">
        <f t="shared" si="9"/>
        <v>3000</v>
      </c>
      <c r="V64" s="61">
        <f t="shared" si="6"/>
        <v>7800</v>
      </c>
      <c r="W64" s="61">
        <f t="shared" si="7"/>
        <v>6000</v>
      </c>
      <c r="X64" s="62">
        <f t="shared" si="8"/>
        <v>7600</v>
      </c>
    </row>
    <row r="65" spans="1:24" x14ac:dyDescent="0.3">
      <c r="A65" s="38">
        <v>60</v>
      </c>
      <c r="B65" s="39" t="s">
        <v>63</v>
      </c>
      <c r="C65" s="34">
        <f>tOPV!C65</f>
        <v>178909</v>
      </c>
      <c r="D65" s="35">
        <f t="shared" si="2"/>
        <v>7693.0869999999995</v>
      </c>
      <c r="E65" s="36">
        <f t="shared" si="3"/>
        <v>24962.163442614888</v>
      </c>
      <c r="F65" s="139">
        <f t="shared" si="4"/>
        <v>2082</v>
      </c>
      <c r="G65" s="8"/>
      <c r="H65" s="8">
        <v>2200</v>
      </c>
      <c r="I65" s="8">
        <v>2200</v>
      </c>
      <c r="J65" s="8">
        <v>0</v>
      </c>
      <c r="K65" s="8">
        <v>0</v>
      </c>
      <c r="L65" s="8">
        <v>0</v>
      </c>
      <c r="M65" s="8">
        <v>2200</v>
      </c>
      <c r="N65" s="133">
        <v>2200</v>
      </c>
      <c r="O65" s="133">
        <v>3600</v>
      </c>
      <c r="P65" s="133">
        <v>2200</v>
      </c>
      <c r="Q65" s="133">
        <v>2200</v>
      </c>
      <c r="R65" s="133">
        <v>600</v>
      </c>
      <c r="S65" s="118">
        <f t="shared" si="5"/>
        <v>17400</v>
      </c>
      <c r="T65" s="60">
        <f t="shared" si="1"/>
        <v>2175</v>
      </c>
      <c r="U65" s="61">
        <f t="shared" si="9"/>
        <v>4400</v>
      </c>
      <c r="V65" s="61">
        <f t="shared" si="6"/>
        <v>0</v>
      </c>
      <c r="W65" s="61">
        <f t="shared" si="7"/>
        <v>8000</v>
      </c>
      <c r="X65" s="62">
        <f t="shared" si="8"/>
        <v>5000</v>
      </c>
    </row>
    <row r="66" spans="1:24" x14ac:dyDescent="0.3">
      <c r="A66" s="38">
        <v>61</v>
      </c>
      <c r="B66" s="39" t="s">
        <v>64</v>
      </c>
      <c r="C66" s="34">
        <f>tOPV!C66</f>
        <v>258073</v>
      </c>
      <c r="D66" s="35">
        <f t="shared" si="2"/>
        <v>11097.138999999999</v>
      </c>
      <c r="E66" s="36">
        <f t="shared" si="3"/>
        <v>36007.469753483347</v>
      </c>
      <c r="F66" s="139">
        <f t="shared" si="4"/>
        <v>3002</v>
      </c>
      <c r="G66" s="8"/>
      <c r="H66" s="8">
        <v>3200</v>
      </c>
      <c r="I66" s="8">
        <v>1200</v>
      </c>
      <c r="J66" s="8">
        <v>2200</v>
      </c>
      <c r="K66" s="8">
        <v>2000</v>
      </c>
      <c r="L66" s="8">
        <v>3000</v>
      </c>
      <c r="M66" s="8">
        <v>3200</v>
      </c>
      <c r="N66" s="133">
        <v>2000</v>
      </c>
      <c r="O66" s="133">
        <v>2400</v>
      </c>
      <c r="P66" s="133">
        <v>2400</v>
      </c>
      <c r="Q66" s="133">
        <v>3200</v>
      </c>
      <c r="R66" s="133">
        <v>2800</v>
      </c>
      <c r="S66" s="118">
        <f t="shared" si="5"/>
        <v>27600</v>
      </c>
      <c r="T66" s="60">
        <f t="shared" si="1"/>
        <v>2509.090909090909</v>
      </c>
      <c r="U66" s="61">
        <f t="shared" si="9"/>
        <v>4400</v>
      </c>
      <c r="V66" s="61">
        <f t="shared" si="6"/>
        <v>7200</v>
      </c>
      <c r="W66" s="61">
        <f t="shared" si="7"/>
        <v>7600</v>
      </c>
      <c r="X66" s="62">
        <f t="shared" si="8"/>
        <v>8400</v>
      </c>
    </row>
    <row r="67" spans="1:24" x14ac:dyDescent="0.3">
      <c r="A67" s="38">
        <v>62</v>
      </c>
      <c r="B67" s="39" t="s">
        <v>65</v>
      </c>
      <c r="C67" s="34">
        <f>tOPV!C67</f>
        <v>95623</v>
      </c>
      <c r="D67" s="35">
        <f t="shared" si="2"/>
        <v>4111.7889999999998</v>
      </c>
      <c r="E67" s="36">
        <f t="shared" si="3"/>
        <v>13341.737726291933</v>
      </c>
      <c r="F67" s="139">
        <f t="shared" si="4"/>
        <v>1112</v>
      </c>
      <c r="G67" s="8"/>
      <c r="H67" s="8">
        <v>1200</v>
      </c>
      <c r="I67" s="8">
        <v>1200</v>
      </c>
      <c r="J67" s="8">
        <v>1200</v>
      </c>
      <c r="K67" s="8">
        <v>600</v>
      </c>
      <c r="L67" s="8">
        <v>1200</v>
      </c>
      <c r="M67" s="8">
        <v>1200</v>
      </c>
      <c r="N67" s="133">
        <v>1200</v>
      </c>
      <c r="O67" s="133">
        <v>1200</v>
      </c>
      <c r="P67" s="133">
        <v>1200</v>
      </c>
      <c r="Q67" s="133">
        <v>1200</v>
      </c>
      <c r="R67" s="133">
        <v>600</v>
      </c>
      <c r="S67" s="118">
        <f t="shared" si="5"/>
        <v>12000</v>
      </c>
      <c r="T67" s="60">
        <f t="shared" si="1"/>
        <v>1090.909090909091</v>
      </c>
      <c r="U67" s="61">
        <f t="shared" si="9"/>
        <v>2400</v>
      </c>
      <c r="V67" s="61">
        <f t="shared" si="6"/>
        <v>3000</v>
      </c>
      <c r="W67" s="61">
        <f t="shared" si="7"/>
        <v>3600</v>
      </c>
      <c r="X67" s="62">
        <f t="shared" si="8"/>
        <v>3000</v>
      </c>
    </row>
    <row r="68" spans="1:24" x14ac:dyDescent="0.3">
      <c r="A68" s="38">
        <v>63</v>
      </c>
      <c r="B68" s="39" t="s">
        <v>66</v>
      </c>
      <c r="C68" s="34">
        <f>tOPV!C68</f>
        <v>214057</v>
      </c>
      <c r="D68" s="35">
        <f t="shared" si="2"/>
        <v>9204.4509999999991</v>
      </c>
      <c r="E68" s="36">
        <f t="shared" si="3"/>
        <v>29866.165592764002</v>
      </c>
      <c r="F68" s="139">
        <f t="shared" si="4"/>
        <v>2490</v>
      </c>
      <c r="G68" s="8"/>
      <c r="H68" s="8">
        <v>2600</v>
      </c>
      <c r="I68" s="8">
        <v>2600</v>
      </c>
      <c r="J68" s="8">
        <v>0</v>
      </c>
      <c r="K68" s="8">
        <v>2600</v>
      </c>
      <c r="L68" s="8">
        <v>2600</v>
      </c>
      <c r="M68" s="8">
        <v>2600</v>
      </c>
      <c r="N68" s="133">
        <v>2800</v>
      </c>
      <c r="O68" s="133">
        <v>2600</v>
      </c>
      <c r="P68" s="133">
        <v>2600</v>
      </c>
      <c r="Q68" s="133">
        <v>0</v>
      </c>
      <c r="R68" s="133">
        <v>2200</v>
      </c>
      <c r="S68" s="118">
        <f t="shared" si="5"/>
        <v>23200</v>
      </c>
      <c r="T68" s="60">
        <f t="shared" si="1"/>
        <v>2577.7777777777778</v>
      </c>
      <c r="U68" s="61">
        <f t="shared" si="9"/>
        <v>5200</v>
      </c>
      <c r="V68" s="61">
        <f t="shared" si="6"/>
        <v>5200</v>
      </c>
      <c r="W68" s="61">
        <f t="shared" si="7"/>
        <v>8000</v>
      </c>
      <c r="X68" s="62">
        <f t="shared" si="8"/>
        <v>4800</v>
      </c>
    </row>
    <row r="69" spans="1:24" x14ac:dyDescent="0.3">
      <c r="A69" s="38">
        <v>64</v>
      </c>
      <c r="B69" s="39" t="s">
        <v>67</v>
      </c>
      <c r="C69" s="34">
        <f>tOPV!C69</f>
        <v>277379</v>
      </c>
      <c r="D69" s="35">
        <f t="shared" si="2"/>
        <v>11927.296999999999</v>
      </c>
      <c r="E69" s="36">
        <f t="shared" si="3"/>
        <v>38701.127017361199</v>
      </c>
      <c r="F69" s="139">
        <f t="shared" si="4"/>
        <v>3226</v>
      </c>
      <c r="G69" s="8"/>
      <c r="H69" s="8">
        <v>3400</v>
      </c>
      <c r="I69" s="8">
        <v>3400</v>
      </c>
      <c r="J69" s="8">
        <v>3400</v>
      </c>
      <c r="K69" s="8">
        <v>3400</v>
      </c>
      <c r="L69" s="8">
        <v>3400</v>
      </c>
      <c r="M69" s="8">
        <v>3400</v>
      </c>
      <c r="N69" s="133">
        <v>3400</v>
      </c>
      <c r="O69" s="133">
        <v>3400</v>
      </c>
      <c r="P69" s="133">
        <v>3400</v>
      </c>
      <c r="Q69" s="133">
        <v>3400</v>
      </c>
      <c r="R69" s="133">
        <v>3400</v>
      </c>
      <c r="S69" s="118">
        <f t="shared" si="5"/>
        <v>37400</v>
      </c>
      <c r="T69" s="60">
        <f t="shared" si="1"/>
        <v>3400</v>
      </c>
      <c r="U69" s="61">
        <f t="shared" si="9"/>
        <v>6800</v>
      </c>
      <c r="V69" s="61">
        <f t="shared" si="6"/>
        <v>10200</v>
      </c>
      <c r="W69" s="61">
        <f t="shared" si="7"/>
        <v>10200</v>
      </c>
      <c r="X69" s="62">
        <f t="shared" si="8"/>
        <v>10200</v>
      </c>
    </row>
    <row r="70" spans="1:24" x14ac:dyDescent="0.3">
      <c r="A70" s="38">
        <v>65</v>
      </c>
      <c r="B70" s="39" t="s">
        <v>68</v>
      </c>
      <c r="C70" s="34">
        <f>tOPV!C70</f>
        <v>423991</v>
      </c>
      <c r="D70" s="35">
        <f t="shared" si="2"/>
        <v>18231.612999999998</v>
      </c>
      <c r="E70" s="36">
        <f t="shared" si="3"/>
        <v>59157.072255715073</v>
      </c>
      <c r="F70" s="139">
        <f t="shared" si="4"/>
        <v>4930</v>
      </c>
      <c r="G70" s="8"/>
      <c r="H70" s="8">
        <v>5000</v>
      </c>
      <c r="I70" s="8">
        <v>5000</v>
      </c>
      <c r="J70" s="8">
        <v>5000</v>
      </c>
      <c r="K70" s="8">
        <v>5000</v>
      </c>
      <c r="L70" s="8">
        <v>5000</v>
      </c>
      <c r="M70" s="8">
        <v>5000</v>
      </c>
      <c r="N70" s="133">
        <v>5000</v>
      </c>
      <c r="O70" s="133">
        <v>4800</v>
      </c>
      <c r="P70" s="133">
        <v>5000</v>
      </c>
      <c r="Q70" s="133">
        <v>2000</v>
      </c>
      <c r="R70" s="133">
        <v>2000</v>
      </c>
      <c r="S70" s="118">
        <f t="shared" si="5"/>
        <v>48800</v>
      </c>
      <c r="T70" s="60">
        <f t="shared" ref="T70:T117" si="10">IFERROR((SUMIF(G70:R70,"&gt;0" )/COUNTIF(G70:R70,"&gt;0")),"")</f>
        <v>4436.363636363636</v>
      </c>
      <c r="U70" s="61">
        <f t="shared" si="9"/>
        <v>10000</v>
      </c>
      <c r="V70" s="61">
        <f t="shared" si="6"/>
        <v>15000</v>
      </c>
      <c r="W70" s="61">
        <f t="shared" si="7"/>
        <v>14800</v>
      </c>
      <c r="X70" s="62">
        <f t="shared" si="8"/>
        <v>9000</v>
      </c>
    </row>
    <row r="71" spans="1:24" x14ac:dyDescent="0.3">
      <c r="A71" s="38">
        <v>66</v>
      </c>
      <c r="B71" s="39" t="s">
        <v>69</v>
      </c>
      <c r="C71" s="34">
        <f>tOPV!C71</f>
        <v>134050</v>
      </c>
      <c r="D71" s="35">
        <f t="shared" ref="D71:D117" si="11">C71*0.043</f>
        <v>5764.15</v>
      </c>
      <c r="E71" s="36">
        <f t="shared" ref="E71:E117" si="12">(D71/$D$118)*$E$118</f>
        <v>18703.24024773782</v>
      </c>
      <c r="F71" s="139">
        <f t="shared" ref="F71:F117" si="13">CEILING((E71/12),2)</f>
        <v>1560</v>
      </c>
      <c r="G71" s="8"/>
      <c r="H71" s="8">
        <v>1600</v>
      </c>
      <c r="I71" s="8">
        <v>1600</v>
      </c>
      <c r="J71" s="8">
        <v>1600</v>
      </c>
      <c r="K71" s="8">
        <v>1600</v>
      </c>
      <c r="L71" s="8">
        <v>1600</v>
      </c>
      <c r="M71" s="8">
        <v>1600</v>
      </c>
      <c r="N71" s="133">
        <v>400</v>
      </c>
      <c r="O71" s="133">
        <v>1600</v>
      </c>
      <c r="P71" s="133">
        <v>1600</v>
      </c>
      <c r="Q71" s="133">
        <v>1600</v>
      </c>
      <c r="R71" s="133">
        <v>800</v>
      </c>
      <c r="S71" s="118">
        <f t="shared" ref="S71:S117" si="14">SUM(G71:R71)</f>
        <v>15600</v>
      </c>
      <c r="T71" s="60">
        <f t="shared" si="10"/>
        <v>1418.1818181818182</v>
      </c>
      <c r="U71" s="61">
        <f t="shared" si="9"/>
        <v>3200</v>
      </c>
      <c r="V71" s="61">
        <f t="shared" ref="V71:V117" si="15">SUM(J71:L71)</f>
        <v>4800</v>
      </c>
      <c r="W71" s="61">
        <f t="shared" ref="W71:W117" si="16">SUM(M71:O71)</f>
        <v>3600</v>
      </c>
      <c r="X71" s="62">
        <f t="shared" ref="X71:X117" si="17">SUM(P71:R71)</f>
        <v>4000</v>
      </c>
    </row>
    <row r="72" spans="1:24" x14ac:dyDescent="0.3">
      <c r="A72" s="38">
        <v>67</v>
      </c>
      <c r="B72" s="39" t="s">
        <v>70</v>
      </c>
      <c r="C72" s="34">
        <f>tOPV!C72</f>
        <v>410516</v>
      </c>
      <c r="D72" s="35">
        <f t="shared" si="11"/>
        <v>17652.187999999998</v>
      </c>
      <c r="E72" s="36">
        <f t="shared" si="12"/>
        <v>57276.981525851093</v>
      </c>
      <c r="F72" s="139">
        <f t="shared" si="13"/>
        <v>4774</v>
      </c>
      <c r="G72" s="8"/>
      <c r="H72" s="8">
        <v>4800</v>
      </c>
      <c r="I72" s="8">
        <v>4800</v>
      </c>
      <c r="J72" s="8">
        <v>4800</v>
      </c>
      <c r="K72" s="8">
        <v>4800</v>
      </c>
      <c r="L72" s="8">
        <v>2600</v>
      </c>
      <c r="M72" s="8">
        <v>4800</v>
      </c>
      <c r="N72" s="133">
        <v>4800</v>
      </c>
      <c r="O72" s="133">
        <v>4800</v>
      </c>
      <c r="P72" s="133">
        <v>4800</v>
      </c>
      <c r="Q72" s="133">
        <v>0</v>
      </c>
      <c r="R72" s="133">
        <v>2800</v>
      </c>
      <c r="S72" s="118">
        <f t="shared" si="14"/>
        <v>43800</v>
      </c>
      <c r="T72" s="60">
        <f t="shared" si="10"/>
        <v>4380</v>
      </c>
      <c r="U72" s="61">
        <f t="shared" ref="U72:U117" si="18">SUM(G72:I72)</f>
        <v>9600</v>
      </c>
      <c r="V72" s="61">
        <f t="shared" si="15"/>
        <v>12200</v>
      </c>
      <c r="W72" s="61">
        <f t="shared" si="16"/>
        <v>14400</v>
      </c>
      <c r="X72" s="62">
        <f t="shared" si="17"/>
        <v>7600</v>
      </c>
    </row>
    <row r="73" spans="1:24" x14ac:dyDescent="0.3">
      <c r="A73" s="38">
        <v>68</v>
      </c>
      <c r="B73" s="39" t="s">
        <v>71</v>
      </c>
      <c r="C73" s="34">
        <f>tOPV!C73</f>
        <v>241453</v>
      </c>
      <c r="D73" s="35">
        <f t="shared" si="11"/>
        <v>10382.478999999999</v>
      </c>
      <c r="E73" s="36">
        <f t="shared" si="12"/>
        <v>33688.574916352409</v>
      </c>
      <c r="F73" s="139">
        <f t="shared" si="13"/>
        <v>2808</v>
      </c>
      <c r="G73" s="8"/>
      <c r="H73" s="8">
        <v>3000</v>
      </c>
      <c r="I73" s="8">
        <v>3000</v>
      </c>
      <c r="J73" s="8">
        <v>3000</v>
      </c>
      <c r="K73" s="8">
        <v>3000</v>
      </c>
      <c r="L73" s="8">
        <v>3000</v>
      </c>
      <c r="M73" s="8">
        <v>3000</v>
      </c>
      <c r="N73" s="133">
        <v>0</v>
      </c>
      <c r="O73" s="133">
        <v>3000</v>
      </c>
      <c r="P73" s="133">
        <v>3000</v>
      </c>
      <c r="Q73" s="133">
        <v>0</v>
      </c>
      <c r="R73" s="133">
        <v>1600</v>
      </c>
      <c r="S73" s="118">
        <f t="shared" si="14"/>
        <v>25600</v>
      </c>
      <c r="T73" s="60">
        <f t="shared" si="10"/>
        <v>2844.4444444444443</v>
      </c>
      <c r="U73" s="61">
        <f t="shared" si="18"/>
        <v>6000</v>
      </c>
      <c r="V73" s="61">
        <f t="shared" si="15"/>
        <v>9000</v>
      </c>
      <c r="W73" s="61">
        <f t="shared" si="16"/>
        <v>6000</v>
      </c>
      <c r="X73" s="62">
        <f t="shared" si="17"/>
        <v>4600</v>
      </c>
    </row>
    <row r="74" spans="1:24" x14ac:dyDescent="0.3">
      <c r="A74" s="38">
        <v>69</v>
      </c>
      <c r="B74" s="39" t="s">
        <v>72</v>
      </c>
      <c r="C74" s="34">
        <f>tOPV!C74</f>
        <v>458158</v>
      </c>
      <c r="D74" s="35">
        <f t="shared" si="11"/>
        <v>19700.793999999998</v>
      </c>
      <c r="E74" s="36">
        <f t="shared" si="12"/>
        <v>63924.201010242927</v>
      </c>
      <c r="F74" s="139">
        <f t="shared" si="13"/>
        <v>5328</v>
      </c>
      <c r="G74" s="8"/>
      <c r="H74" s="8">
        <v>5400</v>
      </c>
      <c r="I74" s="8">
        <v>5000</v>
      </c>
      <c r="J74" s="8">
        <v>5000</v>
      </c>
      <c r="K74" s="8">
        <v>5200</v>
      </c>
      <c r="L74" s="8">
        <v>5000</v>
      </c>
      <c r="M74" s="8">
        <v>5400</v>
      </c>
      <c r="N74" s="133">
        <v>5000</v>
      </c>
      <c r="O74" s="133">
        <v>5000</v>
      </c>
      <c r="P74" s="133">
        <v>5400</v>
      </c>
      <c r="Q74" s="133">
        <v>5400</v>
      </c>
      <c r="R74" s="133">
        <v>4000</v>
      </c>
      <c r="S74" s="118">
        <f t="shared" si="14"/>
        <v>55800</v>
      </c>
      <c r="T74" s="60">
        <f t="shared" si="10"/>
        <v>5072.727272727273</v>
      </c>
      <c r="U74" s="61">
        <f t="shared" si="18"/>
        <v>10400</v>
      </c>
      <c r="V74" s="61">
        <f t="shared" si="15"/>
        <v>15200</v>
      </c>
      <c r="W74" s="61">
        <f t="shared" si="16"/>
        <v>15400</v>
      </c>
      <c r="X74" s="62">
        <f t="shared" si="17"/>
        <v>14800</v>
      </c>
    </row>
    <row r="75" spans="1:24" x14ac:dyDescent="0.3">
      <c r="A75" s="38">
        <v>70</v>
      </c>
      <c r="B75" s="39" t="s">
        <v>73</v>
      </c>
      <c r="C75" s="34">
        <f>tOPV!C75</f>
        <v>275450</v>
      </c>
      <c r="D75" s="35">
        <f t="shared" si="11"/>
        <v>11844.349999999999</v>
      </c>
      <c r="E75" s="36">
        <f t="shared" si="12"/>
        <v>38431.984529946909</v>
      </c>
      <c r="F75" s="139">
        <f t="shared" si="13"/>
        <v>3204</v>
      </c>
      <c r="G75" s="8"/>
      <c r="H75" s="8">
        <v>3400</v>
      </c>
      <c r="I75" s="8">
        <v>3400</v>
      </c>
      <c r="J75" s="8">
        <v>600</v>
      </c>
      <c r="K75" s="8">
        <v>3000</v>
      </c>
      <c r="L75" s="8">
        <v>2000</v>
      </c>
      <c r="M75" s="8">
        <v>3400</v>
      </c>
      <c r="N75" s="133">
        <v>2600</v>
      </c>
      <c r="O75" s="133">
        <v>2600</v>
      </c>
      <c r="P75" s="133">
        <v>3400</v>
      </c>
      <c r="Q75" s="133">
        <v>2000</v>
      </c>
      <c r="R75" s="133">
        <v>3000</v>
      </c>
      <c r="S75" s="118">
        <f t="shared" si="14"/>
        <v>29400</v>
      </c>
      <c r="T75" s="60">
        <f t="shared" si="10"/>
        <v>2672.7272727272725</v>
      </c>
      <c r="U75" s="61">
        <f t="shared" si="18"/>
        <v>6800</v>
      </c>
      <c r="V75" s="61">
        <f t="shared" si="15"/>
        <v>5600</v>
      </c>
      <c r="W75" s="61">
        <f t="shared" si="16"/>
        <v>8600</v>
      </c>
      <c r="X75" s="62">
        <f t="shared" si="17"/>
        <v>8400</v>
      </c>
    </row>
    <row r="76" spans="1:24" x14ac:dyDescent="0.3">
      <c r="A76" s="38">
        <v>71</v>
      </c>
      <c r="B76" s="39" t="s">
        <v>74</v>
      </c>
      <c r="C76" s="34">
        <f>tOPV!C76</f>
        <v>94573</v>
      </c>
      <c r="D76" s="35">
        <f t="shared" si="11"/>
        <v>4066.6389999999997</v>
      </c>
      <c r="E76" s="36">
        <f t="shared" si="12"/>
        <v>13195.237149938896</v>
      </c>
      <c r="F76" s="139">
        <f t="shared" si="13"/>
        <v>1100</v>
      </c>
      <c r="G76" s="8"/>
      <c r="H76" s="8">
        <v>1200</v>
      </c>
      <c r="I76" s="8">
        <v>1200</v>
      </c>
      <c r="J76" s="8">
        <v>1200</v>
      </c>
      <c r="K76" s="8">
        <v>1200</v>
      </c>
      <c r="L76" s="8">
        <v>2400</v>
      </c>
      <c r="M76" s="8">
        <v>1200</v>
      </c>
      <c r="N76" s="133">
        <v>1200</v>
      </c>
      <c r="O76" s="133">
        <v>1200</v>
      </c>
      <c r="P76" s="133">
        <v>1200</v>
      </c>
      <c r="Q76" s="133">
        <v>1200</v>
      </c>
      <c r="R76" s="133">
        <v>1200</v>
      </c>
      <c r="S76" s="118">
        <f t="shared" si="14"/>
        <v>14400</v>
      </c>
      <c r="T76" s="60">
        <f t="shared" si="10"/>
        <v>1309.090909090909</v>
      </c>
      <c r="U76" s="61">
        <f t="shared" si="18"/>
        <v>2400</v>
      </c>
      <c r="V76" s="61">
        <f t="shared" si="15"/>
        <v>4800</v>
      </c>
      <c r="W76" s="61">
        <f t="shared" si="16"/>
        <v>3600</v>
      </c>
      <c r="X76" s="62">
        <f t="shared" si="17"/>
        <v>3600</v>
      </c>
    </row>
    <row r="77" spans="1:24" x14ac:dyDescent="0.3">
      <c r="A77" s="38">
        <v>72</v>
      </c>
      <c r="B77" s="39" t="s">
        <v>75</v>
      </c>
      <c r="C77" s="34">
        <f>tOPV!C77</f>
        <v>352864</v>
      </c>
      <c r="D77" s="35">
        <f t="shared" si="11"/>
        <v>15173.151999999998</v>
      </c>
      <c r="E77" s="36">
        <f t="shared" si="12"/>
        <v>49233.123213560299</v>
      </c>
      <c r="F77" s="139">
        <f t="shared" si="13"/>
        <v>4104</v>
      </c>
      <c r="G77" s="8"/>
      <c r="H77" s="8">
        <v>4200</v>
      </c>
      <c r="I77" s="8">
        <v>4200</v>
      </c>
      <c r="J77" s="8">
        <v>2200</v>
      </c>
      <c r="K77" s="8">
        <v>4200</v>
      </c>
      <c r="L77" s="8">
        <v>2000</v>
      </c>
      <c r="M77" s="8">
        <v>4200</v>
      </c>
      <c r="N77" s="133">
        <v>4000</v>
      </c>
      <c r="O77" s="133">
        <v>2600</v>
      </c>
      <c r="P77" s="133">
        <v>4200</v>
      </c>
      <c r="Q77" s="133">
        <v>2000</v>
      </c>
      <c r="R77" s="133">
        <v>4200</v>
      </c>
      <c r="S77" s="118">
        <f t="shared" si="14"/>
        <v>38000</v>
      </c>
      <c r="T77" s="60">
        <f t="shared" si="10"/>
        <v>3454.5454545454545</v>
      </c>
      <c r="U77" s="61">
        <f t="shared" si="18"/>
        <v>8400</v>
      </c>
      <c r="V77" s="61">
        <f t="shared" si="15"/>
        <v>8400</v>
      </c>
      <c r="W77" s="61">
        <f t="shared" si="16"/>
        <v>10800</v>
      </c>
      <c r="X77" s="62">
        <f t="shared" si="17"/>
        <v>10400</v>
      </c>
    </row>
    <row r="78" spans="1:24" x14ac:dyDescent="0.3">
      <c r="A78" s="38">
        <v>73</v>
      </c>
      <c r="B78" s="39" t="s">
        <v>76</v>
      </c>
      <c r="C78" s="34">
        <f>tOPV!C78</f>
        <v>186176</v>
      </c>
      <c r="D78" s="35">
        <f t="shared" si="11"/>
        <v>8005.5679999999993</v>
      </c>
      <c r="E78" s="36">
        <f t="shared" si="12"/>
        <v>25976.086955336341</v>
      </c>
      <c r="F78" s="139">
        <f t="shared" si="13"/>
        <v>2166</v>
      </c>
      <c r="G78" s="8"/>
      <c r="H78" s="8">
        <v>2200</v>
      </c>
      <c r="I78" s="8">
        <v>2200</v>
      </c>
      <c r="J78" s="8">
        <v>2000</v>
      </c>
      <c r="K78" s="8">
        <v>2200</v>
      </c>
      <c r="L78" s="8">
        <v>2200</v>
      </c>
      <c r="M78" s="8">
        <v>2200</v>
      </c>
      <c r="N78" s="133">
        <v>2200</v>
      </c>
      <c r="O78" s="133">
        <v>2200</v>
      </c>
      <c r="P78" s="133">
        <v>2200</v>
      </c>
      <c r="Q78" s="133">
        <v>2200</v>
      </c>
      <c r="R78" s="133">
        <v>2200</v>
      </c>
      <c r="S78" s="118">
        <f t="shared" si="14"/>
        <v>24000</v>
      </c>
      <c r="T78" s="60">
        <f t="shared" si="10"/>
        <v>2181.818181818182</v>
      </c>
      <c r="U78" s="61">
        <f t="shared" si="18"/>
        <v>4400</v>
      </c>
      <c r="V78" s="61">
        <f t="shared" si="15"/>
        <v>6400</v>
      </c>
      <c r="W78" s="61">
        <f t="shared" si="16"/>
        <v>6600</v>
      </c>
      <c r="X78" s="62">
        <f t="shared" si="17"/>
        <v>6600</v>
      </c>
    </row>
    <row r="79" spans="1:24" x14ac:dyDescent="0.3">
      <c r="A79" s="38">
        <v>74</v>
      </c>
      <c r="B79" s="39" t="s">
        <v>77</v>
      </c>
      <c r="C79" s="34">
        <f>tOPV!C79</f>
        <v>296649</v>
      </c>
      <c r="D79" s="35">
        <f t="shared" si="11"/>
        <v>12755.906999999999</v>
      </c>
      <c r="E79" s="36">
        <f t="shared" si="12"/>
        <v>41389.761404335521</v>
      </c>
      <c r="F79" s="139">
        <f t="shared" si="13"/>
        <v>3450</v>
      </c>
      <c r="G79" s="8"/>
      <c r="H79" s="8">
        <v>3600</v>
      </c>
      <c r="I79" s="8">
        <v>3600</v>
      </c>
      <c r="J79" s="8">
        <v>3600</v>
      </c>
      <c r="K79" s="8">
        <v>3600</v>
      </c>
      <c r="L79" s="8">
        <v>3600</v>
      </c>
      <c r="M79" s="8">
        <v>3600</v>
      </c>
      <c r="N79" s="133">
        <v>3600</v>
      </c>
      <c r="O79" s="133">
        <v>3600</v>
      </c>
      <c r="P79" s="133">
        <v>3600</v>
      </c>
      <c r="Q79" s="133">
        <v>3400</v>
      </c>
      <c r="R79" s="133">
        <v>1000</v>
      </c>
      <c r="S79" s="118">
        <f t="shared" si="14"/>
        <v>36800</v>
      </c>
      <c r="T79" s="60">
        <f t="shared" si="10"/>
        <v>3345.4545454545455</v>
      </c>
      <c r="U79" s="61">
        <f t="shared" si="18"/>
        <v>7200</v>
      </c>
      <c r="V79" s="61">
        <f t="shared" si="15"/>
        <v>10800</v>
      </c>
      <c r="W79" s="61">
        <f t="shared" si="16"/>
        <v>10800</v>
      </c>
      <c r="X79" s="62">
        <f t="shared" si="17"/>
        <v>8000</v>
      </c>
    </row>
    <row r="80" spans="1:24" x14ac:dyDescent="0.3">
      <c r="A80" s="38">
        <v>75</v>
      </c>
      <c r="B80" s="39" t="s">
        <v>78</v>
      </c>
      <c r="C80" s="34">
        <f>tOPV!C80</f>
        <v>292951</v>
      </c>
      <c r="D80" s="35">
        <f t="shared" si="11"/>
        <v>12596.892999999998</v>
      </c>
      <c r="E80" s="36">
        <f t="shared" si="12"/>
        <v>40873.80032685597</v>
      </c>
      <c r="F80" s="139">
        <f t="shared" si="13"/>
        <v>3408</v>
      </c>
      <c r="G80" s="8"/>
      <c r="H80" s="8">
        <v>3600</v>
      </c>
      <c r="I80" s="8">
        <v>3600</v>
      </c>
      <c r="J80" s="8">
        <v>3600</v>
      </c>
      <c r="K80" s="8">
        <v>3600</v>
      </c>
      <c r="L80" s="8">
        <v>0</v>
      </c>
      <c r="M80" s="8">
        <v>3600</v>
      </c>
      <c r="N80" s="133">
        <v>3600</v>
      </c>
      <c r="O80" s="133">
        <v>2000</v>
      </c>
      <c r="P80" s="133">
        <v>3600</v>
      </c>
      <c r="Q80" s="133">
        <v>3400</v>
      </c>
      <c r="R80" s="133">
        <v>1600</v>
      </c>
      <c r="S80" s="118">
        <f t="shared" si="14"/>
        <v>32200</v>
      </c>
      <c r="T80" s="60">
        <f t="shared" si="10"/>
        <v>3220</v>
      </c>
      <c r="U80" s="61">
        <f t="shared" si="18"/>
        <v>7200</v>
      </c>
      <c r="V80" s="61">
        <f t="shared" si="15"/>
        <v>7200</v>
      </c>
      <c r="W80" s="61">
        <f t="shared" si="16"/>
        <v>9200</v>
      </c>
      <c r="X80" s="62">
        <f t="shared" si="17"/>
        <v>8600</v>
      </c>
    </row>
    <row r="81" spans="1:24" x14ac:dyDescent="0.3">
      <c r="A81" s="38">
        <v>76</v>
      </c>
      <c r="B81" s="39" t="s">
        <v>79</v>
      </c>
      <c r="C81" s="34">
        <f>tOPV!C81</f>
        <v>479172</v>
      </c>
      <c r="D81" s="35">
        <f t="shared" si="11"/>
        <v>20604.395999999997</v>
      </c>
      <c r="E81" s="36">
        <f t="shared" si="12"/>
        <v>66856.165878321728</v>
      </c>
      <c r="F81" s="139">
        <f t="shared" si="13"/>
        <v>5572</v>
      </c>
      <c r="G81" s="8"/>
      <c r="H81" s="8">
        <v>5600</v>
      </c>
      <c r="I81" s="8">
        <v>5600</v>
      </c>
      <c r="J81" s="8">
        <v>0</v>
      </c>
      <c r="K81" s="8">
        <v>4000</v>
      </c>
      <c r="L81" s="8">
        <v>5600</v>
      </c>
      <c r="M81" s="8">
        <v>5600</v>
      </c>
      <c r="N81" s="133">
        <v>5600</v>
      </c>
      <c r="O81" s="133">
        <v>5600</v>
      </c>
      <c r="P81" s="133">
        <v>5600</v>
      </c>
      <c r="Q81" s="133">
        <v>5000</v>
      </c>
      <c r="R81" s="133">
        <v>3800</v>
      </c>
      <c r="S81" s="118">
        <f t="shared" si="14"/>
        <v>52000</v>
      </c>
      <c r="T81" s="60">
        <f t="shared" si="10"/>
        <v>5200</v>
      </c>
      <c r="U81" s="61">
        <f t="shared" si="18"/>
        <v>11200</v>
      </c>
      <c r="V81" s="61">
        <f t="shared" si="15"/>
        <v>9600</v>
      </c>
      <c r="W81" s="61">
        <f t="shared" si="16"/>
        <v>16800</v>
      </c>
      <c r="X81" s="62">
        <f t="shared" si="17"/>
        <v>14400</v>
      </c>
    </row>
    <row r="82" spans="1:24" x14ac:dyDescent="0.3">
      <c r="A82" s="38">
        <v>77</v>
      </c>
      <c r="B82" s="39" t="s">
        <v>80</v>
      </c>
      <c r="C82" s="34">
        <f>tOPV!C82</f>
        <v>492804</v>
      </c>
      <c r="D82" s="35">
        <f t="shared" si="11"/>
        <v>21190.572</v>
      </c>
      <c r="E82" s="36">
        <f t="shared" si="12"/>
        <v>68758.16193245945</v>
      </c>
      <c r="F82" s="139">
        <f t="shared" si="13"/>
        <v>5730</v>
      </c>
      <c r="G82" s="8"/>
      <c r="H82" s="8">
        <v>5800</v>
      </c>
      <c r="I82" s="8">
        <v>5000</v>
      </c>
      <c r="J82" s="8">
        <v>5000</v>
      </c>
      <c r="K82" s="8">
        <v>5000</v>
      </c>
      <c r="L82" s="8">
        <v>5000</v>
      </c>
      <c r="M82" s="8">
        <v>5800</v>
      </c>
      <c r="N82" s="133">
        <v>5800</v>
      </c>
      <c r="O82" s="133">
        <v>5800</v>
      </c>
      <c r="P82" s="133">
        <v>5800</v>
      </c>
      <c r="Q82" s="133">
        <v>5000</v>
      </c>
      <c r="R82" s="133">
        <v>2600</v>
      </c>
      <c r="S82" s="118">
        <f t="shared" si="14"/>
        <v>56600</v>
      </c>
      <c r="T82" s="60">
        <f t="shared" si="10"/>
        <v>5145.454545454545</v>
      </c>
      <c r="U82" s="61">
        <f t="shared" si="18"/>
        <v>10800</v>
      </c>
      <c r="V82" s="61">
        <f t="shared" si="15"/>
        <v>15000</v>
      </c>
      <c r="W82" s="61">
        <f t="shared" si="16"/>
        <v>17400</v>
      </c>
      <c r="X82" s="62">
        <f t="shared" si="17"/>
        <v>13400</v>
      </c>
    </row>
    <row r="83" spans="1:24" x14ac:dyDescent="0.3">
      <c r="A83" s="38">
        <v>78</v>
      </c>
      <c r="B83" s="39" t="s">
        <v>81</v>
      </c>
      <c r="C83" s="34">
        <f>tOPV!C83</f>
        <v>474144</v>
      </c>
      <c r="D83" s="35">
        <f t="shared" si="11"/>
        <v>20388.191999999999</v>
      </c>
      <c r="E83" s="36">
        <f t="shared" si="12"/>
        <v>66154.637404128327</v>
      </c>
      <c r="F83" s="139">
        <f t="shared" si="13"/>
        <v>5514</v>
      </c>
      <c r="G83" s="8"/>
      <c r="H83" s="8">
        <v>5600</v>
      </c>
      <c r="I83" s="8">
        <v>5600</v>
      </c>
      <c r="J83" s="8">
        <v>5600</v>
      </c>
      <c r="K83" s="8">
        <v>5600</v>
      </c>
      <c r="L83" s="8">
        <v>5000</v>
      </c>
      <c r="M83" s="8">
        <v>5600</v>
      </c>
      <c r="N83" s="133">
        <v>5000</v>
      </c>
      <c r="O83" s="133">
        <v>4000</v>
      </c>
      <c r="P83" s="133">
        <v>3600</v>
      </c>
      <c r="Q83" s="133">
        <v>4000</v>
      </c>
      <c r="R83" s="133">
        <v>3000</v>
      </c>
      <c r="S83" s="118">
        <f t="shared" si="14"/>
        <v>52600</v>
      </c>
      <c r="T83" s="60">
        <f t="shared" si="10"/>
        <v>4781.818181818182</v>
      </c>
      <c r="U83" s="61">
        <f t="shared" si="18"/>
        <v>11200</v>
      </c>
      <c r="V83" s="61">
        <f t="shared" si="15"/>
        <v>16200</v>
      </c>
      <c r="W83" s="61">
        <f t="shared" si="16"/>
        <v>14600</v>
      </c>
      <c r="X83" s="62">
        <f t="shared" si="17"/>
        <v>10600</v>
      </c>
    </row>
    <row r="84" spans="1:24" x14ac:dyDescent="0.3">
      <c r="A84" s="38">
        <v>79</v>
      </c>
      <c r="B84" s="39" t="s">
        <v>82</v>
      </c>
      <c r="C84" s="34">
        <f>tOPV!C84</f>
        <v>185519</v>
      </c>
      <c r="D84" s="35">
        <f t="shared" si="11"/>
        <v>7977.3169999999991</v>
      </c>
      <c r="E84" s="36">
        <f t="shared" si="12"/>
        <v>25884.419451846865</v>
      </c>
      <c r="F84" s="139">
        <f t="shared" si="13"/>
        <v>2158</v>
      </c>
      <c r="G84" s="8"/>
      <c r="H84" s="8">
        <v>2200</v>
      </c>
      <c r="I84" s="8">
        <v>2000</v>
      </c>
      <c r="J84" s="8">
        <v>2000</v>
      </c>
      <c r="K84" s="8">
        <v>1400</v>
      </c>
      <c r="L84" s="8">
        <v>1600</v>
      </c>
      <c r="M84" s="8">
        <v>2200</v>
      </c>
      <c r="N84" s="133">
        <v>2200</v>
      </c>
      <c r="O84" s="133">
        <v>1000</v>
      </c>
      <c r="P84" s="133">
        <v>2200</v>
      </c>
      <c r="Q84" s="133">
        <v>2000</v>
      </c>
      <c r="R84" s="133">
        <v>0</v>
      </c>
      <c r="S84" s="118">
        <f t="shared" si="14"/>
        <v>18800</v>
      </c>
      <c r="T84" s="60">
        <f t="shared" si="10"/>
        <v>1880</v>
      </c>
      <c r="U84" s="61">
        <f t="shared" si="18"/>
        <v>4200</v>
      </c>
      <c r="V84" s="61">
        <f t="shared" si="15"/>
        <v>5000</v>
      </c>
      <c r="W84" s="61">
        <f t="shared" si="16"/>
        <v>5400</v>
      </c>
      <c r="X84" s="62">
        <f t="shared" si="17"/>
        <v>4200</v>
      </c>
    </row>
    <row r="85" spans="1:24" x14ac:dyDescent="0.3">
      <c r="A85" s="38">
        <v>80</v>
      </c>
      <c r="B85" s="39" t="s">
        <v>83</v>
      </c>
      <c r="C85" s="34">
        <f>tOPV!C85</f>
        <v>331266</v>
      </c>
      <c r="D85" s="35">
        <f t="shared" si="11"/>
        <v>14244.437999999998</v>
      </c>
      <c r="E85" s="36">
        <f t="shared" si="12"/>
        <v>46219.676120157528</v>
      </c>
      <c r="F85" s="139">
        <f t="shared" si="13"/>
        <v>3852</v>
      </c>
      <c r="G85" s="8"/>
      <c r="H85" s="8">
        <v>4000</v>
      </c>
      <c r="I85" s="8">
        <v>2200</v>
      </c>
      <c r="J85" s="8">
        <v>3800</v>
      </c>
      <c r="K85" s="8">
        <v>3800</v>
      </c>
      <c r="L85" s="8">
        <v>3800</v>
      </c>
      <c r="M85" s="8">
        <v>4000</v>
      </c>
      <c r="N85" s="133">
        <v>4000</v>
      </c>
      <c r="O85" s="133">
        <v>4000</v>
      </c>
      <c r="P85" s="133">
        <v>3400</v>
      </c>
      <c r="Q85" s="133">
        <v>4000</v>
      </c>
      <c r="R85" s="133">
        <v>4000</v>
      </c>
      <c r="S85" s="118">
        <f t="shared" si="14"/>
        <v>41000</v>
      </c>
      <c r="T85" s="60">
        <f t="shared" si="10"/>
        <v>3727.2727272727275</v>
      </c>
      <c r="U85" s="61">
        <f t="shared" si="18"/>
        <v>6200</v>
      </c>
      <c r="V85" s="61">
        <f t="shared" si="15"/>
        <v>11400</v>
      </c>
      <c r="W85" s="61">
        <f t="shared" si="16"/>
        <v>12000</v>
      </c>
      <c r="X85" s="62">
        <f t="shared" si="17"/>
        <v>11400</v>
      </c>
    </row>
    <row r="86" spans="1:24" x14ac:dyDescent="0.3">
      <c r="A86" s="38">
        <v>81</v>
      </c>
      <c r="B86" s="39" t="s">
        <v>84</v>
      </c>
      <c r="C86" s="34">
        <f>tOPV!C86</f>
        <v>104539</v>
      </c>
      <c r="D86" s="35">
        <f t="shared" si="11"/>
        <v>4495.1769999999997</v>
      </c>
      <c r="E86" s="36">
        <f t="shared" si="12"/>
        <v>14585.736906066872</v>
      </c>
      <c r="F86" s="139">
        <f t="shared" si="13"/>
        <v>1216</v>
      </c>
      <c r="G86" s="8"/>
      <c r="H86" s="8">
        <v>1400</v>
      </c>
      <c r="I86" s="8">
        <v>1400</v>
      </c>
      <c r="J86" s="8">
        <v>1400</v>
      </c>
      <c r="K86" s="8">
        <v>200</v>
      </c>
      <c r="L86" s="8">
        <v>1400</v>
      </c>
      <c r="M86" s="8">
        <v>1400</v>
      </c>
      <c r="N86" s="133">
        <v>1400</v>
      </c>
      <c r="O86" s="133">
        <v>1400</v>
      </c>
      <c r="P86" s="133">
        <v>1400</v>
      </c>
      <c r="Q86" s="133">
        <v>800</v>
      </c>
      <c r="R86" s="133">
        <v>800</v>
      </c>
      <c r="S86" s="118">
        <f t="shared" si="14"/>
        <v>13000</v>
      </c>
      <c r="T86" s="60">
        <f t="shared" si="10"/>
        <v>1181.8181818181818</v>
      </c>
      <c r="U86" s="61">
        <f t="shared" si="18"/>
        <v>2800</v>
      </c>
      <c r="V86" s="61">
        <f t="shared" si="15"/>
        <v>3000</v>
      </c>
      <c r="W86" s="61">
        <f t="shared" si="16"/>
        <v>4200</v>
      </c>
      <c r="X86" s="62">
        <f t="shared" si="17"/>
        <v>3000</v>
      </c>
    </row>
    <row r="87" spans="1:24" x14ac:dyDescent="0.3">
      <c r="A87" s="38">
        <v>82</v>
      </c>
      <c r="B87" s="39" t="s">
        <v>85</v>
      </c>
      <c r="C87" s="34">
        <f>tOPV!C87</f>
        <v>137489</v>
      </c>
      <c r="D87" s="35">
        <f t="shared" si="11"/>
        <v>5912.0269999999991</v>
      </c>
      <c r="E87" s="36">
        <f t="shared" si="12"/>
        <v>19183.064516383623</v>
      </c>
      <c r="F87" s="139">
        <f t="shared" si="13"/>
        <v>1600</v>
      </c>
      <c r="G87" s="8"/>
      <c r="H87" s="8">
        <v>1600</v>
      </c>
      <c r="I87" s="8">
        <v>1600</v>
      </c>
      <c r="J87" s="8">
        <v>0</v>
      </c>
      <c r="K87" s="8">
        <v>0</v>
      </c>
      <c r="L87" s="8">
        <v>0</v>
      </c>
      <c r="M87" s="8">
        <v>1600</v>
      </c>
      <c r="N87" s="133">
        <v>1600</v>
      </c>
      <c r="O87" s="133">
        <v>1600</v>
      </c>
      <c r="P87" s="133">
        <v>1600</v>
      </c>
      <c r="Q87" s="133">
        <v>1600</v>
      </c>
      <c r="R87" s="133">
        <v>800</v>
      </c>
      <c r="S87" s="118">
        <f t="shared" si="14"/>
        <v>12000</v>
      </c>
      <c r="T87" s="60">
        <f t="shared" si="10"/>
        <v>1500</v>
      </c>
      <c r="U87" s="61">
        <f t="shared" si="18"/>
        <v>3200</v>
      </c>
      <c r="V87" s="61">
        <f t="shared" si="15"/>
        <v>0</v>
      </c>
      <c r="W87" s="61">
        <f t="shared" si="16"/>
        <v>4800</v>
      </c>
      <c r="X87" s="62">
        <f t="shared" si="17"/>
        <v>4000</v>
      </c>
    </row>
    <row r="88" spans="1:24" x14ac:dyDescent="0.3">
      <c r="A88" s="38">
        <v>83</v>
      </c>
      <c r="B88" s="39" t="s">
        <v>86</v>
      </c>
      <c r="C88" s="34">
        <f>tOPV!C88</f>
        <v>251512</v>
      </c>
      <c r="D88" s="35">
        <f t="shared" si="11"/>
        <v>10815.016</v>
      </c>
      <c r="E88" s="36">
        <f t="shared" si="12"/>
        <v>35092.050437814512</v>
      </c>
      <c r="F88" s="139">
        <f t="shared" si="13"/>
        <v>2926</v>
      </c>
      <c r="G88" s="8"/>
      <c r="H88" s="8">
        <v>3000</v>
      </c>
      <c r="I88" s="8">
        <v>3000</v>
      </c>
      <c r="J88" s="8">
        <v>3000</v>
      </c>
      <c r="K88" s="8">
        <v>3000</v>
      </c>
      <c r="L88" s="8">
        <v>3000</v>
      </c>
      <c r="M88" s="8">
        <v>3000</v>
      </c>
      <c r="N88" s="133">
        <v>0</v>
      </c>
      <c r="O88" s="133">
        <v>3000</v>
      </c>
      <c r="P88" s="133">
        <v>3000</v>
      </c>
      <c r="Q88" s="133">
        <v>3000</v>
      </c>
      <c r="R88" s="133">
        <v>3000</v>
      </c>
      <c r="S88" s="118">
        <f t="shared" si="14"/>
        <v>30000</v>
      </c>
      <c r="T88" s="60">
        <f t="shared" si="10"/>
        <v>3000</v>
      </c>
      <c r="U88" s="61">
        <f t="shared" si="18"/>
        <v>6000</v>
      </c>
      <c r="V88" s="61">
        <f t="shared" si="15"/>
        <v>9000</v>
      </c>
      <c r="W88" s="61">
        <f t="shared" si="16"/>
        <v>6000</v>
      </c>
      <c r="X88" s="62">
        <f t="shared" si="17"/>
        <v>9000</v>
      </c>
    </row>
    <row r="89" spans="1:24" x14ac:dyDescent="0.3">
      <c r="A89" s="38">
        <v>84</v>
      </c>
      <c r="B89" s="39" t="s">
        <v>87</v>
      </c>
      <c r="C89" s="34">
        <f>tOPV!C89</f>
        <v>688819</v>
      </c>
      <c r="D89" s="35">
        <f t="shared" si="11"/>
        <v>29619.216999999997</v>
      </c>
      <c r="E89" s="36">
        <f t="shared" si="12"/>
        <v>96107.029050402969</v>
      </c>
      <c r="F89" s="139">
        <f t="shared" si="13"/>
        <v>8010</v>
      </c>
      <c r="G89" s="8"/>
      <c r="H89" s="8">
        <v>8200</v>
      </c>
      <c r="I89" s="8">
        <v>6000</v>
      </c>
      <c r="J89" s="8">
        <v>6000</v>
      </c>
      <c r="K89" s="8">
        <v>7000</v>
      </c>
      <c r="L89" s="8">
        <v>8200</v>
      </c>
      <c r="M89" s="8">
        <v>8200</v>
      </c>
      <c r="N89" s="133">
        <v>8200</v>
      </c>
      <c r="O89" s="133">
        <v>8200</v>
      </c>
      <c r="P89" s="133">
        <v>8200</v>
      </c>
      <c r="Q89" s="133">
        <v>0</v>
      </c>
      <c r="R89" s="133">
        <v>8200</v>
      </c>
      <c r="S89" s="118">
        <f t="shared" si="14"/>
        <v>76400</v>
      </c>
      <c r="T89" s="60">
        <f t="shared" si="10"/>
        <v>7640</v>
      </c>
      <c r="U89" s="61">
        <f t="shared" si="18"/>
        <v>14200</v>
      </c>
      <c r="V89" s="61">
        <f t="shared" si="15"/>
        <v>21200</v>
      </c>
      <c r="W89" s="61">
        <f t="shared" si="16"/>
        <v>24600</v>
      </c>
      <c r="X89" s="62">
        <f t="shared" si="17"/>
        <v>16400</v>
      </c>
    </row>
    <row r="90" spans="1:24" x14ac:dyDescent="0.3">
      <c r="A90" s="38">
        <v>85</v>
      </c>
      <c r="B90" s="39" t="s">
        <v>88</v>
      </c>
      <c r="C90" s="34">
        <f>tOPV!C90</f>
        <v>599817</v>
      </c>
      <c r="D90" s="35">
        <f t="shared" si="11"/>
        <v>25792.130999999998</v>
      </c>
      <c r="E90" s="36">
        <f t="shared" si="12"/>
        <v>83689.082101285763</v>
      </c>
      <c r="F90" s="139">
        <f t="shared" si="13"/>
        <v>6976</v>
      </c>
      <c r="G90" s="8"/>
      <c r="H90" s="8">
        <v>7000</v>
      </c>
      <c r="I90" s="8">
        <v>7000</v>
      </c>
      <c r="J90" s="8">
        <v>7000</v>
      </c>
      <c r="K90" s="8">
        <v>7000</v>
      </c>
      <c r="L90" s="8">
        <v>6000</v>
      </c>
      <c r="M90" s="8">
        <v>7000</v>
      </c>
      <c r="N90" s="133">
        <v>7000</v>
      </c>
      <c r="O90" s="133">
        <v>7000</v>
      </c>
      <c r="P90" s="133">
        <v>7000</v>
      </c>
      <c r="Q90" s="133">
        <v>7000</v>
      </c>
      <c r="R90" s="133">
        <v>7000</v>
      </c>
      <c r="S90" s="118">
        <f t="shared" si="14"/>
        <v>76000</v>
      </c>
      <c r="T90" s="60">
        <f t="shared" si="10"/>
        <v>6909.090909090909</v>
      </c>
      <c r="U90" s="61">
        <f t="shared" si="18"/>
        <v>14000</v>
      </c>
      <c r="V90" s="61">
        <f t="shared" si="15"/>
        <v>20000</v>
      </c>
      <c r="W90" s="61">
        <f t="shared" si="16"/>
        <v>21000</v>
      </c>
      <c r="X90" s="62">
        <f t="shared" si="17"/>
        <v>21000</v>
      </c>
    </row>
    <row r="91" spans="1:24" x14ac:dyDescent="0.3">
      <c r="A91" s="38">
        <v>86</v>
      </c>
      <c r="B91" s="39" t="s">
        <v>89</v>
      </c>
      <c r="C91" s="34">
        <f>tOPV!C91</f>
        <v>169691</v>
      </c>
      <c r="D91" s="35">
        <f t="shared" si="11"/>
        <v>7296.7129999999997</v>
      </c>
      <c r="E91" s="36">
        <f t="shared" si="12"/>
        <v>23676.027906593652</v>
      </c>
      <c r="F91" s="139">
        <f t="shared" si="13"/>
        <v>1974</v>
      </c>
      <c r="G91" s="8"/>
      <c r="H91" s="8">
        <v>2000</v>
      </c>
      <c r="I91" s="8">
        <v>2000</v>
      </c>
      <c r="J91" s="8">
        <v>2000</v>
      </c>
      <c r="K91" s="8">
        <v>600</v>
      </c>
      <c r="L91" s="8">
        <v>1000</v>
      </c>
      <c r="M91" s="8">
        <v>2000</v>
      </c>
      <c r="N91" s="133">
        <v>400</v>
      </c>
      <c r="O91" s="133">
        <v>200</v>
      </c>
      <c r="P91" s="133">
        <v>1000</v>
      </c>
      <c r="Q91" s="133">
        <v>1000</v>
      </c>
      <c r="R91" s="133">
        <v>1000</v>
      </c>
      <c r="S91" s="118">
        <f t="shared" si="14"/>
        <v>13200</v>
      </c>
      <c r="T91" s="60">
        <f t="shared" si="10"/>
        <v>1200</v>
      </c>
      <c r="U91" s="61">
        <f t="shared" si="18"/>
        <v>4000</v>
      </c>
      <c r="V91" s="61">
        <f t="shared" si="15"/>
        <v>3600</v>
      </c>
      <c r="W91" s="61">
        <f t="shared" si="16"/>
        <v>2600</v>
      </c>
      <c r="X91" s="62">
        <f t="shared" si="17"/>
        <v>3000</v>
      </c>
    </row>
    <row r="92" spans="1:24" x14ac:dyDescent="0.3">
      <c r="A92" s="38">
        <v>87</v>
      </c>
      <c r="B92" s="39" t="s">
        <v>90</v>
      </c>
      <c r="C92" s="34">
        <f>tOPV!C92</f>
        <v>197703</v>
      </c>
      <c r="D92" s="35">
        <f t="shared" si="11"/>
        <v>8501.2289999999994</v>
      </c>
      <c r="E92" s="36">
        <f t="shared" si="12"/>
        <v>27584.384234975834</v>
      </c>
      <c r="F92" s="139">
        <f t="shared" si="13"/>
        <v>2300</v>
      </c>
      <c r="G92" s="8"/>
      <c r="H92" s="8">
        <v>2400</v>
      </c>
      <c r="I92" s="8">
        <v>2400</v>
      </c>
      <c r="J92" s="8">
        <v>2000</v>
      </c>
      <c r="K92" s="8">
        <v>2000</v>
      </c>
      <c r="L92" s="8">
        <v>1400</v>
      </c>
      <c r="M92" s="8">
        <v>2400</v>
      </c>
      <c r="N92" s="133">
        <v>2400</v>
      </c>
      <c r="O92" s="133">
        <v>2400</v>
      </c>
      <c r="P92" s="133">
        <v>2400</v>
      </c>
      <c r="Q92" s="133">
        <v>2400</v>
      </c>
      <c r="R92" s="133">
        <v>2400</v>
      </c>
      <c r="S92" s="118">
        <f t="shared" si="14"/>
        <v>24600</v>
      </c>
      <c r="T92" s="60">
        <f t="shared" si="10"/>
        <v>2236.3636363636365</v>
      </c>
      <c r="U92" s="61">
        <f t="shared" si="18"/>
        <v>4800</v>
      </c>
      <c r="V92" s="61">
        <f t="shared" si="15"/>
        <v>5400</v>
      </c>
      <c r="W92" s="61">
        <f t="shared" si="16"/>
        <v>7200</v>
      </c>
      <c r="X92" s="62">
        <f t="shared" si="17"/>
        <v>7200</v>
      </c>
    </row>
    <row r="93" spans="1:24" x14ac:dyDescent="0.3">
      <c r="A93" s="38">
        <v>88</v>
      </c>
      <c r="B93" s="39" t="s">
        <v>91</v>
      </c>
      <c r="C93" s="34">
        <f>tOPV!C93</f>
        <v>181863</v>
      </c>
      <c r="D93" s="35">
        <f t="shared" si="11"/>
        <v>7820.1089999999995</v>
      </c>
      <c r="E93" s="36">
        <f t="shared" si="12"/>
        <v>25374.318397421433</v>
      </c>
      <c r="F93" s="139">
        <f t="shared" si="13"/>
        <v>2116</v>
      </c>
      <c r="G93" s="8"/>
      <c r="H93" s="8">
        <v>2200</v>
      </c>
      <c r="I93" s="8">
        <v>2200</v>
      </c>
      <c r="J93" s="8">
        <v>2000</v>
      </c>
      <c r="K93" s="8">
        <v>2000</v>
      </c>
      <c r="L93" s="8">
        <v>2000</v>
      </c>
      <c r="M93" s="8">
        <v>2200</v>
      </c>
      <c r="N93" s="133">
        <v>2200</v>
      </c>
      <c r="O93" s="133">
        <v>2200</v>
      </c>
      <c r="P93" s="133">
        <v>2200</v>
      </c>
      <c r="Q93" s="133">
        <v>2200</v>
      </c>
      <c r="R93" s="133">
        <v>1200</v>
      </c>
      <c r="S93" s="118">
        <f t="shared" si="14"/>
        <v>22600</v>
      </c>
      <c r="T93" s="60">
        <f t="shared" si="10"/>
        <v>2054.5454545454545</v>
      </c>
      <c r="U93" s="61">
        <f t="shared" si="18"/>
        <v>4400</v>
      </c>
      <c r="V93" s="61">
        <f t="shared" si="15"/>
        <v>6000</v>
      </c>
      <c r="W93" s="61">
        <f t="shared" si="16"/>
        <v>6600</v>
      </c>
      <c r="X93" s="62">
        <f t="shared" si="17"/>
        <v>5600</v>
      </c>
    </row>
    <row r="94" spans="1:24" x14ac:dyDescent="0.3">
      <c r="A94" s="38">
        <v>89</v>
      </c>
      <c r="B94" s="39" t="s">
        <v>127</v>
      </c>
      <c r="C94" s="34">
        <f>tOPV!C94</f>
        <v>223229</v>
      </c>
      <c r="D94" s="35">
        <f t="shared" si="11"/>
        <v>9598.8469999999998</v>
      </c>
      <c r="E94" s="36">
        <f t="shared" si="12"/>
        <v>31145.883008297398</v>
      </c>
      <c r="F94" s="139">
        <f t="shared" si="13"/>
        <v>2596</v>
      </c>
      <c r="G94" s="8"/>
      <c r="H94" s="8">
        <v>2600</v>
      </c>
      <c r="I94" s="8">
        <v>2600</v>
      </c>
      <c r="J94" s="8">
        <v>2600</v>
      </c>
      <c r="K94" s="8">
        <v>2600</v>
      </c>
      <c r="L94" s="8">
        <v>2600</v>
      </c>
      <c r="M94" s="8">
        <v>2600</v>
      </c>
      <c r="N94" s="133">
        <v>2600</v>
      </c>
      <c r="O94" s="133">
        <v>2000</v>
      </c>
      <c r="P94" s="133">
        <v>2600</v>
      </c>
      <c r="Q94" s="133">
        <v>2600</v>
      </c>
      <c r="R94" s="133">
        <v>2600</v>
      </c>
      <c r="S94" s="118">
        <f t="shared" si="14"/>
        <v>28000</v>
      </c>
      <c r="T94" s="60">
        <f t="shared" si="10"/>
        <v>2545.4545454545455</v>
      </c>
      <c r="U94" s="61">
        <f t="shared" si="18"/>
        <v>5200</v>
      </c>
      <c r="V94" s="61">
        <f t="shared" si="15"/>
        <v>7800</v>
      </c>
      <c r="W94" s="61">
        <f t="shared" si="16"/>
        <v>7200</v>
      </c>
      <c r="X94" s="62">
        <f t="shared" si="17"/>
        <v>7800</v>
      </c>
    </row>
    <row r="95" spans="1:24" x14ac:dyDescent="0.3">
      <c r="A95" s="38">
        <v>90</v>
      </c>
      <c r="B95" s="39" t="s">
        <v>92</v>
      </c>
      <c r="C95" s="34">
        <f>tOPV!C95</f>
        <v>253260</v>
      </c>
      <c r="D95" s="35">
        <f t="shared" si="11"/>
        <v>10890.179999999998</v>
      </c>
      <c r="E95" s="36">
        <f t="shared" si="12"/>
        <v>35335.939016352706</v>
      </c>
      <c r="F95" s="139">
        <f t="shared" si="13"/>
        <v>2946</v>
      </c>
      <c r="G95" s="8"/>
      <c r="H95" s="8">
        <v>3000</v>
      </c>
      <c r="I95" s="8">
        <v>800</v>
      </c>
      <c r="J95" s="8">
        <v>2600</v>
      </c>
      <c r="K95" s="8">
        <v>2600</v>
      </c>
      <c r="L95" s="8">
        <v>3000</v>
      </c>
      <c r="M95" s="8">
        <v>3000</v>
      </c>
      <c r="N95" s="133">
        <v>2600</v>
      </c>
      <c r="O95" s="133">
        <v>2600</v>
      </c>
      <c r="P95" s="133">
        <v>3000</v>
      </c>
      <c r="Q95" s="133">
        <v>0</v>
      </c>
      <c r="R95" s="133">
        <v>2600</v>
      </c>
      <c r="S95" s="118">
        <f t="shared" si="14"/>
        <v>25800</v>
      </c>
      <c r="T95" s="60">
        <f t="shared" si="10"/>
        <v>2580</v>
      </c>
      <c r="U95" s="61">
        <f t="shared" si="18"/>
        <v>3800</v>
      </c>
      <c r="V95" s="61">
        <f t="shared" si="15"/>
        <v>8200</v>
      </c>
      <c r="W95" s="61">
        <f t="shared" si="16"/>
        <v>8200</v>
      </c>
      <c r="X95" s="62">
        <f t="shared" si="17"/>
        <v>5600</v>
      </c>
    </row>
    <row r="96" spans="1:24" x14ac:dyDescent="0.3">
      <c r="A96" s="38">
        <v>91</v>
      </c>
      <c r="B96" s="39" t="s">
        <v>93</v>
      </c>
      <c r="C96" s="34">
        <f>tOPV!C96</f>
        <v>145219</v>
      </c>
      <c r="D96" s="35">
        <f t="shared" si="11"/>
        <v>6244.4169999999995</v>
      </c>
      <c r="E96" s="36">
        <f t="shared" si="12"/>
        <v>20261.587807058848</v>
      </c>
      <c r="F96" s="139">
        <f t="shared" si="13"/>
        <v>1690</v>
      </c>
      <c r="G96" s="8"/>
      <c r="H96" s="8">
        <v>1800</v>
      </c>
      <c r="I96" s="8">
        <v>1800</v>
      </c>
      <c r="J96" s="8">
        <v>1800</v>
      </c>
      <c r="K96" s="8">
        <v>1800</v>
      </c>
      <c r="L96" s="8">
        <v>1800</v>
      </c>
      <c r="M96" s="8">
        <v>1800</v>
      </c>
      <c r="N96" s="133">
        <v>1600</v>
      </c>
      <c r="O96" s="133">
        <v>1400</v>
      </c>
      <c r="P96" s="133">
        <v>1800</v>
      </c>
      <c r="Q96" s="133">
        <v>1400</v>
      </c>
      <c r="R96" s="133">
        <v>600</v>
      </c>
      <c r="S96" s="118">
        <f t="shared" si="14"/>
        <v>17600</v>
      </c>
      <c r="T96" s="60">
        <f t="shared" si="10"/>
        <v>1600</v>
      </c>
      <c r="U96" s="61">
        <f t="shared" si="18"/>
        <v>3600</v>
      </c>
      <c r="V96" s="61">
        <f t="shared" si="15"/>
        <v>5400</v>
      </c>
      <c r="W96" s="61">
        <f t="shared" si="16"/>
        <v>4800</v>
      </c>
      <c r="X96" s="62">
        <f t="shared" si="17"/>
        <v>3800</v>
      </c>
    </row>
    <row r="97" spans="1:24" x14ac:dyDescent="0.3">
      <c r="A97" s="38">
        <v>92</v>
      </c>
      <c r="B97" s="39" t="s">
        <v>94</v>
      </c>
      <c r="C97" s="34">
        <f>tOPV!C97</f>
        <v>385220</v>
      </c>
      <c r="D97" s="35">
        <f t="shared" si="11"/>
        <v>16564.46</v>
      </c>
      <c r="E97" s="36">
        <f t="shared" si="12"/>
        <v>53747.573354968772</v>
      </c>
      <c r="F97" s="139">
        <f t="shared" si="13"/>
        <v>4480</v>
      </c>
      <c r="G97" s="8"/>
      <c r="H97" s="8">
        <v>4600</v>
      </c>
      <c r="I97" s="8">
        <v>4600</v>
      </c>
      <c r="J97" s="8">
        <v>4600</v>
      </c>
      <c r="K97" s="8">
        <v>4000</v>
      </c>
      <c r="L97" s="8">
        <v>4000</v>
      </c>
      <c r="M97" s="8">
        <v>4600</v>
      </c>
      <c r="N97" s="133">
        <v>4600</v>
      </c>
      <c r="O97" s="133">
        <v>4600</v>
      </c>
      <c r="P97" s="133">
        <v>4000</v>
      </c>
      <c r="Q97" s="133">
        <v>4600</v>
      </c>
      <c r="R97" s="133">
        <v>2400</v>
      </c>
      <c r="S97" s="118">
        <f t="shared" si="14"/>
        <v>46600</v>
      </c>
      <c r="T97" s="60">
        <f t="shared" si="10"/>
        <v>4236.363636363636</v>
      </c>
      <c r="U97" s="61">
        <f t="shared" si="18"/>
        <v>9200</v>
      </c>
      <c r="V97" s="61">
        <f t="shared" si="15"/>
        <v>12600</v>
      </c>
      <c r="W97" s="61">
        <f t="shared" si="16"/>
        <v>13800</v>
      </c>
      <c r="X97" s="62">
        <f t="shared" si="17"/>
        <v>11000</v>
      </c>
    </row>
    <row r="98" spans="1:24" x14ac:dyDescent="0.3">
      <c r="A98" s="38">
        <v>93</v>
      </c>
      <c r="B98" s="39" t="s">
        <v>95</v>
      </c>
      <c r="C98" s="34">
        <f>tOPV!C98</f>
        <v>142487</v>
      </c>
      <c r="D98" s="35">
        <f t="shared" si="11"/>
        <v>6126.9409999999998</v>
      </c>
      <c r="E98" s="36">
        <f t="shared" si="12"/>
        <v>19880.407259824089</v>
      </c>
      <c r="F98" s="139">
        <f t="shared" si="13"/>
        <v>1658</v>
      </c>
      <c r="G98" s="8"/>
      <c r="H98" s="8">
        <v>1800</v>
      </c>
      <c r="I98" s="8">
        <v>1800</v>
      </c>
      <c r="J98" s="8">
        <v>1800</v>
      </c>
      <c r="K98" s="8">
        <v>1800</v>
      </c>
      <c r="L98" s="8">
        <v>1800</v>
      </c>
      <c r="M98" s="8">
        <v>1800</v>
      </c>
      <c r="N98" s="133">
        <v>1800</v>
      </c>
      <c r="O98" s="133">
        <v>1800</v>
      </c>
      <c r="P98" s="133">
        <v>1800</v>
      </c>
      <c r="Q98" s="133">
        <v>1800</v>
      </c>
      <c r="R98" s="133">
        <v>400</v>
      </c>
      <c r="S98" s="118">
        <f t="shared" si="14"/>
        <v>18400</v>
      </c>
      <c r="T98" s="60">
        <f t="shared" si="10"/>
        <v>1672.7272727272727</v>
      </c>
      <c r="U98" s="61">
        <f t="shared" si="18"/>
        <v>3600</v>
      </c>
      <c r="V98" s="61">
        <f t="shared" si="15"/>
        <v>5400</v>
      </c>
      <c r="W98" s="61">
        <f t="shared" si="16"/>
        <v>5400</v>
      </c>
      <c r="X98" s="62">
        <f t="shared" si="17"/>
        <v>4000</v>
      </c>
    </row>
    <row r="99" spans="1:24" x14ac:dyDescent="0.3">
      <c r="A99" s="38">
        <v>94</v>
      </c>
      <c r="B99" s="39" t="s">
        <v>96</v>
      </c>
      <c r="C99" s="34">
        <f>tOPV!C99</f>
        <v>66422</v>
      </c>
      <c r="D99" s="35">
        <f t="shared" si="11"/>
        <v>2856.1459999999997</v>
      </c>
      <c r="E99" s="36">
        <f t="shared" si="12"/>
        <v>9267.4869357347361</v>
      </c>
      <c r="F99" s="139">
        <f t="shared" si="13"/>
        <v>774</v>
      </c>
      <c r="G99" s="8"/>
      <c r="H99" s="8">
        <v>800</v>
      </c>
      <c r="I99" s="8">
        <v>800</v>
      </c>
      <c r="J99" s="8">
        <v>800</v>
      </c>
      <c r="K99" s="8">
        <v>800</v>
      </c>
      <c r="L99" s="8">
        <v>800</v>
      </c>
      <c r="M99" s="8">
        <v>800</v>
      </c>
      <c r="N99" s="133">
        <v>200</v>
      </c>
      <c r="O99" s="133">
        <v>800</v>
      </c>
      <c r="P99" s="133">
        <v>800</v>
      </c>
      <c r="Q99" s="133">
        <v>800</v>
      </c>
      <c r="R99" s="133">
        <v>400</v>
      </c>
      <c r="S99" s="118">
        <f t="shared" si="14"/>
        <v>7800</v>
      </c>
      <c r="T99" s="60">
        <f t="shared" si="10"/>
        <v>709.09090909090912</v>
      </c>
      <c r="U99" s="61">
        <f t="shared" si="18"/>
        <v>1600</v>
      </c>
      <c r="V99" s="61">
        <f t="shared" si="15"/>
        <v>2400</v>
      </c>
      <c r="W99" s="61">
        <f t="shared" si="16"/>
        <v>1800</v>
      </c>
      <c r="X99" s="62">
        <f t="shared" si="17"/>
        <v>2000</v>
      </c>
    </row>
    <row r="100" spans="1:24" x14ac:dyDescent="0.3">
      <c r="A100" s="38">
        <v>95</v>
      </c>
      <c r="B100" s="39" t="s">
        <v>97</v>
      </c>
      <c r="C100" s="34">
        <f>tOPV!C100</f>
        <v>489323</v>
      </c>
      <c r="D100" s="35">
        <f t="shared" si="11"/>
        <v>21040.888999999999</v>
      </c>
      <c r="E100" s="36">
        <f t="shared" si="12"/>
        <v>68272.47764075952</v>
      </c>
      <c r="F100" s="139">
        <f t="shared" si="13"/>
        <v>5690</v>
      </c>
      <c r="G100" s="8"/>
      <c r="H100" s="8">
        <v>5800</v>
      </c>
      <c r="I100" s="8">
        <v>5800</v>
      </c>
      <c r="J100" s="8">
        <v>4000</v>
      </c>
      <c r="K100" s="8">
        <v>5800</v>
      </c>
      <c r="L100" s="8">
        <v>4000</v>
      </c>
      <c r="M100" s="8">
        <v>5800</v>
      </c>
      <c r="N100" s="133">
        <v>5600</v>
      </c>
      <c r="O100" s="133">
        <v>5800</v>
      </c>
      <c r="P100" s="133">
        <v>5800</v>
      </c>
      <c r="Q100" s="133">
        <v>5800</v>
      </c>
      <c r="R100" s="133">
        <v>2000</v>
      </c>
      <c r="S100" s="118">
        <f t="shared" si="14"/>
        <v>56200</v>
      </c>
      <c r="T100" s="60">
        <f t="shared" si="10"/>
        <v>5109.090909090909</v>
      </c>
      <c r="U100" s="61">
        <f t="shared" si="18"/>
        <v>11600</v>
      </c>
      <c r="V100" s="61">
        <f t="shared" si="15"/>
        <v>13800</v>
      </c>
      <c r="W100" s="61">
        <f t="shared" si="16"/>
        <v>17200</v>
      </c>
      <c r="X100" s="62">
        <f t="shared" si="17"/>
        <v>13600</v>
      </c>
    </row>
    <row r="101" spans="1:24" x14ac:dyDescent="0.3">
      <c r="A101" s="38">
        <v>96</v>
      </c>
      <c r="B101" s="39" t="s">
        <v>98</v>
      </c>
      <c r="C101" s="34">
        <f>tOPV!C101</f>
        <v>128094</v>
      </c>
      <c r="D101" s="35">
        <f t="shared" si="11"/>
        <v>5508.0419999999995</v>
      </c>
      <c r="E101" s="36">
        <f t="shared" si="12"/>
        <v>17872.233168920018</v>
      </c>
      <c r="F101" s="139">
        <f t="shared" si="13"/>
        <v>1490</v>
      </c>
      <c r="G101" s="8"/>
      <c r="H101" s="8">
        <v>1600</v>
      </c>
      <c r="I101" s="8">
        <v>1600</v>
      </c>
      <c r="J101" s="8">
        <v>1200</v>
      </c>
      <c r="K101" s="8">
        <v>1600</v>
      </c>
      <c r="L101" s="8">
        <v>1600</v>
      </c>
      <c r="M101" s="8">
        <v>1600</v>
      </c>
      <c r="N101" s="133">
        <v>1600</v>
      </c>
      <c r="O101" s="133">
        <v>400</v>
      </c>
      <c r="P101" s="133">
        <v>0</v>
      </c>
      <c r="Q101" s="133">
        <v>1600</v>
      </c>
      <c r="R101" s="133">
        <v>1600</v>
      </c>
      <c r="S101" s="118">
        <f t="shared" si="14"/>
        <v>14400</v>
      </c>
      <c r="T101" s="60">
        <f t="shared" si="10"/>
        <v>1440</v>
      </c>
      <c r="U101" s="61">
        <f t="shared" si="18"/>
        <v>3200</v>
      </c>
      <c r="V101" s="61">
        <f t="shared" si="15"/>
        <v>4400</v>
      </c>
      <c r="W101" s="61">
        <f t="shared" si="16"/>
        <v>3600</v>
      </c>
      <c r="X101" s="62">
        <f t="shared" si="17"/>
        <v>3200</v>
      </c>
    </row>
    <row r="102" spans="1:24" x14ac:dyDescent="0.3">
      <c r="A102" s="38">
        <v>97</v>
      </c>
      <c r="B102" s="39" t="s">
        <v>99</v>
      </c>
      <c r="C102" s="34">
        <f>tOPV!C102</f>
        <v>105617</v>
      </c>
      <c r="D102" s="35">
        <f t="shared" si="11"/>
        <v>4541.5309999999999</v>
      </c>
      <c r="E102" s="36">
        <f t="shared" si="12"/>
        <v>14736.144164455991</v>
      </c>
      <c r="F102" s="139">
        <f t="shared" si="13"/>
        <v>1230</v>
      </c>
      <c r="G102" s="8"/>
      <c r="H102" s="8">
        <v>1400</v>
      </c>
      <c r="I102" s="8">
        <v>1000</v>
      </c>
      <c r="J102" s="8">
        <v>1400</v>
      </c>
      <c r="K102" s="8">
        <v>1000</v>
      </c>
      <c r="L102" s="8">
        <v>1000</v>
      </c>
      <c r="M102" s="8">
        <v>1000</v>
      </c>
      <c r="N102" s="133">
        <v>1000</v>
      </c>
      <c r="O102" s="133">
        <v>1400</v>
      </c>
      <c r="P102" s="133">
        <v>1400</v>
      </c>
      <c r="Q102" s="133">
        <v>0</v>
      </c>
      <c r="R102" s="133">
        <v>1000</v>
      </c>
      <c r="S102" s="118">
        <f t="shared" si="14"/>
        <v>11600</v>
      </c>
      <c r="T102" s="60">
        <f t="shared" si="10"/>
        <v>1160</v>
      </c>
      <c r="U102" s="61">
        <f t="shared" si="18"/>
        <v>2400</v>
      </c>
      <c r="V102" s="61">
        <f t="shared" si="15"/>
        <v>3400</v>
      </c>
      <c r="W102" s="61">
        <f t="shared" si="16"/>
        <v>3400</v>
      </c>
      <c r="X102" s="62">
        <f t="shared" si="17"/>
        <v>2400</v>
      </c>
    </row>
    <row r="103" spans="1:24" x14ac:dyDescent="0.3">
      <c r="A103" s="38">
        <v>98</v>
      </c>
      <c r="B103" s="39" t="s">
        <v>100</v>
      </c>
      <c r="C103" s="34">
        <f>tOPV!C103</f>
        <v>388011</v>
      </c>
      <c r="D103" s="35">
        <f t="shared" si="11"/>
        <v>16684.472999999998</v>
      </c>
      <c r="E103" s="36">
        <f t="shared" si="12"/>
        <v>54136.985839350978</v>
      </c>
      <c r="F103" s="139">
        <f t="shared" si="13"/>
        <v>4512</v>
      </c>
      <c r="G103" s="8"/>
      <c r="H103" s="8">
        <v>4600</v>
      </c>
      <c r="I103" s="8">
        <v>4400</v>
      </c>
      <c r="J103" s="8">
        <v>4400</v>
      </c>
      <c r="K103" s="8">
        <v>4400</v>
      </c>
      <c r="L103" s="8">
        <v>4400</v>
      </c>
      <c r="M103" s="8">
        <v>4600</v>
      </c>
      <c r="N103" s="133">
        <v>4400</v>
      </c>
      <c r="O103" s="133">
        <v>4400</v>
      </c>
      <c r="P103" s="133">
        <v>4600</v>
      </c>
      <c r="Q103" s="133">
        <v>4600</v>
      </c>
      <c r="R103" s="133">
        <v>1200</v>
      </c>
      <c r="S103" s="118">
        <f t="shared" si="14"/>
        <v>46000</v>
      </c>
      <c r="T103" s="60">
        <f t="shared" si="10"/>
        <v>4181.818181818182</v>
      </c>
      <c r="U103" s="61">
        <f t="shared" si="18"/>
        <v>9000</v>
      </c>
      <c r="V103" s="61">
        <f t="shared" si="15"/>
        <v>13200</v>
      </c>
      <c r="W103" s="61">
        <f t="shared" si="16"/>
        <v>13400</v>
      </c>
      <c r="X103" s="62">
        <f t="shared" si="17"/>
        <v>10400</v>
      </c>
    </row>
    <row r="104" spans="1:24" x14ac:dyDescent="0.3">
      <c r="A104" s="38">
        <v>99</v>
      </c>
      <c r="B104" s="39" t="s">
        <v>101</v>
      </c>
      <c r="C104" s="34">
        <f>tOPV!C104</f>
        <v>183723</v>
      </c>
      <c r="D104" s="35">
        <f t="shared" si="11"/>
        <v>7900.088999999999</v>
      </c>
      <c r="E104" s="36">
        <f t="shared" si="12"/>
        <v>25633.833704103956</v>
      </c>
      <c r="F104" s="139">
        <f t="shared" si="13"/>
        <v>2138</v>
      </c>
      <c r="G104" s="8"/>
      <c r="H104" s="8">
        <v>2200</v>
      </c>
      <c r="I104" s="8">
        <v>2200</v>
      </c>
      <c r="J104" s="8">
        <v>2200</v>
      </c>
      <c r="K104" s="8">
        <v>2000</v>
      </c>
      <c r="L104" s="8">
        <v>1000</v>
      </c>
      <c r="M104" s="8">
        <v>1000</v>
      </c>
      <c r="N104" s="133">
        <v>2200</v>
      </c>
      <c r="O104" s="133">
        <v>2200</v>
      </c>
      <c r="P104" s="133">
        <v>2200</v>
      </c>
      <c r="Q104" s="133">
        <v>2000</v>
      </c>
      <c r="R104" s="133">
        <v>600</v>
      </c>
      <c r="S104" s="118">
        <f t="shared" si="14"/>
        <v>19800</v>
      </c>
      <c r="T104" s="60">
        <f t="shared" si="10"/>
        <v>1800</v>
      </c>
      <c r="U104" s="61">
        <f t="shared" si="18"/>
        <v>4400</v>
      </c>
      <c r="V104" s="61">
        <f t="shared" si="15"/>
        <v>5200</v>
      </c>
      <c r="W104" s="61">
        <f t="shared" si="16"/>
        <v>5400</v>
      </c>
      <c r="X104" s="62">
        <f t="shared" si="17"/>
        <v>4800</v>
      </c>
    </row>
    <row r="105" spans="1:24" x14ac:dyDescent="0.3">
      <c r="A105" s="38">
        <v>100</v>
      </c>
      <c r="B105" s="39" t="s">
        <v>102</v>
      </c>
      <c r="C105" s="34">
        <f>tOPV!C105</f>
        <v>386074</v>
      </c>
      <c r="D105" s="35">
        <f t="shared" si="11"/>
        <v>16601.181999999997</v>
      </c>
      <c r="E105" s="36">
        <f t="shared" si="12"/>
        <v>53866.727157069232</v>
      </c>
      <c r="F105" s="139">
        <f t="shared" si="13"/>
        <v>4490</v>
      </c>
      <c r="G105" s="8"/>
      <c r="H105" s="8">
        <v>4600</v>
      </c>
      <c r="I105" s="8">
        <v>4600</v>
      </c>
      <c r="J105" s="8">
        <v>4600</v>
      </c>
      <c r="K105" s="8">
        <v>4600</v>
      </c>
      <c r="L105" s="8">
        <v>4600</v>
      </c>
      <c r="M105" s="8">
        <v>4600</v>
      </c>
      <c r="N105" s="133">
        <v>4600</v>
      </c>
      <c r="O105" s="133">
        <v>4400</v>
      </c>
      <c r="P105" s="133">
        <v>4600</v>
      </c>
      <c r="Q105" s="133">
        <v>4600</v>
      </c>
      <c r="R105" s="133">
        <v>4600</v>
      </c>
      <c r="S105" s="118">
        <f t="shared" si="14"/>
        <v>50400</v>
      </c>
      <c r="T105" s="60">
        <f t="shared" si="10"/>
        <v>4581.818181818182</v>
      </c>
      <c r="U105" s="61">
        <f t="shared" si="18"/>
        <v>9200</v>
      </c>
      <c r="V105" s="61">
        <f t="shared" si="15"/>
        <v>13800</v>
      </c>
      <c r="W105" s="61">
        <f t="shared" si="16"/>
        <v>13600</v>
      </c>
      <c r="X105" s="62">
        <f t="shared" si="17"/>
        <v>13800</v>
      </c>
    </row>
    <row r="106" spans="1:24" x14ac:dyDescent="0.3">
      <c r="A106" s="38">
        <v>101</v>
      </c>
      <c r="B106" s="39" t="s">
        <v>103</v>
      </c>
      <c r="C106" s="34">
        <f>tOPV!C106</f>
        <v>518008</v>
      </c>
      <c r="D106" s="35">
        <f t="shared" si="11"/>
        <v>22274.343999999997</v>
      </c>
      <c r="E106" s="36">
        <f t="shared" si="12"/>
        <v>72274.733862366076</v>
      </c>
      <c r="F106" s="139">
        <f t="shared" si="13"/>
        <v>6024</v>
      </c>
      <c r="G106" s="8"/>
      <c r="H106" s="8">
        <v>6200</v>
      </c>
      <c r="I106" s="8">
        <v>6200</v>
      </c>
      <c r="J106" s="8">
        <v>6200</v>
      </c>
      <c r="K106" s="8">
        <v>6000</v>
      </c>
      <c r="L106" s="8">
        <v>6200</v>
      </c>
      <c r="M106" s="8">
        <v>6200</v>
      </c>
      <c r="N106" s="133">
        <v>6200</v>
      </c>
      <c r="O106" s="133">
        <v>6200</v>
      </c>
      <c r="P106" s="133">
        <v>6200</v>
      </c>
      <c r="Q106" s="133">
        <v>1000</v>
      </c>
      <c r="R106" s="133">
        <v>3000</v>
      </c>
      <c r="S106" s="118">
        <f t="shared" si="14"/>
        <v>59600</v>
      </c>
      <c r="T106" s="60">
        <f t="shared" si="10"/>
        <v>5418.181818181818</v>
      </c>
      <c r="U106" s="61">
        <f t="shared" si="18"/>
        <v>12400</v>
      </c>
      <c r="V106" s="61">
        <f t="shared" si="15"/>
        <v>18400</v>
      </c>
      <c r="W106" s="61">
        <f t="shared" si="16"/>
        <v>18600</v>
      </c>
      <c r="X106" s="62">
        <f t="shared" si="17"/>
        <v>10200</v>
      </c>
    </row>
    <row r="107" spans="1:24" x14ac:dyDescent="0.3">
      <c r="A107" s="38">
        <v>102</v>
      </c>
      <c r="B107" s="39" t="s">
        <v>104</v>
      </c>
      <c r="C107" s="34">
        <f>tOPV!C107</f>
        <v>129283</v>
      </c>
      <c r="D107" s="35">
        <f t="shared" si="11"/>
        <v>5559.1689999999999</v>
      </c>
      <c r="E107" s="36">
        <f t="shared" si="12"/>
        <v>18038.127631095031</v>
      </c>
      <c r="F107" s="139">
        <f t="shared" si="13"/>
        <v>1504</v>
      </c>
      <c r="G107" s="8"/>
      <c r="H107" s="8">
        <v>1600</v>
      </c>
      <c r="I107" s="8">
        <v>1600</v>
      </c>
      <c r="J107" s="8">
        <v>1600</v>
      </c>
      <c r="K107" s="8">
        <v>1600</v>
      </c>
      <c r="L107" s="8">
        <v>1600</v>
      </c>
      <c r="M107" s="8">
        <v>1000</v>
      </c>
      <c r="N107" s="133">
        <v>800</v>
      </c>
      <c r="O107" s="133">
        <v>1600</v>
      </c>
      <c r="P107" s="133">
        <v>1600</v>
      </c>
      <c r="Q107" s="133">
        <v>1600</v>
      </c>
      <c r="R107" s="133">
        <v>800</v>
      </c>
      <c r="S107" s="118">
        <f t="shared" si="14"/>
        <v>15400</v>
      </c>
      <c r="T107" s="60">
        <f t="shared" si="10"/>
        <v>1400</v>
      </c>
      <c r="U107" s="61">
        <f t="shared" si="18"/>
        <v>3200</v>
      </c>
      <c r="V107" s="61">
        <f t="shared" si="15"/>
        <v>4800</v>
      </c>
      <c r="W107" s="61">
        <f t="shared" si="16"/>
        <v>3400</v>
      </c>
      <c r="X107" s="62">
        <f t="shared" si="17"/>
        <v>4000</v>
      </c>
    </row>
    <row r="108" spans="1:24" x14ac:dyDescent="0.3">
      <c r="A108" s="38">
        <v>103</v>
      </c>
      <c r="B108" s="39" t="s">
        <v>105</v>
      </c>
      <c r="C108" s="34">
        <f>tOPV!C108</f>
        <v>320567</v>
      </c>
      <c r="D108" s="35">
        <f t="shared" si="11"/>
        <v>13784.380999999999</v>
      </c>
      <c r="E108" s="36">
        <f t="shared" si="12"/>
        <v>44726.905009299298</v>
      </c>
      <c r="F108" s="139">
        <f t="shared" si="13"/>
        <v>3728</v>
      </c>
      <c r="G108" s="8"/>
      <c r="H108" s="8">
        <v>3800</v>
      </c>
      <c r="I108" s="8">
        <v>3800</v>
      </c>
      <c r="J108" s="8">
        <v>1800</v>
      </c>
      <c r="K108" s="8">
        <v>3800</v>
      </c>
      <c r="L108" s="8">
        <v>3800</v>
      </c>
      <c r="M108" s="8">
        <v>3800</v>
      </c>
      <c r="N108" s="133">
        <v>3200</v>
      </c>
      <c r="O108" s="133">
        <v>0</v>
      </c>
      <c r="P108" s="133">
        <v>3800</v>
      </c>
      <c r="Q108" s="133">
        <v>3000</v>
      </c>
      <c r="R108" s="133">
        <v>1800</v>
      </c>
      <c r="S108" s="118">
        <f t="shared" si="14"/>
        <v>32600</v>
      </c>
      <c r="T108" s="60">
        <f t="shared" si="10"/>
        <v>3260</v>
      </c>
      <c r="U108" s="61">
        <f t="shared" si="18"/>
        <v>7600</v>
      </c>
      <c r="V108" s="61">
        <f t="shared" si="15"/>
        <v>9400</v>
      </c>
      <c r="W108" s="61">
        <f t="shared" si="16"/>
        <v>7000</v>
      </c>
      <c r="X108" s="62">
        <f t="shared" si="17"/>
        <v>8600</v>
      </c>
    </row>
    <row r="109" spans="1:24" x14ac:dyDescent="0.3">
      <c r="A109" s="38">
        <v>104</v>
      </c>
      <c r="B109" s="39" t="s">
        <v>106</v>
      </c>
      <c r="C109" s="34">
        <f>tOPV!C109</f>
        <v>252994</v>
      </c>
      <c r="D109" s="35">
        <f t="shared" si="11"/>
        <v>10878.741999999998</v>
      </c>
      <c r="E109" s="36">
        <f t="shared" si="12"/>
        <v>35298.825537009936</v>
      </c>
      <c r="F109" s="139">
        <f t="shared" si="13"/>
        <v>2942</v>
      </c>
      <c r="G109" s="8"/>
      <c r="H109" s="8">
        <v>3000</v>
      </c>
      <c r="I109" s="8">
        <v>3000</v>
      </c>
      <c r="J109" s="8">
        <v>3000</v>
      </c>
      <c r="K109" s="8">
        <v>1000</v>
      </c>
      <c r="L109" s="8">
        <v>2000</v>
      </c>
      <c r="M109" s="8">
        <v>3000</v>
      </c>
      <c r="N109" s="133">
        <v>3000</v>
      </c>
      <c r="O109" s="133">
        <v>1600</v>
      </c>
      <c r="P109" s="133">
        <v>3000</v>
      </c>
      <c r="Q109" s="133">
        <v>3000</v>
      </c>
      <c r="R109" s="133">
        <v>1600</v>
      </c>
      <c r="S109" s="118">
        <f t="shared" si="14"/>
        <v>27200</v>
      </c>
      <c r="T109" s="60">
        <f t="shared" si="10"/>
        <v>2472.7272727272725</v>
      </c>
      <c r="U109" s="61">
        <f t="shared" si="18"/>
        <v>6000</v>
      </c>
      <c r="V109" s="61">
        <f t="shared" si="15"/>
        <v>6000</v>
      </c>
      <c r="W109" s="61">
        <f t="shared" si="16"/>
        <v>7600</v>
      </c>
      <c r="X109" s="62">
        <f t="shared" si="17"/>
        <v>7600</v>
      </c>
    </row>
    <row r="110" spans="1:24" x14ac:dyDescent="0.3">
      <c r="A110" s="38">
        <v>105</v>
      </c>
      <c r="B110" s="39" t="s">
        <v>107</v>
      </c>
      <c r="C110" s="34">
        <f>tOPV!C110</f>
        <v>283630</v>
      </c>
      <c r="D110" s="35">
        <f t="shared" si="11"/>
        <v>12196.089999999998</v>
      </c>
      <c r="E110" s="36">
        <f t="shared" si="12"/>
        <v>39573.293781916283</v>
      </c>
      <c r="F110" s="139">
        <f t="shared" si="13"/>
        <v>3298</v>
      </c>
      <c r="G110" s="8"/>
      <c r="H110" s="8">
        <v>3400</v>
      </c>
      <c r="I110" s="8">
        <v>3000</v>
      </c>
      <c r="J110" s="8">
        <v>3400</v>
      </c>
      <c r="K110" s="8">
        <v>3400</v>
      </c>
      <c r="L110" s="8">
        <v>3400</v>
      </c>
      <c r="M110" s="8">
        <v>3400</v>
      </c>
      <c r="N110" s="133">
        <v>3400</v>
      </c>
      <c r="O110" s="133">
        <v>3400</v>
      </c>
      <c r="P110" s="133">
        <v>3400</v>
      </c>
      <c r="Q110" s="133">
        <v>3400</v>
      </c>
      <c r="R110" s="133">
        <v>3400</v>
      </c>
      <c r="S110" s="118">
        <f t="shared" si="14"/>
        <v>37000</v>
      </c>
      <c r="T110" s="60">
        <f t="shared" si="10"/>
        <v>3363.6363636363635</v>
      </c>
      <c r="U110" s="61">
        <f t="shared" si="18"/>
        <v>6400</v>
      </c>
      <c r="V110" s="61">
        <f t="shared" si="15"/>
        <v>10200</v>
      </c>
      <c r="W110" s="61">
        <f t="shared" si="16"/>
        <v>10200</v>
      </c>
      <c r="X110" s="62">
        <f t="shared" si="17"/>
        <v>10200</v>
      </c>
    </row>
    <row r="111" spans="1:24" x14ac:dyDescent="0.3">
      <c r="A111" s="38">
        <v>106</v>
      </c>
      <c r="B111" s="39" t="s">
        <v>108</v>
      </c>
      <c r="C111" s="34">
        <f>tOPV!C111</f>
        <v>211720</v>
      </c>
      <c r="D111" s="35">
        <f t="shared" si="11"/>
        <v>9103.9599999999991</v>
      </c>
      <c r="E111" s="36">
        <f t="shared" si="12"/>
        <v>29540.09716710967</v>
      </c>
      <c r="F111" s="139">
        <f t="shared" si="13"/>
        <v>2462</v>
      </c>
      <c r="G111" s="8"/>
      <c r="H111" s="8">
        <v>2600</v>
      </c>
      <c r="I111" s="8">
        <v>2600</v>
      </c>
      <c r="J111" s="8">
        <v>2200</v>
      </c>
      <c r="K111" s="8">
        <v>2600</v>
      </c>
      <c r="L111" s="8">
        <v>2600</v>
      </c>
      <c r="M111" s="8">
        <v>2600</v>
      </c>
      <c r="N111" s="133">
        <v>2000</v>
      </c>
      <c r="O111" s="133">
        <v>1000</v>
      </c>
      <c r="P111" s="133">
        <v>2600</v>
      </c>
      <c r="Q111" s="133">
        <v>2600</v>
      </c>
      <c r="R111" s="133">
        <v>600</v>
      </c>
      <c r="S111" s="118">
        <f t="shared" si="14"/>
        <v>24000</v>
      </c>
      <c r="T111" s="60">
        <f t="shared" si="10"/>
        <v>2181.818181818182</v>
      </c>
      <c r="U111" s="61">
        <f t="shared" si="18"/>
        <v>5200</v>
      </c>
      <c r="V111" s="61">
        <f t="shared" si="15"/>
        <v>7400</v>
      </c>
      <c r="W111" s="61">
        <f t="shared" si="16"/>
        <v>5600</v>
      </c>
      <c r="X111" s="62">
        <f t="shared" si="17"/>
        <v>5800</v>
      </c>
    </row>
    <row r="112" spans="1:24" x14ac:dyDescent="0.3">
      <c r="A112" s="38">
        <v>107</v>
      </c>
      <c r="B112" s="39" t="s">
        <v>109</v>
      </c>
      <c r="C112" s="34">
        <f>tOPV!C112</f>
        <v>246636</v>
      </c>
      <c r="D112" s="35">
        <f t="shared" si="11"/>
        <v>10605.348</v>
      </c>
      <c r="E112" s="36">
        <f t="shared" si="12"/>
        <v>34411.729666102692</v>
      </c>
      <c r="F112" s="139">
        <f t="shared" si="13"/>
        <v>2868</v>
      </c>
      <c r="G112" s="8"/>
      <c r="H112" s="8">
        <v>3000</v>
      </c>
      <c r="I112" s="8">
        <v>2800</v>
      </c>
      <c r="J112" s="8">
        <v>2800</v>
      </c>
      <c r="K112" s="8">
        <v>2800</v>
      </c>
      <c r="L112" s="8">
        <v>2800</v>
      </c>
      <c r="M112" s="8">
        <v>3000</v>
      </c>
      <c r="N112" s="133">
        <v>3000</v>
      </c>
      <c r="O112" s="133">
        <v>3000</v>
      </c>
      <c r="P112" s="133">
        <v>2800</v>
      </c>
      <c r="Q112" s="133">
        <v>3000</v>
      </c>
      <c r="R112" s="133">
        <v>600</v>
      </c>
      <c r="S112" s="118">
        <f t="shared" si="14"/>
        <v>29600</v>
      </c>
      <c r="T112" s="60">
        <f t="shared" si="10"/>
        <v>2690.909090909091</v>
      </c>
      <c r="U112" s="61">
        <f t="shared" si="18"/>
        <v>5800</v>
      </c>
      <c r="V112" s="61">
        <f t="shared" si="15"/>
        <v>8400</v>
      </c>
      <c r="W112" s="61">
        <f t="shared" si="16"/>
        <v>9000</v>
      </c>
      <c r="X112" s="62">
        <f t="shared" si="17"/>
        <v>6400</v>
      </c>
    </row>
    <row r="113" spans="1:24" x14ac:dyDescent="0.3">
      <c r="A113" s="38">
        <v>108</v>
      </c>
      <c r="B113" s="39" t="s">
        <v>110</v>
      </c>
      <c r="C113" s="34">
        <f>tOPV!C113</f>
        <v>297154</v>
      </c>
      <c r="D113" s="35">
        <f t="shared" si="11"/>
        <v>12777.621999999999</v>
      </c>
      <c r="E113" s="36">
        <f t="shared" si="12"/>
        <v>41460.221205343412</v>
      </c>
      <c r="F113" s="139">
        <f t="shared" si="13"/>
        <v>3456</v>
      </c>
      <c r="G113" s="8"/>
      <c r="H113" s="8">
        <v>3600</v>
      </c>
      <c r="I113" s="8">
        <v>0</v>
      </c>
      <c r="J113" s="8">
        <v>7200</v>
      </c>
      <c r="K113" s="8">
        <v>3600</v>
      </c>
      <c r="L113" s="8">
        <v>3600</v>
      </c>
      <c r="M113" s="8">
        <v>3600</v>
      </c>
      <c r="N113" s="133">
        <v>3600</v>
      </c>
      <c r="O113" s="133">
        <v>3600</v>
      </c>
      <c r="P113" s="133">
        <v>3600</v>
      </c>
      <c r="Q113" s="133">
        <v>3400</v>
      </c>
      <c r="R113" s="133">
        <v>3600</v>
      </c>
      <c r="S113" s="118">
        <f t="shared" si="14"/>
        <v>39400</v>
      </c>
      <c r="T113" s="60">
        <f t="shared" si="10"/>
        <v>3940</v>
      </c>
      <c r="U113" s="61">
        <f t="shared" si="18"/>
        <v>3600</v>
      </c>
      <c r="V113" s="61">
        <f t="shared" si="15"/>
        <v>14400</v>
      </c>
      <c r="W113" s="61">
        <f t="shared" si="16"/>
        <v>10800</v>
      </c>
      <c r="X113" s="62">
        <f t="shared" si="17"/>
        <v>10600</v>
      </c>
    </row>
    <row r="114" spans="1:24" x14ac:dyDescent="0.3">
      <c r="A114" s="38">
        <v>109</v>
      </c>
      <c r="B114" s="39" t="s">
        <v>111</v>
      </c>
      <c r="C114" s="34">
        <f>tOPV!C114</f>
        <v>526378</v>
      </c>
      <c r="D114" s="35">
        <f t="shared" si="11"/>
        <v>22634.253999999997</v>
      </c>
      <c r="E114" s="36">
        <f t="shared" si="12"/>
        <v>73442.55274243743</v>
      </c>
      <c r="F114" s="139">
        <f t="shared" si="13"/>
        <v>6122</v>
      </c>
      <c r="G114" s="8"/>
      <c r="H114" s="8">
        <v>6200</v>
      </c>
      <c r="I114" s="8">
        <v>6200</v>
      </c>
      <c r="J114" s="8">
        <v>6200</v>
      </c>
      <c r="K114" s="8">
        <v>6200</v>
      </c>
      <c r="L114" s="8">
        <v>6200</v>
      </c>
      <c r="M114" s="8">
        <v>6200</v>
      </c>
      <c r="N114" s="133">
        <v>6200</v>
      </c>
      <c r="O114" s="133">
        <v>6200</v>
      </c>
      <c r="P114" s="133">
        <v>6200</v>
      </c>
      <c r="Q114" s="133">
        <v>6200</v>
      </c>
      <c r="R114" s="133">
        <v>6200</v>
      </c>
      <c r="S114" s="118">
        <f t="shared" si="14"/>
        <v>68200</v>
      </c>
      <c r="T114" s="60">
        <f t="shared" si="10"/>
        <v>6200</v>
      </c>
      <c r="U114" s="61">
        <f t="shared" si="18"/>
        <v>12400</v>
      </c>
      <c r="V114" s="61">
        <f t="shared" si="15"/>
        <v>18600</v>
      </c>
      <c r="W114" s="61">
        <f t="shared" si="16"/>
        <v>18600</v>
      </c>
      <c r="X114" s="62">
        <f t="shared" si="17"/>
        <v>18600</v>
      </c>
    </row>
    <row r="115" spans="1:24" x14ac:dyDescent="0.3">
      <c r="A115" s="38">
        <v>110</v>
      </c>
      <c r="B115" s="39" t="s">
        <v>112</v>
      </c>
      <c r="C115" s="34">
        <f>tOPV!C115</f>
        <v>2007700</v>
      </c>
      <c r="D115" s="35">
        <f t="shared" si="11"/>
        <v>86331.099999999991</v>
      </c>
      <c r="E115" s="36">
        <f t="shared" si="12"/>
        <v>280123.0544228513</v>
      </c>
      <c r="F115" s="139">
        <f t="shared" si="13"/>
        <v>23344</v>
      </c>
      <c r="G115" s="8"/>
      <c r="H115" s="8">
        <v>23400</v>
      </c>
      <c r="I115" s="8">
        <v>27400</v>
      </c>
      <c r="J115" s="8">
        <v>17000</v>
      </c>
      <c r="K115" s="8">
        <v>36000</v>
      </c>
      <c r="L115" s="8">
        <v>18400</v>
      </c>
      <c r="M115" s="8">
        <v>23400</v>
      </c>
      <c r="N115" s="133">
        <v>15000</v>
      </c>
      <c r="O115" s="133">
        <v>14000</v>
      </c>
      <c r="P115" s="133">
        <v>21400</v>
      </c>
      <c r="Q115" s="133">
        <v>14000</v>
      </c>
      <c r="R115" s="133">
        <v>25400</v>
      </c>
      <c r="S115" s="118">
        <f t="shared" si="14"/>
        <v>235400</v>
      </c>
      <c r="T115" s="60">
        <f t="shared" si="10"/>
        <v>21400</v>
      </c>
      <c r="U115" s="61">
        <f t="shared" si="18"/>
        <v>50800</v>
      </c>
      <c r="V115" s="61">
        <f t="shared" si="15"/>
        <v>71400</v>
      </c>
      <c r="W115" s="61">
        <f t="shared" si="16"/>
        <v>52400</v>
      </c>
      <c r="X115" s="62">
        <f t="shared" si="17"/>
        <v>60800</v>
      </c>
    </row>
    <row r="116" spans="1:24" x14ac:dyDescent="0.3">
      <c r="A116" s="38">
        <v>111</v>
      </c>
      <c r="B116" s="39" t="s">
        <v>113</v>
      </c>
      <c r="C116" s="34">
        <f>tOPV!C116</f>
        <v>485582</v>
      </c>
      <c r="D116" s="35">
        <f t="shared" si="11"/>
        <v>20880.025999999998</v>
      </c>
      <c r="E116" s="36">
        <f t="shared" si="12"/>
        <v>67750.517015867415</v>
      </c>
      <c r="F116" s="139">
        <f t="shared" si="13"/>
        <v>5646</v>
      </c>
      <c r="G116" s="8"/>
      <c r="H116" s="8">
        <v>5800</v>
      </c>
      <c r="I116" s="8">
        <v>5800</v>
      </c>
      <c r="J116" s="8">
        <v>3000</v>
      </c>
      <c r="K116" s="8">
        <v>3400</v>
      </c>
      <c r="L116" s="8">
        <v>3000</v>
      </c>
      <c r="M116" s="8">
        <v>5800</v>
      </c>
      <c r="N116" s="133">
        <v>3000</v>
      </c>
      <c r="O116" s="133">
        <v>0</v>
      </c>
      <c r="P116" s="133">
        <v>3400</v>
      </c>
      <c r="Q116" s="133">
        <v>5000</v>
      </c>
      <c r="R116" s="133">
        <v>0</v>
      </c>
      <c r="S116" s="118">
        <f t="shared" si="14"/>
        <v>38200</v>
      </c>
      <c r="T116" s="60">
        <f t="shared" si="10"/>
        <v>4244.4444444444443</v>
      </c>
      <c r="U116" s="61">
        <f t="shared" si="18"/>
        <v>11600</v>
      </c>
      <c r="V116" s="61">
        <f t="shared" si="15"/>
        <v>9400</v>
      </c>
      <c r="W116" s="61">
        <f t="shared" si="16"/>
        <v>8800</v>
      </c>
      <c r="X116" s="62">
        <f t="shared" si="17"/>
        <v>8400</v>
      </c>
    </row>
    <row r="117" spans="1:24" ht="17.25" thickBot="1" x14ac:dyDescent="0.35">
      <c r="A117" s="42">
        <v>112</v>
      </c>
      <c r="B117" s="43" t="s">
        <v>114</v>
      </c>
      <c r="C117" s="77">
        <f>tOPV!C117</f>
        <v>240368</v>
      </c>
      <c r="D117" s="44">
        <f t="shared" si="11"/>
        <v>10335.823999999999</v>
      </c>
      <c r="E117" s="45">
        <f t="shared" si="12"/>
        <v>33537.190987454269</v>
      </c>
      <c r="F117" s="82">
        <f t="shared" si="13"/>
        <v>2796</v>
      </c>
      <c r="G117" s="8"/>
      <c r="H117" s="8">
        <v>2800</v>
      </c>
      <c r="I117" s="8">
        <v>2600</v>
      </c>
      <c r="J117" s="8">
        <v>2600</v>
      </c>
      <c r="K117" s="8">
        <v>1000</v>
      </c>
      <c r="L117" s="8">
        <v>2000</v>
      </c>
      <c r="M117" s="8">
        <v>2800</v>
      </c>
      <c r="N117" s="133">
        <v>2000</v>
      </c>
      <c r="O117" s="133">
        <v>2000</v>
      </c>
      <c r="P117" s="133">
        <v>2800</v>
      </c>
      <c r="Q117" s="133">
        <v>2800</v>
      </c>
      <c r="R117" s="133">
        <v>2600</v>
      </c>
      <c r="S117" s="119">
        <f t="shared" si="14"/>
        <v>26000</v>
      </c>
      <c r="T117" s="63">
        <f t="shared" si="10"/>
        <v>2363.6363636363635</v>
      </c>
      <c r="U117" s="64">
        <f t="shared" si="18"/>
        <v>5400</v>
      </c>
      <c r="V117" s="64">
        <f t="shared" si="15"/>
        <v>5600</v>
      </c>
      <c r="W117" s="64">
        <f t="shared" si="16"/>
        <v>6800</v>
      </c>
      <c r="X117" s="65">
        <f t="shared" si="17"/>
        <v>8200</v>
      </c>
    </row>
    <row r="118" spans="1:24" ht="17.25" thickBot="1" x14ac:dyDescent="0.35">
      <c r="A118" s="46"/>
      <c r="B118" s="47"/>
      <c r="C118" s="70">
        <f>tOPV!C118</f>
        <v>34844095</v>
      </c>
      <c r="D118" s="70">
        <f t="shared" ref="D118:R118" si="19">SUM(D6:D117)</f>
        <v>1498296.0849999995</v>
      </c>
      <c r="E118" s="70">
        <v>4861600</v>
      </c>
      <c r="F118" s="50">
        <f t="shared" si="19"/>
        <v>405248</v>
      </c>
      <c r="G118" s="10">
        <f t="shared" si="19"/>
        <v>0</v>
      </c>
      <c r="H118" s="11">
        <f t="shared" si="19"/>
        <v>417000</v>
      </c>
      <c r="I118" s="11">
        <f t="shared" si="19"/>
        <v>409300</v>
      </c>
      <c r="J118" s="11">
        <f t="shared" si="19"/>
        <v>350000</v>
      </c>
      <c r="K118" s="11">
        <f t="shared" si="19"/>
        <v>381800</v>
      </c>
      <c r="L118" s="11">
        <f t="shared" si="19"/>
        <v>374600</v>
      </c>
      <c r="M118" s="11">
        <f t="shared" si="19"/>
        <v>414400</v>
      </c>
      <c r="N118" s="11">
        <f t="shared" si="19"/>
        <v>362000</v>
      </c>
      <c r="O118" s="11">
        <f t="shared" si="19"/>
        <v>347400</v>
      </c>
      <c r="P118" s="11">
        <f t="shared" si="19"/>
        <v>400800</v>
      </c>
      <c r="Q118" s="11">
        <f t="shared" si="19"/>
        <v>339800</v>
      </c>
      <c r="R118" s="12">
        <f t="shared" si="19"/>
        <v>299800</v>
      </c>
      <c r="S118" s="66">
        <f>SUM(G118:R118)</f>
        <v>4096900</v>
      </c>
      <c r="T118" s="67">
        <f>IFERROR((SUMIF(G118:R118,"&gt;0" )/COUNTIF(G118:R118,"&gt;0")),"")</f>
        <v>372445.45454545453</v>
      </c>
      <c r="U118" s="68">
        <f>SUM(G118:I118)</f>
        <v>826300</v>
      </c>
      <c r="V118" s="68">
        <f>SUM(J118:L118)</f>
        <v>1106400</v>
      </c>
      <c r="W118" s="68">
        <f>SUM(M118:O118)</f>
        <v>1123800</v>
      </c>
      <c r="X118" s="69">
        <f>SUM(P118:R118)</f>
        <v>1040400</v>
      </c>
    </row>
    <row r="119" spans="1:24" x14ac:dyDescent="0.3">
      <c r="F119" s="14"/>
    </row>
  </sheetData>
  <mergeCells count="3">
    <mergeCell ref="C4:F4"/>
    <mergeCell ref="G4:R4"/>
    <mergeCell ref="T4: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00"/>
  </sheetPr>
  <dimension ref="A1:X119"/>
  <sheetViews>
    <sheetView workbookViewId="0">
      <pane xSplit="6" ySplit="5" topLeftCell="J109" activePane="bottomRight" state="frozen"/>
      <selection pane="topRight" activeCell="G1" sqref="G1"/>
      <selection pane="bottomLeft" activeCell="A6" sqref="A6"/>
      <selection pane="bottomRight" activeCell="Q10" sqref="Q10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4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9" width="9.28515625" style="2" bestFit="1" customWidth="1"/>
    <col min="10" max="10" width="11" style="2" customWidth="1"/>
    <col min="11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1.67</v>
      </c>
      <c r="D1" s="72"/>
      <c r="E1" s="18"/>
      <c r="F1" s="18"/>
    </row>
    <row r="2" spans="1:24" x14ac:dyDescent="0.3">
      <c r="A2" s="15"/>
      <c r="B2" s="19" t="s">
        <v>121</v>
      </c>
      <c r="C2" s="20">
        <v>0.95</v>
      </c>
      <c r="D2" s="72"/>
      <c r="E2" s="18"/>
      <c r="F2" s="18"/>
    </row>
    <row r="3" spans="1:24" ht="17.25" thickBot="1" x14ac:dyDescent="0.35">
      <c r="A3" s="21"/>
      <c r="B3" s="22" t="s">
        <v>122</v>
      </c>
      <c r="C3" s="23">
        <v>1</v>
      </c>
      <c r="D3" s="72"/>
      <c r="E3" s="18"/>
      <c r="F3" s="18"/>
      <c r="S3" s="47"/>
      <c r="T3" s="51"/>
      <c r="U3" s="51"/>
      <c r="V3" s="51"/>
      <c r="W3" s="51"/>
      <c r="X3" s="51"/>
    </row>
    <row r="4" spans="1:24" ht="17.25" thickBot="1" x14ac:dyDescent="0.35">
      <c r="A4" s="24"/>
      <c r="B4" s="25"/>
      <c r="C4" s="220" t="s">
        <v>124</v>
      </c>
      <c r="D4" s="221"/>
      <c r="E4" s="221"/>
      <c r="F4" s="222"/>
      <c r="G4" s="217" t="s">
        <v>130</v>
      </c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9"/>
      <c r="S4" s="52"/>
      <c r="T4" s="214" t="s">
        <v>129</v>
      </c>
      <c r="U4" s="215"/>
      <c r="V4" s="215"/>
      <c r="W4" s="215"/>
      <c r="X4" s="216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155</v>
      </c>
      <c r="D5" s="30" t="s">
        <v>3</v>
      </c>
      <c r="E5" s="30" t="s">
        <v>131</v>
      </c>
      <c r="F5" s="31" t="s">
        <v>148</v>
      </c>
      <c r="G5" s="140">
        <v>42005</v>
      </c>
      <c r="H5" s="116">
        <f>G5+31</f>
        <v>42036</v>
      </c>
      <c r="I5" s="116">
        <f t="shared" ref="I5:R5" si="0">H5+31</f>
        <v>42067</v>
      </c>
      <c r="J5" s="116">
        <f t="shared" si="0"/>
        <v>42098</v>
      </c>
      <c r="K5" s="116">
        <f t="shared" si="0"/>
        <v>42129</v>
      </c>
      <c r="L5" s="116">
        <f t="shared" si="0"/>
        <v>42160</v>
      </c>
      <c r="M5" s="116">
        <f t="shared" si="0"/>
        <v>42191</v>
      </c>
      <c r="N5" s="6">
        <f t="shared" si="0"/>
        <v>42222</v>
      </c>
      <c r="O5" s="6">
        <f t="shared" si="0"/>
        <v>42253</v>
      </c>
      <c r="P5" s="6">
        <f t="shared" si="0"/>
        <v>42284</v>
      </c>
      <c r="Q5" s="6">
        <f t="shared" si="0"/>
        <v>42315</v>
      </c>
      <c r="R5" s="134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34">
        <f>PCV!C6</f>
        <v>109039</v>
      </c>
      <c r="D6" s="35">
        <f>C6*0.043</f>
        <v>4688.6769999999997</v>
      </c>
      <c r="E6" s="36">
        <f>(D6/$D$118)*$E$118</f>
        <v>10063.955571238113</v>
      </c>
      <c r="F6" s="138">
        <f>CEILING((E6/12),10)</f>
        <v>840</v>
      </c>
      <c r="G6" s="8"/>
      <c r="H6" s="8">
        <v>1000</v>
      </c>
      <c r="I6" s="8">
        <v>600</v>
      </c>
      <c r="J6" s="8">
        <v>900</v>
      </c>
      <c r="K6" s="8">
        <v>1000</v>
      </c>
      <c r="L6" s="8">
        <v>1000</v>
      </c>
      <c r="M6" s="8">
        <v>1000</v>
      </c>
      <c r="N6" s="133">
        <v>1000</v>
      </c>
      <c r="O6" s="133">
        <v>500</v>
      </c>
      <c r="P6" s="133">
        <v>0</v>
      </c>
      <c r="Q6" s="133">
        <v>500</v>
      </c>
      <c r="R6" s="133">
        <v>500</v>
      </c>
      <c r="S6" s="117">
        <f>SUM(G6:R6)</f>
        <v>8000</v>
      </c>
      <c r="T6" s="57">
        <f t="shared" ref="T6:T69" si="1">IFERROR((SUMIF(G6:R6,"&gt;0" )/COUNTIF(G6:R6,"&gt;0")),"")</f>
        <v>800</v>
      </c>
      <c r="U6" s="58">
        <f>SUM(G6:I6)</f>
        <v>1600</v>
      </c>
      <c r="V6" s="58">
        <f>SUM(J6:L6)</f>
        <v>2900</v>
      </c>
      <c r="W6" s="58">
        <f>SUM(M6:O6)</f>
        <v>2500</v>
      </c>
      <c r="X6" s="59">
        <f>SUM(P6:R6)</f>
        <v>1000</v>
      </c>
    </row>
    <row r="7" spans="1:24" x14ac:dyDescent="0.3">
      <c r="A7" s="38">
        <v>2</v>
      </c>
      <c r="B7" s="39" t="s">
        <v>5</v>
      </c>
      <c r="C7" s="34">
        <f>PCV!C7</f>
        <v>232813</v>
      </c>
      <c r="D7" s="35">
        <f t="shared" ref="D7:D70" si="2">C7*0.043</f>
        <v>10010.958999999999</v>
      </c>
      <c r="E7" s="36">
        <f t="shared" ref="E7:E70" si="3">(D7/$D$118)*$E$118</f>
        <v>21487.905138589485</v>
      </c>
      <c r="F7" s="139">
        <f t="shared" ref="F7:F70" si="4">CEILING((E7/12),10)</f>
        <v>1800</v>
      </c>
      <c r="G7" s="8"/>
      <c r="H7" s="8">
        <v>2000</v>
      </c>
      <c r="I7" s="8">
        <v>2000</v>
      </c>
      <c r="J7" s="8">
        <v>0</v>
      </c>
      <c r="K7" s="8">
        <v>0</v>
      </c>
      <c r="L7" s="8">
        <v>0</v>
      </c>
      <c r="M7" s="8">
        <v>2000</v>
      </c>
      <c r="N7" s="133">
        <v>0</v>
      </c>
      <c r="O7" s="133">
        <v>0</v>
      </c>
      <c r="P7" s="133">
        <v>0</v>
      </c>
      <c r="Q7" s="133">
        <v>0</v>
      </c>
      <c r="R7" s="133">
        <v>0</v>
      </c>
      <c r="S7" s="118">
        <f t="shared" ref="S7:S70" si="5">SUM(G7:R7)</f>
        <v>6000</v>
      </c>
      <c r="T7" s="60">
        <f t="shared" si="1"/>
        <v>2000</v>
      </c>
      <c r="U7" s="61">
        <f>SUM(G7:I7)</f>
        <v>4000</v>
      </c>
      <c r="V7" s="61">
        <f t="shared" ref="V7:V70" si="6">SUM(J7:L7)</f>
        <v>0</v>
      </c>
      <c r="W7" s="61">
        <f t="shared" ref="W7:W70" si="7">SUM(M7:O7)</f>
        <v>2000</v>
      </c>
      <c r="X7" s="62">
        <f t="shared" ref="X7:X70" si="8">SUM(P7:R7)</f>
        <v>0</v>
      </c>
    </row>
    <row r="8" spans="1:24" x14ac:dyDescent="0.3">
      <c r="A8" s="38">
        <v>3</v>
      </c>
      <c r="B8" s="39" t="s">
        <v>6</v>
      </c>
      <c r="C8" s="34">
        <f>PCV!C8</f>
        <v>227486</v>
      </c>
      <c r="D8" s="35">
        <f t="shared" si="2"/>
        <v>9781.8979999999992</v>
      </c>
      <c r="E8" s="36">
        <f t="shared" si="3"/>
        <v>20996.239850683458</v>
      </c>
      <c r="F8" s="139">
        <f t="shared" si="4"/>
        <v>1750</v>
      </c>
      <c r="G8" s="8"/>
      <c r="H8" s="8">
        <v>2000</v>
      </c>
      <c r="I8" s="8">
        <v>1400</v>
      </c>
      <c r="J8" s="8">
        <v>1800</v>
      </c>
      <c r="K8" s="8">
        <v>2000</v>
      </c>
      <c r="L8" s="8">
        <v>500</v>
      </c>
      <c r="M8" s="8">
        <v>2000</v>
      </c>
      <c r="N8" s="133">
        <v>2000</v>
      </c>
      <c r="O8" s="133">
        <v>500</v>
      </c>
      <c r="P8" s="133">
        <v>0</v>
      </c>
      <c r="Q8" s="133">
        <v>2000</v>
      </c>
      <c r="R8" s="133">
        <v>1500</v>
      </c>
      <c r="S8" s="118">
        <f t="shared" si="5"/>
        <v>15700</v>
      </c>
      <c r="T8" s="60">
        <f t="shared" si="1"/>
        <v>1570</v>
      </c>
      <c r="U8" s="61">
        <f t="shared" ref="U8:U71" si="9">SUM(G8:I8)</f>
        <v>3400</v>
      </c>
      <c r="V8" s="61">
        <f t="shared" si="6"/>
        <v>4300</v>
      </c>
      <c r="W8" s="61">
        <f t="shared" si="7"/>
        <v>4500</v>
      </c>
      <c r="X8" s="62">
        <f t="shared" si="8"/>
        <v>3500</v>
      </c>
    </row>
    <row r="9" spans="1:24" x14ac:dyDescent="0.3">
      <c r="A9" s="38">
        <v>4</v>
      </c>
      <c r="B9" s="39" t="s">
        <v>7</v>
      </c>
      <c r="C9" s="34">
        <f>PCV!C9</f>
        <v>225327</v>
      </c>
      <c r="D9" s="35">
        <f t="shared" si="2"/>
        <v>9689.0609999999997</v>
      </c>
      <c r="E9" s="36">
        <f t="shared" si="3"/>
        <v>20796.970964520679</v>
      </c>
      <c r="F9" s="139">
        <f t="shared" si="4"/>
        <v>1740</v>
      </c>
      <c r="G9" s="8"/>
      <c r="H9" s="8">
        <v>2000</v>
      </c>
      <c r="I9" s="8">
        <v>0</v>
      </c>
      <c r="J9" s="8">
        <v>500</v>
      </c>
      <c r="K9" s="8">
        <v>500</v>
      </c>
      <c r="L9" s="8">
        <v>1500</v>
      </c>
      <c r="M9" s="8">
        <v>1000</v>
      </c>
      <c r="N9" s="133">
        <v>1500</v>
      </c>
      <c r="O9" s="133">
        <v>1000</v>
      </c>
      <c r="P9" s="133">
        <v>0</v>
      </c>
      <c r="Q9" s="133">
        <v>0</v>
      </c>
      <c r="R9" s="133">
        <v>0</v>
      </c>
      <c r="S9" s="118">
        <f t="shared" si="5"/>
        <v>8000</v>
      </c>
      <c r="T9" s="60">
        <f t="shared" si="1"/>
        <v>1142.8571428571429</v>
      </c>
      <c r="U9" s="61">
        <f t="shared" si="9"/>
        <v>2000</v>
      </c>
      <c r="V9" s="61">
        <f t="shared" si="6"/>
        <v>2500</v>
      </c>
      <c r="W9" s="61">
        <f t="shared" si="7"/>
        <v>3500</v>
      </c>
      <c r="X9" s="62">
        <f t="shared" si="8"/>
        <v>0</v>
      </c>
    </row>
    <row r="10" spans="1:24" x14ac:dyDescent="0.3">
      <c r="A10" s="38">
        <v>5</v>
      </c>
      <c r="B10" s="39" t="s">
        <v>8</v>
      </c>
      <c r="C10" s="34">
        <f>PCV!C10</f>
        <v>146904</v>
      </c>
      <c r="D10" s="35">
        <f t="shared" si="2"/>
        <v>6316.8719999999994</v>
      </c>
      <c r="E10" s="36">
        <f t="shared" si="3"/>
        <v>13558.775568715448</v>
      </c>
      <c r="F10" s="139">
        <f t="shared" si="4"/>
        <v>1130</v>
      </c>
      <c r="G10" s="8"/>
      <c r="H10" s="8">
        <v>1500</v>
      </c>
      <c r="I10" s="8">
        <v>0</v>
      </c>
      <c r="J10" s="8">
        <v>500</v>
      </c>
      <c r="K10" s="8">
        <v>1500</v>
      </c>
      <c r="L10" s="8">
        <v>1000</v>
      </c>
      <c r="M10" s="8">
        <v>1500</v>
      </c>
      <c r="N10" s="133">
        <v>0</v>
      </c>
      <c r="O10" s="133">
        <v>500</v>
      </c>
      <c r="P10" s="133">
        <v>0</v>
      </c>
      <c r="Q10" s="133">
        <v>0</v>
      </c>
      <c r="R10" s="133">
        <v>500</v>
      </c>
      <c r="S10" s="118">
        <f t="shared" si="5"/>
        <v>7000</v>
      </c>
      <c r="T10" s="60">
        <f t="shared" si="1"/>
        <v>1000</v>
      </c>
      <c r="U10" s="61">
        <f t="shared" si="9"/>
        <v>1500</v>
      </c>
      <c r="V10" s="61">
        <f t="shared" si="6"/>
        <v>3000</v>
      </c>
      <c r="W10" s="61">
        <f t="shared" si="7"/>
        <v>2000</v>
      </c>
      <c r="X10" s="62">
        <f t="shared" si="8"/>
        <v>500</v>
      </c>
    </row>
    <row r="11" spans="1:24" x14ac:dyDescent="0.3">
      <c r="A11" s="38">
        <v>6</v>
      </c>
      <c r="B11" s="39" t="s">
        <v>9</v>
      </c>
      <c r="C11" s="34">
        <f>PCV!C11</f>
        <v>111758</v>
      </c>
      <c r="D11" s="35">
        <f t="shared" si="2"/>
        <v>4805.5940000000001</v>
      </c>
      <c r="E11" s="36">
        <f t="shared" si="3"/>
        <v>10314.910690032273</v>
      </c>
      <c r="F11" s="139">
        <f t="shared" si="4"/>
        <v>860</v>
      </c>
      <c r="G11" s="8"/>
      <c r="H11" s="8">
        <v>1000</v>
      </c>
      <c r="I11" s="8">
        <v>1000</v>
      </c>
      <c r="J11" s="8">
        <v>200</v>
      </c>
      <c r="K11" s="8">
        <v>0</v>
      </c>
      <c r="L11" s="8">
        <v>0</v>
      </c>
      <c r="M11" s="8">
        <v>1000</v>
      </c>
      <c r="N11" s="133">
        <v>1000</v>
      </c>
      <c r="O11" s="133">
        <v>1000</v>
      </c>
      <c r="P11" s="133">
        <v>0</v>
      </c>
      <c r="Q11" s="133">
        <v>0</v>
      </c>
      <c r="R11" s="133">
        <v>0</v>
      </c>
      <c r="S11" s="118">
        <f t="shared" si="5"/>
        <v>5200</v>
      </c>
      <c r="T11" s="60">
        <f t="shared" si="1"/>
        <v>866.66666666666663</v>
      </c>
      <c r="U11" s="61">
        <f t="shared" si="9"/>
        <v>2000</v>
      </c>
      <c r="V11" s="61">
        <f t="shared" si="6"/>
        <v>200</v>
      </c>
      <c r="W11" s="61">
        <f t="shared" si="7"/>
        <v>3000</v>
      </c>
      <c r="X11" s="62">
        <f t="shared" si="8"/>
        <v>0</v>
      </c>
    </row>
    <row r="12" spans="1:24" x14ac:dyDescent="0.3">
      <c r="A12" s="38">
        <v>7</v>
      </c>
      <c r="B12" s="39" t="s">
        <v>10</v>
      </c>
      <c r="C12" s="34">
        <f>PCV!C12</f>
        <v>270601</v>
      </c>
      <c r="D12" s="35">
        <f t="shared" si="2"/>
        <v>11635.842999999999</v>
      </c>
      <c r="E12" s="36">
        <f t="shared" si="3"/>
        <v>24975.618279080005</v>
      </c>
      <c r="F12" s="139">
        <f t="shared" si="4"/>
        <v>2090</v>
      </c>
      <c r="G12" s="8"/>
      <c r="H12" s="8">
        <v>2500</v>
      </c>
      <c r="I12" s="8">
        <v>2100</v>
      </c>
      <c r="J12" s="8">
        <v>2000</v>
      </c>
      <c r="K12" s="8">
        <v>1500</v>
      </c>
      <c r="L12" s="8">
        <v>0</v>
      </c>
      <c r="M12" s="8">
        <v>2500</v>
      </c>
      <c r="N12" s="133">
        <v>2500</v>
      </c>
      <c r="O12" s="133">
        <v>2500</v>
      </c>
      <c r="P12" s="133">
        <v>0</v>
      </c>
      <c r="Q12" s="133">
        <v>0</v>
      </c>
      <c r="R12" s="133">
        <v>0</v>
      </c>
      <c r="S12" s="118">
        <f t="shared" si="5"/>
        <v>15600</v>
      </c>
      <c r="T12" s="60">
        <f t="shared" si="1"/>
        <v>2228.5714285714284</v>
      </c>
      <c r="U12" s="61">
        <f t="shared" si="9"/>
        <v>4600</v>
      </c>
      <c r="V12" s="61">
        <f t="shared" si="6"/>
        <v>3500</v>
      </c>
      <c r="W12" s="61">
        <f t="shared" si="7"/>
        <v>7500</v>
      </c>
      <c r="X12" s="62">
        <f t="shared" si="8"/>
        <v>0</v>
      </c>
    </row>
    <row r="13" spans="1:24" x14ac:dyDescent="0.3">
      <c r="A13" s="38">
        <v>8</v>
      </c>
      <c r="B13" s="39" t="s">
        <v>11</v>
      </c>
      <c r="C13" s="34">
        <f>PCV!C13</f>
        <v>190516</v>
      </c>
      <c r="D13" s="35">
        <f t="shared" si="2"/>
        <v>8192.1880000000001</v>
      </c>
      <c r="E13" s="36">
        <f t="shared" si="3"/>
        <v>17584.025528572351</v>
      </c>
      <c r="F13" s="139">
        <f t="shared" si="4"/>
        <v>1470</v>
      </c>
      <c r="G13" s="8"/>
      <c r="H13" s="8">
        <v>1500</v>
      </c>
      <c r="I13" s="8">
        <v>1500</v>
      </c>
      <c r="J13" s="8">
        <v>1500</v>
      </c>
      <c r="K13" s="8">
        <v>1500</v>
      </c>
      <c r="L13" s="8">
        <v>1500</v>
      </c>
      <c r="M13" s="8">
        <v>1500</v>
      </c>
      <c r="N13" s="133">
        <v>1000</v>
      </c>
      <c r="O13" s="133">
        <v>1000</v>
      </c>
      <c r="P13" s="133">
        <v>0</v>
      </c>
      <c r="Q13" s="133">
        <v>1500</v>
      </c>
      <c r="R13" s="133">
        <v>0</v>
      </c>
      <c r="S13" s="118">
        <f t="shared" si="5"/>
        <v>12500</v>
      </c>
      <c r="T13" s="60">
        <f t="shared" si="1"/>
        <v>1388.8888888888889</v>
      </c>
      <c r="U13" s="61">
        <f t="shared" si="9"/>
        <v>3000</v>
      </c>
      <c r="V13" s="61">
        <f t="shared" si="6"/>
        <v>4500</v>
      </c>
      <c r="W13" s="61">
        <f t="shared" si="7"/>
        <v>3500</v>
      </c>
      <c r="X13" s="62">
        <f t="shared" si="8"/>
        <v>1500</v>
      </c>
    </row>
    <row r="14" spans="1:24" x14ac:dyDescent="0.3">
      <c r="A14" s="38">
        <v>9</v>
      </c>
      <c r="B14" s="39" t="s">
        <v>12</v>
      </c>
      <c r="C14" s="34">
        <f>PCV!C14</f>
        <v>368786</v>
      </c>
      <c r="D14" s="35">
        <f t="shared" si="2"/>
        <v>15857.797999999999</v>
      </c>
      <c r="E14" s="36">
        <f t="shared" si="3"/>
        <v>34037.783905709141</v>
      </c>
      <c r="F14" s="139">
        <f t="shared" si="4"/>
        <v>2840</v>
      </c>
      <c r="G14" s="8"/>
      <c r="H14" s="8">
        <v>3000</v>
      </c>
      <c r="I14" s="8">
        <v>1500</v>
      </c>
      <c r="J14" s="8">
        <v>1400</v>
      </c>
      <c r="K14" s="8">
        <v>3000</v>
      </c>
      <c r="L14" s="8">
        <v>2500</v>
      </c>
      <c r="M14" s="8">
        <v>3000</v>
      </c>
      <c r="N14" s="133">
        <v>500</v>
      </c>
      <c r="O14" s="133">
        <v>2000</v>
      </c>
      <c r="P14" s="133">
        <v>0</v>
      </c>
      <c r="Q14" s="133">
        <v>0</v>
      </c>
      <c r="R14" s="133">
        <v>0</v>
      </c>
      <c r="S14" s="118">
        <f t="shared" si="5"/>
        <v>16900</v>
      </c>
      <c r="T14" s="60">
        <f t="shared" si="1"/>
        <v>2112.5</v>
      </c>
      <c r="U14" s="61">
        <f t="shared" si="9"/>
        <v>4500</v>
      </c>
      <c r="V14" s="61">
        <f t="shared" si="6"/>
        <v>6900</v>
      </c>
      <c r="W14" s="61">
        <f t="shared" si="7"/>
        <v>5500</v>
      </c>
      <c r="X14" s="62">
        <f t="shared" si="8"/>
        <v>0</v>
      </c>
    </row>
    <row r="15" spans="1:24" x14ac:dyDescent="0.3">
      <c r="A15" s="38">
        <v>10</v>
      </c>
      <c r="B15" s="39" t="s">
        <v>13</v>
      </c>
      <c r="C15" s="34">
        <f>PCV!C15</f>
        <v>785189</v>
      </c>
      <c r="D15" s="35">
        <f t="shared" si="2"/>
        <v>33763.127</v>
      </c>
      <c r="E15" s="36">
        <f t="shared" si="3"/>
        <v>72470.466631433563</v>
      </c>
      <c r="F15" s="139">
        <f t="shared" si="4"/>
        <v>6040</v>
      </c>
      <c r="G15" s="8"/>
      <c r="H15" s="8">
        <v>6500</v>
      </c>
      <c r="I15" s="8">
        <v>6500</v>
      </c>
      <c r="J15" s="8">
        <v>0</v>
      </c>
      <c r="K15" s="8">
        <v>0</v>
      </c>
      <c r="L15" s="8">
        <v>0</v>
      </c>
      <c r="M15" s="8">
        <v>6500</v>
      </c>
      <c r="N15" s="133">
        <v>4000</v>
      </c>
      <c r="O15" s="133">
        <v>6500</v>
      </c>
      <c r="P15" s="133">
        <v>0</v>
      </c>
      <c r="Q15" s="133">
        <v>0</v>
      </c>
      <c r="R15" s="133">
        <v>0</v>
      </c>
      <c r="S15" s="118">
        <f t="shared" si="5"/>
        <v>30000</v>
      </c>
      <c r="T15" s="60">
        <f t="shared" si="1"/>
        <v>6000</v>
      </c>
      <c r="U15" s="61">
        <f t="shared" si="9"/>
        <v>13000</v>
      </c>
      <c r="V15" s="61">
        <f t="shared" si="6"/>
        <v>0</v>
      </c>
      <c r="W15" s="61">
        <f t="shared" si="7"/>
        <v>17000</v>
      </c>
      <c r="X15" s="62">
        <f t="shared" si="8"/>
        <v>0</v>
      </c>
    </row>
    <row r="16" spans="1:24" x14ac:dyDescent="0.3">
      <c r="A16" s="38">
        <v>11</v>
      </c>
      <c r="B16" s="39" t="s">
        <v>14</v>
      </c>
      <c r="C16" s="34">
        <f>PCV!C16</f>
        <v>208439</v>
      </c>
      <c r="D16" s="35">
        <f t="shared" si="2"/>
        <v>8962.8769999999986</v>
      </c>
      <c r="E16" s="36">
        <f t="shared" si="3"/>
        <v>19238.261863308551</v>
      </c>
      <c r="F16" s="139">
        <f t="shared" si="4"/>
        <v>1610</v>
      </c>
      <c r="G16" s="8"/>
      <c r="H16" s="8">
        <v>2000</v>
      </c>
      <c r="I16" s="8">
        <v>1700</v>
      </c>
      <c r="J16" s="8">
        <v>1700</v>
      </c>
      <c r="K16" s="8">
        <v>2000</v>
      </c>
      <c r="L16" s="8">
        <v>1000</v>
      </c>
      <c r="M16" s="8">
        <v>2000</v>
      </c>
      <c r="N16" s="133">
        <v>1000</v>
      </c>
      <c r="O16" s="133">
        <v>2000</v>
      </c>
      <c r="P16" s="133">
        <v>0</v>
      </c>
      <c r="Q16" s="133">
        <v>0</v>
      </c>
      <c r="R16" s="133">
        <v>0</v>
      </c>
      <c r="S16" s="118">
        <f t="shared" si="5"/>
        <v>13400</v>
      </c>
      <c r="T16" s="60">
        <f t="shared" si="1"/>
        <v>1675</v>
      </c>
      <c r="U16" s="61">
        <f t="shared" si="9"/>
        <v>3700</v>
      </c>
      <c r="V16" s="61">
        <f t="shared" si="6"/>
        <v>4700</v>
      </c>
      <c r="W16" s="61">
        <f t="shared" si="7"/>
        <v>5000</v>
      </c>
      <c r="X16" s="62">
        <f t="shared" si="8"/>
        <v>0</v>
      </c>
    </row>
    <row r="17" spans="1:24" x14ac:dyDescent="0.3">
      <c r="A17" s="38">
        <v>12</v>
      </c>
      <c r="B17" s="39" t="s">
        <v>15</v>
      </c>
      <c r="C17" s="34">
        <f>PCV!C17</f>
        <v>211683</v>
      </c>
      <c r="D17" s="35">
        <f t="shared" si="2"/>
        <v>9102.3689999999988</v>
      </c>
      <c r="E17" s="36">
        <f t="shared" si="3"/>
        <v>19537.67282519463</v>
      </c>
      <c r="F17" s="139">
        <f t="shared" si="4"/>
        <v>1630</v>
      </c>
      <c r="G17" s="8"/>
      <c r="H17" s="8">
        <v>2000</v>
      </c>
      <c r="I17" s="8">
        <v>2000</v>
      </c>
      <c r="J17" s="8">
        <v>0</v>
      </c>
      <c r="K17" s="8">
        <v>2000</v>
      </c>
      <c r="L17" s="8">
        <v>2000</v>
      </c>
      <c r="M17" s="8">
        <v>2000</v>
      </c>
      <c r="N17" s="133">
        <v>2000</v>
      </c>
      <c r="O17" s="133">
        <v>2000</v>
      </c>
      <c r="P17" s="133">
        <v>0</v>
      </c>
      <c r="Q17" s="133">
        <v>0</v>
      </c>
      <c r="R17" s="133">
        <v>0</v>
      </c>
      <c r="S17" s="118">
        <f t="shared" si="5"/>
        <v>14000</v>
      </c>
      <c r="T17" s="60">
        <f t="shared" si="1"/>
        <v>2000</v>
      </c>
      <c r="U17" s="61">
        <f t="shared" si="9"/>
        <v>4000</v>
      </c>
      <c r="V17" s="61">
        <f t="shared" si="6"/>
        <v>4000</v>
      </c>
      <c r="W17" s="61">
        <f t="shared" si="7"/>
        <v>6000</v>
      </c>
      <c r="X17" s="62">
        <f t="shared" si="8"/>
        <v>0</v>
      </c>
    </row>
    <row r="18" spans="1:24" x14ac:dyDescent="0.3">
      <c r="A18" s="38">
        <v>13</v>
      </c>
      <c r="B18" s="39" t="s">
        <v>16</v>
      </c>
      <c r="C18" s="34">
        <f>PCV!C18</f>
        <v>390076</v>
      </c>
      <c r="D18" s="35">
        <f t="shared" si="2"/>
        <v>16773.268</v>
      </c>
      <c r="E18" s="36">
        <f t="shared" si="3"/>
        <v>36002.783714141537</v>
      </c>
      <c r="F18" s="139">
        <f t="shared" si="4"/>
        <v>3010</v>
      </c>
      <c r="G18" s="8"/>
      <c r="H18" s="8">
        <v>3500</v>
      </c>
      <c r="I18" s="8">
        <v>3000</v>
      </c>
      <c r="J18" s="8">
        <v>3100</v>
      </c>
      <c r="K18" s="8">
        <v>3100</v>
      </c>
      <c r="L18" s="8">
        <v>3500</v>
      </c>
      <c r="M18" s="8">
        <v>3500</v>
      </c>
      <c r="N18" s="133">
        <v>3500</v>
      </c>
      <c r="O18" s="133">
        <v>3500</v>
      </c>
      <c r="P18" s="133">
        <v>0</v>
      </c>
      <c r="Q18" s="133">
        <v>0</v>
      </c>
      <c r="R18" s="133">
        <v>1000</v>
      </c>
      <c r="S18" s="118">
        <f t="shared" si="5"/>
        <v>27700</v>
      </c>
      <c r="T18" s="60">
        <f t="shared" si="1"/>
        <v>3077.7777777777778</v>
      </c>
      <c r="U18" s="61">
        <f t="shared" si="9"/>
        <v>6500</v>
      </c>
      <c r="V18" s="61">
        <f t="shared" si="6"/>
        <v>9700</v>
      </c>
      <c r="W18" s="61">
        <f t="shared" si="7"/>
        <v>10500</v>
      </c>
      <c r="X18" s="62">
        <f t="shared" si="8"/>
        <v>1000</v>
      </c>
    </row>
    <row r="19" spans="1:24" x14ac:dyDescent="0.3">
      <c r="A19" s="38">
        <v>14</v>
      </c>
      <c r="B19" s="39" t="s">
        <v>17</v>
      </c>
      <c r="C19" s="34">
        <f>PCV!C19</f>
        <v>124044</v>
      </c>
      <c r="D19" s="35">
        <f t="shared" si="2"/>
        <v>5333.8919999999998</v>
      </c>
      <c r="E19" s="36">
        <f t="shared" si="3"/>
        <v>11448.869715227218</v>
      </c>
      <c r="F19" s="139">
        <f t="shared" si="4"/>
        <v>960</v>
      </c>
      <c r="G19" s="8"/>
      <c r="H19" s="8">
        <v>1000</v>
      </c>
      <c r="I19" s="8">
        <v>800</v>
      </c>
      <c r="J19" s="8">
        <v>900</v>
      </c>
      <c r="K19" s="8">
        <v>500</v>
      </c>
      <c r="L19" s="8">
        <v>500</v>
      </c>
      <c r="M19" s="8">
        <v>1000</v>
      </c>
      <c r="N19" s="133">
        <v>500</v>
      </c>
      <c r="O19" s="133">
        <v>500</v>
      </c>
      <c r="P19" s="133">
        <v>0</v>
      </c>
      <c r="Q19" s="133">
        <v>500</v>
      </c>
      <c r="R19" s="133">
        <v>500</v>
      </c>
      <c r="S19" s="118">
        <f t="shared" si="5"/>
        <v>6700</v>
      </c>
      <c r="T19" s="60">
        <f t="shared" si="1"/>
        <v>670</v>
      </c>
      <c r="U19" s="61">
        <f t="shared" si="9"/>
        <v>1800</v>
      </c>
      <c r="V19" s="61">
        <f t="shared" si="6"/>
        <v>1900</v>
      </c>
      <c r="W19" s="61">
        <f t="shared" si="7"/>
        <v>2000</v>
      </c>
      <c r="X19" s="62">
        <f t="shared" si="8"/>
        <v>1000</v>
      </c>
    </row>
    <row r="20" spans="1:24" x14ac:dyDescent="0.3">
      <c r="A20" s="38">
        <v>15</v>
      </c>
      <c r="B20" s="39" t="s">
        <v>18</v>
      </c>
      <c r="C20" s="34">
        <f>PCV!C20</f>
        <v>436406</v>
      </c>
      <c r="D20" s="35">
        <f t="shared" si="2"/>
        <v>18765.457999999999</v>
      </c>
      <c r="E20" s="36">
        <f t="shared" si="3"/>
        <v>40278.896495948604</v>
      </c>
      <c r="F20" s="139">
        <f t="shared" si="4"/>
        <v>3360</v>
      </c>
      <c r="G20" s="8"/>
      <c r="H20" s="8">
        <v>3500</v>
      </c>
      <c r="I20" s="8">
        <v>2300</v>
      </c>
      <c r="J20" s="8">
        <v>1900</v>
      </c>
      <c r="K20" s="8">
        <v>2000</v>
      </c>
      <c r="L20" s="8">
        <v>2500</v>
      </c>
      <c r="M20" s="8">
        <v>3500</v>
      </c>
      <c r="N20" s="133">
        <v>2000</v>
      </c>
      <c r="O20" s="133">
        <v>2000</v>
      </c>
      <c r="P20" s="133">
        <v>0</v>
      </c>
      <c r="Q20" s="133">
        <v>0</v>
      </c>
      <c r="R20" s="133">
        <v>0</v>
      </c>
      <c r="S20" s="118">
        <f t="shared" si="5"/>
        <v>19700</v>
      </c>
      <c r="T20" s="60">
        <f t="shared" si="1"/>
        <v>2462.5</v>
      </c>
      <c r="U20" s="61">
        <f t="shared" si="9"/>
        <v>5800</v>
      </c>
      <c r="V20" s="61">
        <f t="shared" si="6"/>
        <v>6400</v>
      </c>
      <c r="W20" s="61">
        <f t="shared" si="7"/>
        <v>7500</v>
      </c>
      <c r="X20" s="62">
        <f t="shared" si="8"/>
        <v>0</v>
      </c>
    </row>
    <row r="21" spans="1:24" x14ac:dyDescent="0.3">
      <c r="A21" s="38">
        <v>16</v>
      </c>
      <c r="B21" s="39" t="s">
        <v>19</v>
      </c>
      <c r="C21" s="34">
        <f>PCV!C21</f>
        <v>188918</v>
      </c>
      <c r="D21" s="35">
        <f t="shared" si="2"/>
        <v>8123.4739999999993</v>
      </c>
      <c r="E21" s="36">
        <f t="shared" si="3"/>
        <v>17436.535171884938</v>
      </c>
      <c r="F21" s="139">
        <f t="shared" si="4"/>
        <v>1460</v>
      </c>
      <c r="G21" s="8"/>
      <c r="H21" s="8">
        <v>1500</v>
      </c>
      <c r="I21" s="8">
        <v>1500</v>
      </c>
      <c r="J21" s="8">
        <v>1500</v>
      </c>
      <c r="K21" s="8">
        <v>1500</v>
      </c>
      <c r="L21" s="8">
        <v>1500</v>
      </c>
      <c r="M21" s="8">
        <v>1500</v>
      </c>
      <c r="N21" s="133">
        <v>15000</v>
      </c>
      <c r="O21" s="133">
        <v>1500</v>
      </c>
      <c r="P21" s="133">
        <v>0</v>
      </c>
      <c r="Q21" s="133">
        <v>0</v>
      </c>
      <c r="R21" s="133">
        <v>0</v>
      </c>
      <c r="S21" s="118">
        <f t="shared" si="5"/>
        <v>25500</v>
      </c>
      <c r="T21" s="60">
        <f t="shared" si="1"/>
        <v>3187.5</v>
      </c>
      <c r="U21" s="61">
        <f t="shared" si="9"/>
        <v>3000</v>
      </c>
      <c r="V21" s="61">
        <f t="shared" si="6"/>
        <v>4500</v>
      </c>
      <c r="W21" s="61">
        <f t="shared" si="7"/>
        <v>18000</v>
      </c>
      <c r="X21" s="62">
        <f t="shared" si="8"/>
        <v>0</v>
      </c>
    </row>
    <row r="22" spans="1:24" x14ac:dyDescent="0.3">
      <c r="A22" s="38">
        <v>17</v>
      </c>
      <c r="B22" s="39" t="s">
        <v>20</v>
      </c>
      <c r="C22" s="34">
        <f>PCV!C22</f>
        <v>151075</v>
      </c>
      <c r="D22" s="35">
        <f t="shared" si="2"/>
        <v>6496.2249999999995</v>
      </c>
      <c r="E22" s="36">
        <f t="shared" si="3"/>
        <v>13943.745704975265</v>
      </c>
      <c r="F22" s="139">
        <f t="shared" si="4"/>
        <v>1170</v>
      </c>
      <c r="G22" s="8"/>
      <c r="H22" s="8">
        <v>1500</v>
      </c>
      <c r="I22" s="8">
        <v>1100</v>
      </c>
      <c r="J22" s="8">
        <v>0</v>
      </c>
      <c r="K22" s="8">
        <v>1500</v>
      </c>
      <c r="L22" s="8">
        <v>1500</v>
      </c>
      <c r="M22" s="8">
        <v>1500</v>
      </c>
      <c r="N22" s="133">
        <v>1500</v>
      </c>
      <c r="O22" s="133">
        <v>1500</v>
      </c>
      <c r="P22" s="133">
        <v>0</v>
      </c>
      <c r="Q22" s="133">
        <v>1500</v>
      </c>
      <c r="R22" s="133">
        <v>0</v>
      </c>
      <c r="S22" s="118">
        <f t="shared" si="5"/>
        <v>11600</v>
      </c>
      <c r="T22" s="60">
        <f t="shared" si="1"/>
        <v>1450</v>
      </c>
      <c r="U22" s="61">
        <f t="shared" si="9"/>
        <v>2600</v>
      </c>
      <c r="V22" s="61">
        <f t="shared" si="6"/>
        <v>3000</v>
      </c>
      <c r="W22" s="61">
        <f t="shared" si="7"/>
        <v>4500</v>
      </c>
      <c r="X22" s="62">
        <f t="shared" si="8"/>
        <v>1500</v>
      </c>
    </row>
    <row r="23" spans="1:24" x14ac:dyDescent="0.3">
      <c r="A23" s="38">
        <v>18</v>
      </c>
      <c r="B23" s="39" t="s">
        <v>21</v>
      </c>
      <c r="C23" s="34">
        <f>PCV!C23</f>
        <v>89253</v>
      </c>
      <c r="D23" s="35">
        <f t="shared" si="2"/>
        <v>3837.8789999999999</v>
      </c>
      <c r="E23" s="36">
        <f t="shared" si="3"/>
        <v>8237.7702161585803</v>
      </c>
      <c r="F23" s="139">
        <f t="shared" si="4"/>
        <v>690</v>
      </c>
      <c r="G23" s="8"/>
      <c r="H23" s="8">
        <v>1000</v>
      </c>
      <c r="I23" s="8">
        <v>1000</v>
      </c>
      <c r="J23" s="8">
        <v>400</v>
      </c>
      <c r="K23" s="8">
        <v>500</v>
      </c>
      <c r="L23" s="8">
        <v>1000</v>
      </c>
      <c r="M23" s="8">
        <v>1000</v>
      </c>
      <c r="N23" s="133">
        <v>1000</v>
      </c>
      <c r="O23" s="133">
        <v>1000</v>
      </c>
      <c r="P23" s="133">
        <v>0</v>
      </c>
      <c r="Q23" s="133">
        <v>1000</v>
      </c>
      <c r="R23" s="133">
        <v>0</v>
      </c>
      <c r="S23" s="118">
        <f t="shared" si="5"/>
        <v>7900</v>
      </c>
      <c r="T23" s="60">
        <f t="shared" si="1"/>
        <v>877.77777777777783</v>
      </c>
      <c r="U23" s="61">
        <f t="shared" si="9"/>
        <v>2000</v>
      </c>
      <c r="V23" s="61">
        <f t="shared" si="6"/>
        <v>1900</v>
      </c>
      <c r="W23" s="61">
        <f t="shared" si="7"/>
        <v>3000</v>
      </c>
      <c r="X23" s="62">
        <f t="shared" si="8"/>
        <v>1000</v>
      </c>
    </row>
    <row r="24" spans="1:24" x14ac:dyDescent="0.3">
      <c r="A24" s="38">
        <v>19</v>
      </c>
      <c r="B24" s="39" t="s">
        <v>22</v>
      </c>
      <c r="C24" s="34">
        <f>PCV!C24</f>
        <v>177322</v>
      </c>
      <c r="D24" s="35">
        <f t="shared" si="2"/>
        <v>7624.8459999999995</v>
      </c>
      <c r="E24" s="36">
        <f t="shared" si="3"/>
        <v>16366.260969039378</v>
      </c>
      <c r="F24" s="139">
        <f t="shared" si="4"/>
        <v>1370</v>
      </c>
      <c r="G24" s="8"/>
      <c r="H24" s="8">
        <v>1500</v>
      </c>
      <c r="I24" s="8">
        <v>1000</v>
      </c>
      <c r="J24" s="8">
        <v>1000</v>
      </c>
      <c r="K24" s="8">
        <v>1000</v>
      </c>
      <c r="L24" s="8">
        <v>1000</v>
      </c>
      <c r="M24" s="8">
        <v>1500</v>
      </c>
      <c r="N24" s="133">
        <v>1000</v>
      </c>
      <c r="O24" s="133">
        <v>500</v>
      </c>
      <c r="P24" s="133">
        <v>0</v>
      </c>
      <c r="Q24" s="133">
        <v>0</v>
      </c>
      <c r="R24" s="133">
        <v>0</v>
      </c>
      <c r="S24" s="118">
        <f t="shared" si="5"/>
        <v>8500</v>
      </c>
      <c r="T24" s="60">
        <f t="shared" si="1"/>
        <v>1062.5</v>
      </c>
      <c r="U24" s="61">
        <f t="shared" si="9"/>
        <v>2500</v>
      </c>
      <c r="V24" s="61">
        <f t="shared" si="6"/>
        <v>3000</v>
      </c>
      <c r="W24" s="61">
        <f t="shared" si="7"/>
        <v>3000</v>
      </c>
      <c r="X24" s="62">
        <f t="shared" si="8"/>
        <v>0</v>
      </c>
    </row>
    <row r="25" spans="1:24" x14ac:dyDescent="0.3">
      <c r="A25" s="38">
        <v>20</v>
      </c>
      <c r="B25" s="39" t="s">
        <v>23</v>
      </c>
      <c r="C25" s="34">
        <f>PCV!C25</f>
        <v>113569</v>
      </c>
      <c r="D25" s="35">
        <f t="shared" si="2"/>
        <v>4883.4669999999996</v>
      </c>
      <c r="E25" s="36">
        <f t="shared" si="3"/>
        <v>10482.060274488407</v>
      </c>
      <c r="F25" s="139">
        <f t="shared" si="4"/>
        <v>880</v>
      </c>
      <c r="G25" s="8"/>
      <c r="H25" s="8">
        <v>1000</v>
      </c>
      <c r="I25" s="8">
        <v>1000</v>
      </c>
      <c r="J25" s="8">
        <v>800</v>
      </c>
      <c r="K25" s="8">
        <v>1000</v>
      </c>
      <c r="L25" s="8">
        <v>1000</v>
      </c>
      <c r="M25" s="8">
        <v>1000</v>
      </c>
      <c r="N25" s="133">
        <v>0</v>
      </c>
      <c r="O25" s="133">
        <v>500</v>
      </c>
      <c r="P25" s="133">
        <v>0</v>
      </c>
      <c r="Q25" s="133">
        <v>0</v>
      </c>
      <c r="R25" s="133">
        <v>0</v>
      </c>
      <c r="S25" s="118">
        <f t="shared" si="5"/>
        <v>6300</v>
      </c>
      <c r="T25" s="60">
        <f t="shared" si="1"/>
        <v>900</v>
      </c>
      <c r="U25" s="61">
        <f t="shared" si="9"/>
        <v>2000</v>
      </c>
      <c r="V25" s="61">
        <f t="shared" si="6"/>
        <v>2800</v>
      </c>
      <c r="W25" s="61">
        <f t="shared" si="7"/>
        <v>1500</v>
      </c>
      <c r="X25" s="62">
        <f t="shared" si="8"/>
        <v>0</v>
      </c>
    </row>
    <row r="26" spans="1:24" x14ac:dyDescent="0.3">
      <c r="A26" s="38">
        <v>21</v>
      </c>
      <c r="B26" s="39" t="s">
        <v>24</v>
      </c>
      <c r="C26" s="34">
        <f>PCV!C26</f>
        <v>224145</v>
      </c>
      <c r="D26" s="35">
        <f t="shared" si="2"/>
        <v>9638.2349999999988</v>
      </c>
      <c r="E26" s="36">
        <f t="shared" si="3"/>
        <v>20687.876094930867</v>
      </c>
      <c r="F26" s="139">
        <f t="shared" si="4"/>
        <v>1730</v>
      </c>
      <c r="G26" s="8"/>
      <c r="H26" s="8">
        <v>2000</v>
      </c>
      <c r="I26" s="8">
        <v>1000</v>
      </c>
      <c r="J26" s="8">
        <v>1000</v>
      </c>
      <c r="K26" s="8">
        <v>2000</v>
      </c>
      <c r="L26" s="8">
        <v>2000</v>
      </c>
      <c r="M26" s="8">
        <v>2000</v>
      </c>
      <c r="N26" s="133">
        <v>2000</v>
      </c>
      <c r="O26" s="133">
        <v>1000</v>
      </c>
      <c r="P26" s="133">
        <v>0</v>
      </c>
      <c r="Q26" s="133">
        <v>2000</v>
      </c>
      <c r="R26" s="133">
        <v>1000</v>
      </c>
      <c r="S26" s="118">
        <f t="shared" si="5"/>
        <v>16000</v>
      </c>
      <c r="T26" s="60">
        <f t="shared" si="1"/>
        <v>1600</v>
      </c>
      <c r="U26" s="61">
        <f t="shared" si="9"/>
        <v>3000</v>
      </c>
      <c r="V26" s="61">
        <f t="shared" si="6"/>
        <v>5000</v>
      </c>
      <c r="W26" s="61">
        <f t="shared" si="7"/>
        <v>5000</v>
      </c>
      <c r="X26" s="62">
        <f t="shared" si="8"/>
        <v>3000</v>
      </c>
    </row>
    <row r="27" spans="1:24" x14ac:dyDescent="0.3">
      <c r="A27" s="38">
        <v>22</v>
      </c>
      <c r="B27" s="39" t="s">
        <v>25</v>
      </c>
      <c r="C27" s="34">
        <f>PCV!C27</f>
        <v>235621</v>
      </c>
      <c r="D27" s="35">
        <f t="shared" si="2"/>
        <v>10131.703</v>
      </c>
      <c r="E27" s="36">
        <f t="shared" si="3"/>
        <v>21747.074676498276</v>
      </c>
      <c r="F27" s="139">
        <f t="shared" si="4"/>
        <v>1820</v>
      </c>
      <c r="G27" s="8"/>
      <c r="H27" s="8">
        <v>2000</v>
      </c>
      <c r="I27" s="8">
        <v>1900</v>
      </c>
      <c r="J27" s="8">
        <v>1900</v>
      </c>
      <c r="K27" s="8">
        <v>2000</v>
      </c>
      <c r="L27" s="8">
        <v>2000</v>
      </c>
      <c r="M27" s="8">
        <v>2000</v>
      </c>
      <c r="N27" s="133">
        <v>0</v>
      </c>
      <c r="O27" s="133">
        <v>1000</v>
      </c>
      <c r="P27" s="133">
        <v>0</v>
      </c>
      <c r="Q27" s="133">
        <v>0</v>
      </c>
      <c r="R27" s="133">
        <v>0</v>
      </c>
      <c r="S27" s="118">
        <f t="shared" si="5"/>
        <v>12800</v>
      </c>
      <c r="T27" s="60">
        <f t="shared" si="1"/>
        <v>1828.5714285714287</v>
      </c>
      <c r="U27" s="61">
        <f t="shared" si="9"/>
        <v>3900</v>
      </c>
      <c r="V27" s="61">
        <f t="shared" si="6"/>
        <v>5900</v>
      </c>
      <c r="W27" s="61">
        <f t="shared" si="7"/>
        <v>3000</v>
      </c>
      <c r="X27" s="62">
        <f t="shared" si="8"/>
        <v>0</v>
      </c>
    </row>
    <row r="28" spans="1:24" x14ac:dyDescent="0.3">
      <c r="A28" s="38">
        <v>23</v>
      </c>
      <c r="B28" s="39" t="s">
        <v>26</v>
      </c>
      <c r="C28" s="34">
        <f>PCV!C28</f>
        <v>325527</v>
      </c>
      <c r="D28" s="35">
        <f t="shared" si="2"/>
        <v>13997.660999999998</v>
      </c>
      <c r="E28" s="36">
        <f t="shared" si="3"/>
        <v>30045.114731778805</v>
      </c>
      <c r="F28" s="139">
        <f t="shared" si="4"/>
        <v>2510</v>
      </c>
      <c r="G28" s="8"/>
      <c r="H28" s="8">
        <v>3000</v>
      </c>
      <c r="I28" s="8">
        <v>0</v>
      </c>
      <c r="J28" s="8">
        <v>2600</v>
      </c>
      <c r="K28" s="8">
        <v>3000</v>
      </c>
      <c r="L28" s="8">
        <v>3000</v>
      </c>
      <c r="M28" s="8">
        <v>3000</v>
      </c>
      <c r="N28" s="133">
        <v>3000</v>
      </c>
      <c r="O28" s="133">
        <v>3000</v>
      </c>
      <c r="P28" s="133">
        <v>0</v>
      </c>
      <c r="Q28" s="133">
        <v>0</v>
      </c>
      <c r="R28" s="133">
        <v>1000</v>
      </c>
      <c r="S28" s="118">
        <f t="shared" si="5"/>
        <v>21600</v>
      </c>
      <c r="T28" s="60">
        <f t="shared" si="1"/>
        <v>2700</v>
      </c>
      <c r="U28" s="61">
        <f t="shared" si="9"/>
        <v>3000</v>
      </c>
      <c r="V28" s="61">
        <f t="shared" si="6"/>
        <v>8600</v>
      </c>
      <c r="W28" s="61">
        <f t="shared" si="7"/>
        <v>9000</v>
      </c>
      <c r="X28" s="62">
        <f t="shared" si="8"/>
        <v>1000</v>
      </c>
    </row>
    <row r="29" spans="1:24" x14ac:dyDescent="0.3">
      <c r="A29" s="38">
        <v>24</v>
      </c>
      <c r="B29" s="39" t="s">
        <v>27</v>
      </c>
      <c r="C29" s="34">
        <f>PCV!C29</f>
        <v>245873</v>
      </c>
      <c r="D29" s="35">
        <f t="shared" si="2"/>
        <v>10572.538999999999</v>
      </c>
      <c r="E29" s="36">
        <f t="shared" si="3"/>
        <v>22693.301921028517</v>
      </c>
      <c r="F29" s="139">
        <f t="shared" si="4"/>
        <v>1900</v>
      </c>
      <c r="G29" s="8"/>
      <c r="H29" s="8">
        <v>2000</v>
      </c>
      <c r="I29" s="8">
        <v>1500</v>
      </c>
      <c r="J29" s="8">
        <v>1400</v>
      </c>
      <c r="K29" s="8">
        <v>2000</v>
      </c>
      <c r="L29" s="8">
        <v>1500</v>
      </c>
      <c r="M29" s="8">
        <v>2000</v>
      </c>
      <c r="N29" s="133">
        <v>2000</v>
      </c>
      <c r="O29" s="133">
        <v>2000</v>
      </c>
      <c r="P29" s="133">
        <v>0</v>
      </c>
      <c r="Q29" s="133">
        <v>0</v>
      </c>
      <c r="R29" s="133">
        <v>0</v>
      </c>
      <c r="S29" s="118">
        <f t="shared" si="5"/>
        <v>14400</v>
      </c>
      <c r="T29" s="60">
        <f t="shared" si="1"/>
        <v>1800</v>
      </c>
      <c r="U29" s="61">
        <f t="shared" si="9"/>
        <v>3500</v>
      </c>
      <c r="V29" s="61">
        <f t="shared" si="6"/>
        <v>4900</v>
      </c>
      <c r="W29" s="61">
        <f t="shared" si="7"/>
        <v>6000</v>
      </c>
      <c r="X29" s="62">
        <f t="shared" si="8"/>
        <v>0</v>
      </c>
    </row>
    <row r="30" spans="1:24" x14ac:dyDescent="0.3">
      <c r="A30" s="38">
        <v>25</v>
      </c>
      <c r="B30" s="39" t="s">
        <v>28</v>
      </c>
      <c r="C30" s="34">
        <f>PCV!C30</f>
        <v>100471</v>
      </c>
      <c r="D30" s="35">
        <f t="shared" si="2"/>
        <v>4320.2529999999997</v>
      </c>
      <c r="E30" s="36">
        <f t="shared" si="3"/>
        <v>9273.1562119779574</v>
      </c>
      <c r="F30" s="139">
        <f t="shared" si="4"/>
        <v>780</v>
      </c>
      <c r="G30" s="8"/>
      <c r="H30" s="8">
        <v>1000</v>
      </c>
      <c r="I30" s="8">
        <v>800</v>
      </c>
      <c r="J30" s="8">
        <v>500</v>
      </c>
      <c r="K30" s="8">
        <v>500</v>
      </c>
      <c r="L30" s="8">
        <v>500</v>
      </c>
      <c r="M30" s="8">
        <v>1000</v>
      </c>
      <c r="N30" s="133">
        <v>1000</v>
      </c>
      <c r="O30" s="133">
        <v>1000</v>
      </c>
      <c r="P30" s="133">
        <v>0</v>
      </c>
      <c r="Q30" s="133">
        <v>0</v>
      </c>
      <c r="R30" s="133">
        <v>0</v>
      </c>
      <c r="S30" s="118">
        <f t="shared" si="5"/>
        <v>6300</v>
      </c>
      <c r="T30" s="60">
        <f t="shared" si="1"/>
        <v>787.5</v>
      </c>
      <c r="U30" s="61">
        <f t="shared" si="9"/>
        <v>1800</v>
      </c>
      <c r="V30" s="61">
        <f t="shared" si="6"/>
        <v>1500</v>
      </c>
      <c r="W30" s="61">
        <f t="shared" si="7"/>
        <v>3000</v>
      </c>
      <c r="X30" s="62">
        <f t="shared" si="8"/>
        <v>0</v>
      </c>
    </row>
    <row r="31" spans="1:24" x14ac:dyDescent="0.3">
      <c r="A31" s="38">
        <v>26</v>
      </c>
      <c r="B31" s="39" t="s">
        <v>29</v>
      </c>
      <c r="C31" s="34">
        <f>PCV!C31</f>
        <v>89960</v>
      </c>
      <c r="D31" s="35">
        <f t="shared" si="2"/>
        <v>3868.2799999999997</v>
      </c>
      <c r="E31" s="36">
        <f t="shared" si="3"/>
        <v>8303.0240848557005</v>
      </c>
      <c r="F31" s="139">
        <f t="shared" si="4"/>
        <v>700</v>
      </c>
      <c r="G31" s="8"/>
      <c r="H31" s="8">
        <v>1500</v>
      </c>
      <c r="I31" s="8">
        <v>1000</v>
      </c>
      <c r="J31" s="8">
        <v>700</v>
      </c>
      <c r="K31" s="8">
        <v>1000</v>
      </c>
      <c r="L31" s="8">
        <v>1000</v>
      </c>
      <c r="M31" s="8">
        <v>1000</v>
      </c>
      <c r="N31" s="133">
        <v>2000</v>
      </c>
      <c r="O31" s="133">
        <v>1000</v>
      </c>
      <c r="P31" s="133">
        <v>0</v>
      </c>
      <c r="Q31" s="133">
        <v>0</v>
      </c>
      <c r="R31" s="133">
        <v>0</v>
      </c>
      <c r="S31" s="118">
        <f t="shared" si="5"/>
        <v>9200</v>
      </c>
      <c r="T31" s="60">
        <f t="shared" si="1"/>
        <v>1150</v>
      </c>
      <c r="U31" s="61">
        <f t="shared" si="9"/>
        <v>2500</v>
      </c>
      <c r="V31" s="61">
        <f t="shared" si="6"/>
        <v>2700</v>
      </c>
      <c r="W31" s="61">
        <f t="shared" si="7"/>
        <v>4000</v>
      </c>
      <c r="X31" s="62">
        <f t="shared" si="8"/>
        <v>0</v>
      </c>
    </row>
    <row r="32" spans="1:24" x14ac:dyDescent="0.3">
      <c r="A32" s="38">
        <v>27</v>
      </c>
      <c r="B32" s="39" t="s">
        <v>30</v>
      </c>
      <c r="C32" s="34">
        <f>PCV!C32</f>
        <v>320468</v>
      </c>
      <c r="D32" s="35">
        <f t="shared" si="2"/>
        <v>13780.124</v>
      </c>
      <c r="E32" s="36">
        <f t="shared" si="3"/>
        <v>29578.184998060657</v>
      </c>
      <c r="F32" s="139">
        <f t="shared" si="4"/>
        <v>2470</v>
      </c>
      <c r="G32" s="8"/>
      <c r="H32" s="8">
        <v>2500</v>
      </c>
      <c r="I32" s="8">
        <v>2500</v>
      </c>
      <c r="J32" s="8">
        <v>2500</v>
      </c>
      <c r="K32" s="8">
        <v>2500</v>
      </c>
      <c r="L32" s="8">
        <v>2500</v>
      </c>
      <c r="M32" s="8">
        <v>2500</v>
      </c>
      <c r="N32" s="133">
        <v>2000</v>
      </c>
      <c r="O32" s="133">
        <v>2000</v>
      </c>
      <c r="P32" s="133">
        <v>0</v>
      </c>
      <c r="Q32" s="133">
        <v>0</v>
      </c>
      <c r="R32" s="133">
        <v>0</v>
      </c>
      <c r="S32" s="118">
        <f t="shared" si="5"/>
        <v>19000</v>
      </c>
      <c r="T32" s="60">
        <f t="shared" si="1"/>
        <v>2375</v>
      </c>
      <c r="U32" s="61">
        <f t="shared" si="9"/>
        <v>5000</v>
      </c>
      <c r="V32" s="61">
        <f t="shared" si="6"/>
        <v>7500</v>
      </c>
      <c r="W32" s="61">
        <f t="shared" si="7"/>
        <v>6500</v>
      </c>
      <c r="X32" s="62">
        <f t="shared" si="8"/>
        <v>0</v>
      </c>
    </row>
    <row r="33" spans="1:24" x14ac:dyDescent="0.3">
      <c r="A33" s="38">
        <v>28</v>
      </c>
      <c r="B33" s="39" t="s">
        <v>31</v>
      </c>
      <c r="C33" s="34">
        <f>PCV!C33</f>
        <v>182579</v>
      </c>
      <c r="D33" s="35">
        <f t="shared" si="2"/>
        <v>7850.896999999999</v>
      </c>
      <c r="E33" s="36">
        <f t="shared" si="3"/>
        <v>16851.465477866481</v>
      </c>
      <c r="F33" s="139">
        <f t="shared" si="4"/>
        <v>1410</v>
      </c>
      <c r="G33" s="8"/>
      <c r="H33" s="8">
        <v>1500</v>
      </c>
      <c r="I33" s="8">
        <v>1500</v>
      </c>
      <c r="J33" s="8">
        <v>1500</v>
      </c>
      <c r="K33" s="8">
        <v>1000</v>
      </c>
      <c r="L33" s="8">
        <v>1000</v>
      </c>
      <c r="M33" s="8">
        <v>1500</v>
      </c>
      <c r="N33" s="133">
        <v>1000</v>
      </c>
      <c r="O33" s="133">
        <v>500</v>
      </c>
      <c r="P33" s="133">
        <v>0</v>
      </c>
      <c r="Q33" s="133">
        <v>0</v>
      </c>
      <c r="R33" s="133">
        <v>0</v>
      </c>
      <c r="S33" s="118">
        <f t="shared" si="5"/>
        <v>9500</v>
      </c>
      <c r="T33" s="60">
        <f t="shared" si="1"/>
        <v>1187.5</v>
      </c>
      <c r="U33" s="61">
        <f t="shared" si="9"/>
        <v>3000</v>
      </c>
      <c r="V33" s="61">
        <f t="shared" si="6"/>
        <v>3500</v>
      </c>
      <c r="W33" s="61">
        <f t="shared" si="7"/>
        <v>3000</v>
      </c>
      <c r="X33" s="62">
        <f t="shared" si="8"/>
        <v>0</v>
      </c>
    </row>
    <row r="34" spans="1:24" x14ac:dyDescent="0.3">
      <c r="A34" s="38">
        <v>29</v>
      </c>
      <c r="B34" s="39" t="s">
        <v>32</v>
      </c>
      <c r="C34" s="34">
        <f>PCV!C34</f>
        <v>160075</v>
      </c>
      <c r="D34" s="35">
        <f t="shared" si="2"/>
        <v>6883.2249999999995</v>
      </c>
      <c r="E34" s="36">
        <f t="shared" si="3"/>
        <v>14774.417300836774</v>
      </c>
      <c r="F34" s="139">
        <f t="shared" si="4"/>
        <v>1240</v>
      </c>
      <c r="G34" s="8"/>
      <c r="H34" s="8">
        <v>1500</v>
      </c>
      <c r="I34" s="8">
        <v>1300</v>
      </c>
      <c r="J34" s="8">
        <v>1300</v>
      </c>
      <c r="K34" s="8">
        <v>1500</v>
      </c>
      <c r="L34" s="8">
        <v>500</v>
      </c>
      <c r="M34" s="8">
        <v>1500</v>
      </c>
      <c r="N34" s="133">
        <v>1500</v>
      </c>
      <c r="O34" s="133">
        <v>500</v>
      </c>
      <c r="P34" s="133">
        <v>0</v>
      </c>
      <c r="Q34" s="133">
        <v>0</v>
      </c>
      <c r="R34" s="133">
        <v>0</v>
      </c>
      <c r="S34" s="118">
        <f t="shared" si="5"/>
        <v>9600</v>
      </c>
      <c r="T34" s="60">
        <f t="shared" si="1"/>
        <v>1200</v>
      </c>
      <c r="U34" s="61">
        <f t="shared" si="9"/>
        <v>2800</v>
      </c>
      <c r="V34" s="61">
        <f t="shared" si="6"/>
        <v>3300</v>
      </c>
      <c r="W34" s="61">
        <f t="shared" si="7"/>
        <v>3500</v>
      </c>
      <c r="X34" s="62">
        <f t="shared" si="8"/>
        <v>0</v>
      </c>
    </row>
    <row r="35" spans="1:24" x14ac:dyDescent="0.3">
      <c r="A35" s="38">
        <v>30</v>
      </c>
      <c r="B35" s="39" t="s">
        <v>33</v>
      </c>
      <c r="C35" s="34">
        <f>PCV!C35</f>
        <v>443733</v>
      </c>
      <c r="D35" s="35">
        <f t="shared" si="2"/>
        <v>19080.519</v>
      </c>
      <c r="E35" s="36">
        <f t="shared" si="3"/>
        <v>40955.155471823862</v>
      </c>
      <c r="F35" s="139">
        <f t="shared" si="4"/>
        <v>3420</v>
      </c>
      <c r="G35" s="8"/>
      <c r="H35" s="8">
        <v>3500</v>
      </c>
      <c r="I35" s="8">
        <v>3000</v>
      </c>
      <c r="J35" s="8">
        <v>3000</v>
      </c>
      <c r="K35" s="8">
        <v>3000</v>
      </c>
      <c r="L35" s="8">
        <v>3500</v>
      </c>
      <c r="M35" s="8">
        <v>3500</v>
      </c>
      <c r="N35" s="133">
        <v>3000</v>
      </c>
      <c r="O35" s="133">
        <v>3500</v>
      </c>
      <c r="P35" s="133">
        <v>0</v>
      </c>
      <c r="Q35" s="133">
        <v>0</v>
      </c>
      <c r="R35" s="133">
        <v>0</v>
      </c>
      <c r="S35" s="118">
        <f t="shared" si="5"/>
        <v>26000</v>
      </c>
      <c r="T35" s="60">
        <f t="shared" si="1"/>
        <v>3250</v>
      </c>
      <c r="U35" s="61">
        <f t="shared" si="9"/>
        <v>6500</v>
      </c>
      <c r="V35" s="61">
        <f t="shared" si="6"/>
        <v>9500</v>
      </c>
      <c r="W35" s="61">
        <f t="shared" si="7"/>
        <v>10000</v>
      </c>
      <c r="X35" s="62">
        <f t="shared" si="8"/>
        <v>0</v>
      </c>
    </row>
    <row r="36" spans="1:24" x14ac:dyDescent="0.3">
      <c r="A36" s="38">
        <v>31</v>
      </c>
      <c r="B36" s="39" t="s">
        <v>34</v>
      </c>
      <c r="C36" s="34">
        <f>PCV!C36</f>
        <v>573903</v>
      </c>
      <c r="D36" s="35">
        <f t="shared" si="2"/>
        <v>24677.828999999998</v>
      </c>
      <c r="E36" s="36">
        <f t="shared" si="3"/>
        <v>52969.43565330081</v>
      </c>
      <c r="F36" s="139">
        <f t="shared" si="4"/>
        <v>4420</v>
      </c>
      <c r="G36" s="8"/>
      <c r="H36" s="8">
        <v>4500</v>
      </c>
      <c r="I36" s="8">
        <v>500</v>
      </c>
      <c r="J36" s="8">
        <v>1500</v>
      </c>
      <c r="K36" s="8">
        <v>3500</v>
      </c>
      <c r="L36" s="8">
        <v>4500</v>
      </c>
      <c r="M36" s="8">
        <v>4500</v>
      </c>
      <c r="N36" s="133">
        <v>4500</v>
      </c>
      <c r="O36" s="133">
        <v>4000</v>
      </c>
      <c r="P36" s="133">
        <v>0</v>
      </c>
      <c r="Q36" s="133">
        <v>4000</v>
      </c>
      <c r="R36" s="133">
        <v>0</v>
      </c>
      <c r="S36" s="118">
        <f t="shared" si="5"/>
        <v>31500</v>
      </c>
      <c r="T36" s="60">
        <f t="shared" si="1"/>
        <v>3500</v>
      </c>
      <c r="U36" s="61">
        <f t="shared" si="9"/>
        <v>5000</v>
      </c>
      <c r="V36" s="61">
        <f t="shared" si="6"/>
        <v>9500</v>
      </c>
      <c r="W36" s="61">
        <f t="shared" si="7"/>
        <v>13000</v>
      </c>
      <c r="X36" s="62">
        <f t="shared" si="8"/>
        <v>4000</v>
      </c>
    </row>
    <row r="37" spans="1:24" x14ac:dyDescent="0.3">
      <c r="A37" s="38">
        <v>32</v>
      </c>
      <c r="B37" s="39" t="s">
        <v>35</v>
      </c>
      <c r="C37" s="34">
        <f>PCV!C37</f>
        <v>248083</v>
      </c>
      <c r="D37" s="35">
        <f t="shared" si="2"/>
        <v>10667.569</v>
      </c>
      <c r="E37" s="36">
        <f t="shared" si="3"/>
        <v>22897.27794623451</v>
      </c>
      <c r="F37" s="139">
        <f t="shared" si="4"/>
        <v>1910</v>
      </c>
      <c r="G37" s="8"/>
      <c r="H37" s="8">
        <v>2000</v>
      </c>
      <c r="I37" s="8">
        <v>2000</v>
      </c>
      <c r="J37" s="8">
        <v>2000</v>
      </c>
      <c r="K37" s="8">
        <v>2000</v>
      </c>
      <c r="L37" s="8">
        <v>2000</v>
      </c>
      <c r="M37" s="8">
        <v>2000</v>
      </c>
      <c r="N37" s="133">
        <v>1000</v>
      </c>
      <c r="O37" s="133">
        <v>1000</v>
      </c>
      <c r="P37" s="133">
        <v>0</v>
      </c>
      <c r="Q37" s="133">
        <v>0</v>
      </c>
      <c r="R37" s="133">
        <v>0</v>
      </c>
      <c r="S37" s="118">
        <f t="shared" si="5"/>
        <v>14000</v>
      </c>
      <c r="T37" s="60">
        <f t="shared" si="1"/>
        <v>1750</v>
      </c>
      <c r="U37" s="61">
        <f t="shared" si="9"/>
        <v>4000</v>
      </c>
      <c r="V37" s="61">
        <f t="shared" si="6"/>
        <v>6000</v>
      </c>
      <c r="W37" s="61">
        <f t="shared" si="7"/>
        <v>4000</v>
      </c>
      <c r="X37" s="62">
        <f t="shared" si="8"/>
        <v>0</v>
      </c>
    </row>
    <row r="38" spans="1:24" x14ac:dyDescent="0.3">
      <c r="A38" s="38">
        <v>33</v>
      </c>
      <c r="B38" s="39" t="s">
        <v>36</v>
      </c>
      <c r="C38" s="34">
        <f>PCV!C38</f>
        <v>506388</v>
      </c>
      <c r="D38" s="35">
        <f t="shared" si="2"/>
        <v>21774.683999999997</v>
      </c>
      <c r="E38" s="36">
        <f t="shared" si="3"/>
        <v>46738.014231679728</v>
      </c>
      <c r="F38" s="139">
        <f t="shared" si="4"/>
        <v>3900</v>
      </c>
      <c r="G38" s="8"/>
      <c r="H38" s="8">
        <v>4000</v>
      </c>
      <c r="I38" s="8">
        <v>3900</v>
      </c>
      <c r="J38" s="8">
        <v>3900</v>
      </c>
      <c r="K38" s="8">
        <v>4000</v>
      </c>
      <c r="L38" s="8">
        <v>4000</v>
      </c>
      <c r="M38" s="8">
        <v>4000</v>
      </c>
      <c r="N38" s="133">
        <v>4000</v>
      </c>
      <c r="O38" s="133">
        <v>4000</v>
      </c>
      <c r="P38" s="133">
        <v>0</v>
      </c>
      <c r="Q38" s="133">
        <v>0</v>
      </c>
      <c r="R38" s="133">
        <v>0</v>
      </c>
      <c r="S38" s="118">
        <f t="shared" si="5"/>
        <v>31800</v>
      </c>
      <c r="T38" s="60">
        <f t="shared" si="1"/>
        <v>3975</v>
      </c>
      <c r="U38" s="61">
        <f t="shared" si="9"/>
        <v>7900</v>
      </c>
      <c r="V38" s="61">
        <f t="shared" si="6"/>
        <v>11900</v>
      </c>
      <c r="W38" s="61">
        <f t="shared" si="7"/>
        <v>12000</v>
      </c>
      <c r="X38" s="62">
        <f t="shared" si="8"/>
        <v>0</v>
      </c>
    </row>
    <row r="39" spans="1:24" x14ac:dyDescent="0.3">
      <c r="A39" s="38">
        <v>34</v>
      </c>
      <c r="B39" s="39" t="s">
        <v>37</v>
      </c>
      <c r="C39" s="34">
        <f>PCV!C39</f>
        <v>492116</v>
      </c>
      <c r="D39" s="35">
        <f t="shared" si="2"/>
        <v>21160.987999999998</v>
      </c>
      <c r="E39" s="36">
        <f t="shared" si="3"/>
        <v>45420.753674331339</v>
      </c>
      <c r="F39" s="139">
        <f t="shared" si="4"/>
        <v>3790</v>
      </c>
      <c r="G39" s="8"/>
      <c r="H39" s="8">
        <v>4000</v>
      </c>
      <c r="I39" s="8">
        <v>4000</v>
      </c>
      <c r="J39" s="8">
        <v>3800</v>
      </c>
      <c r="K39" s="8">
        <v>4000</v>
      </c>
      <c r="L39" s="8">
        <v>8000</v>
      </c>
      <c r="M39" s="8">
        <v>4000</v>
      </c>
      <c r="N39" s="133">
        <v>4000</v>
      </c>
      <c r="O39" s="133">
        <v>4000</v>
      </c>
      <c r="P39" s="133">
        <v>0</v>
      </c>
      <c r="Q39" s="133">
        <v>3000</v>
      </c>
      <c r="R39" s="133">
        <v>0</v>
      </c>
      <c r="S39" s="118">
        <f t="shared" si="5"/>
        <v>38800</v>
      </c>
      <c r="T39" s="60">
        <f t="shared" si="1"/>
        <v>4311.1111111111113</v>
      </c>
      <c r="U39" s="61">
        <f t="shared" si="9"/>
        <v>8000</v>
      </c>
      <c r="V39" s="61">
        <f t="shared" si="6"/>
        <v>15800</v>
      </c>
      <c r="W39" s="61">
        <f t="shared" si="7"/>
        <v>12000</v>
      </c>
      <c r="X39" s="62">
        <f t="shared" si="8"/>
        <v>3000</v>
      </c>
    </row>
    <row r="40" spans="1:24" x14ac:dyDescent="0.3">
      <c r="A40" s="38">
        <v>35</v>
      </c>
      <c r="B40" s="39" t="s">
        <v>38</v>
      </c>
      <c r="C40" s="34">
        <f>PCV!C40</f>
        <v>468256</v>
      </c>
      <c r="D40" s="35">
        <f t="shared" si="2"/>
        <v>20135.007999999998</v>
      </c>
      <c r="E40" s="36">
        <f t="shared" si="3"/>
        <v>43218.550976858496</v>
      </c>
      <c r="F40" s="139">
        <f t="shared" si="4"/>
        <v>3610</v>
      </c>
      <c r="G40" s="8"/>
      <c r="H40" s="8">
        <v>4000</v>
      </c>
      <c r="I40" s="8">
        <v>3700</v>
      </c>
      <c r="J40" s="8">
        <v>3700</v>
      </c>
      <c r="K40" s="8">
        <v>4000</v>
      </c>
      <c r="L40" s="8">
        <v>4000</v>
      </c>
      <c r="M40" s="8">
        <v>4000</v>
      </c>
      <c r="N40" s="133">
        <v>4000</v>
      </c>
      <c r="O40" s="133">
        <v>4000</v>
      </c>
      <c r="P40" s="133">
        <v>0</v>
      </c>
      <c r="Q40" s="133">
        <v>0</v>
      </c>
      <c r="R40" s="133">
        <v>0</v>
      </c>
      <c r="S40" s="118">
        <f t="shared" si="5"/>
        <v>31400</v>
      </c>
      <c r="T40" s="60">
        <f t="shared" si="1"/>
        <v>3925</v>
      </c>
      <c r="U40" s="61">
        <f t="shared" si="9"/>
        <v>7700</v>
      </c>
      <c r="V40" s="61">
        <f t="shared" si="6"/>
        <v>11700</v>
      </c>
      <c r="W40" s="61">
        <f t="shared" si="7"/>
        <v>12000</v>
      </c>
      <c r="X40" s="62">
        <f t="shared" si="8"/>
        <v>0</v>
      </c>
    </row>
    <row r="41" spans="1:24" x14ac:dyDescent="0.3">
      <c r="A41" s="38">
        <v>36</v>
      </c>
      <c r="B41" s="39" t="s">
        <v>39</v>
      </c>
      <c r="C41" s="34">
        <f>PCV!C41</f>
        <v>169274</v>
      </c>
      <c r="D41" s="35">
        <f t="shared" si="2"/>
        <v>7278.7819999999992</v>
      </c>
      <c r="E41" s="36">
        <f t="shared" si="3"/>
        <v>15623.45596865122</v>
      </c>
      <c r="F41" s="139">
        <f t="shared" si="4"/>
        <v>1310</v>
      </c>
      <c r="G41" s="8"/>
      <c r="H41" s="8">
        <v>1500</v>
      </c>
      <c r="I41" s="8">
        <v>1500</v>
      </c>
      <c r="J41" s="8">
        <v>0</v>
      </c>
      <c r="K41" s="8">
        <v>500</v>
      </c>
      <c r="L41" s="8">
        <v>500</v>
      </c>
      <c r="M41" s="8">
        <v>1500</v>
      </c>
      <c r="N41" s="133">
        <v>0</v>
      </c>
      <c r="O41" s="133">
        <v>1000</v>
      </c>
      <c r="P41" s="133">
        <v>0</v>
      </c>
      <c r="Q41" s="133">
        <v>0</v>
      </c>
      <c r="R41" s="133">
        <v>0</v>
      </c>
      <c r="S41" s="118">
        <f t="shared" si="5"/>
        <v>6500</v>
      </c>
      <c r="T41" s="60">
        <f t="shared" si="1"/>
        <v>1083.3333333333333</v>
      </c>
      <c r="U41" s="61">
        <f t="shared" si="9"/>
        <v>3000</v>
      </c>
      <c r="V41" s="61">
        <f t="shared" si="6"/>
        <v>1000</v>
      </c>
      <c r="W41" s="61">
        <f t="shared" si="7"/>
        <v>2500</v>
      </c>
      <c r="X41" s="62">
        <f t="shared" si="8"/>
        <v>0</v>
      </c>
    </row>
    <row r="42" spans="1:24" x14ac:dyDescent="0.3">
      <c r="A42" s="38">
        <v>37</v>
      </c>
      <c r="B42" s="39" t="s">
        <v>40</v>
      </c>
      <c r="C42" s="34">
        <f>PCV!C42</f>
        <v>534160</v>
      </c>
      <c r="D42" s="35">
        <f t="shared" si="2"/>
        <v>22968.879999999997</v>
      </c>
      <c r="E42" s="36">
        <f t="shared" si="3"/>
        <v>49301.282182820367</v>
      </c>
      <c r="F42" s="139">
        <f t="shared" si="4"/>
        <v>4110</v>
      </c>
      <c r="G42" s="8"/>
      <c r="H42" s="8">
        <v>4500</v>
      </c>
      <c r="I42" s="8">
        <v>4500</v>
      </c>
      <c r="J42" s="8">
        <v>4200</v>
      </c>
      <c r="K42" s="8">
        <v>4500</v>
      </c>
      <c r="L42" s="8">
        <v>4500</v>
      </c>
      <c r="M42" s="8">
        <v>4500</v>
      </c>
      <c r="N42" s="133">
        <v>4500</v>
      </c>
      <c r="O42" s="133">
        <v>4500</v>
      </c>
      <c r="P42" s="133">
        <v>0</v>
      </c>
      <c r="Q42" s="133">
        <v>0</v>
      </c>
      <c r="R42" s="133">
        <v>0</v>
      </c>
      <c r="S42" s="118">
        <f t="shared" si="5"/>
        <v>35700</v>
      </c>
      <c r="T42" s="60">
        <f t="shared" si="1"/>
        <v>4462.5</v>
      </c>
      <c r="U42" s="61">
        <f t="shared" si="9"/>
        <v>9000</v>
      </c>
      <c r="V42" s="61">
        <f t="shared" si="6"/>
        <v>13200</v>
      </c>
      <c r="W42" s="61">
        <f t="shared" si="7"/>
        <v>13500</v>
      </c>
      <c r="X42" s="62">
        <f t="shared" si="8"/>
        <v>0</v>
      </c>
    </row>
    <row r="43" spans="1:24" x14ac:dyDescent="0.3">
      <c r="A43" s="38">
        <v>38</v>
      </c>
      <c r="B43" s="39" t="s">
        <v>41</v>
      </c>
      <c r="C43" s="34">
        <f>PCV!C43</f>
        <v>474216</v>
      </c>
      <c r="D43" s="35">
        <f t="shared" si="2"/>
        <v>20391.287999999997</v>
      </c>
      <c r="E43" s="36">
        <f t="shared" si="3"/>
        <v>43768.640167006786</v>
      </c>
      <c r="F43" s="139">
        <f t="shared" si="4"/>
        <v>3650</v>
      </c>
      <c r="G43" s="8"/>
      <c r="H43" s="8">
        <v>4000</v>
      </c>
      <c r="I43" s="8">
        <v>3700</v>
      </c>
      <c r="J43" s="8">
        <v>3000</v>
      </c>
      <c r="K43" s="8">
        <v>3000</v>
      </c>
      <c r="L43" s="8">
        <v>4000</v>
      </c>
      <c r="M43" s="8">
        <v>4000</v>
      </c>
      <c r="N43" s="133">
        <v>4000</v>
      </c>
      <c r="O43" s="133">
        <v>4000</v>
      </c>
      <c r="P43" s="133">
        <v>0</v>
      </c>
      <c r="Q43" s="133">
        <v>0</v>
      </c>
      <c r="R43" s="133">
        <v>0</v>
      </c>
      <c r="S43" s="118">
        <f t="shared" si="5"/>
        <v>29700</v>
      </c>
      <c r="T43" s="60">
        <f t="shared" si="1"/>
        <v>3712.5</v>
      </c>
      <c r="U43" s="61">
        <f t="shared" si="9"/>
        <v>7700</v>
      </c>
      <c r="V43" s="61">
        <f t="shared" si="6"/>
        <v>10000</v>
      </c>
      <c r="W43" s="61">
        <f t="shared" si="7"/>
        <v>12000</v>
      </c>
      <c r="X43" s="62">
        <f t="shared" si="8"/>
        <v>0</v>
      </c>
    </row>
    <row r="44" spans="1:24" x14ac:dyDescent="0.3">
      <c r="A44" s="38">
        <v>39</v>
      </c>
      <c r="B44" s="39" t="s">
        <v>42</v>
      </c>
      <c r="C44" s="34">
        <f>PCV!C44</f>
        <v>213374</v>
      </c>
      <c r="D44" s="35">
        <f t="shared" si="2"/>
        <v>9175.0819999999985</v>
      </c>
      <c r="E44" s="36">
        <f t="shared" si="3"/>
        <v>19693.746788372609</v>
      </c>
      <c r="F44" s="139">
        <f t="shared" si="4"/>
        <v>1650</v>
      </c>
      <c r="G44" s="8"/>
      <c r="H44" s="8">
        <v>2000</v>
      </c>
      <c r="I44" s="8">
        <v>1700</v>
      </c>
      <c r="J44" s="8">
        <v>1000</v>
      </c>
      <c r="K44" s="8">
        <v>2000</v>
      </c>
      <c r="L44" s="8">
        <v>1000</v>
      </c>
      <c r="M44" s="8">
        <v>2000</v>
      </c>
      <c r="N44" s="133">
        <v>1000</v>
      </c>
      <c r="O44" s="133">
        <v>500</v>
      </c>
      <c r="P44" s="133">
        <v>0</v>
      </c>
      <c r="Q44" s="133">
        <v>0</v>
      </c>
      <c r="R44" s="133">
        <v>0</v>
      </c>
      <c r="S44" s="118">
        <f t="shared" si="5"/>
        <v>11200</v>
      </c>
      <c r="T44" s="60">
        <f t="shared" si="1"/>
        <v>1400</v>
      </c>
      <c r="U44" s="61">
        <f t="shared" si="9"/>
        <v>3700</v>
      </c>
      <c r="V44" s="61">
        <f t="shared" si="6"/>
        <v>4000</v>
      </c>
      <c r="W44" s="61">
        <f t="shared" si="7"/>
        <v>3500</v>
      </c>
      <c r="X44" s="62">
        <f t="shared" si="8"/>
        <v>0</v>
      </c>
    </row>
    <row r="45" spans="1:24" x14ac:dyDescent="0.3">
      <c r="A45" s="38">
        <v>40</v>
      </c>
      <c r="B45" s="39" t="s">
        <v>43</v>
      </c>
      <c r="C45" s="34">
        <f>PCV!C45</f>
        <v>53406</v>
      </c>
      <c r="D45" s="35">
        <f t="shared" si="2"/>
        <v>2296.4579999999996</v>
      </c>
      <c r="E45" s="36">
        <f t="shared" si="3"/>
        <v>4929.2052498421908</v>
      </c>
      <c r="F45" s="139">
        <f t="shared" si="4"/>
        <v>420</v>
      </c>
      <c r="G45" s="8"/>
      <c r="H45" s="8">
        <v>500</v>
      </c>
      <c r="I45" s="8">
        <v>500</v>
      </c>
      <c r="J45" s="8">
        <v>0</v>
      </c>
      <c r="K45" s="8">
        <v>500</v>
      </c>
      <c r="L45" s="8">
        <v>500</v>
      </c>
      <c r="M45" s="8">
        <v>500</v>
      </c>
      <c r="N45" s="133">
        <v>500</v>
      </c>
      <c r="O45" s="133">
        <v>4500</v>
      </c>
      <c r="P45" s="133">
        <v>0</v>
      </c>
      <c r="Q45" s="133">
        <v>0</v>
      </c>
      <c r="R45" s="133">
        <v>0</v>
      </c>
      <c r="S45" s="118">
        <f t="shared" si="5"/>
        <v>7500</v>
      </c>
      <c r="T45" s="60">
        <f t="shared" si="1"/>
        <v>1071.4285714285713</v>
      </c>
      <c r="U45" s="61">
        <f t="shared" si="9"/>
        <v>1000</v>
      </c>
      <c r="V45" s="61">
        <f t="shared" si="6"/>
        <v>1000</v>
      </c>
      <c r="W45" s="61">
        <f t="shared" si="7"/>
        <v>5500</v>
      </c>
      <c r="X45" s="62">
        <f t="shared" si="8"/>
        <v>0</v>
      </c>
    </row>
    <row r="46" spans="1:24" x14ac:dyDescent="0.3">
      <c r="A46" s="38">
        <v>41</v>
      </c>
      <c r="B46" s="39" t="s">
        <v>44</v>
      </c>
      <c r="C46" s="34">
        <f>PCV!C46</f>
        <v>236927</v>
      </c>
      <c r="D46" s="35">
        <f t="shared" si="2"/>
        <v>10187.860999999999</v>
      </c>
      <c r="E46" s="36">
        <f t="shared" si="3"/>
        <v>21867.614354742182</v>
      </c>
      <c r="F46" s="139">
        <f t="shared" si="4"/>
        <v>1830</v>
      </c>
      <c r="G46" s="8"/>
      <c r="H46" s="8">
        <v>2000</v>
      </c>
      <c r="I46" s="8">
        <v>1900</v>
      </c>
      <c r="J46" s="8">
        <v>1400</v>
      </c>
      <c r="K46" s="8">
        <v>1500</v>
      </c>
      <c r="L46" s="8">
        <v>1500</v>
      </c>
      <c r="M46" s="8">
        <v>1000</v>
      </c>
      <c r="N46" s="133">
        <v>1000</v>
      </c>
      <c r="O46" s="133">
        <v>2000</v>
      </c>
      <c r="P46" s="133">
        <v>0</v>
      </c>
      <c r="Q46" s="133">
        <v>0</v>
      </c>
      <c r="R46" s="133">
        <v>0</v>
      </c>
      <c r="S46" s="118">
        <f t="shared" si="5"/>
        <v>12300</v>
      </c>
      <c r="T46" s="60">
        <f t="shared" si="1"/>
        <v>1537.5</v>
      </c>
      <c r="U46" s="61">
        <f t="shared" si="9"/>
        <v>3900</v>
      </c>
      <c r="V46" s="61">
        <f t="shared" si="6"/>
        <v>4400</v>
      </c>
      <c r="W46" s="61">
        <f t="shared" si="7"/>
        <v>4000</v>
      </c>
      <c r="X46" s="62">
        <f t="shared" si="8"/>
        <v>0</v>
      </c>
    </row>
    <row r="47" spans="1:24" x14ac:dyDescent="0.3">
      <c r="A47" s="38">
        <v>42</v>
      </c>
      <c r="B47" s="39" t="s">
        <v>45</v>
      </c>
      <c r="C47" s="34">
        <f>PCV!C47</f>
        <v>184131</v>
      </c>
      <c r="D47" s="35">
        <f t="shared" si="2"/>
        <v>7917.6329999999998</v>
      </c>
      <c r="E47" s="36">
        <f t="shared" si="3"/>
        <v>16994.710179730602</v>
      </c>
      <c r="F47" s="139">
        <f t="shared" si="4"/>
        <v>1420</v>
      </c>
      <c r="G47" s="8"/>
      <c r="H47" s="8">
        <v>1500</v>
      </c>
      <c r="I47" s="8">
        <v>1500</v>
      </c>
      <c r="J47" s="8">
        <v>1500</v>
      </c>
      <c r="K47" s="8">
        <v>0</v>
      </c>
      <c r="L47" s="8">
        <v>1500</v>
      </c>
      <c r="M47" s="8">
        <v>1500</v>
      </c>
      <c r="N47" s="133">
        <v>1500</v>
      </c>
      <c r="O47" s="133">
        <v>1500</v>
      </c>
      <c r="P47" s="133">
        <v>0</v>
      </c>
      <c r="Q47" s="133">
        <v>0</v>
      </c>
      <c r="R47" s="133">
        <v>1000</v>
      </c>
      <c r="S47" s="118">
        <f t="shared" si="5"/>
        <v>11500</v>
      </c>
      <c r="T47" s="60">
        <f t="shared" si="1"/>
        <v>1437.5</v>
      </c>
      <c r="U47" s="61">
        <f t="shared" si="9"/>
        <v>3000</v>
      </c>
      <c r="V47" s="61">
        <f t="shared" si="6"/>
        <v>3000</v>
      </c>
      <c r="W47" s="61">
        <f t="shared" si="7"/>
        <v>4500</v>
      </c>
      <c r="X47" s="62">
        <f t="shared" si="8"/>
        <v>1000</v>
      </c>
    </row>
    <row r="48" spans="1:24" x14ac:dyDescent="0.3">
      <c r="A48" s="38">
        <v>43</v>
      </c>
      <c r="B48" s="39" t="s">
        <v>46</v>
      </c>
      <c r="C48" s="34">
        <f>PCV!C48</f>
        <v>1516210</v>
      </c>
      <c r="D48" s="35">
        <f t="shared" si="2"/>
        <v>65197.029999999992</v>
      </c>
      <c r="E48" s="36">
        <f t="shared" si="3"/>
        <v>139941.39781790861</v>
      </c>
      <c r="F48" s="139">
        <f t="shared" si="4"/>
        <v>11670</v>
      </c>
      <c r="G48" s="8"/>
      <c r="H48" s="8">
        <v>12000</v>
      </c>
      <c r="I48" s="8">
        <v>12000</v>
      </c>
      <c r="J48" s="8">
        <v>11700</v>
      </c>
      <c r="K48" s="8">
        <v>12000</v>
      </c>
      <c r="L48" s="8">
        <v>11000</v>
      </c>
      <c r="M48" s="8">
        <v>12000</v>
      </c>
      <c r="N48" s="133">
        <v>9500</v>
      </c>
      <c r="O48" s="133">
        <v>10500</v>
      </c>
      <c r="P48" s="133">
        <v>0</v>
      </c>
      <c r="Q48" s="133">
        <v>0</v>
      </c>
      <c r="R48" s="133">
        <v>0</v>
      </c>
      <c r="S48" s="118">
        <f t="shared" si="5"/>
        <v>90700</v>
      </c>
      <c r="T48" s="60">
        <f t="shared" si="1"/>
        <v>11337.5</v>
      </c>
      <c r="U48" s="61">
        <f t="shared" si="9"/>
        <v>24000</v>
      </c>
      <c r="V48" s="61">
        <f t="shared" si="6"/>
        <v>34700</v>
      </c>
      <c r="W48" s="61">
        <f t="shared" si="7"/>
        <v>32000</v>
      </c>
      <c r="X48" s="62">
        <f t="shared" si="8"/>
        <v>0</v>
      </c>
    </row>
    <row r="49" spans="1:24" x14ac:dyDescent="0.3">
      <c r="A49" s="38">
        <v>44</v>
      </c>
      <c r="B49" s="39" t="s">
        <v>47</v>
      </c>
      <c r="C49" s="34">
        <f>PCV!C49</f>
        <v>490255</v>
      </c>
      <c r="D49" s="35">
        <f t="shared" si="2"/>
        <v>21080.964999999997</v>
      </c>
      <c r="E49" s="36">
        <f t="shared" si="3"/>
        <v>45248.989247675978</v>
      </c>
      <c r="F49" s="139">
        <f t="shared" si="4"/>
        <v>3780</v>
      </c>
      <c r="G49" s="8"/>
      <c r="H49" s="8">
        <v>4000</v>
      </c>
      <c r="I49" s="8">
        <v>3800</v>
      </c>
      <c r="J49" s="8">
        <v>3800</v>
      </c>
      <c r="K49" s="8">
        <v>4000</v>
      </c>
      <c r="L49" s="8">
        <v>4000</v>
      </c>
      <c r="M49" s="8">
        <v>4000</v>
      </c>
      <c r="N49" s="133">
        <v>4000</v>
      </c>
      <c r="O49" s="133">
        <v>4000</v>
      </c>
      <c r="P49" s="133">
        <v>0</v>
      </c>
      <c r="Q49" s="133">
        <v>0</v>
      </c>
      <c r="R49" s="133">
        <v>0</v>
      </c>
      <c r="S49" s="118">
        <f t="shared" si="5"/>
        <v>31600</v>
      </c>
      <c r="T49" s="60">
        <f t="shared" si="1"/>
        <v>3950</v>
      </c>
      <c r="U49" s="61">
        <f t="shared" si="9"/>
        <v>7800</v>
      </c>
      <c r="V49" s="61">
        <f t="shared" si="6"/>
        <v>11800</v>
      </c>
      <c r="W49" s="61">
        <f t="shared" si="7"/>
        <v>12000</v>
      </c>
      <c r="X49" s="62">
        <f t="shared" si="8"/>
        <v>0</v>
      </c>
    </row>
    <row r="50" spans="1:24" x14ac:dyDescent="0.3">
      <c r="A50" s="38">
        <v>45</v>
      </c>
      <c r="B50" s="39" t="s">
        <v>48</v>
      </c>
      <c r="C50" s="34">
        <f>PCV!C50</f>
        <v>421470</v>
      </c>
      <c r="D50" s="35">
        <f t="shared" si="2"/>
        <v>18123.21</v>
      </c>
      <c r="E50" s="36">
        <f t="shared" si="3"/>
        <v>38900.35083419444</v>
      </c>
      <c r="F50" s="139">
        <f t="shared" si="4"/>
        <v>3250</v>
      </c>
      <c r="G50" s="8"/>
      <c r="H50" s="8">
        <v>3500</v>
      </c>
      <c r="I50" s="8">
        <v>3300</v>
      </c>
      <c r="J50" s="8">
        <v>3300</v>
      </c>
      <c r="K50" s="8">
        <v>2000</v>
      </c>
      <c r="L50" s="8">
        <v>3500</v>
      </c>
      <c r="M50" s="8">
        <v>3500</v>
      </c>
      <c r="N50" s="133">
        <v>3500</v>
      </c>
      <c r="O50" s="133">
        <v>3500</v>
      </c>
      <c r="P50" s="133">
        <v>0</v>
      </c>
      <c r="Q50" s="133">
        <v>0</v>
      </c>
      <c r="R50" s="133">
        <v>0</v>
      </c>
      <c r="S50" s="118">
        <f t="shared" si="5"/>
        <v>26100</v>
      </c>
      <c r="T50" s="60">
        <f t="shared" si="1"/>
        <v>3262.5</v>
      </c>
      <c r="U50" s="61">
        <f t="shared" si="9"/>
        <v>6800</v>
      </c>
      <c r="V50" s="61">
        <f t="shared" si="6"/>
        <v>8800</v>
      </c>
      <c r="W50" s="61">
        <f t="shared" si="7"/>
        <v>10500</v>
      </c>
      <c r="X50" s="62">
        <f t="shared" si="8"/>
        <v>0</v>
      </c>
    </row>
    <row r="51" spans="1:24" x14ac:dyDescent="0.3">
      <c r="A51" s="38">
        <v>46</v>
      </c>
      <c r="B51" s="39" t="s">
        <v>49</v>
      </c>
      <c r="C51" s="34">
        <f>PCV!C51</f>
        <v>252075</v>
      </c>
      <c r="D51" s="35">
        <f t="shared" si="2"/>
        <v>10839.224999999999</v>
      </c>
      <c r="E51" s="36">
        <f t="shared" si="3"/>
        <v>23265.726947421084</v>
      </c>
      <c r="F51" s="139">
        <f t="shared" si="4"/>
        <v>1940</v>
      </c>
      <c r="G51" s="8"/>
      <c r="H51" s="8">
        <v>2000</v>
      </c>
      <c r="I51" s="8">
        <v>2000</v>
      </c>
      <c r="J51" s="8">
        <v>2000</v>
      </c>
      <c r="K51" s="8">
        <v>1500</v>
      </c>
      <c r="L51" s="8">
        <v>2000</v>
      </c>
      <c r="M51" s="8">
        <v>2000</v>
      </c>
      <c r="N51" s="133">
        <v>2000</v>
      </c>
      <c r="O51" s="133">
        <v>1000</v>
      </c>
      <c r="P51" s="133">
        <v>0</v>
      </c>
      <c r="Q51" s="133">
        <v>0</v>
      </c>
      <c r="R51" s="133">
        <v>0</v>
      </c>
      <c r="S51" s="118">
        <f t="shared" si="5"/>
        <v>14500</v>
      </c>
      <c r="T51" s="60">
        <f t="shared" si="1"/>
        <v>1812.5</v>
      </c>
      <c r="U51" s="61">
        <f t="shared" si="9"/>
        <v>4000</v>
      </c>
      <c r="V51" s="61">
        <f t="shared" si="6"/>
        <v>5500</v>
      </c>
      <c r="W51" s="61">
        <f t="shared" si="7"/>
        <v>5000</v>
      </c>
      <c r="X51" s="62">
        <f t="shared" si="8"/>
        <v>0</v>
      </c>
    </row>
    <row r="52" spans="1:24" x14ac:dyDescent="0.3">
      <c r="A52" s="38">
        <v>47</v>
      </c>
      <c r="B52" s="39" t="s">
        <v>50</v>
      </c>
      <c r="C52" s="34">
        <f>PCV!C52</f>
        <v>104580</v>
      </c>
      <c r="D52" s="35">
        <f t="shared" si="2"/>
        <v>4496.9399999999996</v>
      </c>
      <c r="E52" s="36">
        <f t="shared" si="3"/>
        <v>9652.4039439107273</v>
      </c>
      <c r="F52" s="139">
        <f t="shared" si="4"/>
        <v>810</v>
      </c>
      <c r="G52" s="8"/>
      <c r="H52" s="8">
        <v>1000</v>
      </c>
      <c r="I52" s="8">
        <v>1000</v>
      </c>
      <c r="J52" s="8">
        <v>900</v>
      </c>
      <c r="K52" s="8">
        <v>1000</v>
      </c>
      <c r="L52" s="8">
        <v>1000</v>
      </c>
      <c r="M52" s="8">
        <v>1000</v>
      </c>
      <c r="N52" s="133">
        <v>1000</v>
      </c>
      <c r="O52" s="133">
        <v>100</v>
      </c>
      <c r="P52" s="133">
        <v>0</v>
      </c>
      <c r="Q52" s="133">
        <v>1000</v>
      </c>
      <c r="R52" s="133">
        <v>0</v>
      </c>
      <c r="S52" s="118">
        <f t="shared" si="5"/>
        <v>8000</v>
      </c>
      <c r="T52" s="60">
        <f t="shared" si="1"/>
        <v>888.88888888888891</v>
      </c>
      <c r="U52" s="61">
        <f t="shared" si="9"/>
        <v>2000</v>
      </c>
      <c r="V52" s="61">
        <f t="shared" si="6"/>
        <v>2900</v>
      </c>
      <c r="W52" s="61">
        <f t="shared" si="7"/>
        <v>2100</v>
      </c>
      <c r="X52" s="62">
        <f t="shared" si="8"/>
        <v>1000</v>
      </c>
    </row>
    <row r="53" spans="1:24" x14ac:dyDescent="0.3">
      <c r="A53" s="38">
        <v>48</v>
      </c>
      <c r="B53" s="39" t="s">
        <v>51</v>
      </c>
      <c r="C53" s="34">
        <f>PCV!C53</f>
        <v>702029</v>
      </c>
      <c r="D53" s="35">
        <f t="shared" si="2"/>
        <v>30187.246999999999</v>
      </c>
      <c r="E53" s="36">
        <f t="shared" si="3"/>
        <v>64795.061085673216</v>
      </c>
      <c r="F53" s="139">
        <f t="shared" si="4"/>
        <v>5400</v>
      </c>
      <c r="G53" s="8"/>
      <c r="H53" s="8">
        <v>5500</v>
      </c>
      <c r="I53" s="8">
        <v>5500</v>
      </c>
      <c r="J53" s="8">
        <v>5400</v>
      </c>
      <c r="K53" s="8">
        <v>5000</v>
      </c>
      <c r="L53" s="8">
        <v>5000</v>
      </c>
      <c r="M53" s="8">
        <v>5500</v>
      </c>
      <c r="N53" s="133">
        <v>5500</v>
      </c>
      <c r="O53" s="133">
        <v>5000</v>
      </c>
      <c r="P53" s="133">
        <v>0</v>
      </c>
      <c r="Q53" s="133">
        <v>0</v>
      </c>
      <c r="R53" s="133">
        <v>5000</v>
      </c>
      <c r="S53" s="118">
        <f t="shared" si="5"/>
        <v>47400</v>
      </c>
      <c r="T53" s="60">
        <f t="shared" si="1"/>
        <v>5266.666666666667</v>
      </c>
      <c r="U53" s="61">
        <f t="shared" si="9"/>
        <v>11000</v>
      </c>
      <c r="V53" s="61">
        <f t="shared" si="6"/>
        <v>15400</v>
      </c>
      <c r="W53" s="61">
        <f t="shared" si="7"/>
        <v>16000</v>
      </c>
      <c r="X53" s="62">
        <f t="shared" si="8"/>
        <v>5000</v>
      </c>
    </row>
    <row r="54" spans="1:24" x14ac:dyDescent="0.3">
      <c r="A54" s="38">
        <v>49</v>
      </c>
      <c r="B54" s="39" t="s">
        <v>52</v>
      </c>
      <c r="C54" s="34">
        <f>PCV!C54</f>
        <v>165553</v>
      </c>
      <c r="D54" s="35">
        <f t="shared" si="2"/>
        <v>7118.7789999999995</v>
      </c>
      <c r="E54" s="36">
        <f t="shared" si="3"/>
        <v>15280.01941218448</v>
      </c>
      <c r="F54" s="139">
        <f t="shared" si="4"/>
        <v>1280</v>
      </c>
      <c r="G54" s="8"/>
      <c r="H54" s="8">
        <v>1500</v>
      </c>
      <c r="I54" s="8">
        <v>1300</v>
      </c>
      <c r="J54" s="8">
        <v>500</v>
      </c>
      <c r="K54" s="8">
        <v>1500</v>
      </c>
      <c r="L54" s="8">
        <v>1500</v>
      </c>
      <c r="M54" s="8">
        <v>1500</v>
      </c>
      <c r="N54" s="133">
        <v>1000</v>
      </c>
      <c r="O54" s="133">
        <v>1000</v>
      </c>
      <c r="P54" s="133">
        <v>0</v>
      </c>
      <c r="Q54" s="133">
        <v>0</v>
      </c>
      <c r="R54" s="133">
        <v>0</v>
      </c>
      <c r="S54" s="118">
        <f t="shared" si="5"/>
        <v>9800</v>
      </c>
      <c r="T54" s="60">
        <f t="shared" si="1"/>
        <v>1225</v>
      </c>
      <c r="U54" s="61">
        <f t="shared" si="9"/>
        <v>2800</v>
      </c>
      <c r="V54" s="61">
        <f t="shared" si="6"/>
        <v>3500</v>
      </c>
      <c r="W54" s="61">
        <f t="shared" si="7"/>
        <v>3500</v>
      </c>
      <c r="X54" s="62">
        <f t="shared" si="8"/>
        <v>0</v>
      </c>
    </row>
    <row r="55" spans="1:24" x14ac:dyDescent="0.3">
      <c r="A55" s="38">
        <v>50</v>
      </c>
      <c r="B55" s="39" t="s">
        <v>53</v>
      </c>
      <c r="C55" s="34">
        <f>PCV!C55</f>
        <v>370210</v>
      </c>
      <c r="D55" s="35">
        <f t="shared" si="2"/>
        <v>15919.029999999999</v>
      </c>
      <c r="E55" s="36">
        <f t="shared" si="3"/>
        <v>34169.214611543233</v>
      </c>
      <c r="F55" s="139">
        <f t="shared" si="4"/>
        <v>2850</v>
      </c>
      <c r="G55" s="8"/>
      <c r="H55" s="8">
        <v>3000</v>
      </c>
      <c r="I55" s="8">
        <v>1000</v>
      </c>
      <c r="J55" s="8">
        <v>2700</v>
      </c>
      <c r="K55" s="8">
        <v>3000</v>
      </c>
      <c r="L55" s="8">
        <v>3000</v>
      </c>
      <c r="M55" s="8">
        <v>3000</v>
      </c>
      <c r="N55" s="133">
        <v>3000</v>
      </c>
      <c r="O55" s="133">
        <v>3000</v>
      </c>
      <c r="P55" s="133">
        <v>0</v>
      </c>
      <c r="Q55" s="133">
        <v>0</v>
      </c>
      <c r="R55" s="133">
        <v>0</v>
      </c>
      <c r="S55" s="118">
        <f t="shared" si="5"/>
        <v>21700</v>
      </c>
      <c r="T55" s="60">
        <f t="shared" si="1"/>
        <v>2712.5</v>
      </c>
      <c r="U55" s="61">
        <f t="shared" si="9"/>
        <v>4000</v>
      </c>
      <c r="V55" s="61">
        <f t="shared" si="6"/>
        <v>8700</v>
      </c>
      <c r="W55" s="61">
        <f t="shared" si="7"/>
        <v>9000</v>
      </c>
      <c r="X55" s="62">
        <f t="shared" si="8"/>
        <v>0</v>
      </c>
    </row>
    <row r="56" spans="1:24" x14ac:dyDescent="0.3">
      <c r="A56" s="38">
        <v>51</v>
      </c>
      <c r="B56" s="39" t="s">
        <v>54</v>
      </c>
      <c r="C56" s="34">
        <f>PCV!C56</f>
        <v>788714</v>
      </c>
      <c r="D56" s="35">
        <f t="shared" si="2"/>
        <v>33914.701999999997</v>
      </c>
      <c r="E56" s="36">
        <f t="shared" si="3"/>
        <v>72795.813006479308</v>
      </c>
      <c r="F56" s="139">
        <f t="shared" si="4"/>
        <v>6070</v>
      </c>
      <c r="G56" s="8"/>
      <c r="H56" s="8">
        <v>6500</v>
      </c>
      <c r="I56" s="8">
        <v>6100</v>
      </c>
      <c r="J56" s="8">
        <v>6000</v>
      </c>
      <c r="K56" s="8">
        <v>6500</v>
      </c>
      <c r="L56" s="8">
        <v>5000</v>
      </c>
      <c r="M56" s="8">
        <v>6500</v>
      </c>
      <c r="N56" s="133">
        <v>6500</v>
      </c>
      <c r="O56" s="133">
        <v>6500</v>
      </c>
      <c r="P56" s="133">
        <v>0</v>
      </c>
      <c r="Q56" s="133">
        <v>0</v>
      </c>
      <c r="R56" s="133">
        <v>0</v>
      </c>
      <c r="S56" s="118">
        <f t="shared" si="5"/>
        <v>49600</v>
      </c>
      <c r="T56" s="60">
        <f t="shared" si="1"/>
        <v>6200</v>
      </c>
      <c r="U56" s="61">
        <f t="shared" si="9"/>
        <v>12600</v>
      </c>
      <c r="V56" s="61">
        <f t="shared" si="6"/>
        <v>17500</v>
      </c>
      <c r="W56" s="61">
        <f t="shared" si="7"/>
        <v>19500</v>
      </c>
      <c r="X56" s="62">
        <f t="shared" si="8"/>
        <v>0</v>
      </c>
    </row>
    <row r="57" spans="1:24" x14ac:dyDescent="0.3">
      <c r="A57" s="38">
        <v>52</v>
      </c>
      <c r="B57" s="39" t="s">
        <v>55</v>
      </c>
      <c r="C57" s="34">
        <f>PCV!C57</f>
        <v>148606</v>
      </c>
      <c r="D57" s="35">
        <f t="shared" si="2"/>
        <v>6390.0579999999991</v>
      </c>
      <c r="E57" s="36">
        <f t="shared" si="3"/>
        <v>13715.864797177257</v>
      </c>
      <c r="F57" s="139">
        <f t="shared" si="4"/>
        <v>1150</v>
      </c>
      <c r="G57" s="8"/>
      <c r="H57" s="8">
        <v>1500</v>
      </c>
      <c r="I57" s="8">
        <v>1200</v>
      </c>
      <c r="J57" s="8">
        <v>1200</v>
      </c>
      <c r="K57" s="8">
        <v>0</v>
      </c>
      <c r="L57" s="8">
        <v>0</v>
      </c>
      <c r="M57" s="8">
        <v>1500</v>
      </c>
      <c r="N57" s="133">
        <v>1500</v>
      </c>
      <c r="O57" s="133">
        <v>1500</v>
      </c>
      <c r="P57" s="133">
        <v>0</v>
      </c>
      <c r="Q57" s="133">
        <v>0</v>
      </c>
      <c r="R57" s="133">
        <v>0</v>
      </c>
      <c r="S57" s="118">
        <f t="shared" si="5"/>
        <v>8400</v>
      </c>
      <c r="T57" s="60">
        <f t="shared" si="1"/>
        <v>1400</v>
      </c>
      <c r="U57" s="61">
        <f t="shared" si="9"/>
        <v>2700</v>
      </c>
      <c r="V57" s="61">
        <f t="shared" si="6"/>
        <v>1200</v>
      </c>
      <c r="W57" s="61">
        <f t="shared" si="7"/>
        <v>4500</v>
      </c>
      <c r="X57" s="62">
        <f t="shared" si="8"/>
        <v>0</v>
      </c>
    </row>
    <row r="58" spans="1:24" x14ac:dyDescent="0.3">
      <c r="A58" s="38">
        <v>53</v>
      </c>
      <c r="B58" s="39" t="s">
        <v>56</v>
      </c>
      <c r="C58" s="34">
        <f>PCV!C58</f>
        <v>202630</v>
      </c>
      <c r="D58" s="35">
        <f t="shared" si="2"/>
        <v>8713.09</v>
      </c>
      <c r="E58" s="36">
        <f t="shared" si="3"/>
        <v>18702.109496601941</v>
      </c>
      <c r="F58" s="139">
        <f t="shared" si="4"/>
        <v>1560</v>
      </c>
      <c r="G58" s="8"/>
      <c r="H58" s="8">
        <v>2000</v>
      </c>
      <c r="I58" s="8">
        <v>1600</v>
      </c>
      <c r="J58" s="8">
        <v>1500</v>
      </c>
      <c r="K58" s="8">
        <v>1000</v>
      </c>
      <c r="L58" s="8">
        <v>1000</v>
      </c>
      <c r="M58" s="8">
        <v>2000</v>
      </c>
      <c r="N58" s="133">
        <v>1000</v>
      </c>
      <c r="O58" s="133">
        <v>2000</v>
      </c>
      <c r="P58" s="133">
        <v>0</v>
      </c>
      <c r="Q58" s="133">
        <v>0</v>
      </c>
      <c r="R58" s="133">
        <v>0</v>
      </c>
      <c r="S58" s="118">
        <f t="shared" si="5"/>
        <v>12100</v>
      </c>
      <c r="T58" s="60">
        <f t="shared" si="1"/>
        <v>1512.5</v>
      </c>
      <c r="U58" s="61">
        <f t="shared" si="9"/>
        <v>3600</v>
      </c>
      <c r="V58" s="61">
        <f t="shared" si="6"/>
        <v>3500</v>
      </c>
      <c r="W58" s="61">
        <f t="shared" si="7"/>
        <v>5000</v>
      </c>
      <c r="X58" s="62">
        <f t="shared" si="8"/>
        <v>0</v>
      </c>
    </row>
    <row r="59" spans="1:24" x14ac:dyDescent="0.3">
      <c r="A59" s="38">
        <v>54</v>
      </c>
      <c r="B59" s="39" t="s">
        <v>57</v>
      </c>
      <c r="C59" s="34">
        <f>PCV!C59</f>
        <v>328544</v>
      </c>
      <c r="D59" s="35">
        <f t="shared" si="2"/>
        <v>14127.391999999998</v>
      </c>
      <c r="E59" s="36">
        <f t="shared" si="3"/>
        <v>30323.574310080381</v>
      </c>
      <c r="F59" s="139">
        <f t="shared" si="4"/>
        <v>2530</v>
      </c>
      <c r="G59" s="8"/>
      <c r="H59" s="8">
        <v>3000</v>
      </c>
      <c r="I59" s="8">
        <v>0</v>
      </c>
      <c r="J59" s="8">
        <v>2000</v>
      </c>
      <c r="K59" s="8">
        <v>3000</v>
      </c>
      <c r="L59" s="8">
        <v>1000</v>
      </c>
      <c r="M59" s="8">
        <v>3000</v>
      </c>
      <c r="N59" s="133">
        <v>1500</v>
      </c>
      <c r="O59" s="133">
        <v>3000</v>
      </c>
      <c r="P59" s="133">
        <v>0</v>
      </c>
      <c r="Q59" s="133">
        <v>0</v>
      </c>
      <c r="R59" s="133">
        <v>0</v>
      </c>
      <c r="S59" s="118">
        <f t="shared" si="5"/>
        <v>16500</v>
      </c>
      <c r="T59" s="60">
        <f t="shared" si="1"/>
        <v>2357.1428571428573</v>
      </c>
      <c r="U59" s="61">
        <f t="shared" si="9"/>
        <v>3000</v>
      </c>
      <c r="V59" s="61">
        <f t="shared" si="6"/>
        <v>6000</v>
      </c>
      <c r="W59" s="61">
        <f t="shared" si="7"/>
        <v>7500</v>
      </c>
      <c r="X59" s="62">
        <f t="shared" si="8"/>
        <v>0</v>
      </c>
    </row>
    <row r="60" spans="1:24" x14ac:dyDescent="0.3">
      <c r="A60" s="38">
        <v>55</v>
      </c>
      <c r="B60" s="39" t="s">
        <v>58</v>
      </c>
      <c r="C60" s="34">
        <f>PCV!C60</f>
        <v>268188</v>
      </c>
      <c r="D60" s="35">
        <f t="shared" si="2"/>
        <v>11532.083999999999</v>
      </c>
      <c r="E60" s="36">
        <f t="shared" si="3"/>
        <v>24752.905994545137</v>
      </c>
      <c r="F60" s="139">
        <f t="shared" si="4"/>
        <v>2070</v>
      </c>
      <c r="G60" s="8"/>
      <c r="H60" s="8">
        <v>2500</v>
      </c>
      <c r="I60" s="8">
        <v>2100</v>
      </c>
      <c r="J60" s="8">
        <v>2100</v>
      </c>
      <c r="K60" s="8">
        <v>2000</v>
      </c>
      <c r="L60" s="8">
        <v>2500</v>
      </c>
      <c r="M60" s="8">
        <v>2500</v>
      </c>
      <c r="N60" s="133">
        <v>2500</v>
      </c>
      <c r="O60" s="133">
        <v>2500</v>
      </c>
      <c r="P60" s="133">
        <v>0</v>
      </c>
      <c r="Q60" s="133">
        <v>0</v>
      </c>
      <c r="R60" s="133">
        <v>2000</v>
      </c>
      <c r="S60" s="118">
        <f t="shared" si="5"/>
        <v>20700</v>
      </c>
      <c r="T60" s="60">
        <f t="shared" si="1"/>
        <v>2300</v>
      </c>
      <c r="U60" s="61">
        <f t="shared" si="9"/>
        <v>4600</v>
      </c>
      <c r="V60" s="61">
        <f t="shared" si="6"/>
        <v>6600</v>
      </c>
      <c r="W60" s="61">
        <f t="shared" si="7"/>
        <v>7500</v>
      </c>
      <c r="X60" s="62">
        <f t="shared" si="8"/>
        <v>2000</v>
      </c>
    </row>
    <row r="61" spans="1:24" x14ac:dyDescent="0.3">
      <c r="A61" s="38">
        <v>56</v>
      </c>
      <c r="B61" s="165" t="s">
        <v>59</v>
      </c>
      <c r="C61" s="34">
        <f>PCV!C61</f>
        <v>287179</v>
      </c>
      <c r="D61" s="35">
        <f t="shared" si="2"/>
        <v>12348.696999999998</v>
      </c>
      <c r="E61" s="36">
        <f t="shared" si="3"/>
        <v>26505.715358656904</v>
      </c>
      <c r="F61" s="139">
        <f t="shared" si="4"/>
        <v>2210</v>
      </c>
      <c r="G61" s="8"/>
      <c r="H61" s="8">
        <v>2500</v>
      </c>
      <c r="I61" s="8">
        <v>2500</v>
      </c>
      <c r="J61" s="8">
        <v>2300</v>
      </c>
      <c r="K61" s="8">
        <v>2500</v>
      </c>
      <c r="L61" s="8">
        <v>6500</v>
      </c>
      <c r="M61" s="8">
        <v>2500</v>
      </c>
      <c r="N61" s="133">
        <v>2500</v>
      </c>
      <c r="O61" s="133">
        <v>2500</v>
      </c>
      <c r="P61" s="133">
        <v>0</v>
      </c>
      <c r="Q61" s="133">
        <v>0</v>
      </c>
      <c r="R61" s="133">
        <v>0</v>
      </c>
      <c r="S61" s="118">
        <f t="shared" si="5"/>
        <v>23800</v>
      </c>
      <c r="T61" s="60">
        <f t="shared" si="1"/>
        <v>2975</v>
      </c>
      <c r="U61" s="61">
        <f t="shared" si="9"/>
        <v>5000</v>
      </c>
      <c r="V61" s="61">
        <f t="shared" si="6"/>
        <v>11300</v>
      </c>
      <c r="W61" s="61">
        <f t="shared" si="7"/>
        <v>7500</v>
      </c>
      <c r="X61" s="62">
        <f t="shared" si="8"/>
        <v>0</v>
      </c>
    </row>
    <row r="62" spans="1:24" x14ac:dyDescent="0.3">
      <c r="A62" s="38">
        <v>57</v>
      </c>
      <c r="B62" s="39" t="s">
        <v>60</v>
      </c>
      <c r="C62" s="34">
        <f>PCV!C62</f>
        <v>204012</v>
      </c>
      <c r="D62" s="35">
        <f t="shared" si="2"/>
        <v>8772.5159999999996</v>
      </c>
      <c r="E62" s="36">
        <f t="shared" si="3"/>
        <v>18829.663734988677</v>
      </c>
      <c r="F62" s="139">
        <f t="shared" si="4"/>
        <v>1570</v>
      </c>
      <c r="G62" s="8"/>
      <c r="H62" s="8">
        <v>2000</v>
      </c>
      <c r="I62" s="8">
        <v>2000</v>
      </c>
      <c r="J62" s="8">
        <v>1600</v>
      </c>
      <c r="K62" s="8">
        <v>2000</v>
      </c>
      <c r="L62" s="8">
        <v>2000</v>
      </c>
      <c r="M62" s="8">
        <v>2000</v>
      </c>
      <c r="N62" s="133">
        <v>1000</v>
      </c>
      <c r="O62" s="133">
        <v>2000</v>
      </c>
      <c r="P62" s="133">
        <v>0</v>
      </c>
      <c r="Q62" s="133">
        <v>0</v>
      </c>
      <c r="R62" s="133">
        <v>0</v>
      </c>
      <c r="S62" s="118">
        <f t="shared" si="5"/>
        <v>14600</v>
      </c>
      <c r="T62" s="60">
        <f t="shared" si="1"/>
        <v>1825</v>
      </c>
      <c r="U62" s="61">
        <f t="shared" si="9"/>
        <v>4000</v>
      </c>
      <c r="V62" s="61">
        <f t="shared" si="6"/>
        <v>5600</v>
      </c>
      <c r="W62" s="61">
        <f t="shared" si="7"/>
        <v>5000</v>
      </c>
      <c r="X62" s="62">
        <f t="shared" si="8"/>
        <v>0</v>
      </c>
    </row>
    <row r="63" spans="1:24" x14ac:dyDescent="0.3">
      <c r="A63" s="38">
        <v>58</v>
      </c>
      <c r="B63" s="39" t="s">
        <v>61</v>
      </c>
      <c r="C63" s="34">
        <f>PCV!C63</f>
        <v>208163</v>
      </c>
      <c r="D63" s="35">
        <f t="shared" si="2"/>
        <v>8951.009</v>
      </c>
      <c r="E63" s="36">
        <f t="shared" si="3"/>
        <v>19212.7879343688</v>
      </c>
      <c r="F63" s="139">
        <f t="shared" si="4"/>
        <v>1610</v>
      </c>
      <c r="G63" s="8"/>
      <c r="H63" s="8">
        <v>2000</v>
      </c>
      <c r="I63" s="8">
        <v>2000</v>
      </c>
      <c r="J63" s="8">
        <v>0</v>
      </c>
      <c r="K63" s="8">
        <v>2000</v>
      </c>
      <c r="L63" s="8">
        <v>2000</v>
      </c>
      <c r="M63" s="8">
        <v>2000</v>
      </c>
      <c r="N63" s="133">
        <v>2000</v>
      </c>
      <c r="O63" s="133">
        <v>2000</v>
      </c>
      <c r="P63" s="133">
        <v>0</v>
      </c>
      <c r="Q63" s="133">
        <v>0</v>
      </c>
      <c r="R63" s="133">
        <v>0</v>
      </c>
      <c r="S63" s="118">
        <f t="shared" si="5"/>
        <v>14000</v>
      </c>
      <c r="T63" s="60">
        <f t="shared" si="1"/>
        <v>2000</v>
      </c>
      <c r="U63" s="61">
        <f t="shared" si="9"/>
        <v>4000</v>
      </c>
      <c r="V63" s="61">
        <f t="shared" si="6"/>
        <v>4000</v>
      </c>
      <c r="W63" s="61">
        <f t="shared" si="7"/>
        <v>6000</v>
      </c>
      <c r="X63" s="62">
        <f t="shared" si="8"/>
        <v>0</v>
      </c>
    </row>
    <row r="64" spans="1:24" x14ac:dyDescent="0.3">
      <c r="A64" s="38">
        <v>59</v>
      </c>
      <c r="B64" s="39" t="s">
        <v>62</v>
      </c>
      <c r="C64" s="34">
        <f>PCV!C64</f>
        <v>241878</v>
      </c>
      <c r="D64" s="35">
        <f t="shared" si="2"/>
        <v>10400.753999999999</v>
      </c>
      <c r="E64" s="36">
        <f t="shared" si="3"/>
        <v>22324.576029309996</v>
      </c>
      <c r="F64" s="139">
        <f t="shared" si="4"/>
        <v>1870</v>
      </c>
      <c r="G64" s="8"/>
      <c r="H64" s="8">
        <v>2000</v>
      </c>
      <c r="I64" s="8">
        <v>0</v>
      </c>
      <c r="J64" s="8">
        <v>500</v>
      </c>
      <c r="K64" s="8">
        <v>1000</v>
      </c>
      <c r="L64" s="8">
        <v>2000</v>
      </c>
      <c r="M64" s="8">
        <v>2000</v>
      </c>
      <c r="N64" s="133">
        <v>1000</v>
      </c>
      <c r="O64" s="133">
        <v>2000</v>
      </c>
      <c r="P64" s="133">
        <v>0</v>
      </c>
      <c r="Q64" s="133">
        <v>0</v>
      </c>
      <c r="R64" s="133">
        <v>0</v>
      </c>
      <c r="S64" s="118">
        <f t="shared" si="5"/>
        <v>10500</v>
      </c>
      <c r="T64" s="60">
        <f t="shared" si="1"/>
        <v>1500</v>
      </c>
      <c r="U64" s="61">
        <f t="shared" si="9"/>
        <v>2000</v>
      </c>
      <c r="V64" s="61">
        <f t="shared" si="6"/>
        <v>3500</v>
      </c>
      <c r="W64" s="61">
        <f t="shared" si="7"/>
        <v>5000</v>
      </c>
      <c r="X64" s="62">
        <f t="shared" si="8"/>
        <v>0</v>
      </c>
    </row>
    <row r="65" spans="1:24" x14ac:dyDescent="0.3">
      <c r="A65" s="38">
        <v>60</v>
      </c>
      <c r="B65" s="39" t="s">
        <v>63</v>
      </c>
      <c r="C65" s="34">
        <f>PCV!C65</f>
        <v>178909</v>
      </c>
      <c r="D65" s="35">
        <f t="shared" si="2"/>
        <v>7693.0869999999995</v>
      </c>
      <c r="E65" s="36">
        <f t="shared" si="3"/>
        <v>16512.736060442956</v>
      </c>
      <c r="F65" s="139">
        <f t="shared" si="4"/>
        <v>1380</v>
      </c>
      <c r="G65" s="8"/>
      <c r="H65" s="8">
        <v>1500</v>
      </c>
      <c r="I65" s="8">
        <v>1400</v>
      </c>
      <c r="J65" s="8">
        <v>0</v>
      </c>
      <c r="K65" s="8">
        <v>0</v>
      </c>
      <c r="L65" s="8">
        <v>1000</v>
      </c>
      <c r="M65" s="8">
        <v>1500</v>
      </c>
      <c r="N65" s="133">
        <v>1500</v>
      </c>
      <c r="O65" s="133">
        <v>3000</v>
      </c>
      <c r="P65" s="133">
        <v>0</v>
      </c>
      <c r="Q65" s="133">
        <v>0</v>
      </c>
      <c r="R65" s="133">
        <v>0</v>
      </c>
      <c r="S65" s="118">
        <f t="shared" si="5"/>
        <v>9900</v>
      </c>
      <c r="T65" s="60">
        <f t="shared" si="1"/>
        <v>1650</v>
      </c>
      <c r="U65" s="61">
        <f t="shared" si="9"/>
        <v>2900</v>
      </c>
      <c r="V65" s="61">
        <f t="shared" si="6"/>
        <v>1000</v>
      </c>
      <c r="W65" s="61">
        <f t="shared" si="7"/>
        <v>6000</v>
      </c>
      <c r="X65" s="62">
        <f t="shared" si="8"/>
        <v>0</v>
      </c>
    </row>
    <row r="66" spans="1:24" x14ac:dyDescent="0.3">
      <c r="A66" s="38">
        <v>61</v>
      </c>
      <c r="B66" s="39" t="s">
        <v>64</v>
      </c>
      <c r="C66" s="34">
        <f>PCV!C66</f>
        <v>258073</v>
      </c>
      <c r="D66" s="35">
        <f t="shared" si="2"/>
        <v>11097.138999999999</v>
      </c>
      <c r="E66" s="36">
        <f t="shared" si="3"/>
        <v>23819.323417640786</v>
      </c>
      <c r="F66" s="139">
        <f t="shared" si="4"/>
        <v>1990</v>
      </c>
      <c r="G66" s="8"/>
      <c r="H66" s="8">
        <v>2000</v>
      </c>
      <c r="I66" s="8">
        <v>1000</v>
      </c>
      <c r="J66" s="8">
        <v>1200</v>
      </c>
      <c r="K66" s="8">
        <v>2000</v>
      </c>
      <c r="L66" s="8">
        <v>2000</v>
      </c>
      <c r="M66" s="8">
        <v>2000</v>
      </c>
      <c r="N66" s="133">
        <v>2000</v>
      </c>
      <c r="O66" s="133">
        <v>2000</v>
      </c>
      <c r="P66" s="133">
        <v>0</v>
      </c>
      <c r="Q66" s="133">
        <v>0</v>
      </c>
      <c r="R66" s="133">
        <v>0</v>
      </c>
      <c r="S66" s="118">
        <f t="shared" si="5"/>
        <v>14200</v>
      </c>
      <c r="T66" s="60">
        <f t="shared" si="1"/>
        <v>1775</v>
      </c>
      <c r="U66" s="61">
        <f t="shared" si="9"/>
        <v>3000</v>
      </c>
      <c r="V66" s="61">
        <f t="shared" si="6"/>
        <v>5200</v>
      </c>
      <c r="W66" s="61">
        <f t="shared" si="7"/>
        <v>6000</v>
      </c>
      <c r="X66" s="62">
        <f t="shared" si="8"/>
        <v>0</v>
      </c>
    </row>
    <row r="67" spans="1:24" x14ac:dyDescent="0.3">
      <c r="A67" s="38">
        <v>62</v>
      </c>
      <c r="B67" s="39" t="s">
        <v>65</v>
      </c>
      <c r="C67" s="34">
        <f>PCV!C67</f>
        <v>95623</v>
      </c>
      <c r="D67" s="35">
        <f t="shared" si="2"/>
        <v>4111.7889999999998</v>
      </c>
      <c r="E67" s="36">
        <f t="shared" si="3"/>
        <v>8825.7011123405573</v>
      </c>
      <c r="F67" s="139">
        <f t="shared" si="4"/>
        <v>740</v>
      </c>
      <c r="G67" s="8"/>
      <c r="H67" s="8">
        <v>1000</v>
      </c>
      <c r="I67" s="8">
        <v>500</v>
      </c>
      <c r="J67" s="8">
        <v>500</v>
      </c>
      <c r="K67" s="8">
        <v>500</v>
      </c>
      <c r="L67" s="8">
        <v>1000</v>
      </c>
      <c r="M67" s="8">
        <v>1000</v>
      </c>
      <c r="N67" s="133">
        <v>1000</v>
      </c>
      <c r="O67" s="133">
        <v>0</v>
      </c>
      <c r="P67" s="133">
        <v>0</v>
      </c>
      <c r="Q67" s="133">
        <v>500</v>
      </c>
      <c r="R67" s="133">
        <v>1000</v>
      </c>
      <c r="S67" s="118">
        <f t="shared" si="5"/>
        <v>7000</v>
      </c>
      <c r="T67" s="60">
        <f t="shared" si="1"/>
        <v>777.77777777777783</v>
      </c>
      <c r="U67" s="61">
        <f t="shared" si="9"/>
        <v>1500</v>
      </c>
      <c r="V67" s="61">
        <f t="shared" si="6"/>
        <v>2000</v>
      </c>
      <c r="W67" s="61">
        <f t="shared" si="7"/>
        <v>2000</v>
      </c>
      <c r="X67" s="62">
        <f t="shared" si="8"/>
        <v>1500</v>
      </c>
    </row>
    <row r="68" spans="1:24" x14ac:dyDescent="0.3">
      <c r="A68" s="38">
        <v>63</v>
      </c>
      <c r="B68" s="39" t="s">
        <v>66</v>
      </c>
      <c r="C68" s="34">
        <f>PCV!C68</f>
        <v>214057</v>
      </c>
      <c r="D68" s="35">
        <f t="shared" si="2"/>
        <v>9204.4509999999991</v>
      </c>
      <c r="E68" s="36">
        <f t="shared" si="3"/>
        <v>19756.785532814101</v>
      </c>
      <c r="F68" s="139">
        <f t="shared" si="4"/>
        <v>1650</v>
      </c>
      <c r="G68" s="8"/>
      <c r="H68" s="8">
        <v>2000</v>
      </c>
      <c r="I68" s="8">
        <v>1500</v>
      </c>
      <c r="J68" s="8">
        <v>1000</v>
      </c>
      <c r="K68" s="8">
        <v>1000</v>
      </c>
      <c r="L68" s="8">
        <v>1500</v>
      </c>
      <c r="M68" s="8">
        <v>2000</v>
      </c>
      <c r="N68" s="133">
        <v>500</v>
      </c>
      <c r="O68" s="133">
        <v>1500</v>
      </c>
      <c r="P68" s="133">
        <v>0</v>
      </c>
      <c r="Q68" s="133">
        <v>0</v>
      </c>
      <c r="R68" s="133">
        <v>0</v>
      </c>
      <c r="S68" s="118">
        <f t="shared" si="5"/>
        <v>11000</v>
      </c>
      <c r="T68" s="60">
        <f t="shared" si="1"/>
        <v>1375</v>
      </c>
      <c r="U68" s="61">
        <f t="shared" si="9"/>
        <v>3500</v>
      </c>
      <c r="V68" s="61">
        <f t="shared" si="6"/>
        <v>3500</v>
      </c>
      <c r="W68" s="61">
        <f t="shared" si="7"/>
        <v>4000</v>
      </c>
      <c r="X68" s="62">
        <f t="shared" si="8"/>
        <v>0</v>
      </c>
    </row>
    <row r="69" spans="1:24" x14ac:dyDescent="0.3">
      <c r="A69" s="38">
        <v>64</v>
      </c>
      <c r="B69" s="39" t="s">
        <v>67</v>
      </c>
      <c r="C69" s="34">
        <f>PCV!C69</f>
        <v>277379</v>
      </c>
      <c r="D69" s="35">
        <f t="shared" si="2"/>
        <v>11927.296999999999</v>
      </c>
      <c r="E69" s="36">
        <f t="shared" si="3"/>
        <v>25601.206287607703</v>
      </c>
      <c r="F69" s="139">
        <f t="shared" si="4"/>
        <v>2140</v>
      </c>
      <c r="G69" s="8"/>
      <c r="H69" s="8">
        <v>2500</v>
      </c>
      <c r="I69" s="8">
        <v>2200</v>
      </c>
      <c r="J69" s="8">
        <v>2200</v>
      </c>
      <c r="K69" s="8">
        <v>2500</v>
      </c>
      <c r="L69" s="8">
        <v>2500</v>
      </c>
      <c r="M69" s="8">
        <v>2500</v>
      </c>
      <c r="N69" s="133">
        <v>2500</v>
      </c>
      <c r="O69" s="133">
        <v>2500</v>
      </c>
      <c r="P69" s="133">
        <v>0</v>
      </c>
      <c r="Q69" s="133">
        <v>0</v>
      </c>
      <c r="R69" s="133">
        <v>1500</v>
      </c>
      <c r="S69" s="118">
        <f t="shared" si="5"/>
        <v>20900</v>
      </c>
      <c r="T69" s="60">
        <f t="shared" si="1"/>
        <v>2322.2222222222222</v>
      </c>
      <c r="U69" s="61">
        <f t="shared" si="9"/>
        <v>4700</v>
      </c>
      <c r="V69" s="61">
        <f t="shared" si="6"/>
        <v>7200</v>
      </c>
      <c r="W69" s="61">
        <f t="shared" si="7"/>
        <v>7500</v>
      </c>
      <c r="X69" s="62">
        <f t="shared" si="8"/>
        <v>1500</v>
      </c>
    </row>
    <row r="70" spans="1:24" x14ac:dyDescent="0.3">
      <c r="A70" s="38">
        <v>65</v>
      </c>
      <c r="B70" s="39" t="s">
        <v>68</v>
      </c>
      <c r="C70" s="34">
        <f>PCV!C70</f>
        <v>423991</v>
      </c>
      <c r="D70" s="35">
        <f t="shared" si="2"/>
        <v>18231.612999999998</v>
      </c>
      <c r="E70" s="36">
        <f t="shared" si="3"/>
        <v>39133.031177879646</v>
      </c>
      <c r="F70" s="139">
        <f t="shared" si="4"/>
        <v>3270</v>
      </c>
      <c r="G70" s="8"/>
      <c r="H70" s="8">
        <v>3500</v>
      </c>
      <c r="I70" s="8">
        <v>0</v>
      </c>
      <c r="J70" s="8">
        <v>3000</v>
      </c>
      <c r="K70" s="8">
        <v>3000</v>
      </c>
      <c r="L70" s="8">
        <v>3000</v>
      </c>
      <c r="M70" s="8">
        <v>3500</v>
      </c>
      <c r="N70" s="133">
        <v>3500</v>
      </c>
      <c r="O70" s="133">
        <v>2000</v>
      </c>
      <c r="P70" s="133">
        <v>0</v>
      </c>
      <c r="Q70" s="133">
        <v>0</v>
      </c>
      <c r="R70" s="133">
        <v>0</v>
      </c>
      <c r="S70" s="118">
        <f t="shared" si="5"/>
        <v>21500</v>
      </c>
      <c r="T70" s="60">
        <f t="shared" ref="T70:T118" si="10">IFERROR((SUMIF(G70:R70,"&gt;0" )/COUNTIF(G70:R70,"&gt;0")),"")</f>
        <v>3071.4285714285716</v>
      </c>
      <c r="U70" s="61">
        <f t="shared" si="9"/>
        <v>3500</v>
      </c>
      <c r="V70" s="61">
        <f t="shared" si="6"/>
        <v>9000</v>
      </c>
      <c r="W70" s="61">
        <f t="shared" si="7"/>
        <v>9000</v>
      </c>
      <c r="X70" s="62">
        <f t="shared" si="8"/>
        <v>0</v>
      </c>
    </row>
    <row r="71" spans="1:24" x14ac:dyDescent="0.3">
      <c r="A71" s="38">
        <v>66</v>
      </c>
      <c r="B71" s="39" t="s">
        <v>69</v>
      </c>
      <c r="C71" s="34">
        <f>PCV!C71</f>
        <v>134050</v>
      </c>
      <c r="D71" s="35">
        <f t="shared" ref="D71:D117" si="11">C71*0.043</f>
        <v>5764.15</v>
      </c>
      <c r="E71" s="36">
        <f t="shared" ref="E71:E117" si="12">(D71/$D$118)*$E$118</f>
        <v>12372.391936137245</v>
      </c>
      <c r="F71" s="139">
        <f t="shared" ref="F71:F117" si="13">CEILING((E71/12),10)</f>
        <v>1040</v>
      </c>
      <c r="G71" s="8"/>
      <c r="H71" s="8">
        <v>1500</v>
      </c>
      <c r="I71" s="8">
        <v>1500</v>
      </c>
      <c r="J71" s="8">
        <v>1100</v>
      </c>
      <c r="K71" s="8">
        <v>1000</v>
      </c>
      <c r="L71" s="8">
        <v>1000</v>
      </c>
      <c r="M71" s="8">
        <v>1500</v>
      </c>
      <c r="N71" s="133">
        <v>1500</v>
      </c>
      <c r="O71" s="133">
        <v>1500</v>
      </c>
      <c r="P71" s="133">
        <v>0</v>
      </c>
      <c r="Q71" s="133">
        <v>0</v>
      </c>
      <c r="R71" s="133">
        <v>0</v>
      </c>
      <c r="S71" s="118">
        <f t="shared" ref="S71:S117" si="14">SUM(G71:R71)</f>
        <v>10600</v>
      </c>
      <c r="T71" s="60">
        <f t="shared" si="10"/>
        <v>1325</v>
      </c>
      <c r="U71" s="61">
        <f t="shared" si="9"/>
        <v>3000</v>
      </c>
      <c r="V71" s="61">
        <f t="shared" ref="V71:V118" si="15">SUM(J71:L71)</f>
        <v>3100</v>
      </c>
      <c r="W71" s="61">
        <f t="shared" ref="W71:W118" si="16">SUM(M71:O71)</f>
        <v>4500</v>
      </c>
      <c r="X71" s="62">
        <f t="shared" ref="X71:X118" si="17">SUM(P71:R71)</f>
        <v>0</v>
      </c>
    </row>
    <row r="72" spans="1:24" x14ac:dyDescent="0.3">
      <c r="A72" s="38">
        <v>67</v>
      </c>
      <c r="B72" s="39" t="s">
        <v>70</v>
      </c>
      <c r="C72" s="34">
        <f>PCV!C72</f>
        <v>410516</v>
      </c>
      <c r="D72" s="35">
        <f t="shared" si="11"/>
        <v>17652.187999999998</v>
      </c>
      <c r="E72" s="36">
        <f t="shared" si="12"/>
        <v>37889.331205187002</v>
      </c>
      <c r="F72" s="139">
        <f t="shared" si="13"/>
        <v>3160</v>
      </c>
      <c r="G72" s="8"/>
      <c r="H72" s="8">
        <v>3500</v>
      </c>
      <c r="I72" s="8">
        <v>3200</v>
      </c>
      <c r="J72" s="8">
        <v>3200</v>
      </c>
      <c r="K72" s="8">
        <v>1000</v>
      </c>
      <c r="L72" s="8">
        <v>500</v>
      </c>
      <c r="M72" s="8">
        <v>3500</v>
      </c>
      <c r="N72" s="133">
        <v>3000</v>
      </c>
      <c r="O72" s="133">
        <v>3500</v>
      </c>
      <c r="P72" s="133">
        <v>0</v>
      </c>
      <c r="Q72" s="133">
        <v>0</v>
      </c>
      <c r="R72" s="133">
        <v>0</v>
      </c>
      <c r="S72" s="118">
        <f t="shared" si="14"/>
        <v>21400</v>
      </c>
      <c r="T72" s="60">
        <f t="shared" si="10"/>
        <v>2675</v>
      </c>
      <c r="U72" s="61">
        <f t="shared" ref="U72:U118" si="18">SUM(G72:I72)</f>
        <v>6700</v>
      </c>
      <c r="V72" s="61">
        <f t="shared" si="15"/>
        <v>4700</v>
      </c>
      <c r="W72" s="61">
        <f t="shared" si="16"/>
        <v>10000</v>
      </c>
      <c r="X72" s="62">
        <f t="shared" si="17"/>
        <v>0</v>
      </c>
    </row>
    <row r="73" spans="1:24" x14ac:dyDescent="0.3">
      <c r="A73" s="38">
        <v>68</v>
      </c>
      <c r="B73" s="39" t="s">
        <v>71</v>
      </c>
      <c r="C73" s="34">
        <f>PCV!C73</f>
        <v>241453</v>
      </c>
      <c r="D73" s="35">
        <f t="shared" si="11"/>
        <v>10382.478999999999</v>
      </c>
      <c r="E73" s="36">
        <f t="shared" si="12"/>
        <v>22285.349870616534</v>
      </c>
      <c r="F73" s="139">
        <f t="shared" si="13"/>
        <v>1860</v>
      </c>
      <c r="G73" s="8"/>
      <c r="H73" s="8">
        <v>2000</v>
      </c>
      <c r="I73" s="8">
        <v>1900</v>
      </c>
      <c r="J73" s="8">
        <v>1900</v>
      </c>
      <c r="K73" s="8">
        <v>2000</v>
      </c>
      <c r="L73" s="8">
        <v>2000</v>
      </c>
      <c r="M73" s="8">
        <v>2000</v>
      </c>
      <c r="N73" s="133">
        <v>0</v>
      </c>
      <c r="O73" s="133">
        <v>2000</v>
      </c>
      <c r="P73" s="133">
        <v>0</v>
      </c>
      <c r="Q73" s="133">
        <v>0</v>
      </c>
      <c r="R73" s="133">
        <v>0</v>
      </c>
      <c r="S73" s="118">
        <f t="shared" si="14"/>
        <v>13800</v>
      </c>
      <c r="T73" s="60">
        <f t="shared" si="10"/>
        <v>1971.4285714285713</v>
      </c>
      <c r="U73" s="61">
        <f t="shared" si="18"/>
        <v>3900</v>
      </c>
      <c r="V73" s="61">
        <f t="shared" si="15"/>
        <v>5900</v>
      </c>
      <c r="W73" s="61">
        <f t="shared" si="16"/>
        <v>4000</v>
      </c>
      <c r="X73" s="62">
        <f t="shared" si="17"/>
        <v>0</v>
      </c>
    </row>
    <row r="74" spans="1:24" x14ac:dyDescent="0.3">
      <c r="A74" s="38">
        <v>69</v>
      </c>
      <c r="B74" s="39" t="s">
        <v>72</v>
      </c>
      <c r="C74" s="34">
        <f>PCV!C74</f>
        <v>458158</v>
      </c>
      <c r="D74" s="35">
        <f t="shared" si="11"/>
        <v>19700.793999999998</v>
      </c>
      <c r="E74" s="36">
        <f t="shared" si="12"/>
        <v>42286.537446301889</v>
      </c>
      <c r="F74" s="139">
        <f t="shared" si="13"/>
        <v>3530</v>
      </c>
      <c r="G74" s="8"/>
      <c r="H74" s="8">
        <v>4000</v>
      </c>
      <c r="I74" s="8">
        <v>3600</v>
      </c>
      <c r="J74" s="8">
        <v>3600</v>
      </c>
      <c r="K74" s="8">
        <v>4000</v>
      </c>
      <c r="L74" s="8">
        <v>4000</v>
      </c>
      <c r="M74" s="8">
        <v>4000</v>
      </c>
      <c r="N74" s="133">
        <v>4000</v>
      </c>
      <c r="O74" s="133">
        <v>4000</v>
      </c>
      <c r="P74" s="133">
        <v>0</v>
      </c>
      <c r="Q74" s="133">
        <v>0</v>
      </c>
      <c r="R74" s="133">
        <v>0</v>
      </c>
      <c r="S74" s="118">
        <f t="shared" si="14"/>
        <v>31200</v>
      </c>
      <c r="T74" s="60">
        <f t="shared" si="10"/>
        <v>3900</v>
      </c>
      <c r="U74" s="61">
        <f t="shared" si="18"/>
        <v>7600</v>
      </c>
      <c r="V74" s="61">
        <f t="shared" si="15"/>
        <v>11600</v>
      </c>
      <c r="W74" s="61">
        <f t="shared" si="16"/>
        <v>12000</v>
      </c>
      <c r="X74" s="62">
        <f t="shared" si="17"/>
        <v>0</v>
      </c>
    </row>
    <row r="75" spans="1:24" x14ac:dyDescent="0.3">
      <c r="A75" s="38">
        <v>70</v>
      </c>
      <c r="B75" s="39" t="s">
        <v>73</v>
      </c>
      <c r="C75" s="34">
        <f>PCV!C75</f>
        <v>275450</v>
      </c>
      <c r="D75" s="35">
        <f t="shared" si="11"/>
        <v>11844.349999999999</v>
      </c>
      <c r="E75" s="36">
        <f t="shared" si="12"/>
        <v>25423.165675561391</v>
      </c>
      <c r="F75" s="139">
        <f t="shared" si="13"/>
        <v>2120</v>
      </c>
      <c r="G75" s="8"/>
      <c r="H75" s="8">
        <v>2500</v>
      </c>
      <c r="I75" s="8">
        <v>2200</v>
      </c>
      <c r="J75" s="8">
        <v>1000</v>
      </c>
      <c r="K75" s="8">
        <v>2000</v>
      </c>
      <c r="L75" s="8">
        <v>1000</v>
      </c>
      <c r="M75" s="8">
        <v>2500</v>
      </c>
      <c r="N75" s="133">
        <v>1500</v>
      </c>
      <c r="O75" s="133">
        <v>1500</v>
      </c>
      <c r="P75" s="133">
        <v>0</v>
      </c>
      <c r="Q75" s="133">
        <v>0</v>
      </c>
      <c r="R75" s="133">
        <v>0</v>
      </c>
      <c r="S75" s="118">
        <f t="shared" si="14"/>
        <v>14200</v>
      </c>
      <c r="T75" s="60">
        <f t="shared" si="10"/>
        <v>1775</v>
      </c>
      <c r="U75" s="61">
        <f t="shared" si="18"/>
        <v>4700</v>
      </c>
      <c r="V75" s="61">
        <f t="shared" si="15"/>
        <v>4000</v>
      </c>
      <c r="W75" s="61">
        <f t="shared" si="16"/>
        <v>5500</v>
      </c>
      <c r="X75" s="62">
        <f t="shared" si="17"/>
        <v>0</v>
      </c>
    </row>
    <row r="76" spans="1:24" x14ac:dyDescent="0.3">
      <c r="A76" s="38">
        <v>71</v>
      </c>
      <c r="B76" s="39" t="s">
        <v>74</v>
      </c>
      <c r="C76" s="34">
        <f>PCV!C76</f>
        <v>94573</v>
      </c>
      <c r="D76" s="35">
        <f t="shared" si="11"/>
        <v>4066.6389999999997</v>
      </c>
      <c r="E76" s="36">
        <f t="shared" si="12"/>
        <v>8728.7894261567144</v>
      </c>
      <c r="F76" s="139">
        <f t="shared" si="13"/>
        <v>730</v>
      </c>
      <c r="G76" s="8"/>
      <c r="H76" s="8">
        <v>1000</v>
      </c>
      <c r="I76" s="8">
        <v>800</v>
      </c>
      <c r="J76" s="8">
        <v>800</v>
      </c>
      <c r="K76" s="8">
        <v>1000</v>
      </c>
      <c r="L76" s="8">
        <v>1000</v>
      </c>
      <c r="M76" s="8">
        <v>1000</v>
      </c>
      <c r="N76" s="133">
        <v>1000</v>
      </c>
      <c r="O76" s="133">
        <v>1000</v>
      </c>
      <c r="P76" s="133">
        <v>0</v>
      </c>
      <c r="Q76" s="133">
        <v>0</v>
      </c>
      <c r="R76" s="133">
        <v>0</v>
      </c>
      <c r="S76" s="118">
        <f t="shared" si="14"/>
        <v>7600</v>
      </c>
      <c r="T76" s="60">
        <f t="shared" si="10"/>
        <v>950</v>
      </c>
      <c r="U76" s="61">
        <f t="shared" si="18"/>
        <v>1800</v>
      </c>
      <c r="V76" s="61">
        <f t="shared" si="15"/>
        <v>2800</v>
      </c>
      <c r="W76" s="61">
        <f t="shared" si="16"/>
        <v>3000</v>
      </c>
      <c r="X76" s="62">
        <f t="shared" si="17"/>
        <v>0</v>
      </c>
    </row>
    <row r="77" spans="1:24" x14ac:dyDescent="0.3">
      <c r="A77" s="38">
        <v>72</v>
      </c>
      <c r="B77" s="39" t="s">
        <v>75</v>
      </c>
      <c r="C77" s="34">
        <f>PCV!C77</f>
        <v>352864</v>
      </c>
      <c r="D77" s="35">
        <f t="shared" si="11"/>
        <v>15173.151999999998</v>
      </c>
      <c r="E77" s="36">
        <f t="shared" si="12"/>
        <v>32568.233555786144</v>
      </c>
      <c r="F77" s="139">
        <f t="shared" si="13"/>
        <v>2720</v>
      </c>
      <c r="G77" s="8"/>
      <c r="H77" s="8">
        <v>3000</v>
      </c>
      <c r="I77" s="8">
        <v>3000</v>
      </c>
      <c r="J77" s="8">
        <v>500</v>
      </c>
      <c r="K77" s="8">
        <v>1000</v>
      </c>
      <c r="L77" s="8">
        <v>2500</v>
      </c>
      <c r="M77" s="8">
        <v>3000</v>
      </c>
      <c r="N77" s="133">
        <v>2500</v>
      </c>
      <c r="O77" s="133">
        <v>1000</v>
      </c>
      <c r="P77" s="133">
        <v>0</v>
      </c>
      <c r="Q77" s="133">
        <v>0</v>
      </c>
      <c r="R77" s="133">
        <v>0</v>
      </c>
      <c r="S77" s="118">
        <f t="shared" si="14"/>
        <v>16500</v>
      </c>
      <c r="T77" s="60">
        <f t="shared" si="10"/>
        <v>2062.5</v>
      </c>
      <c r="U77" s="61">
        <f t="shared" si="18"/>
        <v>6000</v>
      </c>
      <c r="V77" s="61">
        <f t="shared" si="15"/>
        <v>4000</v>
      </c>
      <c r="W77" s="61">
        <f t="shared" si="16"/>
        <v>6500</v>
      </c>
      <c r="X77" s="62">
        <f t="shared" si="17"/>
        <v>0</v>
      </c>
    </row>
    <row r="78" spans="1:24" x14ac:dyDescent="0.3">
      <c r="A78" s="38">
        <v>73</v>
      </c>
      <c r="B78" s="39" t="s">
        <v>76</v>
      </c>
      <c r="C78" s="34">
        <f>PCV!C78</f>
        <v>186176</v>
      </c>
      <c r="D78" s="35">
        <f t="shared" si="11"/>
        <v>8005.5679999999993</v>
      </c>
      <c r="E78" s="36">
        <f t="shared" si="12"/>
        <v>17183.457225679133</v>
      </c>
      <c r="F78" s="139">
        <f t="shared" si="13"/>
        <v>1440</v>
      </c>
      <c r="G78" s="8"/>
      <c r="H78" s="8">
        <v>1500</v>
      </c>
      <c r="I78" s="8">
        <v>1500</v>
      </c>
      <c r="J78" s="8">
        <v>1500</v>
      </c>
      <c r="K78" s="8">
        <v>1500</v>
      </c>
      <c r="L78" s="8">
        <v>1500</v>
      </c>
      <c r="M78" s="8">
        <v>1500</v>
      </c>
      <c r="N78" s="133">
        <v>1500</v>
      </c>
      <c r="O78" s="133">
        <v>1500</v>
      </c>
      <c r="P78" s="133">
        <v>0</v>
      </c>
      <c r="Q78" s="133">
        <v>1500</v>
      </c>
      <c r="R78" s="133">
        <v>1500</v>
      </c>
      <c r="S78" s="118">
        <f t="shared" si="14"/>
        <v>15000</v>
      </c>
      <c r="T78" s="60">
        <f t="shared" si="10"/>
        <v>1500</v>
      </c>
      <c r="U78" s="61">
        <f t="shared" si="18"/>
        <v>3000</v>
      </c>
      <c r="V78" s="61">
        <f t="shared" si="15"/>
        <v>4500</v>
      </c>
      <c r="W78" s="61">
        <f t="shared" si="16"/>
        <v>4500</v>
      </c>
      <c r="X78" s="62">
        <f t="shared" si="17"/>
        <v>3000</v>
      </c>
    </row>
    <row r="79" spans="1:24" x14ac:dyDescent="0.3">
      <c r="A79" s="38">
        <v>74</v>
      </c>
      <c r="B79" s="39" t="s">
        <v>77</v>
      </c>
      <c r="C79" s="34">
        <f>PCV!C79</f>
        <v>296649</v>
      </c>
      <c r="D79" s="35">
        <f t="shared" si="11"/>
        <v>12755.906999999999</v>
      </c>
      <c r="E79" s="36">
        <f t="shared" si="12"/>
        <v>27379.766471191178</v>
      </c>
      <c r="F79" s="139">
        <f t="shared" si="13"/>
        <v>2290</v>
      </c>
      <c r="G79" s="8"/>
      <c r="H79" s="8">
        <v>2500</v>
      </c>
      <c r="I79" s="8">
        <v>2300</v>
      </c>
      <c r="J79" s="8">
        <v>2300</v>
      </c>
      <c r="K79" s="8">
        <v>2500</v>
      </c>
      <c r="L79" s="8">
        <v>2500</v>
      </c>
      <c r="M79" s="8">
        <v>2500</v>
      </c>
      <c r="N79" s="133">
        <v>2500</v>
      </c>
      <c r="O79" s="133">
        <v>2500</v>
      </c>
      <c r="P79" s="133">
        <v>0</v>
      </c>
      <c r="Q79" s="133">
        <v>0</v>
      </c>
      <c r="R79" s="133">
        <v>0</v>
      </c>
      <c r="S79" s="118">
        <f t="shared" si="14"/>
        <v>19600</v>
      </c>
      <c r="T79" s="60">
        <f t="shared" si="10"/>
        <v>2450</v>
      </c>
      <c r="U79" s="61">
        <f t="shared" si="18"/>
        <v>4800</v>
      </c>
      <c r="V79" s="61">
        <f t="shared" si="15"/>
        <v>7300</v>
      </c>
      <c r="W79" s="61">
        <f t="shared" si="16"/>
        <v>7500</v>
      </c>
      <c r="X79" s="62">
        <f t="shared" si="17"/>
        <v>0</v>
      </c>
    </row>
    <row r="80" spans="1:24" x14ac:dyDescent="0.3">
      <c r="A80" s="38">
        <v>75</v>
      </c>
      <c r="B80" s="39" t="s">
        <v>78</v>
      </c>
      <c r="C80" s="34">
        <f>PCV!C80</f>
        <v>292951</v>
      </c>
      <c r="D80" s="35">
        <f t="shared" si="11"/>
        <v>12596.892999999998</v>
      </c>
      <c r="E80" s="36">
        <f t="shared" si="12"/>
        <v>27038.452742136084</v>
      </c>
      <c r="F80" s="139">
        <f t="shared" si="13"/>
        <v>2260</v>
      </c>
      <c r="G80" s="8"/>
      <c r="H80" s="8">
        <v>2500</v>
      </c>
      <c r="I80" s="8">
        <v>2300</v>
      </c>
      <c r="J80" s="8">
        <v>2300</v>
      </c>
      <c r="K80" s="8">
        <v>2300</v>
      </c>
      <c r="L80" s="8">
        <v>2500</v>
      </c>
      <c r="M80" s="8">
        <v>2500</v>
      </c>
      <c r="N80" s="133">
        <v>2500</v>
      </c>
      <c r="O80" s="133">
        <v>69000</v>
      </c>
      <c r="P80" s="133">
        <v>0</v>
      </c>
      <c r="Q80" s="133">
        <v>0</v>
      </c>
      <c r="R80" s="133">
        <v>0</v>
      </c>
      <c r="S80" s="118">
        <f t="shared" si="14"/>
        <v>85900</v>
      </c>
      <c r="T80" s="60">
        <f t="shared" si="10"/>
        <v>10737.5</v>
      </c>
      <c r="U80" s="61">
        <f t="shared" si="18"/>
        <v>4800</v>
      </c>
      <c r="V80" s="61">
        <f t="shared" si="15"/>
        <v>7100</v>
      </c>
      <c r="W80" s="61">
        <f t="shared" si="16"/>
        <v>74000</v>
      </c>
      <c r="X80" s="62">
        <f t="shared" si="17"/>
        <v>0</v>
      </c>
    </row>
    <row r="81" spans="1:24" x14ac:dyDescent="0.3">
      <c r="A81" s="38">
        <v>76</v>
      </c>
      <c r="B81" s="39" t="s">
        <v>79</v>
      </c>
      <c r="C81" s="34">
        <f>PCV!C81</f>
        <v>479172</v>
      </c>
      <c r="D81" s="35">
        <f t="shared" si="11"/>
        <v>20604.395999999997</v>
      </c>
      <c r="E81" s="36">
        <f t="shared" si="12"/>
        <v>44226.063325794523</v>
      </c>
      <c r="F81" s="139">
        <f t="shared" si="13"/>
        <v>3690</v>
      </c>
      <c r="G81" s="8"/>
      <c r="H81" s="8">
        <v>4000</v>
      </c>
      <c r="I81" s="8">
        <v>4000</v>
      </c>
      <c r="J81" s="8">
        <v>0</v>
      </c>
      <c r="K81" s="8">
        <v>5000</v>
      </c>
      <c r="L81" s="8">
        <v>2000</v>
      </c>
      <c r="M81" s="8">
        <v>4000</v>
      </c>
      <c r="N81" s="133">
        <v>4000</v>
      </c>
      <c r="O81" s="133">
        <v>4000</v>
      </c>
      <c r="P81" s="133">
        <v>0</v>
      </c>
      <c r="Q81" s="133">
        <v>0</v>
      </c>
      <c r="R81" s="133">
        <v>0</v>
      </c>
      <c r="S81" s="118">
        <f t="shared" si="14"/>
        <v>27000</v>
      </c>
      <c r="T81" s="60">
        <f t="shared" si="10"/>
        <v>3857.1428571428573</v>
      </c>
      <c r="U81" s="61">
        <f t="shared" si="18"/>
        <v>8000</v>
      </c>
      <c r="V81" s="61">
        <f t="shared" si="15"/>
        <v>7000</v>
      </c>
      <c r="W81" s="61">
        <f t="shared" si="16"/>
        <v>12000</v>
      </c>
      <c r="X81" s="62">
        <f t="shared" si="17"/>
        <v>0</v>
      </c>
    </row>
    <row r="82" spans="1:24" x14ac:dyDescent="0.3">
      <c r="A82" s="38">
        <v>77</v>
      </c>
      <c r="B82" s="39" t="s">
        <v>80</v>
      </c>
      <c r="C82" s="34">
        <f>PCV!C82</f>
        <v>492804</v>
      </c>
      <c r="D82" s="35">
        <f t="shared" si="11"/>
        <v>21190.572</v>
      </c>
      <c r="E82" s="36">
        <f t="shared" si="12"/>
        <v>45484.253902992758</v>
      </c>
      <c r="F82" s="139">
        <f t="shared" si="13"/>
        <v>3800</v>
      </c>
      <c r="G82" s="8"/>
      <c r="H82" s="8">
        <v>4000</v>
      </c>
      <c r="I82" s="8">
        <v>3800</v>
      </c>
      <c r="J82" s="8">
        <v>3800</v>
      </c>
      <c r="K82" s="8">
        <v>4000</v>
      </c>
      <c r="L82" s="8">
        <v>4000</v>
      </c>
      <c r="M82" s="8">
        <v>4000</v>
      </c>
      <c r="N82" s="133">
        <v>4000</v>
      </c>
      <c r="O82" s="133">
        <v>4000</v>
      </c>
      <c r="P82" s="133">
        <v>0</v>
      </c>
      <c r="Q82" s="133">
        <v>0</v>
      </c>
      <c r="R82" s="133">
        <v>0</v>
      </c>
      <c r="S82" s="118">
        <f t="shared" si="14"/>
        <v>31600</v>
      </c>
      <c r="T82" s="60">
        <f t="shared" si="10"/>
        <v>3950</v>
      </c>
      <c r="U82" s="61">
        <f t="shared" si="18"/>
        <v>7800</v>
      </c>
      <c r="V82" s="61">
        <f t="shared" si="15"/>
        <v>11800</v>
      </c>
      <c r="W82" s="61">
        <f t="shared" si="16"/>
        <v>12000</v>
      </c>
      <c r="X82" s="62">
        <f t="shared" si="17"/>
        <v>0</v>
      </c>
    </row>
    <row r="83" spans="1:24" x14ac:dyDescent="0.3">
      <c r="A83" s="38">
        <v>78</v>
      </c>
      <c r="B83" s="39" t="s">
        <v>81</v>
      </c>
      <c r="C83" s="34">
        <f>PCV!C83</f>
        <v>474144</v>
      </c>
      <c r="D83" s="35">
        <f t="shared" si="11"/>
        <v>20388.191999999999</v>
      </c>
      <c r="E83" s="36">
        <f t="shared" si="12"/>
        <v>43761.994794239894</v>
      </c>
      <c r="F83" s="139">
        <f t="shared" si="13"/>
        <v>3650</v>
      </c>
      <c r="G83" s="8"/>
      <c r="H83" s="8">
        <v>4000</v>
      </c>
      <c r="I83" s="8">
        <v>3700</v>
      </c>
      <c r="J83" s="8">
        <v>3000</v>
      </c>
      <c r="K83" s="8">
        <v>4000</v>
      </c>
      <c r="L83" s="8">
        <v>4000</v>
      </c>
      <c r="M83" s="8">
        <v>4000</v>
      </c>
      <c r="N83" s="133">
        <v>3000</v>
      </c>
      <c r="O83" s="133">
        <v>3500</v>
      </c>
      <c r="P83" s="133">
        <v>0</v>
      </c>
      <c r="Q83" s="133">
        <v>0</v>
      </c>
      <c r="R83" s="133">
        <v>0</v>
      </c>
      <c r="S83" s="118">
        <f t="shared" si="14"/>
        <v>29200</v>
      </c>
      <c r="T83" s="60">
        <f t="shared" si="10"/>
        <v>3650</v>
      </c>
      <c r="U83" s="61">
        <f t="shared" si="18"/>
        <v>7700</v>
      </c>
      <c r="V83" s="61">
        <f t="shared" si="15"/>
        <v>11000</v>
      </c>
      <c r="W83" s="61">
        <f t="shared" si="16"/>
        <v>10500</v>
      </c>
      <c r="X83" s="62">
        <f t="shared" si="17"/>
        <v>0</v>
      </c>
    </row>
    <row r="84" spans="1:24" x14ac:dyDescent="0.3">
      <c r="A84" s="38">
        <v>79</v>
      </c>
      <c r="B84" s="39" t="s">
        <v>82</v>
      </c>
      <c r="C84" s="34">
        <f>PCV!C84</f>
        <v>185519</v>
      </c>
      <c r="D84" s="35">
        <f t="shared" si="11"/>
        <v>7977.3169999999991</v>
      </c>
      <c r="E84" s="36">
        <f t="shared" si="12"/>
        <v>17122.818199181242</v>
      </c>
      <c r="F84" s="139">
        <f t="shared" si="13"/>
        <v>1430</v>
      </c>
      <c r="G84" s="8"/>
      <c r="H84" s="8">
        <v>1500</v>
      </c>
      <c r="I84" s="8">
        <v>1000</v>
      </c>
      <c r="J84" s="8">
        <v>1500</v>
      </c>
      <c r="K84" s="8">
        <v>500</v>
      </c>
      <c r="L84" s="8">
        <v>1500</v>
      </c>
      <c r="M84" s="8">
        <v>1500</v>
      </c>
      <c r="N84" s="133">
        <v>1500</v>
      </c>
      <c r="O84" s="133">
        <v>500</v>
      </c>
      <c r="P84" s="133">
        <v>0</v>
      </c>
      <c r="Q84" s="133">
        <v>0</v>
      </c>
      <c r="R84" s="133">
        <v>0</v>
      </c>
      <c r="S84" s="118">
        <f t="shared" si="14"/>
        <v>9500</v>
      </c>
      <c r="T84" s="60">
        <f t="shared" si="10"/>
        <v>1187.5</v>
      </c>
      <c r="U84" s="61">
        <f t="shared" si="18"/>
        <v>2500</v>
      </c>
      <c r="V84" s="61">
        <f t="shared" si="15"/>
        <v>3500</v>
      </c>
      <c r="W84" s="61">
        <f t="shared" si="16"/>
        <v>3500</v>
      </c>
      <c r="X84" s="62">
        <f t="shared" si="17"/>
        <v>0</v>
      </c>
    </row>
    <row r="85" spans="1:24" x14ac:dyDescent="0.3">
      <c r="A85" s="38">
        <v>80</v>
      </c>
      <c r="B85" s="39" t="s">
        <v>83</v>
      </c>
      <c r="C85" s="34">
        <f>PCV!C85</f>
        <v>331266</v>
      </c>
      <c r="D85" s="35">
        <f t="shared" si="11"/>
        <v>14244.437999999998</v>
      </c>
      <c r="E85" s="36">
        <f t="shared" si="12"/>
        <v>30574.806319406493</v>
      </c>
      <c r="F85" s="139">
        <f t="shared" si="13"/>
        <v>2550</v>
      </c>
      <c r="G85" s="8"/>
      <c r="H85" s="8">
        <v>3000</v>
      </c>
      <c r="I85" s="8">
        <v>2600</v>
      </c>
      <c r="J85" s="8">
        <v>2600</v>
      </c>
      <c r="K85" s="8">
        <v>2000</v>
      </c>
      <c r="L85" s="8">
        <v>2000</v>
      </c>
      <c r="M85" s="8">
        <v>3000</v>
      </c>
      <c r="N85" s="133">
        <v>1500</v>
      </c>
      <c r="O85" s="133">
        <v>1000</v>
      </c>
      <c r="P85" s="133">
        <v>0</v>
      </c>
      <c r="Q85" s="133">
        <v>0</v>
      </c>
      <c r="R85" s="133">
        <v>0</v>
      </c>
      <c r="S85" s="118">
        <f t="shared" si="14"/>
        <v>17700</v>
      </c>
      <c r="T85" s="60">
        <f t="shared" si="10"/>
        <v>2212.5</v>
      </c>
      <c r="U85" s="61">
        <f t="shared" si="18"/>
        <v>5600</v>
      </c>
      <c r="V85" s="61">
        <f t="shared" si="15"/>
        <v>6600</v>
      </c>
      <c r="W85" s="61">
        <f t="shared" si="16"/>
        <v>5500</v>
      </c>
      <c r="X85" s="62">
        <f t="shared" si="17"/>
        <v>0</v>
      </c>
    </row>
    <row r="86" spans="1:24" x14ac:dyDescent="0.3">
      <c r="A86" s="38">
        <v>81</v>
      </c>
      <c r="B86" s="39" t="s">
        <v>84</v>
      </c>
      <c r="C86" s="34">
        <f>PCV!C86</f>
        <v>104539</v>
      </c>
      <c r="D86" s="35">
        <f t="shared" si="11"/>
        <v>4495.1769999999997</v>
      </c>
      <c r="E86" s="36">
        <f t="shared" si="12"/>
        <v>9648.6197733073586</v>
      </c>
      <c r="F86" s="139">
        <f t="shared" si="13"/>
        <v>810</v>
      </c>
      <c r="G86" s="8"/>
      <c r="H86" s="8">
        <v>1000</v>
      </c>
      <c r="I86" s="8">
        <v>500</v>
      </c>
      <c r="J86" s="8">
        <v>700</v>
      </c>
      <c r="K86" s="8">
        <v>1000</v>
      </c>
      <c r="L86" s="8">
        <v>1000</v>
      </c>
      <c r="M86" s="8">
        <v>1000</v>
      </c>
      <c r="N86" s="133">
        <v>1000</v>
      </c>
      <c r="O86" s="133">
        <v>1000</v>
      </c>
      <c r="P86" s="133">
        <v>0</v>
      </c>
      <c r="Q86" s="133">
        <v>0</v>
      </c>
      <c r="R86" s="133">
        <v>0</v>
      </c>
      <c r="S86" s="118">
        <f t="shared" si="14"/>
        <v>7200</v>
      </c>
      <c r="T86" s="60">
        <f t="shared" si="10"/>
        <v>900</v>
      </c>
      <c r="U86" s="61">
        <f t="shared" si="18"/>
        <v>1500</v>
      </c>
      <c r="V86" s="61">
        <f t="shared" si="15"/>
        <v>2700</v>
      </c>
      <c r="W86" s="61">
        <f t="shared" si="16"/>
        <v>3000</v>
      </c>
      <c r="X86" s="62">
        <f t="shared" si="17"/>
        <v>0</v>
      </c>
    </row>
    <row r="87" spans="1:24" x14ac:dyDescent="0.3">
      <c r="A87" s="38">
        <v>82</v>
      </c>
      <c r="B87" s="39" t="s">
        <v>85</v>
      </c>
      <c r="C87" s="34">
        <f>PCV!C87</f>
        <v>137489</v>
      </c>
      <c r="D87" s="35">
        <f t="shared" si="11"/>
        <v>5912.0269999999991</v>
      </c>
      <c r="E87" s="36">
        <f t="shared" si="12"/>
        <v>12689.800782600325</v>
      </c>
      <c r="F87" s="139">
        <f t="shared" si="13"/>
        <v>1060</v>
      </c>
      <c r="G87" s="8"/>
      <c r="H87" s="8">
        <v>1500</v>
      </c>
      <c r="I87" s="8">
        <v>1500</v>
      </c>
      <c r="J87" s="8">
        <v>0</v>
      </c>
      <c r="K87" s="8">
        <v>0</v>
      </c>
      <c r="L87" s="8">
        <v>1500</v>
      </c>
      <c r="M87" s="8">
        <v>1500</v>
      </c>
      <c r="N87" s="133">
        <v>1000</v>
      </c>
      <c r="O87" s="133">
        <v>1500</v>
      </c>
      <c r="P87" s="133">
        <v>0</v>
      </c>
      <c r="Q87" s="133">
        <v>0</v>
      </c>
      <c r="R87" s="133">
        <v>500</v>
      </c>
      <c r="S87" s="118">
        <f t="shared" si="14"/>
        <v>9000</v>
      </c>
      <c r="T87" s="60">
        <f t="shared" si="10"/>
        <v>1285.7142857142858</v>
      </c>
      <c r="U87" s="61">
        <f t="shared" si="18"/>
        <v>3000</v>
      </c>
      <c r="V87" s="61">
        <f t="shared" si="15"/>
        <v>1500</v>
      </c>
      <c r="W87" s="61">
        <f t="shared" si="16"/>
        <v>4000</v>
      </c>
      <c r="X87" s="62">
        <f t="shared" si="17"/>
        <v>500</v>
      </c>
    </row>
    <row r="88" spans="1:24" x14ac:dyDescent="0.3">
      <c r="A88" s="38">
        <v>83</v>
      </c>
      <c r="B88" s="39" t="s">
        <v>86</v>
      </c>
      <c r="C88" s="34">
        <f>PCV!C88</f>
        <v>251512</v>
      </c>
      <c r="D88" s="35">
        <f t="shared" si="11"/>
        <v>10815.016</v>
      </c>
      <c r="E88" s="36">
        <f t="shared" si="12"/>
        <v>23213.763824257749</v>
      </c>
      <c r="F88" s="139">
        <f t="shared" si="13"/>
        <v>1940</v>
      </c>
      <c r="G88" s="8"/>
      <c r="H88" s="8">
        <v>2000</v>
      </c>
      <c r="I88" s="8">
        <v>2000</v>
      </c>
      <c r="J88" s="8">
        <v>2000</v>
      </c>
      <c r="K88" s="8">
        <v>2000</v>
      </c>
      <c r="L88" s="8">
        <v>2000</v>
      </c>
      <c r="M88" s="8">
        <v>2000</v>
      </c>
      <c r="N88" s="133">
        <v>17000</v>
      </c>
      <c r="O88" s="133">
        <v>2000</v>
      </c>
      <c r="P88" s="133">
        <v>0</v>
      </c>
      <c r="Q88" s="133">
        <v>2000</v>
      </c>
      <c r="R88" s="133">
        <v>2000</v>
      </c>
      <c r="S88" s="118">
        <f t="shared" si="14"/>
        <v>35000</v>
      </c>
      <c r="T88" s="60">
        <f t="shared" si="10"/>
        <v>3500</v>
      </c>
      <c r="U88" s="61">
        <f t="shared" si="18"/>
        <v>4000</v>
      </c>
      <c r="V88" s="61">
        <f t="shared" si="15"/>
        <v>6000</v>
      </c>
      <c r="W88" s="61">
        <f t="shared" si="16"/>
        <v>21000</v>
      </c>
      <c r="X88" s="62">
        <f t="shared" si="17"/>
        <v>4000</v>
      </c>
    </row>
    <row r="89" spans="1:24" x14ac:dyDescent="0.3">
      <c r="A89" s="38">
        <v>84</v>
      </c>
      <c r="B89" s="39" t="s">
        <v>87</v>
      </c>
      <c r="C89" s="34">
        <f>PCV!C89</f>
        <v>688819</v>
      </c>
      <c r="D89" s="35">
        <f t="shared" si="11"/>
        <v>29619.216999999997</v>
      </c>
      <c r="E89" s="36">
        <f t="shared" si="12"/>
        <v>63575.819776636483</v>
      </c>
      <c r="F89" s="139">
        <f t="shared" si="13"/>
        <v>5300</v>
      </c>
      <c r="G89" s="8"/>
      <c r="H89" s="8">
        <v>5500</v>
      </c>
      <c r="I89" s="8">
        <v>5300</v>
      </c>
      <c r="J89" s="8">
        <v>3500</v>
      </c>
      <c r="K89" s="8">
        <v>3000</v>
      </c>
      <c r="L89" s="8">
        <v>5000</v>
      </c>
      <c r="M89" s="8">
        <v>5500</v>
      </c>
      <c r="N89" s="133">
        <v>5500</v>
      </c>
      <c r="O89" s="133">
        <v>5500</v>
      </c>
      <c r="P89" s="133">
        <v>0</v>
      </c>
      <c r="Q89" s="133">
        <v>0</v>
      </c>
      <c r="R89" s="133">
        <v>0</v>
      </c>
      <c r="S89" s="118">
        <f t="shared" si="14"/>
        <v>38800</v>
      </c>
      <c r="T89" s="60">
        <f t="shared" si="10"/>
        <v>4850</v>
      </c>
      <c r="U89" s="61">
        <f t="shared" si="18"/>
        <v>10800</v>
      </c>
      <c r="V89" s="61">
        <f t="shared" si="15"/>
        <v>11500</v>
      </c>
      <c r="W89" s="61">
        <f t="shared" si="16"/>
        <v>16500</v>
      </c>
      <c r="X89" s="62">
        <f t="shared" si="17"/>
        <v>0</v>
      </c>
    </row>
    <row r="90" spans="1:24" x14ac:dyDescent="0.3">
      <c r="A90" s="38">
        <v>85</v>
      </c>
      <c r="B90" s="39" t="s">
        <v>88</v>
      </c>
      <c r="C90" s="34">
        <f>PCV!C90</f>
        <v>599817</v>
      </c>
      <c r="D90" s="35">
        <f t="shared" si="11"/>
        <v>25792.130999999998</v>
      </c>
      <c r="E90" s="36">
        <f t="shared" si="12"/>
        <v>55361.216068318048</v>
      </c>
      <c r="F90" s="139">
        <f t="shared" si="13"/>
        <v>4620</v>
      </c>
      <c r="G90" s="8"/>
      <c r="H90" s="8">
        <v>5000</v>
      </c>
      <c r="I90" s="8">
        <v>5000</v>
      </c>
      <c r="J90" s="8">
        <v>4700</v>
      </c>
      <c r="K90" s="8">
        <v>5000</v>
      </c>
      <c r="L90" s="8">
        <v>3000</v>
      </c>
      <c r="M90" s="8">
        <v>5000</v>
      </c>
      <c r="N90" s="133">
        <v>3000</v>
      </c>
      <c r="O90" s="133">
        <v>5000</v>
      </c>
      <c r="P90" s="133">
        <v>0</v>
      </c>
      <c r="Q90" s="133">
        <v>0</v>
      </c>
      <c r="R90" s="133">
        <v>0</v>
      </c>
      <c r="S90" s="118">
        <f t="shared" si="14"/>
        <v>35700</v>
      </c>
      <c r="T90" s="60">
        <f t="shared" si="10"/>
        <v>4462.5</v>
      </c>
      <c r="U90" s="61">
        <f t="shared" si="18"/>
        <v>10000</v>
      </c>
      <c r="V90" s="61">
        <f t="shared" si="15"/>
        <v>12700</v>
      </c>
      <c r="W90" s="61">
        <f t="shared" si="16"/>
        <v>13000</v>
      </c>
      <c r="X90" s="62">
        <f t="shared" si="17"/>
        <v>0</v>
      </c>
    </row>
    <row r="91" spans="1:24" x14ac:dyDescent="0.3">
      <c r="A91" s="38">
        <v>86</v>
      </c>
      <c r="B91" s="39" t="s">
        <v>89</v>
      </c>
      <c r="C91" s="34">
        <f>PCV!C91</f>
        <v>169691</v>
      </c>
      <c r="D91" s="35">
        <f t="shared" si="11"/>
        <v>7296.7129999999997</v>
      </c>
      <c r="E91" s="36">
        <f t="shared" si="12"/>
        <v>15661.943752592806</v>
      </c>
      <c r="F91" s="139">
        <f t="shared" si="13"/>
        <v>1310</v>
      </c>
      <c r="G91" s="8"/>
      <c r="H91" s="8">
        <v>1500</v>
      </c>
      <c r="I91" s="8">
        <v>1400</v>
      </c>
      <c r="J91" s="8">
        <v>1000</v>
      </c>
      <c r="K91" s="8">
        <v>1000</v>
      </c>
      <c r="L91" s="8">
        <v>500</v>
      </c>
      <c r="M91" s="8">
        <v>1500</v>
      </c>
      <c r="N91" s="133">
        <v>500</v>
      </c>
      <c r="O91" s="133">
        <v>500</v>
      </c>
      <c r="P91" s="133">
        <v>0</v>
      </c>
      <c r="Q91" s="133">
        <v>1500</v>
      </c>
      <c r="R91" s="133">
        <v>1000</v>
      </c>
      <c r="S91" s="118">
        <f t="shared" si="14"/>
        <v>10400</v>
      </c>
      <c r="T91" s="60">
        <f t="shared" si="10"/>
        <v>1040</v>
      </c>
      <c r="U91" s="61">
        <f t="shared" si="18"/>
        <v>2900</v>
      </c>
      <c r="V91" s="61">
        <f t="shared" si="15"/>
        <v>2500</v>
      </c>
      <c r="W91" s="61">
        <f t="shared" si="16"/>
        <v>2500</v>
      </c>
      <c r="X91" s="62">
        <f t="shared" si="17"/>
        <v>2500</v>
      </c>
    </row>
    <row r="92" spans="1:24" x14ac:dyDescent="0.3">
      <c r="A92" s="38">
        <v>87</v>
      </c>
      <c r="B92" s="39" t="s">
        <v>90</v>
      </c>
      <c r="C92" s="34">
        <f>PCV!C92</f>
        <v>197703</v>
      </c>
      <c r="D92" s="35">
        <f t="shared" si="11"/>
        <v>8501.2289999999994</v>
      </c>
      <c r="E92" s="36">
        <f t="shared" si="12"/>
        <v>18247.362946289755</v>
      </c>
      <c r="F92" s="139">
        <f t="shared" si="13"/>
        <v>1530</v>
      </c>
      <c r="G92" s="8"/>
      <c r="H92" s="8">
        <v>2000</v>
      </c>
      <c r="I92" s="8">
        <v>2000</v>
      </c>
      <c r="J92" s="8">
        <v>1600</v>
      </c>
      <c r="K92" s="8">
        <v>1600</v>
      </c>
      <c r="L92" s="8">
        <v>1000</v>
      </c>
      <c r="M92" s="8">
        <v>2000</v>
      </c>
      <c r="N92" s="133">
        <v>2000</v>
      </c>
      <c r="O92" s="133">
        <v>2000</v>
      </c>
      <c r="P92" s="133">
        <v>0</v>
      </c>
      <c r="Q92" s="133">
        <v>2000</v>
      </c>
      <c r="R92" s="133">
        <v>2000</v>
      </c>
      <c r="S92" s="118">
        <f t="shared" si="14"/>
        <v>18200</v>
      </c>
      <c r="T92" s="60">
        <f t="shared" si="10"/>
        <v>1820</v>
      </c>
      <c r="U92" s="61">
        <f t="shared" si="18"/>
        <v>4000</v>
      </c>
      <c r="V92" s="61">
        <f t="shared" si="15"/>
        <v>4200</v>
      </c>
      <c r="W92" s="61">
        <f t="shared" si="16"/>
        <v>6000</v>
      </c>
      <c r="X92" s="62">
        <f t="shared" si="17"/>
        <v>4000</v>
      </c>
    </row>
    <row r="93" spans="1:24" x14ac:dyDescent="0.3">
      <c r="A93" s="38">
        <v>88</v>
      </c>
      <c r="B93" s="39" t="s">
        <v>91</v>
      </c>
      <c r="C93" s="34">
        <f>PCV!C93</f>
        <v>181863</v>
      </c>
      <c r="D93" s="35">
        <f t="shared" si="11"/>
        <v>7820.1089999999995</v>
      </c>
      <c r="E93" s="36">
        <f t="shared" si="12"/>
        <v>16785.3809375735</v>
      </c>
      <c r="F93" s="139">
        <f t="shared" si="13"/>
        <v>1400</v>
      </c>
      <c r="G93" s="8"/>
      <c r="H93" s="8">
        <v>1500</v>
      </c>
      <c r="I93" s="8">
        <v>1400</v>
      </c>
      <c r="J93" s="8">
        <v>1400</v>
      </c>
      <c r="K93" s="8">
        <v>1400</v>
      </c>
      <c r="L93" s="8">
        <v>1500</v>
      </c>
      <c r="M93" s="8">
        <v>1500</v>
      </c>
      <c r="N93" s="133">
        <v>1500</v>
      </c>
      <c r="O93" s="133">
        <v>1500</v>
      </c>
      <c r="P93" s="133">
        <v>0</v>
      </c>
      <c r="Q93" s="133">
        <v>0</v>
      </c>
      <c r="R93" s="133">
        <v>0</v>
      </c>
      <c r="S93" s="118">
        <f t="shared" si="14"/>
        <v>11700</v>
      </c>
      <c r="T93" s="60">
        <f t="shared" si="10"/>
        <v>1462.5</v>
      </c>
      <c r="U93" s="61">
        <f t="shared" si="18"/>
        <v>2900</v>
      </c>
      <c r="V93" s="61">
        <f t="shared" si="15"/>
        <v>4300</v>
      </c>
      <c r="W93" s="61">
        <f t="shared" si="16"/>
        <v>4500</v>
      </c>
      <c r="X93" s="62">
        <f t="shared" si="17"/>
        <v>0</v>
      </c>
    </row>
    <row r="94" spans="1:24" x14ac:dyDescent="0.3">
      <c r="A94" s="38">
        <v>89</v>
      </c>
      <c r="B94" s="39" t="s">
        <v>127</v>
      </c>
      <c r="C94" s="34">
        <f>PCV!C94</f>
        <v>223229</v>
      </c>
      <c r="D94" s="35">
        <f t="shared" si="11"/>
        <v>9598.8469999999998</v>
      </c>
      <c r="E94" s="36">
        <f t="shared" si="12"/>
        <v>20603.332185840965</v>
      </c>
      <c r="F94" s="139">
        <f t="shared" si="13"/>
        <v>1720</v>
      </c>
      <c r="G94" s="8"/>
      <c r="H94" s="8">
        <v>2000</v>
      </c>
      <c r="I94" s="8">
        <v>2000</v>
      </c>
      <c r="J94" s="8">
        <v>1800</v>
      </c>
      <c r="K94" s="8">
        <v>2000</v>
      </c>
      <c r="L94" s="8">
        <v>0</v>
      </c>
      <c r="M94" s="8">
        <v>2000</v>
      </c>
      <c r="N94" s="133">
        <v>2000</v>
      </c>
      <c r="O94" s="133">
        <v>2000</v>
      </c>
      <c r="P94" s="133">
        <v>0</v>
      </c>
      <c r="Q94" s="133">
        <v>0</v>
      </c>
      <c r="R94" s="133">
        <v>0</v>
      </c>
      <c r="S94" s="118">
        <f t="shared" si="14"/>
        <v>13800</v>
      </c>
      <c r="T94" s="60">
        <f t="shared" si="10"/>
        <v>1971.4285714285713</v>
      </c>
      <c r="U94" s="61">
        <f t="shared" si="18"/>
        <v>4000</v>
      </c>
      <c r="V94" s="61">
        <f t="shared" si="15"/>
        <v>3800</v>
      </c>
      <c r="W94" s="61">
        <f t="shared" si="16"/>
        <v>6000</v>
      </c>
      <c r="X94" s="62">
        <f t="shared" si="17"/>
        <v>0</v>
      </c>
    </row>
    <row r="95" spans="1:24" x14ac:dyDescent="0.3">
      <c r="A95" s="38">
        <v>90</v>
      </c>
      <c r="B95" s="39" t="s">
        <v>92</v>
      </c>
      <c r="C95" s="34">
        <f>PCV!C95</f>
        <v>253260</v>
      </c>
      <c r="D95" s="35">
        <f t="shared" si="11"/>
        <v>10890.179999999998</v>
      </c>
      <c r="E95" s="36">
        <f t="shared" si="12"/>
        <v>23375.098707542846</v>
      </c>
      <c r="F95" s="139">
        <f t="shared" si="13"/>
        <v>1950</v>
      </c>
      <c r="G95" s="8"/>
      <c r="H95" s="8">
        <v>2000</v>
      </c>
      <c r="I95" s="8">
        <v>500</v>
      </c>
      <c r="J95" s="8">
        <v>2000</v>
      </c>
      <c r="K95" s="8">
        <v>2000</v>
      </c>
      <c r="L95" s="8">
        <v>2000</v>
      </c>
      <c r="M95" s="8">
        <v>2000</v>
      </c>
      <c r="N95" s="133">
        <v>500</v>
      </c>
      <c r="O95" s="133">
        <v>1500</v>
      </c>
      <c r="P95" s="133">
        <v>0</v>
      </c>
      <c r="Q95" s="133">
        <v>0</v>
      </c>
      <c r="R95" s="133">
        <v>0</v>
      </c>
      <c r="S95" s="118">
        <f t="shared" si="14"/>
        <v>12500</v>
      </c>
      <c r="T95" s="60">
        <f t="shared" si="10"/>
        <v>1562.5</v>
      </c>
      <c r="U95" s="61">
        <f t="shared" si="18"/>
        <v>2500</v>
      </c>
      <c r="V95" s="61">
        <f t="shared" si="15"/>
        <v>6000</v>
      </c>
      <c r="W95" s="61">
        <f t="shared" si="16"/>
        <v>4000</v>
      </c>
      <c r="X95" s="62">
        <f t="shared" si="17"/>
        <v>0</v>
      </c>
    </row>
    <row r="96" spans="1:24" x14ac:dyDescent="0.3">
      <c r="A96" s="38">
        <v>91</v>
      </c>
      <c r="B96" s="39" t="s">
        <v>93</v>
      </c>
      <c r="C96" s="34">
        <f>PCV!C96</f>
        <v>145219</v>
      </c>
      <c r="D96" s="35">
        <f t="shared" si="11"/>
        <v>6244.4169999999995</v>
      </c>
      <c r="E96" s="36">
        <f t="shared" si="12"/>
        <v>13403.255386601377</v>
      </c>
      <c r="F96" s="139">
        <f t="shared" si="13"/>
        <v>1120</v>
      </c>
      <c r="G96" s="8"/>
      <c r="H96" s="8">
        <v>1500</v>
      </c>
      <c r="I96" s="8">
        <v>1200</v>
      </c>
      <c r="J96" s="8">
        <v>1200</v>
      </c>
      <c r="K96" s="8">
        <v>500</v>
      </c>
      <c r="L96" s="8">
        <v>1000</v>
      </c>
      <c r="M96" s="8">
        <v>1500</v>
      </c>
      <c r="N96" s="133">
        <v>500</v>
      </c>
      <c r="O96" s="133">
        <v>1000</v>
      </c>
      <c r="P96" s="133">
        <v>0</v>
      </c>
      <c r="Q96" s="133">
        <v>0</v>
      </c>
      <c r="R96" s="133">
        <v>0</v>
      </c>
      <c r="S96" s="118">
        <f t="shared" si="14"/>
        <v>8400</v>
      </c>
      <c r="T96" s="60">
        <f t="shared" si="10"/>
        <v>1050</v>
      </c>
      <c r="U96" s="61">
        <f t="shared" si="18"/>
        <v>2700</v>
      </c>
      <c r="V96" s="61">
        <f t="shared" si="15"/>
        <v>2700</v>
      </c>
      <c r="W96" s="61">
        <f t="shared" si="16"/>
        <v>3000</v>
      </c>
      <c r="X96" s="62">
        <f t="shared" si="17"/>
        <v>0</v>
      </c>
    </row>
    <row r="97" spans="1:24" x14ac:dyDescent="0.3">
      <c r="A97" s="38">
        <v>92</v>
      </c>
      <c r="B97" s="39" t="s">
        <v>94</v>
      </c>
      <c r="C97" s="34">
        <f>PCV!C97</f>
        <v>385220</v>
      </c>
      <c r="D97" s="35">
        <f t="shared" si="11"/>
        <v>16564.46</v>
      </c>
      <c r="E97" s="36">
        <f t="shared" si="12"/>
        <v>35554.590239752259</v>
      </c>
      <c r="F97" s="139">
        <f t="shared" si="13"/>
        <v>2970</v>
      </c>
      <c r="G97" s="8"/>
      <c r="H97" s="8">
        <v>3000</v>
      </c>
      <c r="I97" s="8">
        <v>3000</v>
      </c>
      <c r="J97" s="8">
        <v>3000</v>
      </c>
      <c r="K97" s="8">
        <v>3000</v>
      </c>
      <c r="L97" s="8">
        <v>3000</v>
      </c>
      <c r="M97" s="8">
        <v>3000</v>
      </c>
      <c r="N97" s="133">
        <v>3000</v>
      </c>
      <c r="O97" s="133">
        <v>3000</v>
      </c>
      <c r="P97" s="133">
        <v>0</v>
      </c>
      <c r="Q97" s="133">
        <v>0</v>
      </c>
      <c r="R97" s="133">
        <v>0</v>
      </c>
      <c r="S97" s="118">
        <f t="shared" si="14"/>
        <v>24000</v>
      </c>
      <c r="T97" s="60">
        <f t="shared" si="10"/>
        <v>3000</v>
      </c>
      <c r="U97" s="61">
        <f t="shared" si="18"/>
        <v>6000</v>
      </c>
      <c r="V97" s="61">
        <f t="shared" si="15"/>
        <v>9000</v>
      </c>
      <c r="W97" s="61">
        <f t="shared" si="16"/>
        <v>9000</v>
      </c>
      <c r="X97" s="62">
        <f t="shared" si="17"/>
        <v>0</v>
      </c>
    </row>
    <row r="98" spans="1:24" x14ac:dyDescent="0.3">
      <c r="A98" s="38">
        <v>93</v>
      </c>
      <c r="B98" s="39" t="s">
        <v>95</v>
      </c>
      <c r="C98" s="34">
        <f>PCV!C98</f>
        <v>142487</v>
      </c>
      <c r="D98" s="35">
        <f t="shared" si="11"/>
        <v>6126.9409999999998</v>
      </c>
      <c r="E98" s="36">
        <f t="shared" si="12"/>
        <v>13151.100408835418</v>
      </c>
      <c r="F98" s="139">
        <f t="shared" si="13"/>
        <v>1100</v>
      </c>
      <c r="G98" s="8"/>
      <c r="H98" s="8">
        <v>1500</v>
      </c>
      <c r="I98" s="8">
        <v>1000</v>
      </c>
      <c r="J98" s="8">
        <v>1100</v>
      </c>
      <c r="K98" s="8">
        <v>1000</v>
      </c>
      <c r="L98" s="8">
        <v>1000</v>
      </c>
      <c r="M98" s="8">
        <v>1500</v>
      </c>
      <c r="N98" s="133">
        <v>1500</v>
      </c>
      <c r="O98" s="133">
        <v>1500</v>
      </c>
      <c r="P98" s="133">
        <v>0</v>
      </c>
      <c r="Q98" s="133">
        <v>0</v>
      </c>
      <c r="R98" s="133">
        <v>1500</v>
      </c>
      <c r="S98" s="118">
        <f t="shared" si="14"/>
        <v>11600</v>
      </c>
      <c r="T98" s="60">
        <f t="shared" si="10"/>
        <v>1288.8888888888889</v>
      </c>
      <c r="U98" s="61">
        <f t="shared" si="18"/>
        <v>2500</v>
      </c>
      <c r="V98" s="61">
        <f t="shared" si="15"/>
        <v>3100</v>
      </c>
      <c r="W98" s="61">
        <f t="shared" si="16"/>
        <v>4500</v>
      </c>
      <c r="X98" s="62">
        <f t="shared" si="17"/>
        <v>1500</v>
      </c>
    </row>
    <row r="99" spans="1:24" x14ac:dyDescent="0.3">
      <c r="A99" s="38">
        <v>94</v>
      </c>
      <c r="B99" s="39" t="s">
        <v>96</v>
      </c>
      <c r="C99" s="34">
        <f>PCV!C99</f>
        <v>66422</v>
      </c>
      <c r="D99" s="35">
        <f t="shared" si="11"/>
        <v>2856.1459999999997</v>
      </c>
      <c r="E99" s="36">
        <f t="shared" si="12"/>
        <v>6130.5409711459015</v>
      </c>
      <c r="F99" s="139">
        <f t="shared" si="13"/>
        <v>520</v>
      </c>
      <c r="G99" s="8"/>
      <c r="H99" s="8">
        <v>1000</v>
      </c>
      <c r="I99" s="8">
        <v>1000</v>
      </c>
      <c r="J99" s="8">
        <v>600</v>
      </c>
      <c r="K99" s="8">
        <v>500</v>
      </c>
      <c r="L99" s="8">
        <v>500</v>
      </c>
      <c r="M99" s="8">
        <v>1000</v>
      </c>
      <c r="N99" s="133">
        <v>1000</v>
      </c>
      <c r="O99" s="133">
        <v>0</v>
      </c>
      <c r="P99" s="133">
        <v>0</v>
      </c>
      <c r="Q99" s="133">
        <v>0</v>
      </c>
      <c r="R99" s="133">
        <v>0</v>
      </c>
      <c r="S99" s="118">
        <f t="shared" si="14"/>
        <v>5600</v>
      </c>
      <c r="T99" s="60">
        <f t="shared" si="10"/>
        <v>800</v>
      </c>
      <c r="U99" s="61">
        <f t="shared" si="18"/>
        <v>2000</v>
      </c>
      <c r="V99" s="61">
        <f t="shared" si="15"/>
        <v>1600</v>
      </c>
      <c r="W99" s="61">
        <f t="shared" si="16"/>
        <v>2000</v>
      </c>
      <c r="X99" s="62">
        <f t="shared" si="17"/>
        <v>0</v>
      </c>
    </row>
    <row r="100" spans="1:24" x14ac:dyDescent="0.3">
      <c r="A100" s="38">
        <v>95</v>
      </c>
      <c r="B100" s="39" t="s">
        <v>97</v>
      </c>
      <c r="C100" s="34">
        <f>PCV!C100</f>
        <v>489323</v>
      </c>
      <c r="D100" s="35">
        <f t="shared" si="11"/>
        <v>21040.888999999999</v>
      </c>
      <c r="E100" s="36">
        <f t="shared" si="12"/>
        <v>45162.968589082324</v>
      </c>
      <c r="F100" s="139">
        <f t="shared" si="13"/>
        <v>3770</v>
      </c>
      <c r="G100" s="8"/>
      <c r="H100" s="8">
        <v>4000</v>
      </c>
      <c r="I100" s="8">
        <v>2000</v>
      </c>
      <c r="J100" s="8">
        <v>2000</v>
      </c>
      <c r="K100" s="8">
        <v>4000</v>
      </c>
      <c r="L100" s="8">
        <v>2000</v>
      </c>
      <c r="M100" s="8">
        <v>4000</v>
      </c>
      <c r="N100" s="133">
        <v>2000</v>
      </c>
      <c r="O100" s="133">
        <v>4000</v>
      </c>
      <c r="P100" s="133">
        <v>0</v>
      </c>
      <c r="Q100" s="133">
        <v>0</v>
      </c>
      <c r="R100" s="133">
        <v>0</v>
      </c>
      <c r="S100" s="118">
        <f t="shared" si="14"/>
        <v>24000</v>
      </c>
      <c r="T100" s="60">
        <f t="shared" si="10"/>
        <v>3000</v>
      </c>
      <c r="U100" s="61">
        <f t="shared" si="18"/>
        <v>6000</v>
      </c>
      <c r="V100" s="61">
        <f t="shared" si="15"/>
        <v>8000</v>
      </c>
      <c r="W100" s="61">
        <f t="shared" si="16"/>
        <v>10000</v>
      </c>
      <c r="X100" s="62">
        <f t="shared" si="17"/>
        <v>0</v>
      </c>
    </row>
    <row r="101" spans="1:24" x14ac:dyDescent="0.3">
      <c r="A101" s="38">
        <v>96</v>
      </c>
      <c r="B101" s="39" t="s">
        <v>98</v>
      </c>
      <c r="C101" s="34">
        <f>PCV!C101</f>
        <v>128094</v>
      </c>
      <c r="D101" s="35">
        <f t="shared" si="11"/>
        <v>5508.0419999999995</v>
      </c>
      <c r="E101" s="36">
        <f t="shared" si="12"/>
        <v>11822.671933364894</v>
      </c>
      <c r="F101" s="139">
        <f t="shared" si="13"/>
        <v>990</v>
      </c>
      <c r="G101" s="8"/>
      <c r="H101" s="8">
        <v>1000</v>
      </c>
      <c r="I101" s="8">
        <v>1000</v>
      </c>
      <c r="J101" s="8">
        <v>1000</v>
      </c>
      <c r="K101" s="8">
        <v>1000</v>
      </c>
      <c r="L101" s="8">
        <v>1000</v>
      </c>
      <c r="M101" s="8">
        <v>1000</v>
      </c>
      <c r="N101" s="133">
        <v>1000</v>
      </c>
      <c r="O101" s="133">
        <v>0</v>
      </c>
      <c r="P101" s="133">
        <v>0</v>
      </c>
      <c r="Q101" s="133">
        <v>1000</v>
      </c>
      <c r="R101" s="133">
        <v>1000</v>
      </c>
      <c r="S101" s="118">
        <f t="shared" si="14"/>
        <v>9000</v>
      </c>
      <c r="T101" s="60">
        <f t="shared" si="10"/>
        <v>1000</v>
      </c>
      <c r="U101" s="61">
        <f t="shared" si="18"/>
        <v>2000</v>
      </c>
      <c r="V101" s="61">
        <f t="shared" si="15"/>
        <v>3000</v>
      </c>
      <c r="W101" s="61">
        <f t="shared" si="16"/>
        <v>2000</v>
      </c>
      <c r="X101" s="62">
        <f t="shared" si="17"/>
        <v>2000</v>
      </c>
    </row>
    <row r="102" spans="1:24" x14ac:dyDescent="0.3">
      <c r="A102" s="38">
        <v>97</v>
      </c>
      <c r="B102" s="39" t="s">
        <v>99</v>
      </c>
      <c r="C102" s="34">
        <f>PCV!C102</f>
        <v>105617</v>
      </c>
      <c r="D102" s="35">
        <f t="shared" si="11"/>
        <v>4541.5309999999999</v>
      </c>
      <c r="E102" s="36">
        <f t="shared" si="12"/>
        <v>9748.1157711227715</v>
      </c>
      <c r="F102" s="139">
        <f t="shared" si="13"/>
        <v>820</v>
      </c>
      <c r="G102" s="8"/>
      <c r="H102" s="8">
        <v>1000</v>
      </c>
      <c r="I102" s="8">
        <v>0</v>
      </c>
      <c r="J102" s="8">
        <v>0</v>
      </c>
      <c r="K102" s="8">
        <v>0</v>
      </c>
      <c r="L102" s="8">
        <v>1000</v>
      </c>
      <c r="M102" s="8">
        <v>1000</v>
      </c>
      <c r="N102" s="133">
        <v>1000</v>
      </c>
      <c r="O102" s="133">
        <v>1000</v>
      </c>
      <c r="P102" s="133">
        <v>0</v>
      </c>
      <c r="Q102" s="133">
        <v>0</v>
      </c>
      <c r="R102" s="133">
        <v>0</v>
      </c>
      <c r="S102" s="118">
        <f t="shared" si="14"/>
        <v>5000</v>
      </c>
      <c r="T102" s="60">
        <f t="shared" si="10"/>
        <v>1000</v>
      </c>
      <c r="U102" s="61">
        <f t="shared" si="18"/>
        <v>1000</v>
      </c>
      <c r="V102" s="61">
        <f t="shared" si="15"/>
        <v>1000</v>
      </c>
      <c r="W102" s="61">
        <f t="shared" si="16"/>
        <v>3000</v>
      </c>
      <c r="X102" s="62">
        <f t="shared" si="17"/>
        <v>0</v>
      </c>
    </row>
    <row r="103" spans="1:24" x14ac:dyDescent="0.3">
      <c r="A103" s="38">
        <v>98</v>
      </c>
      <c r="B103" s="39" t="s">
        <v>100</v>
      </c>
      <c r="C103" s="34">
        <f>PCV!C103</f>
        <v>388011</v>
      </c>
      <c r="D103" s="35">
        <f t="shared" si="11"/>
        <v>16684.472999999998</v>
      </c>
      <c r="E103" s="36">
        <f t="shared" si="12"/>
        <v>35812.190731313305</v>
      </c>
      <c r="F103" s="139">
        <f t="shared" si="13"/>
        <v>2990</v>
      </c>
      <c r="G103" s="8"/>
      <c r="H103" s="8">
        <v>3000</v>
      </c>
      <c r="I103" s="8">
        <v>2500</v>
      </c>
      <c r="J103" s="8">
        <v>2000</v>
      </c>
      <c r="K103" s="8">
        <v>2000</v>
      </c>
      <c r="L103" s="8">
        <v>2000</v>
      </c>
      <c r="M103" s="8">
        <v>3000</v>
      </c>
      <c r="N103" s="133">
        <v>2000</v>
      </c>
      <c r="O103" s="133">
        <v>2000</v>
      </c>
      <c r="P103" s="133">
        <v>0</v>
      </c>
      <c r="Q103" s="133">
        <v>0</v>
      </c>
      <c r="R103" s="133">
        <v>0</v>
      </c>
      <c r="S103" s="118">
        <f t="shared" si="14"/>
        <v>18500</v>
      </c>
      <c r="T103" s="60">
        <f t="shared" si="10"/>
        <v>2312.5</v>
      </c>
      <c r="U103" s="61">
        <f t="shared" si="18"/>
        <v>5500</v>
      </c>
      <c r="V103" s="61">
        <f t="shared" si="15"/>
        <v>6000</v>
      </c>
      <c r="W103" s="61">
        <f t="shared" si="16"/>
        <v>7000</v>
      </c>
      <c r="X103" s="62">
        <f t="shared" si="17"/>
        <v>0</v>
      </c>
    </row>
    <row r="104" spans="1:24" x14ac:dyDescent="0.3">
      <c r="A104" s="38">
        <v>99</v>
      </c>
      <c r="B104" s="39" t="s">
        <v>101</v>
      </c>
      <c r="C104" s="34">
        <f>PCV!C104</f>
        <v>183723</v>
      </c>
      <c r="D104" s="35">
        <f t="shared" si="11"/>
        <v>7900.088999999999</v>
      </c>
      <c r="E104" s="36">
        <f t="shared" si="12"/>
        <v>16957.053067384877</v>
      </c>
      <c r="F104" s="139">
        <f t="shared" si="13"/>
        <v>1420</v>
      </c>
      <c r="G104" s="8"/>
      <c r="H104" s="8">
        <v>1500</v>
      </c>
      <c r="I104" s="8">
        <v>1500</v>
      </c>
      <c r="J104" s="8">
        <v>1500</v>
      </c>
      <c r="K104" s="8">
        <v>1500</v>
      </c>
      <c r="L104" s="8">
        <v>1000</v>
      </c>
      <c r="M104" s="8">
        <v>1500</v>
      </c>
      <c r="N104" s="133">
        <v>1500</v>
      </c>
      <c r="O104" s="133">
        <v>1500</v>
      </c>
      <c r="P104" s="133">
        <v>0</v>
      </c>
      <c r="Q104" s="133">
        <v>1000</v>
      </c>
      <c r="R104" s="133">
        <v>500</v>
      </c>
      <c r="S104" s="118">
        <f t="shared" si="14"/>
        <v>13000</v>
      </c>
      <c r="T104" s="60">
        <f t="shared" si="10"/>
        <v>1300</v>
      </c>
      <c r="U104" s="61">
        <f t="shared" si="18"/>
        <v>3000</v>
      </c>
      <c r="V104" s="61">
        <f t="shared" si="15"/>
        <v>4000</v>
      </c>
      <c r="W104" s="61">
        <f t="shared" si="16"/>
        <v>4500</v>
      </c>
      <c r="X104" s="62">
        <f t="shared" si="17"/>
        <v>1500</v>
      </c>
    </row>
    <row r="105" spans="1:24" x14ac:dyDescent="0.3">
      <c r="A105" s="38">
        <v>100</v>
      </c>
      <c r="B105" s="39" t="s">
        <v>102</v>
      </c>
      <c r="C105" s="34">
        <f>PCV!C105</f>
        <v>386074</v>
      </c>
      <c r="D105" s="35">
        <f t="shared" si="11"/>
        <v>16601.181999999997</v>
      </c>
      <c r="E105" s="36">
        <f t="shared" si="12"/>
        <v>35633.411744515106</v>
      </c>
      <c r="F105" s="139">
        <f t="shared" si="13"/>
        <v>2970</v>
      </c>
      <c r="G105" s="8"/>
      <c r="H105" s="8">
        <v>3000</v>
      </c>
      <c r="I105" s="8">
        <v>3000</v>
      </c>
      <c r="J105" s="8">
        <v>3000</v>
      </c>
      <c r="K105" s="8">
        <v>3000</v>
      </c>
      <c r="L105" s="8">
        <v>3000</v>
      </c>
      <c r="M105" s="8">
        <v>3000</v>
      </c>
      <c r="N105" s="133">
        <v>3000</v>
      </c>
      <c r="O105" s="133">
        <v>3000</v>
      </c>
      <c r="P105" s="133">
        <v>0</v>
      </c>
      <c r="Q105" s="133">
        <v>0</v>
      </c>
      <c r="R105" s="133">
        <v>1000</v>
      </c>
      <c r="S105" s="118">
        <f t="shared" si="14"/>
        <v>25000</v>
      </c>
      <c r="T105" s="60">
        <f t="shared" si="10"/>
        <v>2777.7777777777778</v>
      </c>
      <c r="U105" s="61">
        <f t="shared" si="18"/>
        <v>6000</v>
      </c>
      <c r="V105" s="61">
        <f t="shared" si="15"/>
        <v>9000</v>
      </c>
      <c r="W105" s="61">
        <f t="shared" si="16"/>
        <v>9000</v>
      </c>
      <c r="X105" s="62">
        <f t="shared" si="17"/>
        <v>1000</v>
      </c>
    </row>
    <row r="106" spans="1:24" x14ac:dyDescent="0.3">
      <c r="A106" s="38">
        <v>101</v>
      </c>
      <c r="B106" s="39" t="s">
        <v>103</v>
      </c>
      <c r="C106" s="34">
        <f>PCV!C106</f>
        <v>518008</v>
      </c>
      <c r="D106" s="35">
        <f t="shared" si="11"/>
        <v>22274.343999999997</v>
      </c>
      <c r="E106" s="36">
        <f t="shared" si="12"/>
        <v>47810.503558780918</v>
      </c>
      <c r="F106" s="139">
        <f t="shared" si="13"/>
        <v>3990</v>
      </c>
      <c r="G106" s="8"/>
      <c r="H106" s="8">
        <v>4000</v>
      </c>
      <c r="I106" s="8">
        <v>4000</v>
      </c>
      <c r="J106" s="8">
        <v>4000</v>
      </c>
      <c r="K106" s="8">
        <v>4000</v>
      </c>
      <c r="L106" s="8">
        <v>4000</v>
      </c>
      <c r="M106" s="8">
        <v>4000</v>
      </c>
      <c r="N106" s="133">
        <v>4000</v>
      </c>
      <c r="O106" s="133">
        <v>4000</v>
      </c>
      <c r="P106" s="133">
        <v>0</v>
      </c>
      <c r="Q106" s="133">
        <v>0</v>
      </c>
      <c r="R106" s="133">
        <v>0</v>
      </c>
      <c r="S106" s="118">
        <f t="shared" si="14"/>
        <v>32000</v>
      </c>
      <c r="T106" s="60">
        <f t="shared" si="10"/>
        <v>4000</v>
      </c>
      <c r="U106" s="61">
        <f t="shared" si="18"/>
        <v>8000</v>
      </c>
      <c r="V106" s="61">
        <f t="shared" si="15"/>
        <v>12000</v>
      </c>
      <c r="W106" s="61">
        <f t="shared" si="16"/>
        <v>12000</v>
      </c>
      <c r="X106" s="62">
        <f t="shared" si="17"/>
        <v>0</v>
      </c>
    </row>
    <row r="107" spans="1:24" x14ac:dyDescent="0.3">
      <c r="A107" s="38">
        <v>102</v>
      </c>
      <c r="B107" s="39" t="s">
        <v>104</v>
      </c>
      <c r="C107" s="34">
        <f>PCV!C107</f>
        <v>129283</v>
      </c>
      <c r="D107" s="35">
        <f t="shared" si="11"/>
        <v>5559.1689999999999</v>
      </c>
      <c r="E107" s="36">
        <f t="shared" si="12"/>
        <v>11932.412880862601</v>
      </c>
      <c r="F107" s="139">
        <f t="shared" si="13"/>
        <v>1000</v>
      </c>
      <c r="G107" s="8"/>
      <c r="H107" s="8">
        <v>1000</v>
      </c>
      <c r="I107" s="8">
        <v>1000</v>
      </c>
      <c r="J107" s="8">
        <v>1000</v>
      </c>
      <c r="K107" s="8">
        <v>0</v>
      </c>
      <c r="L107" s="8">
        <v>0</v>
      </c>
      <c r="M107" s="8">
        <v>1000</v>
      </c>
      <c r="N107" s="133">
        <v>1000</v>
      </c>
      <c r="O107" s="133">
        <v>1000</v>
      </c>
      <c r="P107" s="133">
        <v>0</v>
      </c>
      <c r="Q107" s="133">
        <v>0</v>
      </c>
      <c r="R107" s="133">
        <v>0</v>
      </c>
      <c r="S107" s="118">
        <f t="shared" si="14"/>
        <v>6000</v>
      </c>
      <c r="T107" s="60">
        <f t="shared" si="10"/>
        <v>1000</v>
      </c>
      <c r="U107" s="61">
        <f t="shared" si="18"/>
        <v>2000</v>
      </c>
      <c r="V107" s="61">
        <f t="shared" si="15"/>
        <v>1000</v>
      </c>
      <c r="W107" s="61">
        <f t="shared" si="16"/>
        <v>3000</v>
      </c>
      <c r="X107" s="62">
        <f t="shared" si="17"/>
        <v>0</v>
      </c>
    </row>
    <row r="108" spans="1:24" x14ac:dyDescent="0.3">
      <c r="A108" s="38">
        <v>103</v>
      </c>
      <c r="B108" s="39" t="s">
        <v>105</v>
      </c>
      <c r="C108" s="34">
        <f>PCV!C108</f>
        <v>320567</v>
      </c>
      <c r="D108" s="35">
        <f t="shared" si="11"/>
        <v>13784.380999999999</v>
      </c>
      <c r="E108" s="36">
        <f t="shared" si="12"/>
        <v>29587.322385615134</v>
      </c>
      <c r="F108" s="139">
        <f t="shared" si="13"/>
        <v>2470</v>
      </c>
      <c r="G108" s="8"/>
      <c r="H108" s="8">
        <v>2500</v>
      </c>
      <c r="I108" s="8">
        <v>2500</v>
      </c>
      <c r="J108" s="8">
        <v>1400</v>
      </c>
      <c r="K108" s="8">
        <v>2500</v>
      </c>
      <c r="L108" s="8">
        <v>2500</v>
      </c>
      <c r="M108" s="8">
        <v>2500</v>
      </c>
      <c r="N108" s="133">
        <v>2000</v>
      </c>
      <c r="O108" s="133">
        <v>2500</v>
      </c>
      <c r="P108" s="133">
        <v>0</v>
      </c>
      <c r="Q108" s="133">
        <v>0</v>
      </c>
      <c r="R108" s="133">
        <v>0</v>
      </c>
      <c r="S108" s="118">
        <f t="shared" si="14"/>
        <v>18400</v>
      </c>
      <c r="T108" s="60">
        <f t="shared" si="10"/>
        <v>2300</v>
      </c>
      <c r="U108" s="61">
        <f t="shared" si="18"/>
        <v>5000</v>
      </c>
      <c r="V108" s="61">
        <f t="shared" si="15"/>
        <v>6400</v>
      </c>
      <c r="W108" s="61">
        <f t="shared" si="16"/>
        <v>7000</v>
      </c>
      <c r="X108" s="62">
        <f t="shared" si="17"/>
        <v>0</v>
      </c>
    </row>
    <row r="109" spans="1:24" x14ac:dyDescent="0.3">
      <c r="A109" s="38">
        <v>104</v>
      </c>
      <c r="B109" s="39" t="s">
        <v>106</v>
      </c>
      <c r="C109" s="34">
        <f>PCV!C109</f>
        <v>252994</v>
      </c>
      <c r="D109" s="35">
        <f t="shared" si="11"/>
        <v>10878.741999999998</v>
      </c>
      <c r="E109" s="36">
        <f t="shared" si="12"/>
        <v>23350.54774704294</v>
      </c>
      <c r="F109" s="139">
        <f t="shared" si="13"/>
        <v>1950</v>
      </c>
      <c r="G109" s="8"/>
      <c r="H109" s="8">
        <v>2000</v>
      </c>
      <c r="I109" s="8">
        <v>2000</v>
      </c>
      <c r="J109" s="8">
        <v>1000</v>
      </c>
      <c r="K109" s="8">
        <v>0</v>
      </c>
      <c r="L109" s="8">
        <v>2000</v>
      </c>
      <c r="M109" s="8">
        <v>2000</v>
      </c>
      <c r="N109" s="133">
        <v>2000</v>
      </c>
      <c r="O109" s="133">
        <v>2000</v>
      </c>
      <c r="P109" s="133">
        <v>0</v>
      </c>
      <c r="Q109" s="133">
        <v>0</v>
      </c>
      <c r="R109" s="133">
        <v>0</v>
      </c>
      <c r="S109" s="118">
        <f t="shared" si="14"/>
        <v>13000</v>
      </c>
      <c r="T109" s="60">
        <f t="shared" si="10"/>
        <v>1857.1428571428571</v>
      </c>
      <c r="U109" s="61">
        <f t="shared" si="18"/>
        <v>4000</v>
      </c>
      <c r="V109" s="61">
        <f t="shared" si="15"/>
        <v>3000</v>
      </c>
      <c r="W109" s="61">
        <f t="shared" si="16"/>
        <v>6000</v>
      </c>
      <c r="X109" s="62">
        <f t="shared" si="17"/>
        <v>0</v>
      </c>
    </row>
    <row r="110" spans="1:24" x14ac:dyDescent="0.3">
      <c r="A110" s="38">
        <v>105</v>
      </c>
      <c r="B110" s="39" t="s">
        <v>107</v>
      </c>
      <c r="C110" s="34">
        <f>PCV!C110</f>
        <v>283630</v>
      </c>
      <c r="D110" s="35">
        <f t="shared" si="11"/>
        <v>12196.089999999998</v>
      </c>
      <c r="E110" s="36">
        <f t="shared" si="12"/>
        <v>26178.153859355516</v>
      </c>
      <c r="F110" s="139">
        <f t="shared" si="13"/>
        <v>2190</v>
      </c>
      <c r="G110" s="8"/>
      <c r="H110" s="8">
        <v>2500</v>
      </c>
      <c r="I110" s="8">
        <v>2000</v>
      </c>
      <c r="J110" s="8">
        <v>1000</v>
      </c>
      <c r="K110" s="8">
        <v>1500</v>
      </c>
      <c r="L110" s="8">
        <v>2000</v>
      </c>
      <c r="M110" s="8">
        <v>2500</v>
      </c>
      <c r="N110" s="133">
        <v>2500</v>
      </c>
      <c r="O110" s="133">
        <v>2000</v>
      </c>
      <c r="P110" s="133">
        <v>0</v>
      </c>
      <c r="Q110" s="133">
        <v>0</v>
      </c>
      <c r="R110" s="133">
        <v>1000</v>
      </c>
      <c r="S110" s="118">
        <f t="shared" si="14"/>
        <v>17000</v>
      </c>
      <c r="T110" s="60">
        <f t="shared" si="10"/>
        <v>1888.8888888888889</v>
      </c>
      <c r="U110" s="61">
        <f t="shared" si="18"/>
        <v>4500</v>
      </c>
      <c r="V110" s="61">
        <f t="shared" si="15"/>
        <v>4500</v>
      </c>
      <c r="W110" s="61">
        <f t="shared" si="16"/>
        <v>7000</v>
      </c>
      <c r="X110" s="62">
        <f t="shared" si="17"/>
        <v>1000</v>
      </c>
    </row>
    <row r="111" spans="1:24" x14ac:dyDescent="0.3">
      <c r="A111" s="38">
        <v>106</v>
      </c>
      <c r="B111" s="39" t="s">
        <v>108</v>
      </c>
      <c r="C111" s="34">
        <f>PCV!C111</f>
        <v>211720</v>
      </c>
      <c r="D111" s="35">
        <f t="shared" si="11"/>
        <v>9103.9599999999991</v>
      </c>
      <c r="E111" s="36">
        <f t="shared" si="12"/>
        <v>19541.087808422064</v>
      </c>
      <c r="F111" s="139">
        <f t="shared" si="13"/>
        <v>1630</v>
      </c>
      <c r="G111" s="8"/>
      <c r="H111" s="8">
        <v>2000</v>
      </c>
      <c r="I111" s="8">
        <v>1400</v>
      </c>
      <c r="J111" s="8">
        <v>1200</v>
      </c>
      <c r="K111" s="8">
        <v>1500</v>
      </c>
      <c r="L111" s="8">
        <v>1000</v>
      </c>
      <c r="M111" s="8">
        <v>2000</v>
      </c>
      <c r="N111" s="133">
        <v>2000</v>
      </c>
      <c r="O111" s="133">
        <v>2000</v>
      </c>
      <c r="P111" s="133">
        <v>0</v>
      </c>
      <c r="Q111" s="133">
        <v>0</v>
      </c>
      <c r="R111" s="133">
        <v>0</v>
      </c>
      <c r="S111" s="118">
        <f t="shared" si="14"/>
        <v>13100</v>
      </c>
      <c r="T111" s="60">
        <f t="shared" si="10"/>
        <v>1637.5</v>
      </c>
      <c r="U111" s="61">
        <f t="shared" si="18"/>
        <v>3400</v>
      </c>
      <c r="V111" s="61">
        <f t="shared" si="15"/>
        <v>3700</v>
      </c>
      <c r="W111" s="61">
        <f t="shared" si="16"/>
        <v>6000</v>
      </c>
      <c r="X111" s="62">
        <f t="shared" si="17"/>
        <v>0</v>
      </c>
    </row>
    <row r="112" spans="1:24" x14ac:dyDescent="0.3">
      <c r="A112" s="38">
        <v>107</v>
      </c>
      <c r="B112" s="39" t="s">
        <v>109</v>
      </c>
      <c r="C112" s="34">
        <f>PCV!C112</f>
        <v>246636</v>
      </c>
      <c r="D112" s="35">
        <f t="shared" si="11"/>
        <v>10605.348</v>
      </c>
      <c r="E112" s="36">
        <f t="shared" si="12"/>
        <v>22763.72441298878</v>
      </c>
      <c r="F112" s="139">
        <f t="shared" si="13"/>
        <v>1900</v>
      </c>
      <c r="G112" s="8"/>
      <c r="H112" s="8">
        <v>2000</v>
      </c>
      <c r="I112" s="8">
        <v>2000</v>
      </c>
      <c r="J112" s="8">
        <v>1900</v>
      </c>
      <c r="K112" s="8">
        <v>1900</v>
      </c>
      <c r="L112" s="8">
        <v>2000</v>
      </c>
      <c r="M112" s="8">
        <v>2000</v>
      </c>
      <c r="N112" s="133">
        <v>2000</v>
      </c>
      <c r="O112" s="133">
        <v>2000</v>
      </c>
      <c r="P112" s="133">
        <v>0</v>
      </c>
      <c r="Q112" s="133">
        <v>0</v>
      </c>
      <c r="R112" s="133">
        <v>0</v>
      </c>
      <c r="S112" s="118">
        <f t="shared" si="14"/>
        <v>15800</v>
      </c>
      <c r="T112" s="60">
        <f t="shared" si="10"/>
        <v>1975</v>
      </c>
      <c r="U112" s="61">
        <f t="shared" si="18"/>
        <v>4000</v>
      </c>
      <c r="V112" s="61">
        <f t="shared" si="15"/>
        <v>5800</v>
      </c>
      <c r="W112" s="61">
        <f t="shared" si="16"/>
        <v>6000</v>
      </c>
      <c r="X112" s="62">
        <f t="shared" si="17"/>
        <v>0</v>
      </c>
    </row>
    <row r="113" spans="1:24" x14ac:dyDescent="0.3">
      <c r="A113" s="38">
        <v>108</v>
      </c>
      <c r="B113" s="39" t="s">
        <v>110</v>
      </c>
      <c r="C113" s="34">
        <f>PCV!C113</f>
        <v>297154</v>
      </c>
      <c r="D113" s="35">
        <f t="shared" si="11"/>
        <v>12777.621999999999</v>
      </c>
      <c r="E113" s="36">
        <f t="shared" si="12"/>
        <v>27426.376377403409</v>
      </c>
      <c r="F113" s="139">
        <f t="shared" si="13"/>
        <v>2290</v>
      </c>
      <c r="G113" s="8"/>
      <c r="H113" s="8">
        <v>2500</v>
      </c>
      <c r="I113" s="8">
        <v>2000</v>
      </c>
      <c r="J113" s="8">
        <v>2300</v>
      </c>
      <c r="K113" s="8">
        <v>2000</v>
      </c>
      <c r="L113" s="8">
        <v>1500</v>
      </c>
      <c r="M113" s="8">
        <v>2500</v>
      </c>
      <c r="N113" s="133">
        <v>1000</v>
      </c>
      <c r="O113" s="133">
        <v>2500</v>
      </c>
      <c r="P113" s="133">
        <v>0</v>
      </c>
      <c r="Q113" s="133">
        <v>0</v>
      </c>
      <c r="R113" s="133">
        <v>0</v>
      </c>
      <c r="S113" s="118">
        <f t="shared" si="14"/>
        <v>16300</v>
      </c>
      <c r="T113" s="60">
        <f t="shared" si="10"/>
        <v>2037.5</v>
      </c>
      <c r="U113" s="61">
        <f t="shared" si="18"/>
        <v>4500</v>
      </c>
      <c r="V113" s="61">
        <f t="shared" si="15"/>
        <v>5800</v>
      </c>
      <c r="W113" s="61">
        <f t="shared" si="16"/>
        <v>6000</v>
      </c>
      <c r="X113" s="62">
        <f t="shared" si="17"/>
        <v>0</v>
      </c>
    </row>
    <row r="114" spans="1:24" x14ac:dyDescent="0.3">
      <c r="A114" s="38">
        <v>109</v>
      </c>
      <c r="B114" s="39" t="s">
        <v>111</v>
      </c>
      <c r="C114" s="34">
        <f>PCV!C114</f>
        <v>526378</v>
      </c>
      <c r="D114" s="35">
        <f t="shared" si="11"/>
        <v>22634.253999999997</v>
      </c>
      <c r="E114" s="36">
        <f t="shared" si="12"/>
        <v>48583.028142932118</v>
      </c>
      <c r="F114" s="139">
        <f>CEILING((E114/12),10)</f>
        <v>4050</v>
      </c>
      <c r="G114" s="8"/>
      <c r="H114" s="8">
        <v>4500</v>
      </c>
      <c r="I114" s="8">
        <v>4500</v>
      </c>
      <c r="J114" s="8">
        <v>4100</v>
      </c>
      <c r="K114" s="8">
        <v>4500</v>
      </c>
      <c r="L114" s="8">
        <v>4500</v>
      </c>
      <c r="M114" s="8">
        <v>4500</v>
      </c>
      <c r="N114" s="133">
        <v>4500</v>
      </c>
      <c r="O114" s="133">
        <v>4500</v>
      </c>
      <c r="P114" s="133">
        <v>0</v>
      </c>
      <c r="Q114" s="133">
        <v>0</v>
      </c>
      <c r="R114" s="133">
        <v>0</v>
      </c>
      <c r="S114" s="118">
        <f t="shared" si="14"/>
        <v>35600</v>
      </c>
      <c r="T114" s="60">
        <f t="shared" si="10"/>
        <v>4450</v>
      </c>
      <c r="U114" s="61">
        <f t="shared" si="18"/>
        <v>9000</v>
      </c>
      <c r="V114" s="61">
        <f t="shared" si="15"/>
        <v>13100</v>
      </c>
      <c r="W114" s="61">
        <f t="shared" si="16"/>
        <v>13500</v>
      </c>
      <c r="X114" s="62">
        <f t="shared" si="17"/>
        <v>0</v>
      </c>
    </row>
    <row r="115" spans="1:24" x14ac:dyDescent="0.3">
      <c r="A115" s="38">
        <v>110</v>
      </c>
      <c r="B115" s="39" t="s">
        <v>112</v>
      </c>
      <c r="C115" s="34">
        <f>PCV!C115</f>
        <v>2007700</v>
      </c>
      <c r="D115" s="35">
        <f t="shared" si="11"/>
        <v>86331.099999999991</v>
      </c>
      <c r="E115" s="36">
        <f t="shared" si="12"/>
        <v>185304.3736679056</v>
      </c>
      <c r="F115" s="139">
        <f t="shared" si="13"/>
        <v>15450</v>
      </c>
      <c r="G115" s="8"/>
      <c r="H115" s="8">
        <v>13500</v>
      </c>
      <c r="I115" s="8">
        <v>17250</v>
      </c>
      <c r="J115" s="8">
        <v>10000</v>
      </c>
      <c r="K115" s="8">
        <v>7750</v>
      </c>
      <c r="L115" s="8">
        <v>6000</v>
      </c>
      <c r="M115" s="8">
        <v>15500</v>
      </c>
      <c r="N115" s="133">
        <v>9000</v>
      </c>
      <c r="O115" s="133">
        <v>11500</v>
      </c>
      <c r="P115" s="133">
        <v>0</v>
      </c>
      <c r="Q115" s="133">
        <v>0</v>
      </c>
      <c r="R115" s="133">
        <v>0</v>
      </c>
      <c r="S115" s="118">
        <f t="shared" si="14"/>
        <v>90500</v>
      </c>
      <c r="T115" s="60">
        <f t="shared" si="10"/>
        <v>11312.5</v>
      </c>
      <c r="U115" s="61">
        <f t="shared" si="18"/>
        <v>30750</v>
      </c>
      <c r="V115" s="61">
        <f t="shared" si="15"/>
        <v>23750</v>
      </c>
      <c r="W115" s="61">
        <f t="shared" si="16"/>
        <v>36000</v>
      </c>
      <c r="X115" s="62">
        <f t="shared" si="17"/>
        <v>0</v>
      </c>
    </row>
    <row r="116" spans="1:24" x14ac:dyDescent="0.3">
      <c r="A116" s="38">
        <v>111</v>
      </c>
      <c r="B116" s="39" t="s">
        <v>113</v>
      </c>
      <c r="C116" s="34">
        <f>PCV!C116</f>
        <v>485582</v>
      </c>
      <c r="D116" s="35">
        <f t="shared" si="11"/>
        <v>20880.025999999998</v>
      </c>
      <c r="E116" s="36">
        <f t="shared" si="12"/>
        <v>44817.686095735888</v>
      </c>
      <c r="F116" s="139">
        <f t="shared" si="13"/>
        <v>3740</v>
      </c>
      <c r="G116" s="8"/>
      <c r="H116" s="8">
        <v>4000</v>
      </c>
      <c r="I116" s="8">
        <v>4000</v>
      </c>
      <c r="J116" s="8">
        <v>2000</v>
      </c>
      <c r="K116" s="8">
        <v>4000</v>
      </c>
      <c r="L116" s="8">
        <v>3000</v>
      </c>
      <c r="M116" s="8">
        <v>4000</v>
      </c>
      <c r="N116" s="133">
        <v>0</v>
      </c>
      <c r="O116" s="133">
        <v>4000</v>
      </c>
      <c r="P116" s="133">
        <v>0</v>
      </c>
      <c r="Q116" s="133">
        <v>0</v>
      </c>
      <c r="R116" s="133">
        <v>0</v>
      </c>
      <c r="S116" s="118">
        <f t="shared" si="14"/>
        <v>25000</v>
      </c>
      <c r="T116" s="60">
        <f t="shared" si="10"/>
        <v>3571.4285714285716</v>
      </c>
      <c r="U116" s="61">
        <f t="shared" si="18"/>
        <v>8000</v>
      </c>
      <c r="V116" s="61">
        <f t="shared" si="15"/>
        <v>9000</v>
      </c>
      <c r="W116" s="61">
        <f t="shared" si="16"/>
        <v>8000</v>
      </c>
      <c r="X116" s="62">
        <f t="shared" si="17"/>
        <v>0</v>
      </c>
    </row>
    <row r="117" spans="1:24" ht="17.25" thickBot="1" x14ac:dyDescent="0.35">
      <c r="A117" s="42">
        <v>112</v>
      </c>
      <c r="B117" s="43" t="s">
        <v>114</v>
      </c>
      <c r="C117" s="34">
        <f>PCV!C117</f>
        <v>240368</v>
      </c>
      <c r="D117" s="35">
        <f t="shared" si="11"/>
        <v>10335.823999999999</v>
      </c>
      <c r="E117" s="36">
        <f t="shared" si="12"/>
        <v>22185.207794893231</v>
      </c>
      <c r="F117" s="82">
        <f t="shared" si="13"/>
        <v>1850</v>
      </c>
      <c r="G117" s="8"/>
      <c r="H117" s="8">
        <v>2000</v>
      </c>
      <c r="I117" s="8">
        <v>2000</v>
      </c>
      <c r="J117" s="8">
        <v>1900</v>
      </c>
      <c r="K117" s="8">
        <v>2000</v>
      </c>
      <c r="L117" s="8">
        <v>2000</v>
      </c>
      <c r="M117" s="8">
        <v>2000</v>
      </c>
      <c r="N117" s="133">
        <v>2000</v>
      </c>
      <c r="O117" s="133">
        <v>2000</v>
      </c>
      <c r="P117" s="133">
        <v>0</v>
      </c>
      <c r="Q117" s="133">
        <v>2000</v>
      </c>
      <c r="R117" s="133">
        <v>1000</v>
      </c>
      <c r="S117" s="119">
        <f t="shared" si="14"/>
        <v>18900</v>
      </c>
      <c r="T117" s="63">
        <f t="shared" si="10"/>
        <v>1890</v>
      </c>
      <c r="U117" s="64">
        <f t="shared" si="18"/>
        <v>4000</v>
      </c>
      <c r="V117" s="64">
        <f t="shared" si="15"/>
        <v>5900</v>
      </c>
      <c r="W117" s="64">
        <f t="shared" si="16"/>
        <v>6000</v>
      </c>
      <c r="X117" s="65">
        <f t="shared" si="17"/>
        <v>3000</v>
      </c>
    </row>
    <row r="118" spans="1:24" ht="17.25" thickBot="1" x14ac:dyDescent="0.35">
      <c r="A118" s="46"/>
      <c r="B118" s="47"/>
      <c r="C118" s="48">
        <f>SUM(C6:C117)</f>
        <v>34844095</v>
      </c>
      <c r="D118" s="70">
        <f>SUM(D6:D117)</f>
        <v>1498296.0849999995</v>
      </c>
      <c r="E118" s="49">
        <v>3216000</v>
      </c>
      <c r="F118" s="50">
        <f>SUM(F6:F117)</f>
        <v>268580</v>
      </c>
      <c r="G118" s="10">
        <f t="shared" ref="G118:R118" si="19">SUM(G6:G117)</f>
        <v>0</v>
      </c>
      <c r="H118" s="11">
        <f t="shared" si="19"/>
        <v>293000</v>
      </c>
      <c r="I118" s="11">
        <f t="shared" si="19"/>
        <v>249750</v>
      </c>
      <c r="J118" s="11">
        <f t="shared" si="19"/>
        <v>212900</v>
      </c>
      <c r="K118" s="11">
        <f t="shared" si="19"/>
        <v>234050</v>
      </c>
      <c r="L118" s="11">
        <f t="shared" si="19"/>
        <v>236500</v>
      </c>
      <c r="M118" s="11">
        <f t="shared" si="19"/>
        <v>292500</v>
      </c>
      <c r="N118" s="11">
        <f>SUM(N6:N117)</f>
        <v>265000</v>
      </c>
      <c r="O118" s="11">
        <f t="shared" si="19"/>
        <v>324100</v>
      </c>
      <c r="P118" s="11">
        <f t="shared" si="19"/>
        <v>0</v>
      </c>
      <c r="Q118" s="11">
        <f t="shared" si="19"/>
        <v>28500</v>
      </c>
      <c r="R118" s="12">
        <f t="shared" si="19"/>
        <v>29500</v>
      </c>
      <c r="S118" s="66">
        <f>SUM(G118:R118)</f>
        <v>2165800</v>
      </c>
      <c r="T118" s="67">
        <f t="shared" si="10"/>
        <v>216580</v>
      </c>
      <c r="U118" s="68">
        <f t="shared" si="18"/>
        <v>542750</v>
      </c>
      <c r="V118" s="68">
        <f t="shared" si="15"/>
        <v>683450</v>
      </c>
      <c r="W118" s="68">
        <f t="shared" si="16"/>
        <v>881600</v>
      </c>
      <c r="X118" s="69">
        <f t="shared" si="17"/>
        <v>58000</v>
      </c>
    </row>
    <row r="119" spans="1:24" x14ac:dyDescent="0.3">
      <c r="F119" s="14"/>
    </row>
  </sheetData>
  <mergeCells count="3">
    <mergeCell ref="C4:F4"/>
    <mergeCell ref="G4:R4"/>
    <mergeCell ref="T4:X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Y120"/>
  <sheetViews>
    <sheetView workbookViewId="0">
      <pane xSplit="7" ySplit="6" topLeftCell="K111" activePane="bottomRight" state="frozen"/>
      <selection pane="topRight" activeCell="H1" sqref="H1"/>
      <selection pane="bottomLeft" activeCell="A6" sqref="A6"/>
      <selection pane="bottomRight" activeCell="F120" sqref="F120"/>
    </sheetView>
  </sheetViews>
  <sheetFormatPr defaultRowHeight="16.5" x14ac:dyDescent="0.3"/>
  <cols>
    <col min="1" max="1" width="4.140625" style="9" customWidth="1"/>
    <col min="2" max="2" width="13.7109375" style="2" bestFit="1" customWidth="1"/>
    <col min="3" max="3" width="11" style="13" bestFit="1" customWidth="1"/>
    <col min="4" max="4" width="10" style="4" bestFit="1" customWidth="1"/>
    <col min="5" max="5" width="10" style="4" customWidth="1"/>
    <col min="6" max="6" width="12.85546875" style="1" customWidth="1"/>
    <col min="7" max="7" width="11.5703125" style="1" bestFit="1" customWidth="1"/>
    <col min="8" max="8" width="9.28515625" style="2" bestFit="1" customWidth="1"/>
    <col min="9" max="9" width="9.28515625" style="3" bestFit="1" customWidth="1"/>
    <col min="10" max="10" width="9.28515625" style="2" bestFit="1" customWidth="1"/>
    <col min="11" max="11" width="10" style="2" bestFit="1" customWidth="1"/>
    <col min="12" max="13" width="9.28515625" style="2" bestFit="1" customWidth="1"/>
    <col min="14" max="14" width="10" style="2" bestFit="1" customWidth="1"/>
    <col min="15" max="15" width="11" style="2" bestFit="1" customWidth="1"/>
    <col min="16" max="17" width="9.28515625" style="2" bestFit="1" customWidth="1"/>
    <col min="18" max="18" width="9.28515625" style="3" bestFit="1" customWidth="1"/>
    <col min="19" max="19" width="9.28515625" style="2" bestFit="1" customWidth="1"/>
    <col min="20" max="20" width="13.28515625" style="2" customWidth="1"/>
    <col min="21" max="21" width="13.28515625" style="4" customWidth="1"/>
    <col min="22" max="25" width="10.85546875" style="4" bestFit="1" customWidth="1"/>
    <col min="26" max="16384" width="9.140625" style="2"/>
  </cols>
  <sheetData>
    <row r="1" spans="1:25" ht="17.25" thickBot="1" x14ac:dyDescent="0.35">
      <c r="D1" s="99" t="s">
        <v>150</v>
      </c>
      <c r="E1" s="100" t="s">
        <v>151</v>
      </c>
    </row>
    <row r="2" spans="1:25" ht="17.25" thickBot="1" x14ac:dyDescent="0.35">
      <c r="A2" s="15"/>
      <c r="B2" s="223" t="s">
        <v>118</v>
      </c>
      <c r="C2" s="224"/>
      <c r="D2" s="229">
        <v>1.18</v>
      </c>
      <c r="E2" s="230"/>
      <c r="F2" s="18"/>
      <c r="G2" s="18"/>
    </row>
    <row r="3" spans="1:25" x14ac:dyDescent="0.3">
      <c r="A3" s="15"/>
      <c r="B3" s="225" t="s">
        <v>121</v>
      </c>
      <c r="C3" s="226"/>
      <c r="D3" s="101">
        <v>0.7</v>
      </c>
      <c r="E3" s="102">
        <v>0.3</v>
      </c>
      <c r="F3" s="18"/>
      <c r="G3" s="18"/>
    </row>
    <row r="4" spans="1:25" ht="17.25" thickBot="1" x14ac:dyDescent="0.35">
      <c r="A4" s="21"/>
      <c r="B4" s="227" t="s">
        <v>122</v>
      </c>
      <c r="C4" s="228"/>
      <c r="D4" s="98">
        <v>2</v>
      </c>
      <c r="E4" s="23">
        <v>2</v>
      </c>
      <c r="F4" s="18"/>
      <c r="G4" s="18"/>
      <c r="T4" s="47"/>
      <c r="U4" s="51"/>
      <c r="V4" s="51"/>
      <c r="W4" s="51"/>
      <c r="X4" s="51"/>
      <c r="Y4" s="51"/>
    </row>
    <row r="5" spans="1:25" ht="17.25" thickBot="1" x14ac:dyDescent="0.35">
      <c r="A5" s="24"/>
      <c r="B5" s="25"/>
      <c r="C5" s="220" t="s">
        <v>137</v>
      </c>
      <c r="D5" s="221"/>
      <c r="E5" s="221"/>
      <c r="F5" s="221"/>
      <c r="G5" s="222"/>
      <c r="H5" s="217" t="s">
        <v>130</v>
      </c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9"/>
      <c r="T5" s="52"/>
      <c r="U5" s="214" t="s">
        <v>129</v>
      </c>
      <c r="V5" s="215"/>
      <c r="W5" s="215"/>
      <c r="X5" s="215"/>
      <c r="Y5" s="216"/>
    </row>
    <row r="6" spans="1:25" s="7" customFormat="1" ht="63.75" customHeight="1" thickBot="1" x14ac:dyDescent="0.3">
      <c r="A6" s="26" t="s">
        <v>0</v>
      </c>
      <c r="B6" s="27" t="s">
        <v>1</v>
      </c>
      <c r="C6" s="28" t="s">
        <v>155</v>
      </c>
      <c r="D6" s="28" t="s">
        <v>278</v>
      </c>
      <c r="E6" s="30" t="s">
        <v>279</v>
      </c>
      <c r="F6" s="30" t="s">
        <v>131</v>
      </c>
      <c r="G6" s="31" t="s">
        <v>148</v>
      </c>
      <c r="H6" s="140">
        <v>42005</v>
      </c>
      <c r="I6" s="116">
        <f>H6+31</f>
        <v>42036</v>
      </c>
      <c r="J6" s="116">
        <f t="shared" ref="J6:S6" si="0">I6+31</f>
        <v>42067</v>
      </c>
      <c r="K6" s="116">
        <f t="shared" si="0"/>
        <v>42098</v>
      </c>
      <c r="L6" s="116">
        <f t="shared" si="0"/>
        <v>42129</v>
      </c>
      <c r="M6" s="116">
        <f t="shared" si="0"/>
        <v>42160</v>
      </c>
      <c r="N6" s="116">
        <f t="shared" si="0"/>
        <v>42191</v>
      </c>
      <c r="O6" s="116">
        <f t="shared" si="0"/>
        <v>42222</v>
      </c>
      <c r="P6" s="116">
        <f t="shared" si="0"/>
        <v>42253</v>
      </c>
      <c r="Q6" s="116">
        <f t="shared" si="0"/>
        <v>42284</v>
      </c>
      <c r="R6" s="116">
        <f t="shared" si="0"/>
        <v>42315</v>
      </c>
      <c r="S6" s="116">
        <f t="shared" si="0"/>
        <v>42346</v>
      </c>
      <c r="T6" s="53" t="s">
        <v>126</v>
      </c>
      <c r="U6" s="54" t="s">
        <v>128</v>
      </c>
      <c r="V6" s="55" t="s">
        <v>133</v>
      </c>
      <c r="W6" s="55" t="s">
        <v>134</v>
      </c>
      <c r="X6" s="55" t="s">
        <v>135</v>
      </c>
      <c r="Y6" s="56" t="s">
        <v>136</v>
      </c>
    </row>
    <row r="7" spans="1:25" x14ac:dyDescent="0.3">
      <c r="A7" s="32">
        <v>1</v>
      </c>
      <c r="B7" s="33" t="s">
        <v>4</v>
      </c>
      <c r="C7" s="34">
        <f>Measles!C6</f>
        <v>109039</v>
      </c>
      <c r="D7" s="75">
        <f>C7*0.05</f>
        <v>5451.9500000000007</v>
      </c>
      <c r="E7" s="75">
        <f>C7*0.022</f>
        <v>2398.8579999999997</v>
      </c>
      <c r="F7" s="75">
        <f>+((D7+E7)/($D$119+$E$119))*$F$119</f>
        <v>16089.498622363419</v>
      </c>
      <c r="G7" s="141">
        <f>CEILING((F7/12),20)</f>
        <v>1360</v>
      </c>
      <c r="H7" s="8"/>
      <c r="I7" s="8">
        <v>1600</v>
      </c>
      <c r="J7" s="8">
        <v>1600</v>
      </c>
      <c r="K7" s="8">
        <v>800</v>
      </c>
      <c r="L7" s="8">
        <v>400</v>
      </c>
      <c r="M7" s="8">
        <v>1600</v>
      </c>
      <c r="N7" s="8">
        <v>1600</v>
      </c>
      <c r="O7" s="8">
        <v>1200</v>
      </c>
      <c r="P7" s="8">
        <v>400</v>
      </c>
      <c r="Q7" s="8">
        <v>800</v>
      </c>
      <c r="R7" s="8">
        <v>800</v>
      </c>
      <c r="S7" s="8">
        <v>400</v>
      </c>
      <c r="T7" s="117">
        <f>SUM(H7:S7)</f>
        <v>11200</v>
      </c>
      <c r="U7" s="57">
        <f t="shared" ref="U7:U70" si="1">IFERROR((SUMIF(H7:S7,"&gt;0" )/COUNTIF(H7:S7,"&gt;0")),"")</f>
        <v>1018.1818181818181</v>
      </c>
      <c r="V7" s="58">
        <f>SUM(H7:J7)</f>
        <v>3200</v>
      </c>
      <c r="W7" s="58">
        <f>SUM(K7:M7)</f>
        <v>2800</v>
      </c>
      <c r="X7" s="58">
        <f>SUM(N7:P7)</f>
        <v>3200</v>
      </c>
      <c r="Y7" s="59">
        <f>SUM(Q7:S7)</f>
        <v>2000</v>
      </c>
    </row>
    <row r="8" spans="1:25" x14ac:dyDescent="0.3">
      <c r="A8" s="38">
        <v>2</v>
      </c>
      <c r="B8" s="39" t="s">
        <v>5</v>
      </c>
      <c r="C8" s="34">
        <f>Measles!C7</f>
        <v>232813</v>
      </c>
      <c r="D8" s="41">
        <f t="shared" ref="D8:D71" si="2">C8*0.05</f>
        <v>11640.650000000001</v>
      </c>
      <c r="E8" s="41">
        <f t="shared" ref="E8:E71" si="3">C8*0.022</f>
        <v>5121.8859999999995</v>
      </c>
      <c r="F8" s="41">
        <f t="shared" ref="F8:F71" si="4">+((D8+E8)/($D$119+$E$119))*$F$119</f>
        <v>34353.253815316486</v>
      </c>
      <c r="G8" s="139">
        <f t="shared" ref="G8:G71" si="5">CEILING((F8/12),20)</f>
        <v>2880</v>
      </c>
      <c r="H8" s="8"/>
      <c r="I8" s="8">
        <v>3200</v>
      </c>
      <c r="J8" s="8">
        <v>0</v>
      </c>
      <c r="K8" s="8">
        <v>0</v>
      </c>
      <c r="L8" s="8">
        <v>3200</v>
      </c>
      <c r="M8" s="8">
        <v>3200</v>
      </c>
      <c r="N8" s="8">
        <v>3200</v>
      </c>
      <c r="O8" s="8">
        <v>0</v>
      </c>
      <c r="P8" s="8">
        <v>0</v>
      </c>
      <c r="Q8" s="8">
        <v>3200</v>
      </c>
      <c r="R8" s="8">
        <v>1600</v>
      </c>
      <c r="S8" s="8">
        <v>400</v>
      </c>
      <c r="T8" s="118">
        <f t="shared" ref="T8:T71" si="6">SUM(H8:S8)</f>
        <v>18000</v>
      </c>
      <c r="U8" s="60">
        <f t="shared" si="1"/>
        <v>2571.4285714285716</v>
      </c>
      <c r="V8" s="61">
        <f>SUM(H8:J8)</f>
        <v>3200</v>
      </c>
      <c r="W8" s="61">
        <f t="shared" ref="W8:W71" si="7">SUM(K8:M8)</f>
        <v>6400</v>
      </c>
      <c r="X8" s="61">
        <f t="shared" ref="X8:X71" si="8">SUM(N8:P8)</f>
        <v>3200</v>
      </c>
      <c r="Y8" s="62">
        <f t="shared" ref="Y8:Y71" si="9">SUM(Q8:S8)</f>
        <v>5200</v>
      </c>
    </row>
    <row r="9" spans="1:25" x14ac:dyDescent="0.3">
      <c r="A9" s="38">
        <v>3</v>
      </c>
      <c r="B9" s="39" t="s">
        <v>6</v>
      </c>
      <c r="C9" s="34">
        <f>Measles!C8</f>
        <v>227486</v>
      </c>
      <c r="D9" s="41">
        <f t="shared" si="2"/>
        <v>11374.300000000001</v>
      </c>
      <c r="E9" s="41">
        <f t="shared" si="3"/>
        <v>5004.692</v>
      </c>
      <c r="F9" s="41">
        <f t="shared" si="4"/>
        <v>33567.216166756523</v>
      </c>
      <c r="G9" s="142">
        <f t="shared" si="5"/>
        <v>2800</v>
      </c>
      <c r="H9" s="8"/>
      <c r="I9" s="8">
        <v>2800</v>
      </c>
      <c r="J9" s="8">
        <v>2800</v>
      </c>
      <c r="K9" s="8">
        <v>0</v>
      </c>
      <c r="L9" s="8">
        <v>2800</v>
      </c>
      <c r="M9" s="8">
        <v>2800</v>
      </c>
      <c r="N9" s="8">
        <v>2800</v>
      </c>
      <c r="O9" s="8">
        <v>2800</v>
      </c>
      <c r="P9" s="8">
        <v>2800</v>
      </c>
      <c r="Q9" s="8">
        <v>2800</v>
      </c>
      <c r="R9" s="8">
        <v>400</v>
      </c>
      <c r="S9" s="8">
        <v>800</v>
      </c>
      <c r="T9" s="118">
        <f t="shared" si="6"/>
        <v>23600</v>
      </c>
      <c r="U9" s="60">
        <f t="shared" si="1"/>
        <v>2360</v>
      </c>
      <c r="V9" s="61">
        <f t="shared" ref="V9:V72" si="10">SUM(H9:J9)</f>
        <v>5600</v>
      </c>
      <c r="W9" s="61">
        <f t="shared" si="7"/>
        <v>5600</v>
      </c>
      <c r="X9" s="61">
        <f t="shared" si="8"/>
        <v>8400</v>
      </c>
      <c r="Y9" s="62">
        <f t="shared" si="9"/>
        <v>4000</v>
      </c>
    </row>
    <row r="10" spans="1:25" x14ac:dyDescent="0.3">
      <c r="A10" s="38">
        <v>4</v>
      </c>
      <c r="B10" s="39" t="s">
        <v>7</v>
      </c>
      <c r="C10" s="34">
        <f>Measles!C9</f>
        <v>225327</v>
      </c>
      <c r="D10" s="41">
        <f t="shared" si="2"/>
        <v>11266.35</v>
      </c>
      <c r="E10" s="41">
        <f t="shared" si="3"/>
        <v>4957.1939999999995</v>
      </c>
      <c r="F10" s="41">
        <f t="shared" si="4"/>
        <v>33248.639991941243</v>
      </c>
      <c r="G10" s="142">
        <f t="shared" si="5"/>
        <v>2780</v>
      </c>
      <c r="H10" s="8"/>
      <c r="I10" s="8">
        <v>2800</v>
      </c>
      <c r="J10" s="8">
        <v>2800</v>
      </c>
      <c r="K10" s="8">
        <v>2800</v>
      </c>
      <c r="L10" s="8">
        <v>2800</v>
      </c>
      <c r="M10" s="8">
        <v>1200</v>
      </c>
      <c r="N10" s="8">
        <v>1600</v>
      </c>
      <c r="O10" s="8">
        <v>2800</v>
      </c>
      <c r="P10" s="8">
        <v>2800</v>
      </c>
      <c r="Q10" s="8">
        <v>2800</v>
      </c>
      <c r="R10" s="8">
        <v>2800</v>
      </c>
      <c r="S10" s="8">
        <v>2800</v>
      </c>
      <c r="T10" s="118">
        <f t="shared" si="6"/>
        <v>28000</v>
      </c>
      <c r="U10" s="60">
        <f t="shared" si="1"/>
        <v>2545.4545454545455</v>
      </c>
      <c r="V10" s="61">
        <f t="shared" si="10"/>
        <v>5600</v>
      </c>
      <c r="W10" s="61">
        <f t="shared" si="7"/>
        <v>6800</v>
      </c>
      <c r="X10" s="61">
        <f t="shared" si="8"/>
        <v>7200</v>
      </c>
      <c r="Y10" s="62">
        <f t="shared" si="9"/>
        <v>8400</v>
      </c>
    </row>
    <row r="11" spans="1:25" x14ac:dyDescent="0.3">
      <c r="A11" s="38">
        <v>5</v>
      </c>
      <c r="B11" s="39" t="s">
        <v>8</v>
      </c>
      <c r="C11" s="34">
        <f>Measles!C10</f>
        <v>146904</v>
      </c>
      <c r="D11" s="41">
        <f t="shared" si="2"/>
        <v>7345.2000000000007</v>
      </c>
      <c r="E11" s="41">
        <f t="shared" si="3"/>
        <v>3231.8879999999999</v>
      </c>
      <c r="F11" s="41">
        <f t="shared" si="4"/>
        <v>21676.755157509473</v>
      </c>
      <c r="G11" s="142">
        <f t="shared" si="5"/>
        <v>1820</v>
      </c>
      <c r="H11" s="8"/>
      <c r="I11" s="8">
        <v>2000</v>
      </c>
      <c r="J11" s="8">
        <v>0</v>
      </c>
      <c r="K11" s="8">
        <v>2000</v>
      </c>
      <c r="L11" s="8">
        <v>2000</v>
      </c>
      <c r="M11" s="8">
        <v>1200</v>
      </c>
      <c r="N11" s="8">
        <v>2000</v>
      </c>
      <c r="O11" s="8">
        <v>1600</v>
      </c>
      <c r="P11" s="8">
        <v>800</v>
      </c>
      <c r="Q11" s="8">
        <v>2000</v>
      </c>
      <c r="R11" s="8">
        <v>2000</v>
      </c>
      <c r="S11" s="8">
        <v>400</v>
      </c>
      <c r="T11" s="118">
        <f t="shared" si="6"/>
        <v>16000</v>
      </c>
      <c r="U11" s="60">
        <f t="shared" si="1"/>
        <v>1600</v>
      </c>
      <c r="V11" s="61">
        <f t="shared" si="10"/>
        <v>2000</v>
      </c>
      <c r="W11" s="61">
        <f t="shared" si="7"/>
        <v>5200</v>
      </c>
      <c r="X11" s="61">
        <f t="shared" si="8"/>
        <v>4400</v>
      </c>
      <c r="Y11" s="62">
        <f t="shared" si="9"/>
        <v>4400</v>
      </c>
    </row>
    <row r="12" spans="1:25" x14ac:dyDescent="0.3">
      <c r="A12" s="38">
        <v>6</v>
      </c>
      <c r="B12" s="39" t="s">
        <v>9</v>
      </c>
      <c r="C12" s="34">
        <f>Measles!C11</f>
        <v>111758</v>
      </c>
      <c r="D12" s="41">
        <f t="shared" si="2"/>
        <v>5587.9000000000005</v>
      </c>
      <c r="E12" s="41">
        <f t="shared" si="3"/>
        <v>2458.6759999999999</v>
      </c>
      <c r="F12" s="41">
        <f t="shared" si="4"/>
        <v>16490.706875870936</v>
      </c>
      <c r="G12" s="142">
        <f t="shared" si="5"/>
        <v>1380</v>
      </c>
      <c r="H12" s="8"/>
      <c r="I12" s="8">
        <v>1600</v>
      </c>
      <c r="J12" s="8">
        <v>0</v>
      </c>
      <c r="K12" s="8">
        <v>1600</v>
      </c>
      <c r="L12" s="8">
        <v>1600</v>
      </c>
      <c r="M12" s="8">
        <v>0</v>
      </c>
      <c r="N12" s="8">
        <v>1600</v>
      </c>
      <c r="O12" s="8">
        <v>1200</v>
      </c>
      <c r="P12" s="8">
        <v>1600</v>
      </c>
      <c r="Q12" s="8">
        <v>1600</v>
      </c>
      <c r="R12" s="8">
        <v>0</v>
      </c>
      <c r="S12" s="8">
        <v>800</v>
      </c>
      <c r="T12" s="118">
        <f t="shared" si="6"/>
        <v>11600</v>
      </c>
      <c r="U12" s="60">
        <f t="shared" si="1"/>
        <v>1450</v>
      </c>
      <c r="V12" s="61">
        <f t="shared" si="10"/>
        <v>1600</v>
      </c>
      <c r="W12" s="61">
        <f t="shared" si="7"/>
        <v>3200</v>
      </c>
      <c r="X12" s="61">
        <f t="shared" si="8"/>
        <v>4400</v>
      </c>
      <c r="Y12" s="62">
        <f t="shared" si="9"/>
        <v>2400</v>
      </c>
    </row>
    <row r="13" spans="1:25" x14ac:dyDescent="0.3">
      <c r="A13" s="38">
        <v>7</v>
      </c>
      <c r="B13" s="39" t="s">
        <v>10</v>
      </c>
      <c r="C13" s="34">
        <f>Measles!C12</f>
        <v>270601</v>
      </c>
      <c r="D13" s="41">
        <f t="shared" si="2"/>
        <v>13530.050000000001</v>
      </c>
      <c r="E13" s="41">
        <f t="shared" si="3"/>
        <v>5953.2219999999998</v>
      </c>
      <c r="F13" s="41">
        <f t="shared" si="4"/>
        <v>39929.148439642362</v>
      </c>
      <c r="G13" s="142">
        <f t="shared" si="5"/>
        <v>3340</v>
      </c>
      <c r="H13" s="8"/>
      <c r="I13" s="8">
        <v>3600</v>
      </c>
      <c r="J13" s="8">
        <v>0</v>
      </c>
      <c r="K13" s="8">
        <v>2800</v>
      </c>
      <c r="L13" s="8">
        <v>3600</v>
      </c>
      <c r="M13" s="8">
        <v>3200</v>
      </c>
      <c r="N13" s="8">
        <v>3600</v>
      </c>
      <c r="O13" s="8">
        <v>3600</v>
      </c>
      <c r="P13" s="8">
        <v>3600</v>
      </c>
      <c r="Q13" s="8">
        <v>3600</v>
      </c>
      <c r="R13" s="8">
        <v>3200</v>
      </c>
      <c r="S13" s="8">
        <v>3600</v>
      </c>
      <c r="T13" s="118">
        <f t="shared" si="6"/>
        <v>34400</v>
      </c>
      <c r="U13" s="60">
        <f t="shared" si="1"/>
        <v>3440</v>
      </c>
      <c r="V13" s="61">
        <f t="shared" si="10"/>
        <v>3600</v>
      </c>
      <c r="W13" s="61">
        <f t="shared" si="7"/>
        <v>9600</v>
      </c>
      <c r="X13" s="61">
        <f t="shared" si="8"/>
        <v>10800</v>
      </c>
      <c r="Y13" s="62">
        <f t="shared" si="9"/>
        <v>10400</v>
      </c>
    </row>
    <row r="14" spans="1:25" x14ac:dyDescent="0.3">
      <c r="A14" s="38">
        <v>8</v>
      </c>
      <c r="B14" s="39" t="s">
        <v>11</v>
      </c>
      <c r="C14" s="34">
        <f>Measles!C13</f>
        <v>190516</v>
      </c>
      <c r="D14" s="41">
        <f>C14*0.05</f>
        <v>9525.8000000000011</v>
      </c>
      <c r="E14" s="41">
        <f t="shared" si="3"/>
        <v>4191.3519999999999</v>
      </c>
      <c r="F14" s="41">
        <f t="shared" si="4"/>
        <v>28112.023400234681</v>
      </c>
      <c r="G14" s="142">
        <f t="shared" si="5"/>
        <v>2360</v>
      </c>
      <c r="H14" s="8"/>
      <c r="I14" s="8">
        <v>2400</v>
      </c>
      <c r="J14" s="8">
        <v>0</v>
      </c>
      <c r="K14" s="8">
        <v>1600</v>
      </c>
      <c r="L14" s="8">
        <v>2000</v>
      </c>
      <c r="M14" s="8">
        <v>2400</v>
      </c>
      <c r="N14" s="8">
        <v>2400</v>
      </c>
      <c r="O14" s="8">
        <v>1200</v>
      </c>
      <c r="P14" s="8">
        <v>1600</v>
      </c>
      <c r="Q14" s="8">
        <v>2400</v>
      </c>
      <c r="R14" s="8">
        <v>2400</v>
      </c>
      <c r="S14" s="8">
        <v>2000</v>
      </c>
      <c r="T14" s="118">
        <f t="shared" si="6"/>
        <v>20400</v>
      </c>
      <c r="U14" s="60">
        <f t="shared" si="1"/>
        <v>2040</v>
      </c>
      <c r="V14" s="61">
        <f t="shared" si="10"/>
        <v>2400</v>
      </c>
      <c r="W14" s="61">
        <f t="shared" si="7"/>
        <v>6000</v>
      </c>
      <c r="X14" s="61">
        <f t="shared" si="8"/>
        <v>5200</v>
      </c>
      <c r="Y14" s="62">
        <f t="shared" si="9"/>
        <v>6800</v>
      </c>
    </row>
    <row r="15" spans="1:25" x14ac:dyDescent="0.3">
      <c r="A15" s="38">
        <v>9</v>
      </c>
      <c r="B15" s="39" t="s">
        <v>12</v>
      </c>
      <c r="C15" s="34">
        <f>Measles!C14</f>
        <v>368786</v>
      </c>
      <c r="D15" s="41">
        <f t="shared" si="2"/>
        <v>18439.3</v>
      </c>
      <c r="E15" s="41">
        <f t="shared" si="3"/>
        <v>8113.2919999999995</v>
      </c>
      <c r="F15" s="41">
        <f t="shared" si="4"/>
        <v>54417.060308210035</v>
      </c>
      <c r="G15" s="142">
        <f t="shared" si="5"/>
        <v>4540</v>
      </c>
      <c r="H15" s="8"/>
      <c r="I15" s="8">
        <v>4800</v>
      </c>
      <c r="J15" s="8">
        <v>0</v>
      </c>
      <c r="K15" s="8">
        <v>0</v>
      </c>
      <c r="L15" s="8">
        <v>0</v>
      </c>
      <c r="M15" s="8">
        <v>3600</v>
      </c>
      <c r="N15" s="8">
        <v>4800</v>
      </c>
      <c r="O15" s="8">
        <v>1600</v>
      </c>
      <c r="P15" s="8">
        <v>2000</v>
      </c>
      <c r="Q15" s="8">
        <v>4800</v>
      </c>
      <c r="R15" s="8">
        <v>4800</v>
      </c>
      <c r="S15" s="8">
        <v>3200</v>
      </c>
      <c r="T15" s="118">
        <f t="shared" si="6"/>
        <v>29600</v>
      </c>
      <c r="U15" s="60">
        <f t="shared" si="1"/>
        <v>3700</v>
      </c>
      <c r="V15" s="61">
        <f t="shared" si="10"/>
        <v>4800</v>
      </c>
      <c r="W15" s="61">
        <f t="shared" si="7"/>
        <v>3600</v>
      </c>
      <c r="X15" s="61">
        <f t="shared" si="8"/>
        <v>8400</v>
      </c>
      <c r="Y15" s="62">
        <f t="shared" si="9"/>
        <v>12800</v>
      </c>
    </row>
    <row r="16" spans="1:25" x14ac:dyDescent="0.3">
      <c r="A16" s="38">
        <v>10</v>
      </c>
      <c r="B16" s="39" t="s">
        <v>13</v>
      </c>
      <c r="C16" s="34">
        <f>Measles!C15</f>
        <v>785189</v>
      </c>
      <c r="D16" s="41">
        <f t="shared" si="2"/>
        <v>39259.450000000004</v>
      </c>
      <c r="E16" s="41">
        <f t="shared" si="3"/>
        <v>17274.157999999999</v>
      </c>
      <c r="F16" s="41">
        <f t="shared" si="4"/>
        <v>115860.35577907822</v>
      </c>
      <c r="G16" s="142">
        <f t="shared" si="5"/>
        <v>9660</v>
      </c>
      <c r="H16" s="8"/>
      <c r="I16" s="8">
        <v>10000</v>
      </c>
      <c r="J16" s="8">
        <v>6000</v>
      </c>
      <c r="K16" s="8">
        <v>0</v>
      </c>
      <c r="L16" s="8">
        <v>0</v>
      </c>
      <c r="M16" s="8">
        <v>0</v>
      </c>
      <c r="N16" s="8">
        <v>10000</v>
      </c>
      <c r="O16" s="8">
        <v>6000</v>
      </c>
      <c r="P16" s="8">
        <v>3200</v>
      </c>
      <c r="Q16" s="8">
        <v>0</v>
      </c>
      <c r="R16" s="8">
        <v>0</v>
      </c>
      <c r="S16" s="8">
        <v>2000</v>
      </c>
      <c r="T16" s="118">
        <f t="shared" si="6"/>
        <v>37200</v>
      </c>
      <c r="U16" s="60">
        <f t="shared" si="1"/>
        <v>6200</v>
      </c>
      <c r="V16" s="61">
        <f t="shared" si="10"/>
        <v>16000</v>
      </c>
      <c r="W16" s="61">
        <f t="shared" si="7"/>
        <v>0</v>
      </c>
      <c r="X16" s="61">
        <f t="shared" si="8"/>
        <v>19200</v>
      </c>
      <c r="Y16" s="62">
        <f t="shared" si="9"/>
        <v>2000</v>
      </c>
    </row>
    <row r="17" spans="1:25" x14ac:dyDescent="0.3">
      <c r="A17" s="38">
        <v>11</v>
      </c>
      <c r="B17" s="39" t="s">
        <v>14</v>
      </c>
      <c r="C17" s="34">
        <f>Measles!C16</f>
        <v>208439</v>
      </c>
      <c r="D17" s="41">
        <f t="shared" si="2"/>
        <v>10421.950000000001</v>
      </c>
      <c r="E17" s="41">
        <f t="shared" si="3"/>
        <v>4585.6579999999994</v>
      </c>
      <c r="F17" s="41">
        <f t="shared" si="4"/>
        <v>30756.692590236598</v>
      </c>
      <c r="G17" s="142">
        <f t="shared" si="5"/>
        <v>2580</v>
      </c>
      <c r="H17" s="8"/>
      <c r="I17" s="8">
        <v>2800</v>
      </c>
      <c r="J17" s="8">
        <v>0</v>
      </c>
      <c r="K17" s="8">
        <v>0</v>
      </c>
      <c r="L17" s="8">
        <v>0</v>
      </c>
      <c r="M17" s="8">
        <v>0</v>
      </c>
      <c r="N17" s="8">
        <v>2800</v>
      </c>
      <c r="O17" s="8">
        <v>1600</v>
      </c>
      <c r="P17" s="8">
        <v>2800</v>
      </c>
      <c r="Q17" s="8">
        <v>2800</v>
      </c>
      <c r="R17" s="8">
        <v>2000</v>
      </c>
      <c r="S17" s="8">
        <v>800</v>
      </c>
      <c r="T17" s="118">
        <f t="shared" si="6"/>
        <v>15600</v>
      </c>
      <c r="U17" s="60">
        <f t="shared" si="1"/>
        <v>2228.5714285714284</v>
      </c>
      <c r="V17" s="61">
        <f t="shared" si="10"/>
        <v>2800</v>
      </c>
      <c r="W17" s="61">
        <f t="shared" si="7"/>
        <v>0</v>
      </c>
      <c r="X17" s="61">
        <f t="shared" si="8"/>
        <v>7200</v>
      </c>
      <c r="Y17" s="62">
        <f t="shared" si="9"/>
        <v>5600</v>
      </c>
    </row>
    <row r="18" spans="1:25" x14ac:dyDescent="0.3">
      <c r="A18" s="38">
        <v>12</v>
      </c>
      <c r="B18" s="39" t="s">
        <v>15</v>
      </c>
      <c r="C18" s="34">
        <f>Measles!C17</f>
        <v>211683</v>
      </c>
      <c r="D18" s="41">
        <f t="shared" si="2"/>
        <v>10584.150000000001</v>
      </c>
      <c r="E18" s="41">
        <f t="shared" si="3"/>
        <v>4657.0259999999998</v>
      </c>
      <c r="F18" s="41">
        <f t="shared" si="4"/>
        <v>31235.368417518097</v>
      </c>
      <c r="G18" s="142">
        <f t="shared" si="5"/>
        <v>2620</v>
      </c>
      <c r="H18" s="8"/>
      <c r="I18" s="8">
        <v>2800</v>
      </c>
      <c r="J18" s="8">
        <v>2800</v>
      </c>
      <c r="K18" s="8">
        <v>0</v>
      </c>
      <c r="L18" s="8">
        <v>0</v>
      </c>
      <c r="M18" s="8">
        <v>2800</v>
      </c>
      <c r="N18" s="8">
        <v>2800</v>
      </c>
      <c r="O18" s="8">
        <v>2000</v>
      </c>
      <c r="P18" s="8">
        <v>1200</v>
      </c>
      <c r="Q18" s="8">
        <v>2800</v>
      </c>
      <c r="R18" s="8">
        <v>2800</v>
      </c>
      <c r="S18" s="8">
        <v>0</v>
      </c>
      <c r="T18" s="118">
        <f t="shared" si="6"/>
        <v>20000</v>
      </c>
      <c r="U18" s="60">
        <f t="shared" si="1"/>
        <v>2500</v>
      </c>
      <c r="V18" s="61">
        <f t="shared" si="10"/>
        <v>5600</v>
      </c>
      <c r="W18" s="61">
        <f t="shared" si="7"/>
        <v>2800</v>
      </c>
      <c r="X18" s="61">
        <f t="shared" si="8"/>
        <v>6000</v>
      </c>
      <c r="Y18" s="62">
        <f t="shared" si="9"/>
        <v>5600</v>
      </c>
    </row>
    <row r="19" spans="1:25" x14ac:dyDescent="0.3">
      <c r="A19" s="38">
        <v>13</v>
      </c>
      <c r="B19" s="39" t="s">
        <v>16</v>
      </c>
      <c r="C19" s="34">
        <f>Measles!C18</f>
        <v>390076</v>
      </c>
      <c r="D19" s="41">
        <f t="shared" si="2"/>
        <v>19503.8</v>
      </c>
      <c r="E19" s="41">
        <f t="shared" si="3"/>
        <v>8581.6719999999987</v>
      </c>
      <c r="F19" s="41">
        <f t="shared" si="4"/>
        <v>57558.554871349079</v>
      </c>
      <c r="G19" s="142">
        <f t="shared" si="5"/>
        <v>4800</v>
      </c>
      <c r="H19" s="8"/>
      <c r="I19" s="8">
        <v>4800</v>
      </c>
      <c r="J19" s="8">
        <v>1200</v>
      </c>
      <c r="K19" s="8">
        <v>1200</v>
      </c>
      <c r="L19" s="8">
        <v>1200</v>
      </c>
      <c r="M19" s="8">
        <v>24800</v>
      </c>
      <c r="N19" s="8">
        <v>4000</v>
      </c>
      <c r="O19" s="8">
        <v>0</v>
      </c>
      <c r="P19" s="8">
        <v>2000</v>
      </c>
      <c r="Q19" s="8">
        <v>4800</v>
      </c>
      <c r="R19" s="8">
        <v>4800</v>
      </c>
      <c r="S19" s="8">
        <v>4800</v>
      </c>
      <c r="T19" s="118">
        <f t="shared" si="6"/>
        <v>53600</v>
      </c>
      <c r="U19" s="60">
        <f t="shared" si="1"/>
        <v>5360</v>
      </c>
      <c r="V19" s="61">
        <f t="shared" si="10"/>
        <v>6000</v>
      </c>
      <c r="W19" s="61">
        <f t="shared" si="7"/>
        <v>27200</v>
      </c>
      <c r="X19" s="61">
        <f t="shared" si="8"/>
        <v>6000</v>
      </c>
      <c r="Y19" s="62">
        <f t="shared" si="9"/>
        <v>14400</v>
      </c>
    </row>
    <row r="20" spans="1:25" x14ac:dyDescent="0.3">
      <c r="A20" s="38">
        <v>14</v>
      </c>
      <c r="B20" s="39" t="s">
        <v>17</v>
      </c>
      <c r="C20" s="34">
        <f>Measles!C19</f>
        <v>124044</v>
      </c>
      <c r="D20" s="41">
        <f t="shared" si="2"/>
        <v>6202.2000000000007</v>
      </c>
      <c r="E20" s="41">
        <f t="shared" si="3"/>
        <v>2728.9679999999998</v>
      </c>
      <c r="F20" s="41">
        <f t="shared" si="4"/>
        <v>18303.595659465402</v>
      </c>
      <c r="G20" s="142">
        <f t="shared" si="5"/>
        <v>1540</v>
      </c>
      <c r="H20" s="8"/>
      <c r="I20" s="8">
        <v>1600</v>
      </c>
      <c r="J20" s="8">
        <v>0</v>
      </c>
      <c r="K20" s="8">
        <v>0</v>
      </c>
      <c r="L20" s="8">
        <v>1600</v>
      </c>
      <c r="M20" s="8">
        <v>0</v>
      </c>
      <c r="N20" s="8">
        <v>1600</v>
      </c>
      <c r="O20" s="8">
        <v>0</v>
      </c>
      <c r="P20" s="8">
        <v>1600</v>
      </c>
      <c r="Q20" s="8">
        <v>1600</v>
      </c>
      <c r="R20" s="8">
        <v>1600</v>
      </c>
      <c r="S20" s="8">
        <v>400</v>
      </c>
      <c r="T20" s="118">
        <f t="shared" si="6"/>
        <v>10000</v>
      </c>
      <c r="U20" s="60">
        <f t="shared" si="1"/>
        <v>1428.5714285714287</v>
      </c>
      <c r="V20" s="61">
        <f t="shared" si="10"/>
        <v>1600</v>
      </c>
      <c r="W20" s="61">
        <f t="shared" si="7"/>
        <v>1600</v>
      </c>
      <c r="X20" s="61">
        <f t="shared" si="8"/>
        <v>3200</v>
      </c>
      <c r="Y20" s="62">
        <f t="shared" si="9"/>
        <v>3600</v>
      </c>
    </row>
    <row r="21" spans="1:25" x14ac:dyDescent="0.3">
      <c r="A21" s="38">
        <v>15</v>
      </c>
      <c r="B21" s="39" t="s">
        <v>18</v>
      </c>
      <c r="C21" s="34">
        <f>Measles!C20</f>
        <v>436406</v>
      </c>
      <c r="D21" s="41">
        <f t="shared" si="2"/>
        <v>21820.300000000003</v>
      </c>
      <c r="E21" s="41">
        <f t="shared" si="3"/>
        <v>9600.9319999999989</v>
      </c>
      <c r="F21" s="41">
        <f t="shared" si="4"/>
        <v>64394.88381029843</v>
      </c>
      <c r="G21" s="142">
        <f t="shared" si="5"/>
        <v>5380</v>
      </c>
      <c r="H21" s="8"/>
      <c r="I21" s="8">
        <v>5600</v>
      </c>
      <c r="J21" s="8">
        <v>3200</v>
      </c>
      <c r="K21" s="8">
        <v>5600</v>
      </c>
      <c r="L21" s="8">
        <v>4400</v>
      </c>
      <c r="M21" s="8">
        <v>1600</v>
      </c>
      <c r="N21" s="8">
        <v>5600</v>
      </c>
      <c r="O21" s="8">
        <v>5200</v>
      </c>
      <c r="P21" s="8">
        <v>4400</v>
      </c>
      <c r="Q21" s="8">
        <v>5600</v>
      </c>
      <c r="R21" s="8">
        <v>5600</v>
      </c>
      <c r="S21" s="8">
        <v>0</v>
      </c>
      <c r="T21" s="118">
        <f t="shared" si="6"/>
        <v>46800</v>
      </c>
      <c r="U21" s="60">
        <f t="shared" si="1"/>
        <v>4680</v>
      </c>
      <c r="V21" s="61">
        <f t="shared" si="10"/>
        <v>8800</v>
      </c>
      <c r="W21" s="61">
        <f t="shared" si="7"/>
        <v>11600</v>
      </c>
      <c r="X21" s="61">
        <f t="shared" si="8"/>
        <v>15200</v>
      </c>
      <c r="Y21" s="62">
        <f t="shared" si="9"/>
        <v>11200</v>
      </c>
    </row>
    <row r="22" spans="1:25" x14ac:dyDescent="0.3">
      <c r="A22" s="38">
        <v>16</v>
      </c>
      <c r="B22" s="39" t="s">
        <v>19</v>
      </c>
      <c r="C22" s="34">
        <f>Measles!C21</f>
        <v>188918</v>
      </c>
      <c r="D22" s="41">
        <f t="shared" si="2"/>
        <v>9445.9</v>
      </c>
      <c r="E22" s="41">
        <f t="shared" si="3"/>
        <v>4156.1959999999999</v>
      </c>
      <c r="F22" s="41">
        <f t="shared" si="4"/>
        <v>27876.226861395022</v>
      </c>
      <c r="G22" s="142">
        <f t="shared" si="5"/>
        <v>2340</v>
      </c>
      <c r="H22" s="8"/>
      <c r="I22" s="8">
        <v>2400</v>
      </c>
      <c r="J22" s="8">
        <v>0</v>
      </c>
      <c r="K22" s="8">
        <v>2400</v>
      </c>
      <c r="L22" s="8">
        <v>2000</v>
      </c>
      <c r="M22" s="8">
        <v>2400</v>
      </c>
      <c r="N22" s="8">
        <v>2400</v>
      </c>
      <c r="O22" s="8">
        <v>2000</v>
      </c>
      <c r="P22" s="8">
        <v>2400</v>
      </c>
      <c r="Q22" s="8">
        <v>1200</v>
      </c>
      <c r="R22" s="8">
        <v>0</v>
      </c>
      <c r="S22" s="8">
        <v>0</v>
      </c>
      <c r="T22" s="118">
        <f t="shared" si="6"/>
        <v>17200</v>
      </c>
      <c r="U22" s="60">
        <f t="shared" si="1"/>
        <v>2150</v>
      </c>
      <c r="V22" s="61">
        <f t="shared" si="10"/>
        <v>2400</v>
      </c>
      <c r="W22" s="61">
        <f t="shared" si="7"/>
        <v>6800</v>
      </c>
      <c r="X22" s="61">
        <f t="shared" si="8"/>
        <v>6800</v>
      </c>
      <c r="Y22" s="62">
        <f t="shared" si="9"/>
        <v>1200</v>
      </c>
    </row>
    <row r="23" spans="1:25" x14ac:dyDescent="0.3">
      <c r="A23" s="38">
        <v>17</v>
      </c>
      <c r="B23" s="39" t="s">
        <v>20</v>
      </c>
      <c r="C23" s="34">
        <f>Measles!C22</f>
        <v>151075</v>
      </c>
      <c r="D23" s="41">
        <f t="shared" si="2"/>
        <v>7553.75</v>
      </c>
      <c r="E23" s="41">
        <f t="shared" si="3"/>
        <v>3323.6499999999996</v>
      </c>
      <c r="F23" s="41">
        <f t="shared" si="4"/>
        <v>22292.216586483304</v>
      </c>
      <c r="G23" s="142">
        <f t="shared" si="5"/>
        <v>1860</v>
      </c>
      <c r="H23" s="8"/>
      <c r="I23" s="8">
        <v>2000</v>
      </c>
      <c r="J23" s="8">
        <v>2000</v>
      </c>
      <c r="K23" s="8">
        <v>0</v>
      </c>
      <c r="L23" s="8">
        <v>2000</v>
      </c>
      <c r="M23" s="8">
        <v>2000</v>
      </c>
      <c r="N23" s="8">
        <v>2000</v>
      </c>
      <c r="O23" s="8">
        <v>2000</v>
      </c>
      <c r="P23" s="8">
        <v>2000</v>
      </c>
      <c r="Q23" s="8">
        <v>2000</v>
      </c>
      <c r="R23" s="8">
        <v>2000</v>
      </c>
      <c r="S23" s="8">
        <v>800</v>
      </c>
      <c r="T23" s="118">
        <f t="shared" si="6"/>
        <v>18800</v>
      </c>
      <c r="U23" s="60">
        <f t="shared" si="1"/>
        <v>1880</v>
      </c>
      <c r="V23" s="61">
        <f t="shared" si="10"/>
        <v>4000</v>
      </c>
      <c r="W23" s="61">
        <f t="shared" si="7"/>
        <v>4000</v>
      </c>
      <c r="X23" s="61">
        <f t="shared" si="8"/>
        <v>6000</v>
      </c>
      <c r="Y23" s="62">
        <f t="shared" si="9"/>
        <v>4800</v>
      </c>
    </row>
    <row r="24" spans="1:25" x14ac:dyDescent="0.3">
      <c r="A24" s="38">
        <v>18</v>
      </c>
      <c r="B24" s="39" t="s">
        <v>21</v>
      </c>
      <c r="C24" s="34">
        <f>Measles!C23</f>
        <v>89253</v>
      </c>
      <c r="D24" s="41">
        <f t="shared" si="2"/>
        <v>4462.6500000000005</v>
      </c>
      <c r="E24" s="41">
        <f t="shared" si="3"/>
        <v>1963.5659999999998</v>
      </c>
      <c r="F24" s="41">
        <f t="shared" si="4"/>
        <v>13169.930213426409</v>
      </c>
      <c r="G24" s="142">
        <f t="shared" si="5"/>
        <v>1100</v>
      </c>
      <c r="H24" s="8"/>
      <c r="I24" s="8">
        <v>1200</v>
      </c>
      <c r="J24" s="8">
        <v>1200</v>
      </c>
      <c r="K24" s="8">
        <v>800</v>
      </c>
      <c r="L24" s="8">
        <v>800</v>
      </c>
      <c r="M24" s="8">
        <v>1200</v>
      </c>
      <c r="N24" s="8">
        <v>1200</v>
      </c>
      <c r="O24" s="8">
        <v>1200</v>
      </c>
      <c r="P24" s="8">
        <v>1200</v>
      </c>
      <c r="Q24" s="8">
        <v>1200</v>
      </c>
      <c r="R24" s="8">
        <v>1200</v>
      </c>
      <c r="S24" s="8">
        <v>400</v>
      </c>
      <c r="T24" s="118">
        <f t="shared" si="6"/>
        <v>11600</v>
      </c>
      <c r="U24" s="60">
        <f t="shared" si="1"/>
        <v>1054.5454545454545</v>
      </c>
      <c r="V24" s="61">
        <f t="shared" si="10"/>
        <v>2400</v>
      </c>
      <c r="W24" s="61">
        <f t="shared" si="7"/>
        <v>2800</v>
      </c>
      <c r="X24" s="61">
        <f t="shared" si="8"/>
        <v>3600</v>
      </c>
      <c r="Y24" s="62">
        <f t="shared" si="9"/>
        <v>2800</v>
      </c>
    </row>
    <row r="25" spans="1:25" x14ac:dyDescent="0.3">
      <c r="A25" s="38">
        <v>19</v>
      </c>
      <c r="B25" s="39" t="s">
        <v>22</v>
      </c>
      <c r="C25" s="34">
        <f>Measles!C24</f>
        <v>177322</v>
      </c>
      <c r="D25" s="41">
        <f t="shared" si="2"/>
        <v>8866.1</v>
      </c>
      <c r="E25" s="41">
        <f t="shared" si="3"/>
        <v>3901.0839999999998</v>
      </c>
      <c r="F25" s="41">
        <f t="shared" si="4"/>
        <v>26165.152603332073</v>
      </c>
      <c r="G25" s="142">
        <f t="shared" si="5"/>
        <v>2200</v>
      </c>
      <c r="H25" s="8"/>
      <c r="I25" s="8">
        <v>2400</v>
      </c>
      <c r="J25" s="8">
        <v>0</v>
      </c>
      <c r="K25" s="8">
        <v>2000</v>
      </c>
      <c r="L25" s="8">
        <v>0</v>
      </c>
      <c r="M25" s="8">
        <v>0</v>
      </c>
      <c r="N25" s="8">
        <v>2400</v>
      </c>
      <c r="O25" s="8">
        <v>0</v>
      </c>
      <c r="P25" s="8">
        <v>0</v>
      </c>
      <c r="Q25" s="8">
        <v>2400</v>
      </c>
      <c r="R25" s="8">
        <v>0</v>
      </c>
      <c r="S25" s="8">
        <v>1200</v>
      </c>
      <c r="T25" s="118">
        <f t="shared" si="6"/>
        <v>10400</v>
      </c>
      <c r="U25" s="60">
        <f t="shared" si="1"/>
        <v>2080</v>
      </c>
      <c r="V25" s="61">
        <f t="shared" si="10"/>
        <v>2400</v>
      </c>
      <c r="W25" s="61">
        <f t="shared" si="7"/>
        <v>2000</v>
      </c>
      <c r="X25" s="61">
        <f t="shared" si="8"/>
        <v>2400</v>
      </c>
      <c r="Y25" s="62">
        <f t="shared" si="9"/>
        <v>3600</v>
      </c>
    </row>
    <row r="26" spans="1:25" x14ac:dyDescent="0.3">
      <c r="A26" s="38">
        <v>20</v>
      </c>
      <c r="B26" s="39" t="s">
        <v>23</v>
      </c>
      <c r="C26" s="34">
        <f>Measles!C25</f>
        <v>113569</v>
      </c>
      <c r="D26" s="41">
        <f t="shared" si="2"/>
        <v>5678.4500000000007</v>
      </c>
      <c r="E26" s="41">
        <f t="shared" si="3"/>
        <v>2498.518</v>
      </c>
      <c r="F26" s="41">
        <f t="shared" si="4"/>
        <v>16757.933116070315</v>
      </c>
      <c r="G26" s="142">
        <f t="shared" si="5"/>
        <v>1400</v>
      </c>
      <c r="H26" s="8"/>
      <c r="I26" s="8">
        <v>1600</v>
      </c>
      <c r="J26" s="8">
        <v>0</v>
      </c>
      <c r="K26" s="8">
        <v>1600</v>
      </c>
      <c r="L26" s="8">
        <v>1600</v>
      </c>
      <c r="M26" s="8">
        <v>1600</v>
      </c>
      <c r="N26" s="8">
        <v>1600</v>
      </c>
      <c r="O26" s="8">
        <v>0</v>
      </c>
      <c r="P26" s="8">
        <v>0</v>
      </c>
      <c r="Q26" s="8">
        <v>1600</v>
      </c>
      <c r="R26" s="8">
        <v>0</v>
      </c>
      <c r="S26" s="8">
        <v>400</v>
      </c>
      <c r="T26" s="118">
        <f t="shared" si="6"/>
        <v>10000</v>
      </c>
      <c r="U26" s="60">
        <f t="shared" si="1"/>
        <v>1428.5714285714287</v>
      </c>
      <c r="V26" s="61">
        <f t="shared" si="10"/>
        <v>1600</v>
      </c>
      <c r="W26" s="61">
        <f t="shared" si="7"/>
        <v>4800</v>
      </c>
      <c r="X26" s="61">
        <f t="shared" si="8"/>
        <v>1600</v>
      </c>
      <c r="Y26" s="62">
        <f t="shared" si="9"/>
        <v>2000</v>
      </c>
    </row>
    <row r="27" spans="1:25" x14ac:dyDescent="0.3">
      <c r="A27" s="38">
        <v>21</v>
      </c>
      <c r="B27" s="39" t="s">
        <v>24</v>
      </c>
      <c r="C27" s="34">
        <f>Measles!C26</f>
        <v>224145</v>
      </c>
      <c r="D27" s="41">
        <f t="shared" si="2"/>
        <v>11207.25</v>
      </c>
      <c r="E27" s="41">
        <f t="shared" si="3"/>
        <v>4931.1899999999996</v>
      </c>
      <c r="F27" s="41">
        <f t="shared" si="4"/>
        <v>33074.22728298726</v>
      </c>
      <c r="G27" s="142">
        <f t="shared" si="5"/>
        <v>2760</v>
      </c>
      <c r="H27" s="8"/>
      <c r="I27" s="8">
        <v>2800</v>
      </c>
      <c r="J27" s="8">
        <v>0</v>
      </c>
      <c r="K27" s="8">
        <v>0</v>
      </c>
      <c r="L27" s="8">
        <v>0</v>
      </c>
      <c r="M27" s="8">
        <v>2000</v>
      </c>
      <c r="N27" s="8">
        <v>2800</v>
      </c>
      <c r="O27" s="8">
        <v>2800</v>
      </c>
      <c r="P27" s="8">
        <v>0</v>
      </c>
      <c r="Q27" s="8">
        <v>0</v>
      </c>
      <c r="R27" s="8">
        <v>1200</v>
      </c>
      <c r="S27" s="8">
        <v>800</v>
      </c>
      <c r="T27" s="118">
        <f t="shared" si="6"/>
        <v>12400</v>
      </c>
      <c r="U27" s="60">
        <f t="shared" si="1"/>
        <v>2066.6666666666665</v>
      </c>
      <c r="V27" s="61">
        <f t="shared" si="10"/>
        <v>2800</v>
      </c>
      <c r="W27" s="61">
        <f t="shared" si="7"/>
        <v>2000</v>
      </c>
      <c r="X27" s="61">
        <f t="shared" si="8"/>
        <v>5600</v>
      </c>
      <c r="Y27" s="62">
        <f t="shared" si="9"/>
        <v>2000</v>
      </c>
    </row>
    <row r="28" spans="1:25" x14ac:dyDescent="0.3">
      <c r="A28" s="38">
        <v>22</v>
      </c>
      <c r="B28" s="39" t="s">
        <v>25</v>
      </c>
      <c r="C28" s="34">
        <f>Measles!C27</f>
        <v>235621</v>
      </c>
      <c r="D28" s="41">
        <f t="shared" si="2"/>
        <v>11781.050000000001</v>
      </c>
      <c r="E28" s="41">
        <f t="shared" si="3"/>
        <v>5183.6619999999994</v>
      </c>
      <c r="F28" s="41">
        <f t="shared" si="4"/>
        <v>34767.59466704473</v>
      </c>
      <c r="G28" s="142">
        <f t="shared" si="5"/>
        <v>2900</v>
      </c>
      <c r="H28" s="8"/>
      <c r="I28" s="8">
        <v>3200</v>
      </c>
      <c r="J28" s="8">
        <v>0</v>
      </c>
      <c r="K28" s="8">
        <v>0</v>
      </c>
      <c r="L28" s="8">
        <v>2000</v>
      </c>
      <c r="M28" s="8">
        <v>1200</v>
      </c>
      <c r="N28" s="8">
        <v>3200</v>
      </c>
      <c r="O28" s="8">
        <v>0</v>
      </c>
      <c r="P28" s="8">
        <v>0</v>
      </c>
      <c r="Q28" s="8">
        <v>3200</v>
      </c>
      <c r="R28" s="8">
        <v>1200</v>
      </c>
      <c r="S28" s="8">
        <v>1600</v>
      </c>
      <c r="T28" s="118">
        <f t="shared" si="6"/>
        <v>15600</v>
      </c>
      <c r="U28" s="60">
        <f t="shared" si="1"/>
        <v>2228.5714285714284</v>
      </c>
      <c r="V28" s="61">
        <f t="shared" si="10"/>
        <v>3200</v>
      </c>
      <c r="W28" s="61">
        <f t="shared" si="7"/>
        <v>3200</v>
      </c>
      <c r="X28" s="61">
        <f t="shared" si="8"/>
        <v>3200</v>
      </c>
      <c r="Y28" s="62">
        <f t="shared" si="9"/>
        <v>6000</v>
      </c>
    </row>
    <row r="29" spans="1:25" x14ac:dyDescent="0.3">
      <c r="A29" s="38">
        <v>23</v>
      </c>
      <c r="B29" s="39" t="s">
        <v>26</v>
      </c>
      <c r="C29" s="34">
        <f>Measles!C28</f>
        <v>325527</v>
      </c>
      <c r="D29" s="41">
        <f t="shared" si="2"/>
        <v>16276.35</v>
      </c>
      <c r="E29" s="41">
        <f t="shared" si="3"/>
        <v>7161.5939999999991</v>
      </c>
      <c r="F29" s="41">
        <f t="shared" si="4"/>
        <v>48033.879786517631</v>
      </c>
      <c r="G29" s="142">
        <f t="shared" si="5"/>
        <v>4020</v>
      </c>
      <c r="H29" s="8"/>
      <c r="I29" s="8">
        <v>4400</v>
      </c>
      <c r="J29" s="8">
        <v>6000</v>
      </c>
      <c r="K29" s="8">
        <v>2000</v>
      </c>
      <c r="L29" s="8">
        <v>2000</v>
      </c>
      <c r="M29" s="8">
        <v>4000</v>
      </c>
      <c r="N29" s="8">
        <v>4400</v>
      </c>
      <c r="O29" s="8">
        <v>3200</v>
      </c>
      <c r="P29" s="8">
        <v>4400</v>
      </c>
      <c r="Q29" s="8">
        <v>4400</v>
      </c>
      <c r="R29" s="8">
        <v>0</v>
      </c>
      <c r="S29" s="8">
        <v>800</v>
      </c>
      <c r="T29" s="118">
        <f t="shared" si="6"/>
        <v>35600</v>
      </c>
      <c r="U29" s="60">
        <f t="shared" si="1"/>
        <v>3560</v>
      </c>
      <c r="V29" s="61">
        <f t="shared" si="10"/>
        <v>10400</v>
      </c>
      <c r="W29" s="61">
        <f t="shared" si="7"/>
        <v>8000</v>
      </c>
      <c r="X29" s="61">
        <f t="shared" si="8"/>
        <v>12000</v>
      </c>
      <c r="Y29" s="62">
        <f t="shared" si="9"/>
        <v>5200</v>
      </c>
    </row>
    <row r="30" spans="1:25" x14ac:dyDescent="0.3">
      <c r="A30" s="38">
        <v>24</v>
      </c>
      <c r="B30" s="39" t="s">
        <v>27</v>
      </c>
      <c r="C30" s="34">
        <f>Measles!C29</f>
        <v>245873</v>
      </c>
      <c r="D30" s="41">
        <f t="shared" si="2"/>
        <v>12293.650000000001</v>
      </c>
      <c r="E30" s="41">
        <f t="shared" si="3"/>
        <v>5409.2060000000001</v>
      </c>
      <c r="F30" s="41">
        <f t="shared" si="4"/>
        <v>36280.351936246298</v>
      </c>
      <c r="G30" s="142">
        <f t="shared" si="5"/>
        <v>3040</v>
      </c>
      <c r="H30" s="8"/>
      <c r="I30" s="8">
        <v>3200</v>
      </c>
      <c r="J30" s="8">
        <v>1200</v>
      </c>
      <c r="K30" s="8">
        <v>1200</v>
      </c>
      <c r="L30" s="8">
        <v>1600</v>
      </c>
      <c r="M30" s="8">
        <v>1600</v>
      </c>
      <c r="N30" s="8">
        <v>3200</v>
      </c>
      <c r="O30" s="8">
        <v>3200</v>
      </c>
      <c r="P30" s="8">
        <v>3200</v>
      </c>
      <c r="Q30" s="8">
        <v>3200</v>
      </c>
      <c r="R30" s="8">
        <v>2000</v>
      </c>
      <c r="S30" s="8">
        <v>1200</v>
      </c>
      <c r="T30" s="118">
        <f t="shared" si="6"/>
        <v>24800</v>
      </c>
      <c r="U30" s="60">
        <f t="shared" si="1"/>
        <v>2254.5454545454545</v>
      </c>
      <c r="V30" s="61">
        <f t="shared" si="10"/>
        <v>4400</v>
      </c>
      <c r="W30" s="61">
        <f t="shared" si="7"/>
        <v>4400</v>
      </c>
      <c r="X30" s="61">
        <f t="shared" si="8"/>
        <v>9600</v>
      </c>
      <c r="Y30" s="62">
        <f t="shared" si="9"/>
        <v>6400</v>
      </c>
    </row>
    <row r="31" spans="1:25" x14ac:dyDescent="0.3">
      <c r="A31" s="38">
        <v>25</v>
      </c>
      <c r="B31" s="39" t="s">
        <v>28</v>
      </c>
      <c r="C31" s="34">
        <f>Measles!C30</f>
        <v>100471</v>
      </c>
      <c r="D31" s="41">
        <f t="shared" si="2"/>
        <v>5023.55</v>
      </c>
      <c r="E31" s="41">
        <f t="shared" si="3"/>
        <v>2210.3620000000001</v>
      </c>
      <c r="F31" s="41">
        <f t="shared" si="4"/>
        <v>14825.227818372097</v>
      </c>
      <c r="G31" s="142">
        <f t="shared" si="5"/>
        <v>1240</v>
      </c>
      <c r="H31" s="8"/>
      <c r="I31" s="8">
        <v>1600</v>
      </c>
      <c r="J31" s="8">
        <v>1200</v>
      </c>
      <c r="K31" s="8">
        <v>0</v>
      </c>
      <c r="L31" s="8">
        <v>1200</v>
      </c>
      <c r="M31" s="8">
        <v>1600</v>
      </c>
      <c r="N31" s="8">
        <v>1600</v>
      </c>
      <c r="O31" s="8">
        <v>1200</v>
      </c>
      <c r="P31" s="8">
        <v>1200</v>
      </c>
      <c r="Q31" s="8">
        <v>1600</v>
      </c>
      <c r="R31" s="8">
        <v>0</v>
      </c>
      <c r="S31" s="8">
        <v>800</v>
      </c>
      <c r="T31" s="118">
        <f t="shared" si="6"/>
        <v>12000</v>
      </c>
      <c r="U31" s="60">
        <f t="shared" si="1"/>
        <v>1333.3333333333333</v>
      </c>
      <c r="V31" s="61">
        <f t="shared" si="10"/>
        <v>2800</v>
      </c>
      <c r="W31" s="61">
        <f t="shared" si="7"/>
        <v>2800</v>
      </c>
      <c r="X31" s="61">
        <f t="shared" si="8"/>
        <v>4000</v>
      </c>
      <c r="Y31" s="62">
        <f t="shared" si="9"/>
        <v>2400</v>
      </c>
    </row>
    <row r="32" spans="1:25" x14ac:dyDescent="0.3">
      <c r="A32" s="38">
        <v>26</v>
      </c>
      <c r="B32" s="39" t="s">
        <v>29</v>
      </c>
      <c r="C32" s="34">
        <f>Measles!C31</f>
        <v>89960</v>
      </c>
      <c r="D32" s="41">
        <f t="shared" si="2"/>
        <v>4498</v>
      </c>
      <c r="E32" s="41">
        <f t="shared" si="3"/>
        <v>1979.12</v>
      </c>
      <c r="F32" s="41">
        <f t="shared" si="4"/>
        <v>13274.253212775366</v>
      </c>
      <c r="G32" s="142">
        <f t="shared" si="5"/>
        <v>1120</v>
      </c>
      <c r="H32" s="8"/>
      <c r="I32" s="8">
        <v>1700</v>
      </c>
      <c r="J32" s="8">
        <v>2000</v>
      </c>
      <c r="K32" s="8">
        <v>0</v>
      </c>
      <c r="L32" s="8">
        <v>0</v>
      </c>
      <c r="M32" s="8">
        <v>800</v>
      </c>
      <c r="N32" s="8">
        <v>1200</v>
      </c>
      <c r="O32" s="8">
        <v>800</v>
      </c>
      <c r="P32" s="8">
        <v>800</v>
      </c>
      <c r="Q32" s="8">
        <v>1200</v>
      </c>
      <c r="R32" s="8">
        <v>1200</v>
      </c>
      <c r="S32" s="8">
        <v>0</v>
      </c>
      <c r="T32" s="118">
        <f t="shared" si="6"/>
        <v>9700</v>
      </c>
      <c r="U32" s="60">
        <f t="shared" si="1"/>
        <v>1212.5</v>
      </c>
      <c r="V32" s="61">
        <f t="shared" si="10"/>
        <v>3700</v>
      </c>
      <c r="W32" s="61">
        <f t="shared" si="7"/>
        <v>800</v>
      </c>
      <c r="X32" s="61">
        <f t="shared" si="8"/>
        <v>2800</v>
      </c>
      <c r="Y32" s="62">
        <f t="shared" si="9"/>
        <v>2400</v>
      </c>
    </row>
    <row r="33" spans="1:25" x14ac:dyDescent="0.3">
      <c r="A33" s="38">
        <v>27</v>
      </c>
      <c r="B33" s="39" t="s">
        <v>30</v>
      </c>
      <c r="C33" s="34">
        <f>Measles!C32</f>
        <v>320468</v>
      </c>
      <c r="D33" s="41">
        <f t="shared" si="2"/>
        <v>16023.400000000001</v>
      </c>
      <c r="E33" s="41">
        <f t="shared" si="3"/>
        <v>7050.2959999999994</v>
      </c>
      <c r="F33" s="41">
        <f t="shared" si="4"/>
        <v>47287.387489903238</v>
      </c>
      <c r="G33" s="142">
        <f t="shared" si="5"/>
        <v>3960</v>
      </c>
      <c r="H33" s="8"/>
      <c r="I33" s="8">
        <v>4000</v>
      </c>
      <c r="J33" s="8">
        <v>4000</v>
      </c>
      <c r="K33" s="8">
        <v>0</v>
      </c>
      <c r="L33" s="8">
        <v>2000</v>
      </c>
      <c r="M33" s="8">
        <v>2000</v>
      </c>
      <c r="N33" s="8">
        <v>4000</v>
      </c>
      <c r="O33" s="8">
        <v>3200</v>
      </c>
      <c r="P33" s="8">
        <v>3200</v>
      </c>
      <c r="Q33" s="8">
        <v>4000</v>
      </c>
      <c r="R33" s="8">
        <v>2000</v>
      </c>
      <c r="S33" s="8">
        <v>1600</v>
      </c>
      <c r="T33" s="118">
        <f t="shared" si="6"/>
        <v>30000</v>
      </c>
      <c r="U33" s="60">
        <f t="shared" si="1"/>
        <v>3000</v>
      </c>
      <c r="V33" s="61">
        <f t="shared" si="10"/>
        <v>8000</v>
      </c>
      <c r="W33" s="61">
        <f t="shared" si="7"/>
        <v>4000</v>
      </c>
      <c r="X33" s="61">
        <f t="shared" si="8"/>
        <v>10400</v>
      </c>
      <c r="Y33" s="62">
        <f t="shared" si="9"/>
        <v>7600</v>
      </c>
    </row>
    <row r="34" spans="1:25" x14ac:dyDescent="0.3">
      <c r="A34" s="38">
        <v>28</v>
      </c>
      <c r="B34" s="39" t="s">
        <v>31</v>
      </c>
      <c r="C34" s="34">
        <f>Measles!C33</f>
        <v>182579</v>
      </c>
      <c r="D34" s="41">
        <f t="shared" si="2"/>
        <v>9128.9500000000007</v>
      </c>
      <c r="E34" s="41">
        <f t="shared" si="3"/>
        <v>4016.7379999999998</v>
      </c>
      <c r="F34" s="41">
        <f t="shared" si="4"/>
        <v>26940.861242055504</v>
      </c>
      <c r="G34" s="142">
        <f t="shared" si="5"/>
        <v>2260</v>
      </c>
      <c r="H34" s="8"/>
      <c r="I34" s="8">
        <v>2400</v>
      </c>
      <c r="J34" s="8">
        <v>1600</v>
      </c>
      <c r="K34" s="8">
        <v>0</v>
      </c>
      <c r="L34" s="8">
        <v>2400</v>
      </c>
      <c r="M34" s="8">
        <v>2400</v>
      </c>
      <c r="N34" s="8">
        <v>2400</v>
      </c>
      <c r="O34" s="8">
        <v>2400</v>
      </c>
      <c r="P34" s="8">
        <v>2400</v>
      </c>
      <c r="Q34" s="8">
        <v>2400</v>
      </c>
      <c r="R34" s="8">
        <v>2400</v>
      </c>
      <c r="S34" s="8">
        <v>2400</v>
      </c>
      <c r="T34" s="118">
        <f t="shared" si="6"/>
        <v>23200</v>
      </c>
      <c r="U34" s="60">
        <f t="shared" si="1"/>
        <v>2320</v>
      </c>
      <c r="V34" s="61">
        <f t="shared" si="10"/>
        <v>4000</v>
      </c>
      <c r="W34" s="61">
        <f t="shared" si="7"/>
        <v>4800</v>
      </c>
      <c r="X34" s="61">
        <f t="shared" si="8"/>
        <v>7200</v>
      </c>
      <c r="Y34" s="62">
        <f t="shared" si="9"/>
        <v>7200</v>
      </c>
    </row>
    <row r="35" spans="1:25" x14ac:dyDescent="0.3">
      <c r="A35" s="38">
        <v>29</v>
      </c>
      <c r="B35" s="39" t="s">
        <v>32</v>
      </c>
      <c r="C35" s="34">
        <f>Measles!C34</f>
        <v>160075</v>
      </c>
      <c r="D35" s="41">
        <f t="shared" si="2"/>
        <v>8003.75</v>
      </c>
      <c r="E35" s="41">
        <f t="shared" si="3"/>
        <v>3521.6499999999996</v>
      </c>
      <c r="F35" s="41">
        <f t="shared" si="4"/>
        <v>23620.232136894356</v>
      </c>
      <c r="G35" s="142">
        <f t="shared" si="5"/>
        <v>1980</v>
      </c>
      <c r="H35" s="8"/>
      <c r="I35" s="8">
        <v>2000</v>
      </c>
      <c r="J35" s="8">
        <v>0</v>
      </c>
      <c r="K35" s="8">
        <v>1200</v>
      </c>
      <c r="L35" s="8">
        <v>2000</v>
      </c>
      <c r="M35" s="8">
        <v>2000</v>
      </c>
      <c r="N35" s="8">
        <v>2000</v>
      </c>
      <c r="O35" s="8">
        <v>2000</v>
      </c>
      <c r="P35" s="8">
        <v>0</v>
      </c>
      <c r="Q35" s="8">
        <v>2000</v>
      </c>
      <c r="R35" s="8">
        <v>0</v>
      </c>
      <c r="S35" s="8">
        <v>0</v>
      </c>
      <c r="T35" s="118">
        <f t="shared" si="6"/>
        <v>13200</v>
      </c>
      <c r="U35" s="60">
        <f t="shared" si="1"/>
        <v>1885.7142857142858</v>
      </c>
      <c r="V35" s="61">
        <f t="shared" si="10"/>
        <v>2000</v>
      </c>
      <c r="W35" s="61">
        <f t="shared" si="7"/>
        <v>5200</v>
      </c>
      <c r="X35" s="61">
        <f t="shared" si="8"/>
        <v>4000</v>
      </c>
      <c r="Y35" s="62">
        <f t="shared" si="9"/>
        <v>2000</v>
      </c>
    </row>
    <row r="36" spans="1:25" x14ac:dyDescent="0.3">
      <c r="A36" s="38">
        <v>30</v>
      </c>
      <c r="B36" s="39" t="s">
        <v>33</v>
      </c>
      <c r="C36" s="34">
        <f>Measles!C35</f>
        <v>443733</v>
      </c>
      <c r="D36" s="41">
        <f t="shared" si="2"/>
        <v>22186.65</v>
      </c>
      <c r="E36" s="41">
        <f t="shared" si="3"/>
        <v>9762.1260000000002</v>
      </c>
      <c r="F36" s="41">
        <f t="shared" si="4"/>
        <v>65476.036025616399</v>
      </c>
      <c r="G36" s="142">
        <f t="shared" si="5"/>
        <v>5460</v>
      </c>
      <c r="H36" s="8"/>
      <c r="I36" s="8">
        <v>5600</v>
      </c>
      <c r="J36" s="8">
        <v>3600</v>
      </c>
      <c r="K36" s="8">
        <v>3600</v>
      </c>
      <c r="L36" s="8">
        <v>5600</v>
      </c>
      <c r="M36" s="8">
        <v>5600</v>
      </c>
      <c r="N36" s="8">
        <v>5600</v>
      </c>
      <c r="O36" s="8">
        <v>5600</v>
      </c>
      <c r="P36" s="8">
        <v>5600</v>
      </c>
      <c r="Q36" s="8">
        <v>5600</v>
      </c>
      <c r="R36" s="8">
        <v>1200</v>
      </c>
      <c r="S36" s="8">
        <v>5600</v>
      </c>
      <c r="T36" s="118">
        <f t="shared" si="6"/>
        <v>53200</v>
      </c>
      <c r="U36" s="60">
        <f t="shared" si="1"/>
        <v>4836.363636363636</v>
      </c>
      <c r="V36" s="61">
        <f t="shared" si="10"/>
        <v>9200</v>
      </c>
      <c r="W36" s="61">
        <f t="shared" si="7"/>
        <v>14800</v>
      </c>
      <c r="X36" s="61">
        <f t="shared" si="8"/>
        <v>16800</v>
      </c>
      <c r="Y36" s="62">
        <f t="shared" si="9"/>
        <v>12400</v>
      </c>
    </row>
    <row r="37" spans="1:25" x14ac:dyDescent="0.3">
      <c r="A37" s="38">
        <v>31</v>
      </c>
      <c r="B37" s="39" t="s">
        <v>34</v>
      </c>
      <c r="C37" s="34">
        <f>Measles!C36</f>
        <v>573903</v>
      </c>
      <c r="D37" s="41">
        <f t="shared" si="2"/>
        <v>28695.15</v>
      </c>
      <c r="E37" s="41">
        <f t="shared" si="3"/>
        <v>12625.866</v>
      </c>
      <c r="F37" s="41">
        <f t="shared" si="4"/>
        <v>84683.567603061587</v>
      </c>
      <c r="G37" s="142">
        <f t="shared" si="5"/>
        <v>7060</v>
      </c>
      <c r="H37" s="8"/>
      <c r="I37" s="8">
        <v>7200</v>
      </c>
      <c r="J37" s="8">
        <v>0</v>
      </c>
      <c r="K37" s="8">
        <v>7200</v>
      </c>
      <c r="L37" s="8">
        <v>6000</v>
      </c>
      <c r="M37" s="8">
        <v>5200</v>
      </c>
      <c r="N37" s="8">
        <v>7200</v>
      </c>
      <c r="O37" s="8">
        <v>0</v>
      </c>
      <c r="P37" s="8">
        <v>0</v>
      </c>
      <c r="Q37" s="8">
        <v>0</v>
      </c>
      <c r="R37" s="8">
        <v>7200</v>
      </c>
      <c r="S37" s="8">
        <v>4000</v>
      </c>
      <c r="T37" s="118">
        <f t="shared" si="6"/>
        <v>44000</v>
      </c>
      <c r="U37" s="60">
        <f t="shared" si="1"/>
        <v>6285.7142857142853</v>
      </c>
      <c r="V37" s="61">
        <f t="shared" si="10"/>
        <v>7200</v>
      </c>
      <c r="W37" s="61">
        <f t="shared" si="7"/>
        <v>18400</v>
      </c>
      <c r="X37" s="61">
        <f t="shared" si="8"/>
        <v>7200</v>
      </c>
      <c r="Y37" s="62">
        <f t="shared" si="9"/>
        <v>11200</v>
      </c>
    </row>
    <row r="38" spans="1:25" x14ac:dyDescent="0.3">
      <c r="A38" s="38">
        <v>32</v>
      </c>
      <c r="B38" s="39" t="s">
        <v>35</v>
      </c>
      <c r="C38" s="34">
        <f>Measles!C37</f>
        <v>248083</v>
      </c>
      <c r="D38" s="41">
        <f t="shared" si="2"/>
        <v>12404.150000000001</v>
      </c>
      <c r="E38" s="41">
        <f t="shared" si="3"/>
        <v>5457.826</v>
      </c>
      <c r="F38" s="41">
        <f t="shared" si="4"/>
        <v>36606.453532513908</v>
      </c>
      <c r="G38" s="142">
        <f t="shared" si="5"/>
        <v>3060</v>
      </c>
      <c r="H38" s="8"/>
      <c r="I38" s="8">
        <v>3200</v>
      </c>
      <c r="J38" s="8">
        <v>2000</v>
      </c>
      <c r="K38" s="8">
        <v>0</v>
      </c>
      <c r="L38" s="8">
        <v>2000</v>
      </c>
      <c r="M38" s="8">
        <v>2000</v>
      </c>
      <c r="N38" s="8">
        <v>3200</v>
      </c>
      <c r="O38" s="8">
        <v>2000</v>
      </c>
      <c r="P38" s="8">
        <v>1200</v>
      </c>
      <c r="Q38" s="8">
        <v>3200</v>
      </c>
      <c r="R38" s="8">
        <v>2400</v>
      </c>
      <c r="S38" s="8">
        <v>1200</v>
      </c>
      <c r="T38" s="118">
        <f t="shared" si="6"/>
        <v>22400</v>
      </c>
      <c r="U38" s="60">
        <f t="shared" si="1"/>
        <v>2240</v>
      </c>
      <c r="V38" s="61">
        <f t="shared" si="10"/>
        <v>5200</v>
      </c>
      <c r="W38" s="61">
        <f t="shared" si="7"/>
        <v>4000</v>
      </c>
      <c r="X38" s="61">
        <f t="shared" si="8"/>
        <v>6400</v>
      </c>
      <c r="Y38" s="62">
        <f t="shared" si="9"/>
        <v>6800</v>
      </c>
    </row>
    <row r="39" spans="1:25" x14ac:dyDescent="0.3">
      <c r="A39" s="38">
        <v>33</v>
      </c>
      <c r="B39" s="39" t="s">
        <v>36</v>
      </c>
      <c r="C39" s="34">
        <f>Measles!C38</f>
        <v>506388</v>
      </c>
      <c r="D39" s="41">
        <f t="shared" si="2"/>
        <v>25319.4</v>
      </c>
      <c r="E39" s="41">
        <f t="shared" si="3"/>
        <v>11140.536</v>
      </c>
      <c r="F39" s="41">
        <f t="shared" si="4"/>
        <v>74721.237615728009</v>
      </c>
      <c r="G39" s="142">
        <f t="shared" si="5"/>
        <v>6240</v>
      </c>
      <c r="H39" s="8"/>
      <c r="I39" s="8">
        <v>6400</v>
      </c>
      <c r="J39" s="8">
        <v>2000</v>
      </c>
      <c r="K39" s="8">
        <v>6000</v>
      </c>
      <c r="L39" s="8">
        <v>6400</v>
      </c>
      <c r="M39" s="8">
        <v>6400</v>
      </c>
      <c r="N39" s="8">
        <v>6400</v>
      </c>
      <c r="O39" s="8">
        <v>6000</v>
      </c>
      <c r="P39" s="8">
        <v>6000</v>
      </c>
      <c r="Q39" s="8">
        <v>6000</v>
      </c>
      <c r="R39" s="8">
        <v>6400</v>
      </c>
      <c r="S39" s="8">
        <v>6400</v>
      </c>
      <c r="T39" s="118">
        <f t="shared" si="6"/>
        <v>64400</v>
      </c>
      <c r="U39" s="60">
        <f t="shared" si="1"/>
        <v>5854.545454545455</v>
      </c>
      <c r="V39" s="61">
        <f t="shared" si="10"/>
        <v>8400</v>
      </c>
      <c r="W39" s="61">
        <f t="shared" si="7"/>
        <v>18800</v>
      </c>
      <c r="X39" s="61">
        <f t="shared" si="8"/>
        <v>18400</v>
      </c>
      <c r="Y39" s="62">
        <f t="shared" si="9"/>
        <v>18800</v>
      </c>
    </row>
    <row r="40" spans="1:25" x14ac:dyDescent="0.3">
      <c r="A40" s="38">
        <v>34</v>
      </c>
      <c r="B40" s="39" t="s">
        <v>37</v>
      </c>
      <c r="C40" s="34">
        <f>Measles!C39</f>
        <v>492116</v>
      </c>
      <c r="D40" s="41">
        <f t="shared" si="2"/>
        <v>24605.800000000003</v>
      </c>
      <c r="E40" s="41">
        <f t="shared" si="3"/>
        <v>10826.552</v>
      </c>
      <c r="F40" s="41">
        <f t="shared" si="4"/>
        <v>72615.300067342832</v>
      </c>
      <c r="G40" s="142">
        <f t="shared" si="5"/>
        <v>6060</v>
      </c>
      <c r="H40" s="8"/>
      <c r="I40" s="8">
        <v>6400</v>
      </c>
      <c r="J40" s="8">
        <v>2000</v>
      </c>
      <c r="K40" s="8">
        <v>4000</v>
      </c>
      <c r="L40" s="8">
        <v>2000</v>
      </c>
      <c r="M40" s="8">
        <v>1200</v>
      </c>
      <c r="N40" s="8">
        <v>6400</v>
      </c>
      <c r="O40" s="8">
        <v>0</v>
      </c>
      <c r="P40" s="8">
        <v>3200</v>
      </c>
      <c r="Q40" s="8">
        <v>6400</v>
      </c>
      <c r="R40" s="8">
        <v>4000</v>
      </c>
      <c r="S40" s="8">
        <v>1200</v>
      </c>
      <c r="T40" s="118">
        <f t="shared" si="6"/>
        <v>36800</v>
      </c>
      <c r="U40" s="60">
        <f t="shared" si="1"/>
        <v>3680</v>
      </c>
      <c r="V40" s="61">
        <f t="shared" si="10"/>
        <v>8400</v>
      </c>
      <c r="W40" s="61">
        <f t="shared" si="7"/>
        <v>7200</v>
      </c>
      <c r="X40" s="61">
        <f t="shared" si="8"/>
        <v>9600</v>
      </c>
      <c r="Y40" s="62">
        <f t="shared" si="9"/>
        <v>11600</v>
      </c>
    </row>
    <row r="41" spans="1:25" x14ac:dyDescent="0.3">
      <c r="A41" s="38">
        <v>35</v>
      </c>
      <c r="B41" s="39" t="s">
        <v>38</v>
      </c>
      <c r="C41" s="34">
        <f>Measles!C40</f>
        <v>468256</v>
      </c>
      <c r="D41" s="41">
        <f t="shared" si="2"/>
        <v>23412.800000000003</v>
      </c>
      <c r="E41" s="41">
        <f t="shared" si="3"/>
        <v>10301.632</v>
      </c>
      <c r="F41" s="41">
        <f t="shared" si="4"/>
        <v>69094.583285919754</v>
      </c>
      <c r="G41" s="142">
        <f t="shared" si="5"/>
        <v>5760</v>
      </c>
      <c r="H41" s="8"/>
      <c r="I41" s="8">
        <v>6000</v>
      </c>
      <c r="J41" s="8">
        <v>0</v>
      </c>
      <c r="K41" s="8">
        <v>3200</v>
      </c>
      <c r="L41" s="8">
        <v>3200</v>
      </c>
      <c r="M41" s="8">
        <v>3200</v>
      </c>
      <c r="N41" s="8">
        <v>6000</v>
      </c>
      <c r="O41" s="8">
        <v>6000</v>
      </c>
      <c r="P41" s="8">
        <v>6000</v>
      </c>
      <c r="Q41" s="8">
        <v>6000</v>
      </c>
      <c r="R41" s="8">
        <v>6000</v>
      </c>
      <c r="S41" s="8">
        <v>6000</v>
      </c>
      <c r="T41" s="118">
        <f t="shared" si="6"/>
        <v>51600</v>
      </c>
      <c r="U41" s="60">
        <f t="shared" si="1"/>
        <v>5160</v>
      </c>
      <c r="V41" s="61">
        <f t="shared" si="10"/>
        <v>6000</v>
      </c>
      <c r="W41" s="61">
        <f t="shared" si="7"/>
        <v>9600</v>
      </c>
      <c r="X41" s="61">
        <f t="shared" si="8"/>
        <v>18000</v>
      </c>
      <c r="Y41" s="62">
        <f t="shared" si="9"/>
        <v>18000</v>
      </c>
    </row>
    <row r="42" spans="1:25" x14ac:dyDescent="0.3">
      <c r="A42" s="38">
        <v>36</v>
      </c>
      <c r="B42" s="39" t="s">
        <v>39</v>
      </c>
      <c r="C42" s="34">
        <f>Measles!C41</f>
        <v>169274</v>
      </c>
      <c r="D42" s="41">
        <f t="shared" si="2"/>
        <v>8463.7000000000007</v>
      </c>
      <c r="E42" s="41">
        <f t="shared" si="3"/>
        <v>3724.0279999999998</v>
      </c>
      <c r="F42" s="41">
        <f t="shared" si="4"/>
        <v>24977.611586697836</v>
      </c>
      <c r="G42" s="142">
        <f t="shared" si="5"/>
        <v>2100</v>
      </c>
      <c r="H42" s="8"/>
      <c r="I42" s="8">
        <v>2400</v>
      </c>
      <c r="J42" s="8">
        <v>0</v>
      </c>
      <c r="K42" s="8">
        <v>0</v>
      </c>
      <c r="L42" s="8">
        <v>0</v>
      </c>
      <c r="M42" s="8">
        <v>1200</v>
      </c>
      <c r="N42" s="8">
        <v>2400</v>
      </c>
      <c r="O42" s="8">
        <v>1200</v>
      </c>
      <c r="P42" s="8">
        <v>2400</v>
      </c>
      <c r="Q42" s="8">
        <v>0</v>
      </c>
      <c r="R42" s="8">
        <v>2000</v>
      </c>
      <c r="S42" s="8">
        <v>2000</v>
      </c>
      <c r="T42" s="118">
        <f t="shared" si="6"/>
        <v>13600</v>
      </c>
      <c r="U42" s="60">
        <f t="shared" si="1"/>
        <v>1942.8571428571429</v>
      </c>
      <c r="V42" s="61">
        <f t="shared" si="10"/>
        <v>2400</v>
      </c>
      <c r="W42" s="61">
        <f t="shared" si="7"/>
        <v>1200</v>
      </c>
      <c r="X42" s="61">
        <f t="shared" si="8"/>
        <v>6000</v>
      </c>
      <c r="Y42" s="62">
        <f t="shared" si="9"/>
        <v>4000</v>
      </c>
    </row>
    <row r="43" spans="1:25" x14ac:dyDescent="0.3">
      <c r="A43" s="38">
        <v>37</v>
      </c>
      <c r="B43" s="39" t="s">
        <v>40</v>
      </c>
      <c r="C43" s="34">
        <f>Measles!C42</f>
        <v>534160</v>
      </c>
      <c r="D43" s="41">
        <f t="shared" si="2"/>
        <v>26708</v>
      </c>
      <c r="E43" s="41">
        <f t="shared" si="3"/>
        <v>11751.519999999999</v>
      </c>
      <c r="F43" s="41">
        <f t="shared" si="4"/>
        <v>78819.198489729752</v>
      </c>
      <c r="G43" s="142">
        <f t="shared" si="5"/>
        <v>6580</v>
      </c>
      <c r="H43" s="8"/>
      <c r="I43" s="8">
        <v>6800</v>
      </c>
      <c r="J43" s="8">
        <v>0</v>
      </c>
      <c r="K43" s="8">
        <v>0</v>
      </c>
      <c r="L43" s="8">
        <v>3200</v>
      </c>
      <c r="M43" s="8">
        <v>6000</v>
      </c>
      <c r="N43" s="8">
        <v>6800</v>
      </c>
      <c r="O43" s="8">
        <v>5200</v>
      </c>
      <c r="P43" s="8">
        <v>0</v>
      </c>
      <c r="Q43" s="8">
        <v>6800</v>
      </c>
      <c r="R43" s="8">
        <v>0</v>
      </c>
      <c r="S43" s="8">
        <v>0</v>
      </c>
      <c r="T43" s="118">
        <f t="shared" si="6"/>
        <v>34800</v>
      </c>
      <c r="U43" s="60">
        <f t="shared" si="1"/>
        <v>5800</v>
      </c>
      <c r="V43" s="61">
        <f t="shared" si="10"/>
        <v>6800</v>
      </c>
      <c r="W43" s="61">
        <f t="shared" si="7"/>
        <v>9200</v>
      </c>
      <c r="X43" s="61">
        <f t="shared" si="8"/>
        <v>12000</v>
      </c>
      <c r="Y43" s="62">
        <f t="shared" si="9"/>
        <v>6800</v>
      </c>
    </row>
    <row r="44" spans="1:25" x14ac:dyDescent="0.3">
      <c r="A44" s="38">
        <v>38</v>
      </c>
      <c r="B44" s="39" t="s">
        <v>41</v>
      </c>
      <c r="C44" s="34">
        <f>Measles!C43</f>
        <v>474216</v>
      </c>
      <c r="D44" s="41">
        <f t="shared" si="2"/>
        <v>23710.800000000003</v>
      </c>
      <c r="E44" s="41">
        <f t="shared" si="3"/>
        <v>10432.751999999999</v>
      </c>
      <c r="F44" s="41">
        <f t="shared" si="4"/>
        <v>69974.024694858643</v>
      </c>
      <c r="G44" s="142">
        <f t="shared" si="5"/>
        <v>5840</v>
      </c>
      <c r="H44" s="8"/>
      <c r="I44" s="8">
        <v>6000</v>
      </c>
      <c r="J44" s="8">
        <v>0</v>
      </c>
      <c r="K44" s="8">
        <v>4000</v>
      </c>
      <c r="L44" s="8">
        <v>4000</v>
      </c>
      <c r="M44" s="8">
        <v>6000</v>
      </c>
      <c r="N44" s="8">
        <v>6000</v>
      </c>
      <c r="O44" s="8">
        <v>4000</v>
      </c>
      <c r="P44" s="8">
        <v>4000</v>
      </c>
      <c r="Q44" s="8">
        <v>6000</v>
      </c>
      <c r="R44" s="8">
        <v>0</v>
      </c>
      <c r="S44" s="8">
        <v>0</v>
      </c>
      <c r="T44" s="118">
        <f t="shared" si="6"/>
        <v>40000</v>
      </c>
      <c r="U44" s="60">
        <f t="shared" si="1"/>
        <v>5000</v>
      </c>
      <c r="V44" s="61">
        <f t="shared" si="10"/>
        <v>6000</v>
      </c>
      <c r="W44" s="61">
        <f t="shared" si="7"/>
        <v>14000</v>
      </c>
      <c r="X44" s="61">
        <f t="shared" si="8"/>
        <v>14000</v>
      </c>
      <c r="Y44" s="62">
        <f t="shared" si="9"/>
        <v>6000</v>
      </c>
    </row>
    <row r="45" spans="1:25" x14ac:dyDescent="0.3">
      <c r="A45" s="38">
        <v>39</v>
      </c>
      <c r="B45" s="39" t="s">
        <v>42</v>
      </c>
      <c r="C45" s="34">
        <f>Measles!C44</f>
        <v>213374</v>
      </c>
      <c r="D45" s="41">
        <f t="shared" si="2"/>
        <v>10668.7</v>
      </c>
      <c r="E45" s="41">
        <f t="shared" si="3"/>
        <v>4694.2280000000001</v>
      </c>
      <c r="F45" s="41">
        <f t="shared" si="4"/>
        <v>31484.887783711991</v>
      </c>
      <c r="G45" s="142">
        <f t="shared" si="5"/>
        <v>2640</v>
      </c>
      <c r="H45" s="8"/>
      <c r="I45" s="8">
        <v>2800</v>
      </c>
      <c r="J45" s="8">
        <v>1600</v>
      </c>
      <c r="K45" s="8">
        <v>0</v>
      </c>
      <c r="L45" s="8">
        <v>2000</v>
      </c>
      <c r="M45" s="8">
        <v>1200</v>
      </c>
      <c r="N45" s="8">
        <v>2800</v>
      </c>
      <c r="O45" s="8">
        <v>0</v>
      </c>
      <c r="P45" s="8">
        <v>0</v>
      </c>
      <c r="Q45" s="8">
        <v>2800</v>
      </c>
      <c r="R45" s="8">
        <v>2800</v>
      </c>
      <c r="S45" s="8">
        <v>2800</v>
      </c>
      <c r="T45" s="118">
        <f t="shared" si="6"/>
        <v>18800</v>
      </c>
      <c r="U45" s="60">
        <f t="shared" si="1"/>
        <v>2350</v>
      </c>
      <c r="V45" s="61">
        <f t="shared" si="10"/>
        <v>4400</v>
      </c>
      <c r="W45" s="61">
        <f t="shared" si="7"/>
        <v>3200</v>
      </c>
      <c r="X45" s="61">
        <f t="shared" si="8"/>
        <v>2800</v>
      </c>
      <c r="Y45" s="62">
        <f t="shared" si="9"/>
        <v>8400</v>
      </c>
    </row>
    <row r="46" spans="1:25" x14ac:dyDescent="0.3">
      <c r="A46" s="38">
        <v>40</v>
      </c>
      <c r="B46" s="39" t="s">
        <v>43</v>
      </c>
      <c r="C46" s="34">
        <f>Measles!C45</f>
        <v>53406</v>
      </c>
      <c r="D46" s="41">
        <f t="shared" si="2"/>
        <v>2670.3</v>
      </c>
      <c r="E46" s="41">
        <f t="shared" si="3"/>
        <v>1174.932</v>
      </c>
      <c r="F46" s="41">
        <f t="shared" si="4"/>
        <v>7880.4442761391847</v>
      </c>
      <c r="G46" s="142">
        <f t="shared" si="5"/>
        <v>660</v>
      </c>
      <c r="H46" s="8"/>
      <c r="I46" s="8">
        <v>800</v>
      </c>
      <c r="J46" s="8">
        <v>0</v>
      </c>
      <c r="K46" s="8">
        <v>0</v>
      </c>
      <c r="L46" s="8">
        <v>800</v>
      </c>
      <c r="M46" s="8">
        <v>0</v>
      </c>
      <c r="N46" s="8">
        <v>800</v>
      </c>
      <c r="O46" s="8">
        <v>800</v>
      </c>
      <c r="P46" s="8">
        <v>0</v>
      </c>
      <c r="Q46" s="8">
        <v>800</v>
      </c>
      <c r="R46" s="8">
        <v>800</v>
      </c>
      <c r="S46" s="8">
        <v>400</v>
      </c>
      <c r="T46" s="118">
        <f t="shared" si="6"/>
        <v>5200</v>
      </c>
      <c r="U46" s="60">
        <f t="shared" si="1"/>
        <v>742.85714285714289</v>
      </c>
      <c r="V46" s="61">
        <f t="shared" si="10"/>
        <v>800</v>
      </c>
      <c r="W46" s="61">
        <f t="shared" si="7"/>
        <v>800</v>
      </c>
      <c r="X46" s="61">
        <f t="shared" si="8"/>
        <v>1600</v>
      </c>
      <c r="Y46" s="62">
        <f t="shared" si="9"/>
        <v>2000</v>
      </c>
    </row>
    <row r="47" spans="1:25" x14ac:dyDescent="0.3">
      <c r="A47" s="38">
        <v>41</v>
      </c>
      <c r="B47" s="39" t="s">
        <v>44</v>
      </c>
      <c r="C47" s="34">
        <f>Measles!C46</f>
        <v>236927</v>
      </c>
      <c r="D47" s="41">
        <f t="shared" si="2"/>
        <v>11846.35</v>
      </c>
      <c r="E47" s="41">
        <f t="shared" si="3"/>
        <v>5212.3939999999993</v>
      </c>
      <c r="F47" s="41">
        <f t="shared" si="4"/>
        <v>34960.304479137718</v>
      </c>
      <c r="G47" s="142">
        <f t="shared" si="5"/>
        <v>2920</v>
      </c>
      <c r="H47" s="8"/>
      <c r="I47" s="8">
        <v>3200</v>
      </c>
      <c r="J47" s="8">
        <v>0</v>
      </c>
      <c r="K47" s="8">
        <v>3200</v>
      </c>
      <c r="L47" s="8">
        <v>2000</v>
      </c>
      <c r="M47" s="8">
        <v>2000</v>
      </c>
      <c r="N47" s="8">
        <v>0</v>
      </c>
      <c r="O47" s="8">
        <v>2000</v>
      </c>
      <c r="P47" s="8">
        <v>3200</v>
      </c>
      <c r="Q47" s="8">
        <v>3200</v>
      </c>
      <c r="R47" s="8">
        <v>0</v>
      </c>
      <c r="S47" s="8">
        <v>2000</v>
      </c>
      <c r="T47" s="118">
        <f t="shared" si="6"/>
        <v>20800</v>
      </c>
      <c r="U47" s="60">
        <f t="shared" si="1"/>
        <v>2600</v>
      </c>
      <c r="V47" s="61">
        <f t="shared" si="10"/>
        <v>3200</v>
      </c>
      <c r="W47" s="61">
        <f t="shared" si="7"/>
        <v>7200</v>
      </c>
      <c r="X47" s="61">
        <f t="shared" si="8"/>
        <v>5200</v>
      </c>
      <c r="Y47" s="62">
        <f t="shared" si="9"/>
        <v>5200</v>
      </c>
    </row>
    <row r="48" spans="1:25" x14ac:dyDescent="0.3">
      <c r="A48" s="38">
        <v>42</v>
      </c>
      <c r="B48" s="39" t="s">
        <v>45</v>
      </c>
      <c r="C48" s="34">
        <f>Measles!C47</f>
        <v>184131</v>
      </c>
      <c r="D48" s="41">
        <f t="shared" si="2"/>
        <v>9206.5500000000011</v>
      </c>
      <c r="E48" s="41">
        <f t="shared" si="3"/>
        <v>4050.8819999999996</v>
      </c>
      <c r="F48" s="41">
        <f t="shared" si="4"/>
        <v>27169.870145859724</v>
      </c>
      <c r="G48" s="142">
        <f t="shared" si="5"/>
        <v>2280</v>
      </c>
      <c r="H48" s="8"/>
      <c r="I48" s="8">
        <v>2400</v>
      </c>
      <c r="J48" s="8">
        <v>2000</v>
      </c>
      <c r="K48" s="8">
        <v>2400</v>
      </c>
      <c r="L48" s="8">
        <v>2400</v>
      </c>
      <c r="M48" s="8">
        <v>2000</v>
      </c>
      <c r="N48" s="8">
        <v>2400</v>
      </c>
      <c r="O48" s="8">
        <v>0</v>
      </c>
      <c r="P48" s="8">
        <v>2400</v>
      </c>
      <c r="Q48" s="8">
        <v>2400</v>
      </c>
      <c r="R48" s="8">
        <v>2000</v>
      </c>
      <c r="S48" s="8">
        <v>2000</v>
      </c>
      <c r="T48" s="118">
        <f t="shared" si="6"/>
        <v>22400</v>
      </c>
      <c r="U48" s="60">
        <f t="shared" si="1"/>
        <v>2240</v>
      </c>
      <c r="V48" s="61">
        <f t="shared" si="10"/>
        <v>4400</v>
      </c>
      <c r="W48" s="61">
        <f t="shared" si="7"/>
        <v>6800</v>
      </c>
      <c r="X48" s="61">
        <f t="shared" si="8"/>
        <v>4800</v>
      </c>
      <c r="Y48" s="62">
        <f t="shared" si="9"/>
        <v>6400</v>
      </c>
    </row>
    <row r="49" spans="1:25" x14ac:dyDescent="0.3">
      <c r="A49" s="38">
        <v>43</v>
      </c>
      <c r="B49" s="39" t="s">
        <v>46</v>
      </c>
      <c r="C49" s="34">
        <f>Measles!C48</f>
        <v>1516210</v>
      </c>
      <c r="D49" s="41">
        <f t="shared" si="2"/>
        <v>75810.5</v>
      </c>
      <c r="E49" s="41">
        <f t="shared" si="3"/>
        <v>33356.619999999995</v>
      </c>
      <c r="F49" s="41">
        <f t="shared" si="4"/>
        <v>223727.82863208241</v>
      </c>
      <c r="G49" s="142">
        <f t="shared" si="5"/>
        <v>18660</v>
      </c>
      <c r="H49" s="8"/>
      <c r="I49" s="8">
        <v>18800</v>
      </c>
      <c r="J49" s="8">
        <v>18800</v>
      </c>
      <c r="K49" s="8">
        <v>15200</v>
      </c>
      <c r="L49" s="8">
        <v>18800</v>
      </c>
      <c r="M49" s="8">
        <v>15200</v>
      </c>
      <c r="N49" s="8">
        <v>18800</v>
      </c>
      <c r="O49" s="8">
        <v>13200</v>
      </c>
      <c r="P49" s="8">
        <v>14400</v>
      </c>
      <c r="Q49" s="8">
        <v>18800</v>
      </c>
      <c r="R49" s="8">
        <v>18400</v>
      </c>
      <c r="S49" s="8">
        <v>18800</v>
      </c>
      <c r="T49" s="118">
        <f t="shared" si="6"/>
        <v>189200</v>
      </c>
      <c r="U49" s="60">
        <f t="shared" si="1"/>
        <v>17200</v>
      </c>
      <c r="V49" s="61">
        <f t="shared" si="10"/>
        <v>37600</v>
      </c>
      <c r="W49" s="61">
        <f t="shared" si="7"/>
        <v>49200</v>
      </c>
      <c r="X49" s="61">
        <f t="shared" si="8"/>
        <v>46400</v>
      </c>
      <c r="Y49" s="62">
        <f t="shared" si="9"/>
        <v>56000</v>
      </c>
    </row>
    <row r="50" spans="1:25" x14ac:dyDescent="0.3">
      <c r="A50" s="38">
        <v>44</v>
      </c>
      <c r="B50" s="39" t="s">
        <v>47</v>
      </c>
      <c r="C50" s="34">
        <f>Measles!C49</f>
        <v>490255</v>
      </c>
      <c r="D50" s="41">
        <f t="shared" si="2"/>
        <v>24512.75</v>
      </c>
      <c r="E50" s="41">
        <f t="shared" si="3"/>
        <v>10785.609999999999</v>
      </c>
      <c r="F50" s="41">
        <f t="shared" si="4"/>
        <v>72340.695962974511</v>
      </c>
      <c r="G50" s="142">
        <f t="shared" si="5"/>
        <v>6040</v>
      </c>
      <c r="H50" s="8"/>
      <c r="I50" s="8">
        <v>6400</v>
      </c>
      <c r="J50" s="8">
        <v>0</v>
      </c>
      <c r="K50" s="8">
        <v>4000</v>
      </c>
      <c r="L50" s="8">
        <v>0</v>
      </c>
      <c r="M50" s="8">
        <v>2000</v>
      </c>
      <c r="N50" s="8">
        <v>6400</v>
      </c>
      <c r="O50" s="8">
        <v>6000</v>
      </c>
      <c r="P50" s="8">
        <v>6400</v>
      </c>
      <c r="Q50" s="8">
        <v>6400</v>
      </c>
      <c r="R50" s="8">
        <v>6000</v>
      </c>
      <c r="S50" s="8">
        <v>0</v>
      </c>
      <c r="T50" s="118">
        <f t="shared" si="6"/>
        <v>43600</v>
      </c>
      <c r="U50" s="60">
        <f t="shared" si="1"/>
        <v>5450</v>
      </c>
      <c r="V50" s="61">
        <f t="shared" si="10"/>
        <v>6400</v>
      </c>
      <c r="W50" s="61">
        <f t="shared" si="7"/>
        <v>6000</v>
      </c>
      <c r="X50" s="61">
        <f t="shared" si="8"/>
        <v>18800</v>
      </c>
      <c r="Y50" s="62">
        <f t="shared" si="9"/>
        <v>12400</v>
      </c>
    </row>
    <row r="51" spans="1:25" x14ac:dyDescent="0.3">
      <c r="A51" s="38">
        <v>45</v>
      </c>
      <c r="B51" s="39" t="s">
        <v>48</v>
      </c>
      <c r="C51" s="34">
        <f>Measles!C50</f>
        <v>421470</v>
      </c>
      <c r="D51" s="41">
        <f t="shared" si="2"/>
        <v>21073.5</v>
      </c>
      <c r="E51" s="41">
        <f t="shared" si="3"/>
        <v>9272.34</v>
      </c>
      <c r="F51" s="41">
        <f t="shared" si="4"/>
        <v>62190.968225749595</v>
      </c>
      <c r="G51" s="142">
        <f t="shared" si="5"/>
        <v>5200</v>
      </c>
      <c r="H51" s="8"/>
      <c r="I51" s="8">
        <v>5200</v>
      </c>
      <c r="J51" s="8">
        <v>0</v>
      </c>
      <c r="K51" s="8">
        <v>0</v>
      </c>
      <c r="L51" s="8">
        <v>0</v>
      </c>
      <c r="M51" s="8">
        <v>5200</v>
      </c>
      <c r="N51" s="8">
        <v>5200</v>
      </c>
      <c r="O51" s="8">
        <v>0</v>
      </c>
      <c r="P51" s="8">
        <v>0</v>
      </c>
      <c r="Q51" s="8">
        <v>5200</v>
      </c>
      <c r="R51" s="8">
        <v>0</v>
      </c>
      <c r="S51" s="8">
        <v>0</v>
      </c>
      <c r="T51" s="118">
        <f t="shared" si="6"/>
        <v>20800</v>
      </c>
      <c r="U51" s="60">
        <f t="shared" si="1"/>
        <v>5200</v>
      </c>
      <c r="V51" s="61">
        <f t="shared" si="10"/>
        <v>5200</v>
      </c>
      <c r="W51" s="61">
        <f t="shared" si="7"/>
        <v>5200</v>
      </c>
      <c r="X51" s="61">
        <f t="shared" si="8"/>
        <v>5200</v>
      </c>
      <c r="Y51" s="62">
        <f t="shared" si="9"/>
        <v>5200</v>
      </c>
    </row>
    <row r="52" spans="1:25" x14ac:dyDescent="0.3">
      <c r="A52" s="38">
        <v>46</v>
      </c>
      <c r="B52" s="39" t="s">
        <v>49</v>
      </c>
      <c r="C52" s="34">
        <f>Measles!C51</f>
        <v>252075</v>
      </c>
      <c r="D52" s="41">
        <f t="shared" si="2"/>
        <v>12603.75</v>
      </c>
      <c r="E52" s="41">
        <f t="shared" si="3"/>
        <v>5545.65</v>
      </c>
      <c r="F52" s="41">
        <f t="shared" si="4"/>
        <v>37195.502207762896</v>
      </c>
      <c r="G52" s="142">
        <f t="shared" si="5"/>
        <v>3100</v>
      </c>
      <c r="H52" s="8"/>
      <c r="I52" s="8">
        <v>3200</v>
      </c>
      <c r="J52" s="8">
        <v>0</v>
      </c>
      <c r="K52" s="8">
        <v>0</v>
      </c>
      <c r="L52" s="8">
        <v>0</v>
      </c>
      <c r="M52" s="8">
        <v>0</v>
      </c>
      <c r="N52" s="8">
        <v>3200</v>
      </c>
      <c r="O52" s="8">
        <v>1200</v>
      </c>
      <c r="P52" s="8">
        <v>0</v>
      </c>
      <c r="Q52" s="8">
        <v>3200</v>
      </c>
      <c r="R52" s="8">
        <v>1200</v>
      </c>
      <c r="S52" s="8">
        <v>2000</v>
      </c>
      <c r="T52" s="118">
        <f t="shared" si="6"/>
        <v>14000</v>
      </c>
      <c r="U52" s="60">
        <f t="shared" si="1"/>
        <v>2333.3333333333335</v>
      </c>
      <c r="V52" s="61">
        <f t="shared" si="10"/>
        <v>3200</v>
      </c>
      <c r="W52" s="61">
        <f t="shared" si="7"/>
        <v>0</v>
      </c>
      <c r="X52" s="61">
        <f t="shared" si="8"/>
        <v>4400</v>
      </c>
      <c r="Y52" s="62">
        <f t="shared" si="9"/>
        <v>6400</v>
      </c>
    </row>
    <row r="53" spans="1:25" x14ac:dyDescent="0.3">
      <c r="A53" s="38">
        <v>47</v>
      </c>
      <c r="B53" s="39" t="s">
        <v>50</v>
      </c>
      <c r="C53" s="34">
        <f>Measles!C52</f>
        <v>104580</v>
      </c>
      <c r="D53" s="41">
        <f t="shared" si="2"/>
        <v>5229</v>
      </c>
      <c r="E53" s="41">
        <f t="shared" si="3"/>
        <v>2300.7599999999998</v>
      </c>
      <c r="F53" s="41">
        <f t="shared" si="4"/>
        <v>15431.54069577643</v>
      </c>
      <c r="G53" s="142">
        <f t="shared" si="5"/>
        <v>1300</v>
      </c>
      <c r="H53" s="8"/>
      <c r="I53" s="8">
        <v>1600</v>
      </c>
      <c r="J53" s="8">
        <v>0</v>
      </c>
      <c r="K53" s="8">
        <v>1600</v>
      </c>
      <c r="L53" s="8">
        <v>1600</v>
      </c>
      <c r="M53" s="8">
        <v>1600</v>
      </c>
      <c r="N53" s="8">
        <v>1600</v>
      </c>
      <c r="O53" s="8">
        <v>1600</v>
      </c>
      <c r="P53" s="8">
        <v>1600</v>
      </c>
      <c r="Q53" s="8">
        <v>1600</v>
      </c>
      <c r="R53" s="8">
        <v>1600</v>
      </c>
      <c r="S53" s="8">
        <v>800</v>
      </c>
      <c r="T53" s="118">
        <f t="shared" si="6"/>
        <v>15200</v>
      </c>
      <c r="U53" s="60">
        <f t="shared" si="1"/>
        <v>1520</v>
      </c>
      <c r="V53" s="61">
        <f t="shared" si="10"/>
        <v>1600</v>
      </c>
      <c r="W53" s="61">
        <f t="shared" si="7"/>
        <v>4800</v>
      </c>
      <c r="X53" s="61">
        <f t="shared" si="8"/>
        <v>4800</v>
      </c>
      <c r="Y53" s="62">
        <f t="shared" si="9"/>
        <v>4000</v>
      </c>
    </row>
    <row r="54" spans="1:25" x14ac:dyDescent="0.3">
      <c r="A54" s="38">
        <v>48</v>
      </c>
      <c r="B54" s="39" t="s">
        <v>51</v>
      </c>
      <c r="C54" s="34">
        <f>Measles!C53</f>
        <v>702029</v>
      </c>
      <c r="D54" s="41">
        <f t="shared" si="2"/>
        <v>35101.450000000004</v>
      </c>
      <c r="E54" s="41">
        <f t="shared" si="3"/>
        <v>15444.637999999999</v>
      </c>
      <c r="F54" s="41">
        <f t="shared" si="4"/>
        <v>103589.49209328009</v>
      </c>
      <c r="G54" s="142">
        <f t="shared" si="5"/>
        <v>8640</v>
      </c>
      <c r="H54" s="8"/>
      <c r="I54" s="8">
        <v>8800</v>
      </c>
      <c r="J54" s="8">
        <v>0</v>
      </c>
      <c r="K54" s="8">
        <v>8800</v>
      </c>
      <c r="L54" s="8">
        <v>2000</v>
      </c>
      <c r="M54" s="8">
        <v>6800</v>
      </c>
      <c r="N54" s="8">
        <v>8800</v>
      </c>
      <c r="O54" s="8">
        <v>8800</v>
      </c>
      <c r="P54" s="8">
        <v>6000</v>
      </c>
      <c r="Q54" s="8">
        <v>6000</v>
      </c>
      <c r="R54" s="8">
        <v>3200</v>
      </c>
      <c r="S54" s="8">
        <v>8000</v>
      </c>
      <c r="T54" s="118">
        <f t="shared" si="6"/>
        <v>67200</v>
      </c>
      <c r="U54" s="60">
        <f t="shared" si="1"/>
        <v>6720</v>
      </c>
      <c r="V54" s="61">
        <f t="shared" si="10"/>
        <v>8800</v>
      </c>
      <c r="W54" s="61">
        <f t="shared" si="7"/>
        <v>17600</v>
      </c>
      <c r="X54" s="61">
        <f t="shared" si="8"/>
        <v>23600</v>
      </c>
      <c r="Y54" s="62">
        <f t="shared" si="9"/>
        <v>17200</v>
      </c>
    </row>
    <row r="55" spans="1:25" x14ac:dyDescent="0.3">
      <c r="A55" s="38">
        <v>49</v>
      </c>
      <c r="B55" s="39" t="s">
        <v>52</v>
      </c>
      <c r="C55" s="34">
        <f>Measles!C54</f>
        <v>165553</v>
      </c>
      <c r="D55" s="41">
        <f t="shared" si="2"/>
        <v>8277.65</v>
      </c>
      <c r="E55" s="41">
        <f t="shared" si="3"/>
        <v>3642.1659999999997</v>
      </c>
      <c r="F55" s="41">
        <f t="shared" si="4"/>
        <v>24428.550935244552</v>
      </c>
      <c r="G55" s="142">
        <f t="shared" si="5"/>
        <v>2040</v>
      </c>
      <c r="H55" s="8"/>
      <c r="I55" s="8">
        <v>2400</v>
      </c>
      <c r="J55" s="8">
        <v>1200</v>
      </c>
      <c r="K55" s="8">
        <v>2000</v>
      </c>
      <c r="L55" s="8">
        <v>2400</v>
      </c>
      <c r="M55" s="8">
        <v>2000</v>
      </c>
      <c r="N55" s="8">
        <v>2400</v>
      </c>
      <c r="O55" s="8">
        <v>0</v>
      </c>
      <c r="P55" s="8">
        <v>0</v>
      </c>
      <c r="Q55" s="8">
        <v>2400</v>
      </c>
      <c r="R55" s="8">
        <v>2400</v>
      </c>
      <c r="S55" s="8">
        <v>0</v>
      </c>
      <c r="T55" s="118">
        <f t="shared" si="6"/>
        <v>17200</v>
      </c>
      <c r="U55" s="60">
        <f t="shared" si="1"/>
        <v>2150</v>
      </c>
      <c r="V55" s="61">
        <f t="shared" si="10"/>
        <v>3600</v>
      </c>
      <c r="W55" s="61">
        <f t="shared" si="7"/>
        <v>6400</v>
      </c>
      <c r="X55" s="61">
        <f t="shared" si="8"/>
        <v>2400</v>
      </c>
      <c r="Y55" s="62">
        <f t="shared" si="9"/>
        <v>4800</v>
      </c>
    </row>
    <row r="56" spans="1:25" x14ac:dyDescent="0.3">
      <c r="A56" s="38">
        <v>50</v>
      </c>
      <c r="B56" s="39" t="s">
        <v>53</v>
      </c>
      <c r="C56" s="34">
        <f>Measles!C55</f>
        <v>370210</v>
      </c>
      <c r="D56" s="41">
        <f t="shared" si="2"/>
        <v>18510.5</v>
      </c>
      <c r="E56" s="41">
        <f t="shared" si="3"/>
        <v>8144.62</v>
      </c>
      <c r="F56" s="41">
        <f t="shared" si="4"/>
        <v>54627.181879741744</v>
      </c>
      <c r="G56" s="142">
        <f t="shared" si="5"/>
        <v>4560</v>
      </c>
      <c r="H56" s="8"/>
      <c r="I56" s="8">
        <v>4800</v>
      </c>
      <c r="J56" s="8">
        <v>1200</v>
      </c>
      <c r="K56" s="8">
        <v>3200</v>
      </c>
      <c r="L56" s="8">
        <v>4000</v>
      </c>
      <c r="M56" s="8">
        <v>3200</v>
      </c>
      <c r="N56" s="8">
        <v>4800</v>
      </c>
      <c r="O56" s="8">
        <v>4800</v>
      </c>
      <c r="P56" s="8">
        <v>4800</v>
      </c>
      <c r="Q56" s="8">
        <v>4800</v>
      </c>
      <c r="R56" s="8">
        <v>0</v>
      </c>
      <c r="S56" s="8">
        <v>0</v>
      </c>
      <c r="T56" s="118">
        <f t="shared" si="6"/>
        <v>35600</v>
      </c>
      <c r="U56" s="60">
        <f t="shared" si="1"/>
        <v>3955.5555555555557</v>
      </c>
      <c r="V56" s="61">
        <f t="shared" si="10"/>
        <v>6000</v>
      </c>
      <c r="W56" s="61">
        <f t="shared" si="7"/>
        <v>10400</v>
      </c>
      <c r="X56" s="61">
        <f t="shared" si="8"/>
        <v>14400</v>
      </c>
      <c r="Y56" s="62">
        <f t="shared" si="9"/>
        <v>4800</v>
      </c>
    </row>
    <row r="57" spans="1:25" x14ac:dyDescent="0.3">
      <c r="A57" s="38">
        <v>51</v>
      </c>
      <c r="B57" s="39" t="s">
        <v>54</v>
      </c>
      <c r="C57" s="34">
        <f>Measles!C56</f>
        <v>788714</v>
      </c>
      <c r="D57" s="41">
        <f t="shared" si="2"/>
        <v>39435.700000000004</v>
      </c>
      <c r="E57" s="41">
        <f t="shared" si="3"/>
        <v>17351.707999999999</v>
      </c>
      <c r="F57" s="41">
        <f t="shared" si="4"/>
        <v>116380.49520298922</v>
      </c>
      <c r="G57" s="142">
        <f t="shared" si="5"/>
        <v>9700</v>
      </c>
      <c r="H57" s="8"/>
      <c r="I57" s="8">
        <v>10000</v>
      </c>
      <c r="J57" s="8">
        <v>0</v>
      </c>
      <c r="K57" s="8">
        <v>0</v>
      </c>
      <c r="L57" s="8">
        <v>10000</v>
      </c>
      <c r="M57" s="8">
        <v>10000</v>
      </c>
      <c r="N57" s="8">
        <v>10000</v>
      </c>
      <c r="O57" s="8">
        <v>10000</v>
      </c>
      <c r="P57" s="8">
        <v>10000</v>
      </c>
      <c r="Q57" s="8">
        <v>10000</v>
      </c>
      <c r="R57" s="8">
        <v>4000</v>
      </c>
      <c r="S57" s="8">
        <v>0</v>
      </c>
      <c r="T57" s="118">
        <f t="shared" si="6"/>
        <v>74000</v>
      </c>
      <c r="U57" s="60">
        <f t="shared" si="1"/>
        <v>9250</v>
      </c>
      <c r="V57" s="61">
        <f t="shared" si="10"/>
        <v>10000</v>
      </c>
      <c r="W57" s="61">
        <f t="shared" si="7"/>
        <v>20000</v>
      </c>
      <c r="X57" s="61">
        <f t="shared" si="8"/>
        <v>30000</v>
      </c>
      <c r="Y57" s="62">
        <f t="shared" si="9"/>
        <v>14000</v>
      </c>
    </row>
    <row r="58" spans="1:25" x14ac:dyDescent="0.3">
      <c r="A58" s="38">
        <v>52</v>
      </c>
      <c r="B58" s="39" t="s">
        <v>55</v>
      </c>
      <c r="C58" s="34">
        <f>Measles!C57</f>
        <v>148606</v>
      </c>
      <c r="D58" s="41">
        <f t="shared" si="2"/>
        <v>7430.3</v>
      </c>
      <c r="E58" s="41">
        <f t="shared" si="3"/>
        <v>3269.3319999999999</v>
      </c>
      <c r="F58" s="41">
        <f t="shared" si="4"/>
        <v>21927.897653820539</v>
      </c>
      <c r="G58" s="142">
        <f t="shared" si="5"/>
        <v>1840</v>
      </c>
      <c r="H58" s="8"/>
      <c r="I58" s="8">
        <v>2000</v>
      </c>
      <c r="J58" s="8">
        <v>0</v>
      </c>
      <c r="K58" s="8">
        <v>1200</v>
      </c>
      <c r="L58" s="8">
        <v>2000</v>
      </c>
      <c r="M58" s="8">
        <v>0</v>
      </c>
      <c r="N58" s="8">
        <v>2000</v>
      </c>
      <c r="O58" s="8">
        <v>2000</v>
      </c>
      <c r="P58" s="8">
        <v>2000</v>
      </c>
      <c r="Q58" s="8">
        <v>2000</v>
      </c>
      <c r="R58" s="8">
        <v>2000</v>
      </c>
      <c r="S58" s="8">
        <v>800</v>
      </c>
      <c r="T58" s="118">
        <f t="shared" si="6"/>
        <v>16000</v>
      </c>
      <c r="U58" s="60">
        <f t="shared" si="1"/>
        <v>1777.7777777777778</v>
      </c>
      <c r="V58" s="61">
        <f t="shared" si="10"/>
        <v>2000</v>
      </c>
      <c r="W58" s="61">
        <f t="shared" si="7"/>
        <v>3200</v>
      </c>
      <c r="X58" s="61">
        <f t="shared" si="8"/>
        <v>6000</v>
      </c>
      <c r="Y58" s="62">
        <f t="shared" si="9"/>
        <v>4800</v>
      </c>
    </row>
    <row r="59" spans="1:25" x14ac:dyDescent="0.3">
      <c r="A59" s="38">
        <v>53</v>
      </c>
      <c r="B59" s="39" t="s">
        <v>56</v>
      </c>
      <c r="C59" s="34">
        <f>Measles!C58</f>
        <v>202630</v>
      </c>
      <c r="D59" s="41">
        <f t="shared" si="2"/>
        <v>10131.5</v>
      </c>
      <c r="E59" s="41">
        <f t="shared" si="3"/>
        <v>4457.8599999999997</v>
      </c>
      <c r="F59" s="41">
        <f t="shared" si="4"/>
        <v>29899.53233108795</v>
      </c>
      <c r="G59" s="142">
        <f t="shared" si="5"/>
        <v>2500</v>
      </c>
      <c r="H59" s="8"/>
      <c r="I59" s="8">
        <v>2800</v>
      </c>
      <c r="J59" s="8">
        <v>2000</v>
      </c>
      <c r="K59" s="8">
        <v>2000</v>
      </c>
      <c r="L59" s="8">
        <v>1200</v>
      </c>
      <c r="M59" s="8">
        <v>0</v>
      </c>
      <c r="N59" s="8">
        <v>2800</v>
      </c>
      <c r="O59" s="8">
        <v>0</v>
      </c>
      <c r="P59" s="8">
        <v>0</v>
      </c>
      <c r="Q59" s="8">
        <v>1200</v>
      </c>
      <c r="R59" s="8">
        <v>0</v>
      </c>
      <c r="S59" s="8">
        <v>0</v>
      </c>
      <c r="T59" s="118">
        <f t="shared" si="6"/>
        <v>12000</v>
      </c>
      <c r="U59" s="60">
        <f t="shared" si="1"/>
        <v>2000</v>
      </c>
      <c r="V59" s="61">
        <f t="shared" si="10"/>
        <v>4800</v>
      </c>
      <c r="W59" s="61">
        <f t="shared" si="7"/>
        <v>3200</v>
      </c>
      <c r="X59" s="61">
        <f t="shared" si="8"/>
        <v>2800</v>
      </c>
      <c r="Y59" s="62">
        <f t="shared" si="9"/>
        <v>1200</v>
      </c>
    </row>
    <row r="60" spans="1:25" x14ac:dyDescent="0.3">
      <c r="A60" s="38">
        <v>54</v>
      </c>
      <c r="B60" s="39" t="s">
        <v>57</v>
      </c>
      <c r="C60" s="34">
        <f>Measles!C59</f>
        <v>328544</v>
      </c>
      <c r="D60" s="41">
        <f t="shared" si="2"/>
        <v>16427.2</v>
      </c>
      <c r="E60" s="41">
        <f t="shared" si="3"/>
        <v>7227.9679999999998</v>
      </c>
      <c r="F60" s="41">
        <f t="shared" si="4"/>
        <v>48479.060110472092</v>
      </c>
      <c r="G60" s="142">
        <f t="shared" si="5"/>
        <v>4040</v>
      </c>
      <c r="H60" s="8"/>
      <c r="I60" s="8">
        <v>4400</v>
      </c>
      <c r="J60" s="8">
        <v>0</v>
      </c>
      <c r="K60" s="8">
        <v>2000</v>
      </c>
      <c r="L60" s="8">
        <v>1200</v>
      </c>
      <c r="M60" s="8">
        <v>2800</v>
      </c>
      <c r="N60" s="8">
        <v>4400</v>
      </c>
      <c r="O60" s="8">
        <v>0</v>
      </c>
      <c r="P60" s="8">
        <v>0</v>
      </c>
      <c r="Q60" s="8">
        <v>4400</v>
      </c>
      <c r="R60" s="8">
        <v>400</v>
      </c>
      <c r="S60" s="8">
        <v>0</v>
      </c>
      <c r="T60" s="118">
        <f t="shared" si="6"/>
        <v>19600</v>
      </c>
      <c r="U60" s="60">
        <f t="shared" si="1"/>
        <v>2800</v>
      </c>
      <c r="V60" s="61">
        <f t="shared" si="10"/>
        <v>4400</v>
      </c>
      <c r="W60" s="61">
        <f t="shared" si="7"/>
        <v>6000</v>
      </c>
      <c r="X60" s="61">
        <f t="shared" si="8"/>
        <v>4400</v>
      </c>
      <c r="Y60" s="62">
        <f t="shared" si="9"/>
        <v>4800</v>
      </c>
    </row>
    <row r="61" spans="1:25" x14ac:dyDescent="0.3">
      <c r="A61" s="38">
        <v>55</v>
      </c>
      <c r="B61" s="39" t="s">
        <v>58</v>
      </c>
      <c r="C61" s="34">
        <f>Measles!C60</f>
        <v>268188</v>
      </c>
      <c r="D61" s="41">
        <f t="shared" si="2"/>
        <v>13409.400000000001</v>
      </c>
      <c r="E61" s="41">
        <f t="shared" si="3"/>
        <v>5900.1359999999995</v>
      </c>
      <c r="F61" s="41">
        <f t="shared" si="4"/>
        <v>39573.092714848819</v>
      </c>
      <c r="G61" s="142">
        <f t="shared" si="5"/>
        <v>3300</v>
      </c>
      <c r="H61" s="8"/>
      <c r="I61" s="8">
        <v>3600</v>
      </c>
      <c r="J61" s="8">
        <v>3600</v>
      </c>
      <c r="K61" s="8">
        <v>2000</v>
      </c>
      <c r="L61" s="8">
        <v>2000</v>
      </c>
      <c r="M61" s="8">
        <v>3600</v>
      </c>
      <c r="N61" s="8">
        <v>3600</v>
      </c>
      <c r="O61" s="8">
        <v>3200</v>
      </c>
      <c r="P61" s="8">
        <v>3600</v>
      </c>
      <c r="Q61" s="8">
        <v>3600</v>
      </c>
      <c r="R61" s="8">
        <v>2000</v>
      </c>
      <c r="S61" s="8">
        <v>1200</v>
      </c>
      <c r="T61" s="118">
        <f t="shared" si="6"/>
        <v>32000</v>
      </c>
      <c r="U61" s="60">
        <f t="shared" si="1"/>
        <v>2909.090909090909</v>
      </c>
      <c r="V61" s="61">
        <f t="shared" si="10"/>
        <v>7200</v>
      </c>
      <c r="W61" s="61">
        <f t="shared" si="7"/>
        <v>7600</v>
      </c>
      <c r="X61" s="61">
        <f t="shared" si="8"/>
        <v>10400</v>
      </c>
      <c r="Y61" s="62">
        <f t="shared" si="9"/>
        <v>6800</v>
      </c>
    </row>
    <row r="62" spans="1:25" x14ac:dyDescent="0.3">
      <c r="A62" s="38">
        <v>56</v>
      </c>
      <c r="B62" s="39" t="s">
        <v>59</v>
      </c>
      <c r="C62" s="34">
        <f>Measles!C61</f>
        <v>287179</v>
      </c>
      <c r="D62" s="41">
        <f t="shared" si="2"/>
        <v>14358.95</v>
      </c>
      <c r="E62" s="41">
        <f t="shared" si="3"/>
        <v>6317.9379999999992</v>
      </c>
      <c r="F62" s="41">
        <f t="shared" si="4"/>
        <v>42375.353083499518</v>
      </c>
      <c r="G62" s="142">
        <f t="shared" si="5"/>
        <v>3540</v>
      </c>
      <c r="H62" s="8"/>
      <c r="I62" s="8">
        <v>3600</v>
      </c>
      <c r="J62" s="8">
        <v>0</v>
      </c>
      <c r="K62" s="8">
        <v>0</v>
      </c>
      <c r="L62" s="8">
        <v>0</v>
      </c>
      <c r="M62" s="8">
        <v>800</v>
      </c>
      <c r="N62" s="8">
        <v>3600</v>
      </c>
      <c r="O62" s="8">
        <v>0</v>
      </c>
      <c r="P62" s="8">
        <v>2000</v>
      </c>
      <c r="Q62" s="8">
        <v>3600</v>
      </c>
      <c r="R62" s="8">
        <v>2000</v>
      </c>
      <c r="S62" s="8">
        <v>0</v>
      </c>
      <c r="T62" s="118">
        <f t="shared" si="6"/>
        <v>15600</v>
      </c>
      <c r="U62" s="60">
        <f t="shared" si="1"/>
        <v>2600</v>
      </c>
      <c r="V62" s="61">
        <f t="shared" si="10"/>
        <v>3600</v>
      </c>
      <c r="W62" s="61">
        <f t="shared" si="7"/>
        <v>800</v>
      </c>
      <c r="X62" s="61">
        <f t="shared" si="8"/>
        <v>5600</v>
      </c>
      <c r="Y62" s="62">
        <f t="shared" si="9"/>
        <v>5600</v>
      </c>
    </row>
    <row r="63" spans="1:25" x14ac:dyDescent="0.3">
      <c r="A63" s="38">
        <v>57</v>
      </c>
      <c r="B63" s="39" t="s">
        <v>60</v>
      </c>
      <c r="C63" s="34">
        <f>Measles!C62</f>
        <v>204012</v>
      </c>
      <c r="D63" s="41">
        <f t="shared" si="2"/>
        <v>10200.6</v>
      </c>
      <c r="E63" s="41">
        <f t="shared" si="3"/>
        <v>4488.2640000000001</v>
      </c>
      <c r="F63" s="41">
        <f t="shared" si="4"/>
        <v>30103.456496717743</v>
      </c>
      <c r="G63" s="142">
        <f t="shared" si="5"/>
        <v>2520</v>
      </c>
      <c r="H63" s="8"/>
      <c r="I63" s="8">
        <v>2800</v>
      </c>
      <c r="J63" s="8">
        <v>0</v>
      </c>
      <c r="K63" s="8">
        <v>2800</v>
      </c>
      <c r="L63" s="8">
        <v>2000</v>
      </c>
      <c r="M63" s="8">
        <v>2800</v>
      </c>
      <c r="N63" s="8">
        <v>2800</v>
      </c>
      <c r="O63" s="8">
        <v>0</v>
      </c>
      <c r="P63" s="8">
        <v>2800</v>
      </c>
      <c r="Q63" s="8">
        <v>2800</v>
      </c>
      <c r="R63" s="8">
        <v>2800</v>
      </c>
      <c r="S63" s="8">
        <v>0</v>
      </c>
      <c r="T63" s="118">
        <f t="shared" si="6"/>
        <v>21600</v>
      </c>
      <c r="U63" s="60">
        <f t="shared" si="1"/>
        <v>2700</v>
      </c>
      <c r="V63" s="61">
        <f t="shared" si="10"/>
        <v>2800</v>
      </c>
      <c r="W63" s="61">
        <f t="shared" si="7"/>
        <v>7600</v>
      </c>
      <c r="X63" s="61">
        <f t="shared" si="8"/>
        <v>5600</v>
      </c>
      <c r="Y63" s="62">
        <f t="shared" si="9"/>
        <v>5600</v>
      </c>
    </row>
    <row r="64" spans="1:25" x14ac:dyDescent="0.3">
      <c r="A64" s="38">
        <v>58</v>
      </c>
      <c r="B64" s="39" t="s">
        <v>61</v>
      </c>
      <c r="C64" s="34">
        <f>Measles!C63</f>
        <v>208163</v>
      </c>
      <c r="D64" s="41">
        <f t="shared" si="2"/>
        <v>10408.150000000001</v>
      </c>
      <c r="E64" s="41">
        <f t="shared" si="3"/>
        <v>4579.5859999999993</v>
      </c>
      <c r="F64" s="41">
        <f t="shared" si="4"/>
        <v>30715.966780023991</v>
      </c>
      <c r="G64" s="142">
        <f t="shared" si="5"/>
        <v>2560</v>
      </c>
      <c r="H64" s="8"/>
      <c r="I64" s="8">
        <v>2800</v>
      </c>
      <c r="J64" s="8">
        <v>0</v>
      </c>
      <c r="K64" s="8">
        <v>0</v>
      </c>
      <c r="L64" s="8">
        <v>2800</v>
      </c>
      <c r="M64" s="8">
        <v>2800</v>
      </c>
      <c r="N64" s="8">
        <v>2800</v>
      </c>
      <c r="O64" s="8">
        <v>2800</v>
      </c>
      <c r="P64" s="8">
        <v>2000</v>
      </c>
      <c r="Q64" s="8">
        <v>2000</v>
      </c>
      <c r="R64" s="8">
        <v>2000</v>
      </c>
      <c r="S64" s="8">
        <v>800</v>
      </c>
      <c r="T64" s="118">
        <f t="shared" si="6"/>
        <v>20800</v>
      </c>
      <c r="U64" s="60">
        <f t="shared" si="1"/>
        <v>2311.1111111111113</v>
      </c>
      <c r="V64" s="61">
        <f t="shared" si="10"/>
        <v>2800</v>
      </c>
      <c r="W64" s="61">
        <f t="shared" si="7"/>
        <v>5600</v>
      </c>
      <c r="X64" s="61">
        <f t="shared" si="8"/>
        <v>7600</v>
      </c>
      <c r="Y64" s="62">
        <f t="shared" si="9"/>
        <v>4800</v>
      </c>
    </row>
    <row r="65" spans="1:25" x14ac:dyDescent="0.3">
      <c r="A65" s="38">
        <v>59</v>
      </c>
      <c r="B65" s="39" t="s">
        <v>62</v>
      </c>
      <c r="C65" s="34">
        <f>Measles!C64</f>
        <v>241878</v>
      </c>
      <c r="D65" s="41">
        <f t="shared" si="2"/>
        <v>12093.900000000001</v>
      </c>
      <c r="E65" s="41">
        <f t="shared" si="3"/>
        <v>5321.3159999999998</v>
      </c>
      <c r="F65" s="41">
        <f t="shared" si="4"/>
        <v>35690.860589147174</v>
      </c>
      <c r="G65" s="142">
        <f t="shared" si="5"/>
        <v>2980</v>
      </c>
      <c r="H65" s="8"/>
      <c r="I65" s="8">
        <v>3200</v>
      </c>
      <c r="J65" s="8">
        <v>0</v>
      </c>
      <c r="K65" s="8">
        <v>0</v>
      </c>
      <c r="L65" s="8">
        <v>2000</v>
      </c>
      <c r="M65" s="8">
        <v>2000</v>
      </c>
      <c r="N65" s="8">
        <v>3200</v>
      </c>
      <c r="O65" s="8">
        <v>1200</v>
      </c>
      <c r="P65" s="8">
        <v>3200</v>
      </c>
      <c r="Q65" s="8">
        <v>3200</v>
      </c>
      <c r="R65" s="8">
        <v>1600</v>
      </c>
      <c r="S65" s="8">
        <v>1200</v>
      </c>
      <c r="T65" s="118">
        <f t="shared" si="6"/>
        <v>20800</v>
      </c>
      <c r="U65" s="60">
        <f t="shared" si="1"/>
        <v>2311.1111111111113</v>
      </c>
      <c r="V65" s="61">
        <f t="shared" si="10"/>
        <v>3200</v>
      </c>
      <c r="W65" s="61">
        <f t="shared" si="7"/>
        <v>4000</v>
      </c>
      <c r="X65" s="61">
        <f t="shared" si="8"/>
        <v>7600</v>
      </c>
      <c r="Y65" s="62">
        <f t="shared" si="9"/>
        <v>6000</v>
      </c>
    </row>
    <row r="66" spans="1:25" x14ac:dyDescent="0.3">
      <c r="A66" s="38">
        <v>60</v>
      </c>
      <c r="B66" s="39" t="s">
        <v>63</v>
      </c>
      <c r="C66" s="34">
        <f>Measles!C65</f>
        <v>178909</v>
      </c>
      <c r="D66" s="41">
        <f t="shared" si="2"/>
        <v>8945.4500000000007</v>
      </c>
      <c r="E66" s="41">
        <f t="shared" si="3"/>
        <v>3935.9979999999996</v>
      </c>
      <c r="F66" s="41">
        <f t="shared" si="4"/>
        <v>26399.326012054556</v>
      </c>
      <c r="G66" s="142">
        <f t="shared" si="5"/>
        <v>2200</v>
      </c>
      <c r="H66" s="8"/>
      <c r="I66" s="8">
        <v>2400</v>
      </c>
      <c r="J66" s="8">
        <v>0</v>
      </c>
      <c r="K66" s="8">
        <v>0</v>
      </c>
      <c r="L66" s="8">
        <v>0</v>
      </c>
      <c r="M66" s="8">
        <v>0</v>
      </c>
      <c r="N66" s="8">
        <v>2400</v>
      </c>
      <c r="O66" s="8">
        <v>2000</v>
      </c>
      <c r="P66" s="8">
        <v>0</v>
      </c>
      <c r="Q66" s="8">
        <v>2400</v>
      </c>
      <c r="R66" s="8">
        <v>2400</v>
      </c>
      <c r="S66" s="8">
        <v>0</v>
      </c>
      <c r="T66" s="118">
        <f t="shared" si="6"/>
        <v>11600</v>
      </c>
      <c r="U66" s="60">
        <f t="shared" si="1"/>
        <v>2320</v>
      </c>
      <c r="V66" s="61">
        <f t="shared" si="10"/>
        <v>2400</v>
      </c>
      <c r="W66" s="61">
        <f t="shared" si="7"/>
        <v>0</v>
      </c>
      <c r="X66" s="61">
        <f t="shared" si="8"/>
        <v>4400</v>
      </c>
      <c r="Y66" s="62">
        <f t="shared" si="9"/>
        <v>4800</v>
      </c>
    </row>
    <row r="67" spans="1:25" x14ac:dyDescent="0.3">
      <c r="A67" s="38">
        <v>61</v>
      </c>
      <c r="B67" s="39" t="s">
        <v>64</v>
      </c>
      <c r="C67" s="34">
        <f>Measles!C66</f>
        <v>258073</v>
      </c>
      <c r="D67" s="41">
        <f t="shared" si="2"/>
        <v>12903.650000000001</v>
      </c>
      <c r="E67" s="41">
        <f t="shared" si="3"/>
        <v>5677.6059999999998</v>
      </c>
      <c r="F67" s="41">
        <f t="shared" si="4"/>
        <v>38080.550793470175</v>
      </c>
      <c r="G67" s="142">
        <f t="shared" si="5"/>
        <v>3180</v>
      </c>
      <c r="H67" s="8"/>
      <c r="I67" s="8">
        <v>3200</v>
      </c>
      <c r="J67" s="8">
        <v>0</v>
      </c>
      <c r="K67" s="8">
        <v>2000</v>
      </c>
      <c r="L67" s="8">
        <v>2000</v>
      </c>
      <c r="M67" s="8">
        <v>3200</v>
      </c>
      <c r="N67" s="8">
        <v>3200</v>
      </c>
      <c r="O67" s="8">
        <v>2400</v>
      </c>
      <c r="P67" s="8">
        <v>2400</v>
      </c>
      <c r="Q67" s="8">
        <v>2000</v>
      </c>
      <c r="R67" s="8">
        <v>2000</v>
      </c>
      <c r="S67" s="8">
        <v>2400</v>
      </c>
      <c r="T67" s="118">
        <f t="shared" si="6"/>
        <v>24800</v>
      </c>
      <c r="U67" s="60">
        <f t="shared" si="1"/>
        <v>2480</v>
      </c>
      <c r="V67" s="61">
        <f t="shared" si="10"/>
        <v>3200</v>
      </c>
      <c r="W67" s="61">
        <f t="shared" si="7"/>
        <v>7200</v>
      </c>
      <c r="X67" s="61">
        <f t="shared" si="8"/>
        <v>8000</v>
      </c>
      <c r="Y67" s="62">
        <f t="shared" si="9"/>
        <v>6400</v>
      </c>
    </row>
    <row r="68" spans="1:25" x14ac:dyDescent="0.3">
      <c r="A68" s="38">
        <v>62</v>
      </c>
      <c r="B68" s="39" t="s">
        <v>65</v>
      </c>
      <c r="C68" s="34">
        <f>Measles!C67</f>
        <v>95623</v>
      </c>
      <c r="D68" s="41">
        <f t="shared" si="2"/>
        <v>4781.1500000000005</v>
      </c>
      <c r="E68" s="41">
        <f t="shared" si="3"/>
        <v>2103.7059999999997</v>
      </c>
      <c r="F68" s="41">
        <f t="shared" si="4"/>
        <v>14109.870108550675</v>
      </c>
      <c r="G68" s="142">
        <f t="shared" si="5"/>
        <v>1180</v>
      </c>
      <c r="H68" s="8"/>
      <c r="I68" s="8">
        <v>1200</v>
      </c>
      <c r="J68" s="8">
        <v>0</v>
      </c>
      <c r="K68" s="8">
        <v>0</v>
      </c>
      <c r="L68" s="8">
        <v>400</v>
      </c>
      <c r="M68" s="8">
        <v>1200</v>
      </c>
      <c r="N68" s="8">
        <v>1200</v>
      </c>
      <c r="O68" s="8">
        <v>1200</v>
      </c>
      <c r="P68" s="8">
        <v>1200</v>
      </c>
      <c r="Q68" s="8">
        <v>1200</v>
      </c>
      <c r="R68" s="8">
        <v>1200</v>
      </c>
      <c r="S68" s="8">
        <v>1200</v>
      </c>
      <c r="T68" s="118">
        <f t="shared" si="6"/>
        <v>10000</v>
      </c>
      <c r="U68" s="60">
        <f t="shared" si="1"/>
        <v>1111.1111111111111</v>
      </c>
      <c r="V68" s="61">
        <f t="shared" si="10"/>
        <v>1200</v>
      </c>
      <c r="W68" s="61">
        <f t="shared" si="7"/>
        <v>1600</v>
      </c>
      <c r="X68" s="61">
        <f t="shared" si="8"/>
        <v>3600</v>
      </c>
      <c r="Y68" s="62">
        <f t="shared" si="9"/>
        <v>3600</v>
      </c>
    </row>
    <row r="69" spans="1:25" x14ac:dyDescent="0.3">
      <c r="A69" s="38">
        <v>63</v>
      </c>
      <c r="B69" s="39" t="s">
        <v>66</v>
      </c>
      <c r="C69" s="34">
        <f>Measles!C68</f>
        <v>214057</v>
      </c>
      <c r="D69" s="41">
        <f t="shared" si="2"/>
        <v>10702.85</v>
      </c>
      <c r="E69" s="41">
        <f t="shared" si="3"/>
        <v>4709.2539999999999</v>
      </c>
      <c r="F69" s="41">
        <f t="shared" si="4"/>
        <v>31585.669408259848</v>
      </c>
      <c r="G69" s="142">
        <f t="shared" si="5"/>
        <v>2640</v>
      </c>
      <c r="H69" s="8"/>
      <c r="I69" s="8">
        <v>2800</v>
      </c>
      <c r="J69" s="8">
        <v>0</v>
      </c>
      <c r="K69" s="8">
        <v>2000</v>
      </c>
      <c r="L69" s="8">
        <v>2000</v>
      </c>
      <c r="M69" s="8">
        <v>2800</v>
      </c>
      <c r="N69" s="8">
        <v>2800</v>
      </c>
      <c r="O69" s="8">
        <v>0</v>
      </c>
      <c r="P69" s="8">
        <v>2800</v>
      </c>
      <c r="Q69" s="8">
        <v>2800</v>
      </c>
      <c r="R69" s="8">
        <v>0</v>
      </c>
      <c r="S69" s="8">
        <v>0</v>
      </c>
      <c r="T69" s="118">
        <f t="shared" si="6"/>
        <v>18000</v>
      </c>
      <c r="U69" s="60">
        <f t="shared" si="1"/>
        <v>2571.4285714285716</v>
      </c>
      <c r="V69" s="61">
        <f t="shared" si="10"/>
        <v>2800</v>
      </c>
      <c r="W69" s="61">
        <f t="shared" si="7"/>
        <v>6800</v>
      </c>
      <c r="X69" s="61">
        <f t="shared" si="8"/>
        <v>5600</v>
      </c>
      <c r="Y69" s="62">
        <f t="shared" si="9"/>
        <v>2800</v>
      </c>
    </row>
    <row r="70" spans="1:25" x14ac:dyDescent="0.3">
      <c r="A70" s="38">
        <v>64</v>
      </c>
      <c r="B70" s="39" t="s">
        <v>67</v>
      </c>
      <c r="C70" s="34">
        <f>Measles!C69</f>
        <v>277379</v>
      </c>
      <c r="D70" s="41">
        <f t="shared" si="2"/>
        <v>13868.95</v>
      </c>
      <c r="E70" s="41">
        <f t="shared" si="3"/>
        <v>6102.3379999999997</v>
      </c>
      <c r="F70" s="41">
        <f t="shared" si="4"/>
        <v>40929.291706385258</v>
      </c>
      <c r="G70" s="142">
        <f t="shared" si="5"/>
        <v>3420</v>
      </c>
      <c r="H70" s="8"/>
      <c r="I70" s="8">
        <v>3600</v>
      </c>
      <c r="J70" s="8">
        <v>3600</v>
      </c>
      <c r="K70" s="8">
        <v>3600</v>
      </c>
      <c r="L70" s="8">
        <v>0</v>
      </c>
      <c r="M70" s="8">
        <v>3600</v>
      </c>
      <c r="N70" s="8">
        <v>3600</v>
      </c>
      <c r="O70" s="8">
        <v>3600</v>
      </c>
      <c r="P70" s="8">
        <v>3600</v>
      </c>
      <c r="Q70" s="8">
        <v>3600</v>
      </c>
      <c r="R70" s="8">
        <v>0</v>
      </c>
      <c r="S70" s="8">
        <v>2000</v>
      </c>
      <c r="T70" s="118">
        <f t="shared" si="6"/>
        <v>30800</v>
      </c>
      <c r="U70" s="60">
        <f t="shared" si="1"/>
        <v>3422.2222222222222</v>
      </c>
      <c r="V70" s="61">
        <f t="shared" si="10"/>
        <v>7200</v>
      </c>
      <c r="W70" s="61">
        <f t="shared" si="7"/>
        <v>7200</v>
      </c>
      <c r="X70" s="61">
        <f t="shared" si="8"/>
        <v>10800</v>
      </c>
      <c r="Y70" s="62">
        <f t="shared" si="9"/>
        <v>5600</v>
      </c>
    </row>
    <row r="71" spans="1:25" x14ac:dyDescent="0.3">
      <c r="A71" s="38">
        <v>65</v>
      </c>
      <c r="B71" s="39" t="s">
        <v>68</v>
      </c>
      <c r="C71" s="34">
        <f>Measles!C70</f>
        <v>423991</v>
      </c>
      <c r="D71" s="41">
        <f t="shared" si="2"/>
        <v>21199.550000000003</v>
      </c>
      <c r="E71" s="41">
        <f t="shared" si="3"/>
        <v>9327.8019999999997</v>
      </c>
      <c r="F71" s="41">
        <f t="shared" si="4"/>
        <v>62562.960137148068</v>
      </c>
      <c r="G71" s="142">
        <f t="shared" si="5"/>
        <v>5220</v>
      </c>
      <c r="H71" s="8"/>
      <c r="I71" s="8">
        <v>5600</v>
      </c>
      <c r="J71" s="8">
        <v>3200</v>
      </c>
      <c r="K71" s="8">
        <v>2000</v>
      </c>
      <c r="L71" s="8">
        <v>2000</v>
      </c>
      <c r="M71" s="8">
        <v>2800</v>
      </c>
      <c r="N71" s="8">
        <v>5600</v>
      </c>
      <c r="O71" s="8">
        <v>3200</v>
      </c>
      <c r="P71" s="8">
        <v>0</v>
      </c>
      <c r="Q71" s="8">
        <v>5600</v>
      </c>
      <c r="R71" s="8">
        <v>0</v>
      </c>
      <c r="S71" s="8">
        <v>0</v>
      </c>
      <c r="T71" s="118">
        <f t="shared" si="6"/>
        <v>30000</v>
      </c>
      <c r="U71" s="60">
        <f t="shared" ref="U71:U119" si="11">IFERROR((SUMIF(H71:S71,"&gt;0" )/COUNTIF(H71:S71,"&gt;0")),"")</f>
        <v>3750</v>
      </c>
      <c r="V71" s="61">
        <f t="shared" si="10"/>
        <v>8800</v>
      </c>
      <c r="W71" s="61">
        <f t="shared" si="7"/>
        <v>6800</v>
      </c>
      <c r="X71" s="61">
        <f t="shared" si="8"/>
        <v>8800</v>
      </c>
      <c r="Y71" s="62">
        <f t="shared" si="9"/>
        <v>5600</v>
      </c>
    </row>
    <row r="72" spans="1:25" x14ac:dyDescent="0.3">
      <c r="A72" s="38">
        <v>66</v>
      </c>
      <c r="B72" s="39" t="s">
        <v>69</v>
      </c>
      <c r="C72" s="34">
        <f>Measles!C71</f>
        <v>134050</v>
      </c>
      <c r="D72" s="41">
        <f t="shared" ref="D72:D118" si="12">C72*0.05</f>
        <v>6702.5</v>
      </c>
      <c r="E72" s="41">
        <f t="shared" ref="E72:E118" si="13">C72*0.022</f>
        <v>2949.1</v>
      </c>
      <c r="F72" s="41">
        <f t="shared" ref="F72:F118" si="14">+((D72+E72)/($D$119+$E$119))*$F$119</f>
        <v>19780.053836955733</v>
      </c>
      <c r="G72" s="142">
        <f t="shared" ref="G72:G118" si="15">CEILING((F72/12),20)</f>
        <v>1660</v>
      </c>
      <c r="H72" s="8"/>
      <c r="I72" s="8">
        <v>2000</v>
      </c>
      <c r="J72" s="8">
        <v>1200</v>
      </c>
      <c r="K72" s="8">
        <v>2000</v>
      </c>
      <c r="L72" s="8">
        <v>400</v>
      </c>
      <c r="M72" s="8">
        <v>800</v>
      </c>
      <c r="N72" s="8">
        <v>2000</v>
      </c>
      <c r="O72" s="8">
        <v>0</v>
      </c>
      <c r="P72" s="8">
        <v>0</v>
      </c>
      <c r="Q72" s="8">
        <v>2000</v>
      </c>
      <c r="R72" s="8">
        <v>1200</v>
      </c>
      <c r="S72" s="8">
        <v>400</v>
      </c>
      <c r="T72" s="118">
        <f t="shared" ref="T72:T118" si="16">SUM(H72:S72)</f>
        <v>12000</v>
      </c>
      <c r="U72" s="60">
        <f t="shared" si="11"/>
        <v>1333.3333333333333</v>
      </c>
      <c r="V72" s="61">
        <f t="shared" si="10"/>
        <v>3200</v>
      </c>
      <c r="W72" s="61">
        <f t="shared" ref="W72:W119" si="17">SUM(K72:M72)</f>
        <v>3200</v>
      </c>
      <c r="X72" s="61">
        <f t="shared" ref="X72:X119" si="18">SUM(N72:P72)</f>
        <v>2000</v>
      </c>
      <c r="Y72" s="62">
        <f t="shared" ref="Y72:Y119" si="19">SUM(Q72:S72)</f>
        <v>3600</v>
      </c>
    </row>
    <row r="73" spans="1:25" x14ac:dyDescent="0.3">
      <c r="A73" s="38">
        <v>67</v>
      </c>
      <c r="B73" s="39" t="s">
        <v>70</v>
      </c>
      <c r="C73" s="34">
        <f>Measles!C72</f>
        <v>410516</v>
      </c>
      <c r="D73" s="41">
        <f t="shared" si="12"/>
        <v>20525.800000000003</v>
      </c>
      <c r="E73" s="41">
        <f t="shared" si="13"/>
        <v>9031.351999999999</v>
      </c>
      <c r="F73" s="41">
        <f t="shared" si="14"/>
        <v>60574.625743615965</v>
      </c>
      <c r="G73" s="142">
        <f t="shared" si="15"/>
        <v>5060</v>
      </c>
      <c r="H73" s="8"/>
      <c r="I73" s="8">
        <v>5200</v>
      </c>
      <c r="J73" s="8">
        <v>5200</v>
      </c>
      <c r="K73" s="8">
        <v>5200</v>
      </c>
      <c r="L73" s="8">
        <v>0</v>
      </c>
      <c r="M73" s="8">
        <v>0</v>
      </c>
      <c r="N73" s="8">
        <v>5200</v>
      </c>
      <c r="O73" s="8">
        <v>5200</v>
      </c>
      <c r="P73" s="8">
        <v>5200</v>
      </c>
      <c r="Q73" s="8">
        <v>5200</v>
      </c>
      <c r="R73" s="8">
        <v>0</v>
      </c>
      <c r="S73" s="8">
        <v>4400</v>
      </c>
      <c r="T73" s="118">
        <f t="shared" si="16"/>
        <v>40800</v>
      </c>
      <c r="U73" s="60">
        <f t="shared" si="11"/>
        <v>5100</v>
      </c>
      <c r="V73" s="61">
        <f t="shared" ref="V73:V118" si="20">SUM(H73:J73)</f>
        <v>10400</v>
      </c>
      <c r="W73" s="61">
        <f t="shared" si="17"/>
        <v>5200</v>
      </c>
      <c r="X73" s="61">
        <f t="shared" si="18"/>
        <v>15600</v>
      </c>
      <c r="Y73" s="62">
        <f t="shared" si="19"/>
        <v>9600</v>
      </c>
    </row>
    <row r="74" spans="1:25" x14ac:dyDescent="0.3">
      <c r="A74" s="38">
        <v>68</v>
      </c>
      <c r="B74" s="39" t="s">
        <v>71</v>
      </c>
      <c r="C74" s="34">
        <f>Measles!C73</f>
        <v>241453</v>
      </c>
      <c r="D74" s="41">
        <f t="shared" si="12"/>
        <v>12072.650000000001</v>
      </c>
      <c r="E74" s="41">
        <f t="shared" si="13"/>
        <v>5311.9659999999994</v>
      </c>
      <c r="F74" s="41">
        <f t="shared" si="14"/>
        <v>35628.148743711099</v>
      </c>
      <c r="G74" s="142">
        <f t="shared" si="15"/>
        <v>2980</v>
      </c>
      <c r="H74" s="8"/>
      <c r="I74" s="8">
        <v>3200</v>
      </c>
      <c r="J74" s="8">
        <v>0</v>
      </c>
      <c r="K74" s="8">
        <v>3200</v>
      </c>
      <c r="L74" s="8">
        <v>3200</v>
      </c>
      <c r="M74" s="8">
        <v>3200</v>
      </c>
      <c r="N74" s="8">
        <v>3200</v>
      </c>
      <c r="O74" s="8">
        <v>3200</v>
      </c>
      <c r="P74" s="8">
        <v>3200</v>
      </c>
      <c r="Q74" s="8">
        <v>3200</v>
      </c>
      <c r="R74" s="8">
        <v>0</v>
      </c>
      <c r="S74" s="8">
        <v>1600</v>
      </c>
      <c r="T74" s="118">
        <f t="shared" si="16"/>
        <v>27200</v>
      </c>
      <c r="U74" s="60">
        <f t="shared" si="11"/>
        <v>3022.2222222222222</v>
      </c>
      <c r="V74" s="61">
        <f t="shared" si="20"/>
        <v>3200</v>
      </c>
      <c r="W74" s="61">
        <f t="shared" si="17"/>
        <v>9600</v>
      </c>
      <c r="X74" s="61">
        <f t="shared" si="18"/>
        <v>9600</v>
      </c>
      <c r="Y74" s="62">
        <f t="shared" si="19"/>
        <v>4800</v>
      </c>
    </row>
    <row r="75" spans="1:25" x14ac:dyDescent="0.3">
      <c r="A75" s="38">
        <v>69</v>
      </c>
      <c r="B75" s="39" t="s">
        <v>72</v>
      </c>
      <c r="C75" s="34">
        <f>Measles!C74</f>
        <v>458158</v>
      </c>
      <c r="D75" s="41">
        <f t="shared" si="12"/>
        <v>22907.9</v>
      </c>
      <c r="E75" s="41">
        <f t="shared" si="13"/>
        <v>10079.475999999999</v>
      </c>
      <c r="F75" s="41">
        <f t="shared" si="14"/>
        <v>67604.549838358565</v>
      </c>
      <c r="G75" s="142">
        <f t="shared" si="15"/>
        <v>5640</v>
      </c>
      <c r="H75" s="8"/>
      <c r="I75" s="8">
        <v>6000</v>
      </c>
      <c r="J75" s="8">
        <v>0</v>
      </c>
      <c r="K75" s="8">
        <v>0</v>
      </c>
      <c r="L75" s="8">
        <v>6000</v>
      </c>
      <c r="M75" s="8">
        <v>4800</v>
      </c>
      <c r="N75" s="8">
        <v>6000</v>
      </c>
      <c r="O75" s="8">
        <v>6000</v>
      </c>
      <c r="P75" s="8">
        <v>4800</v>
      </c>
      <c r="Q75" s="8">
        <v>6000</v>
      </c>
      <c r="R75" s="8">
        <v>3200</v>
      </c>
      <c r="S75" s="8">
        <v>2400</v>
      </c>
      <c r="T75" s="118">
        <f t="shared" si="16"/>
        <v>45200</v>
      </c>
      <c r="U75" s="60">
        <f t="shared" si="11"/>
        <v>5022.2222222222226</v>
      </c>
      <c r="V75" s="61">
        <f t="shared" si="20"/>
        <v>6000</v>
      </c>
      <c r="W75" s="61">
        <f t="shared" si="17"/>
        <v>10800</v>
      </c>
      <c r="X75" s="61">
        <f t="shared" si="18"/>
        <v>16800</v>
      </c>
      <c r="Y75" s="62">
        <f t="shared" si="19"/>
        <v>11600</v>
      </c>
    </row>
    <row r="76" spans="1:25" x14ac:dyDescent="0.3">
      <c r="A76" s="38">
        <v>70</v>
      </c>
      <c r="B76" s="39" t="s">
        <v>73</v>
      </c>
      <c r="C76" s="34">
        <f>Measles!C75</f>
        <v>275450</v>
      </c>
      <c r="D76" s="41">
        <f t="shared" si="12"/>
        <v>13772.5</v>
      </c>
      <c r="E76" s="41">
        <f t="shared" si="13"/>
        <v>6059.9</v>
      </c>
      <c r="F76" s="41">
        <f t="shared" si="14"/>
        <v>40644.653706747158</v>
      </c>
      <c r="G76" s="142">
        <f t="shared" si="15"/>
        <v>3400</v>
      </c>
      <c r="H76" s="8"/>
      <c r="I76" s="8">
        <v>3600</v>
      </c>
      <c r="J76" s="8">
        <v>3600</v>
      </c>
      <c r="K76" s="8">
        <v>400</v>
      </c>
      <c r="L76" s="8">
        <v>3600</v>
      </c>
      <c r="M76" s="8">
        <v>0</v>
      </c>
      <c r="N76" s="8">
        <v>3600</v>
      </c>
      <c r="O76" s="8">
        <v>1600</v>
      </c>
      <c r="P76" s="8">
        <v>2000</v>
      </c>
      <c r="Q76" s="8">
        <v>3600</v>
      </c>
      <c r="R76" s="8">
        <v>1600</v>
      </c>
      <c r="S76" s="8">
        <v>0</v>
      </c>
      <c r="T76" s="118">
        <f t="shared" si="16"/>
        <v>23600</v>
      </c>
      <c r="U76" s="60">
        <f t="shared" si="11"/>
        <v>2622.2222222222222</v>
      </c>
      <c r="V76" s="61">
        <f t="shared" si="20"/>
        <v>7200</v>
      </c>
      <c r="W76" s="61">
        <f t="shared" si="17"/>
        <v>4000</v>
      </c>
      <c r="X76" s="61">
        <f t="shared" si="18"/>
        <v>7200</v>
      </c>
      <c r="Y76" s="62">
        <f t="shared" si="19"/>
        <v>5200</v>
      </c>
    </row>
    <row r="77" spans="1:25" x14ac:dyDescent="0.3">
      <c r="A77" s="38">
        <v>71</v>
      </c>
      <c r="B77" s="39" t="s">
        <v>74</v>
      </c>
      <c r="C77" s="34">
        <f>Measles!C76</f>
        <v>94573</v>
      </c>
      <c r="D77" s="41">
        <f t="shared" si="12"/>
        <v>4728.6500000000005</v>
      </c>
      <c r="E77" s="41">
        <f t="shared" si="13"/>
        <v>2080.6059999999998</v>
      </c>
      <c r="F77" s="41">
        <f t="shared" si="14"/>
        <v>13954.934961002718</v>
      </c>
      <c r="G77" s="142">
        <f t="shared" si="15"/>
        <v>1180</v>
      </c>
      <c r="H77" s="8"/>
      <c r="I77" s="8">
        <v>1200</v>
      </c>
      <c r="J77" s="8">
        <v>0</v>
      </c>
      <c r="K77" s="8">
        <v>1200</v>
      </c>
      <c r="L77" s="8">
        <v>1200</v>
      </c>
      <c r="M77" s="8">
        <v>1200</v>
      </c>
      <c r="N77" s="8">
        <v>1200</v>
      </c>
      <c r="O77" s="8">
        <v>1200</v>
      </c>
      <c r="P77" s="8">
        <v>1200</v>
      </c>
      <c r="Q77" s="8">
        <v>1200</v>
      </c>
      <c r="R77" s="8">
        <v>1200</v>
      </c>
      <c r="S77" s="8">
        <v>800</v>
      </c>
      <c r="T77" s="118">
        <f t="shared" si="16"/>
        <v>11600</v>
      </c>
      <c r="U77" s="60">
        <f t="shared" si="11"/>
        <v>1160</v>
      </c>
      <c r="V77" s="61">
        <f t="shared" si="20"/>
        <v>1200</v>
      </c>
      <c r="W77" s="61">
        <f t="shared" si="17"/>
        <v>3600</v>
      </c>
      <c r="X77" s="61">
        <f t="shared" si="18"/>
        <v>3600</v>
      </c>
      <c r="Y77" s="62">
        <f t="shared" si="19"/>
        <v>3200</v>
      </c>
    </row>
    <row r="78" spans="1:25" x14ac:dyDescent="0.3">
      <c r="A78" s="38">
        <v>72</v>
      </c>
      <c r="B78" s="39" t="s">
        <v>75</v>
      </c>
      <c r="C78" s="34">
        <f>Measles!C77</f>
        <v>352864</v>
      </c>
      <c r="D78" s="41">
        <f t="shared" si="12"/>
        <v>17643.2</v>
      </c>
      <c r="E78" s="41">
        <f t="shared" si="13"/>
        <v>7763.0079999999998</v>
      </c>
      <c r="F78" s="41">
        <f t="shared" si="14"/>
        <v>52067.653242249507</v>
      </c>
      <c r="G78" s="142">
        <f t="shared" si="15"/>
        <v>4340</v>
      </c>
      <c r="H78" s="8"/>
      <c r="I78" s="8">
        <v>4400</v>
      </c>
      <c r="J78" s="8">
        <v>0</v>
      </c>
      <c r="K78" s="8">
        <v>800</v>
      </c>
      <c r="L78" s="8">
        <v>4400</v>
      </c>
      <c r="M78" s="8">
        <v>4400</v>
      </c>
      <c r="N78" s="8">
        <v>4400</v>
      </c>
      <c r="O78" s="8">
        <v>3200</v>
      </c>
      <c r="P78" s="8">
        <v>0</v>
      </c>
      <c r="Q78" s="8">
        <v>4400</v>
      </c>
      <c r="R78" s="8">
        <v>0</v>
      </c>
      <c r="S78" s="8">
        <v>3200</v>
      </c>
      <c r="T78" s="118">
        <f t="shared" si="16"/>
        <v>29200</v>
      </c>
      <c r="U78" s="60">
        <f t="shared" si="11"/>
        <v>3650</v>
      </c>
      <c r="V78" s="61">
        <f t="shared" si="20"/>
        <v>4400</v>
      </c>
      <c r="W78" s="61">
        <f t="shared" si="17"/>
        <v>9600</v>
      </c>
      <c r="X78" s="61">
        <f t="shared" si="18"/>
        <v>7600</v>
      </c>
      <c r="Y78" s="62">
        <f t="shared" si="19"/>
        <v>7600</v>
      </c>
    </row>
    <row r="79" spans="1:25" x14ac:dyDescent="0.3">
      <c r="A79" s="38">
        <v>73</v>
      </c>
      <c r="B79" s="39" t="s">
        <v>76</v>
      </c>
      <c r="C79" s="34">
        <f>Measles!C78</f>
        <v>186176</v>
      </c>
      <c r="D79" s="41">
        <f t="shared" si="12"/>
        <v>9308.8000000000011</v>
      </c>
      <c r="E79" s="41">
        <f t="shared" si="13"/>
        <v>4095.8719999999998</v>
      </c>
      <c r="F79" s="41">
        <f t="shared" si="14"/>
        <v>27471.624790369791</v>
      </c>
      <c r="G79" s="142">
        <f t="shared" si="15"/>
        <v>2300</v>
      </c>
      <c r="H79" s="8"/>
      <c r="I79" s="8">
        <v>2400</v>
      </c>
      <c r="J79" s="8">
        <v>2400</v>
      </c>
      <c r="K79" s="8">
        <v>0</v>
      </c>
      <c r="L79" s="8">
        <v>0</v>
      </c>
      <c r="M79" s="8">
        <v>2400</v>
      </c>
      <c r="N79" s="8">
        <v>2400</v>
      </c>
      <c r="O79" s="8">
        <v>2400</v>
      </c>
      <c r="P79" s="8">
        <v>2400</v>
      </c>
      <c r="Q79" s="8">
        <v>2000</v>
      </c>
      <c r="R79" s="8">
        <v>0</v>
      </c>
      <c r="S79" s="8">
        <v>0</v>
      </c>
      <c r="T79" s="118">
        <f t="shared" si="16"/>
        <v>16400</v>
      </c>
      <c r="U79" s="60">
        <f t="shared" si="11"/>
        <v>2342.8571428571427</v>
      </c>
      <c r="V79" s="61">
        <f t="shared" si="20"/>
        <v>4800</v>
      </c>
      <c r="W79" s="61">
        <f t="shared" si="17"/>
        <v>2400</v>
      </c>
      <c r="X79" s="61">
        <f t="shared" si="18"/>
        <v>7200</v>
      </c>
      <c r="Y79" s="62">
        <f t="shared" si="19"/>
        <v>2000</v>
      </c>
    </row>
    <row r="80" spans="1:25" x14ac:dyDescent="0.3">
      <c r="A80" s="38">
        <v>74</v>
      </c>
      <c r="B80" s="39" t="s">
        <v>77</v>
      </c>
      <c r="C80" s="34">
        <f>Measles!C79</f>
        <v>296649</v>
      </c>
      <c r="D80" s="41">
        <f t="shared" si="12"/>
        <v>14832.45</v>
      </c>
      <c r="E80" s="41">
        <f t="shared" si="13"/>
        <v>6526.2779999999993</v>
      </c>
      <c r="F80" s="41">
        <f t="shared" si="14"/>
        <v>43772.720557098699</v>
      </c>
      <c r="G80" s="142">
        <f t="shared" si="15"/>
        <v>3660</v>
      </c>
      <c r="H80" s="8"/>
      <c r="I80" s="8">
        <v>4000</v>
      </c>
      <c r="J80" s="8">
        <v>0</v>
      </c>
      <c r="K80" s="8">
        <v>0</v>
      </c>
      <c r="L80" s="8">
        <v>4000</v>
      </c>
      <c r="M80" s="8">
        <v>3200</v>
      </c>
      <c r="N80" s="8">
        <v>2000</v>
      </c>
      <c r="O80" s="8">
        <v>2000</v>
      </c>
      <c r="P80" s="8">
        <v>2000</v>
      </c>
      <c r="Q80" s="8">
        <v>3200</v>
      </c>
      <c r="R80" s="8">
        <v>1200</v>
      </c>
      <c r="S80" s="8">
        <v>1200</v>
      </c>
      <c r="T80" s="118">
        <f t="shared" si="16"/>
        <v>22800</v>
      </c>
      <c r="U80" s="60">
        <f t="shared" si="11"/>
        <v>2533.3333333333335</v>
      </c>
      <c r="V80" s="61">
        <f t="shared" si="20"/>
        <v>4000</v>
      </c>
      <c r="W80" s="61">
        <f t="shared" si="17"/>
        <v>7200</v>
      </c>
      <c r="X80" s="61">
        <f t="shared" si="18"/>
        <v>6000</v>
      </c>
      <c r="Y80" s="62">
        <f t="shared" si="19"/>
        <v>5600</v>
      </c>
    </row>
    <row r="81" spans="1:25" x14ac:dyDescent="0.3">
      <c r="A81" s="38">
        <v>75</v>
      </c>
      <c r="B81" s="39" t="s">
        <v>78</v>
      </c>
      <c r="C81" s="34">
        <f>Measles!C80</f>
        <v>292951</v>
      </c>
      <c r="D81" s="41">
        <f t="shared" si="12"/>
        <v>14647.550000000001</v>
      </c>
      <c r="E81" s="41">
        <f t="shared" si="13"/>
        <v>6444.9219999999996</v>
      </c>
      <c r="F81" s="41">
        <f t="shared" si="14"/>
        <v>43227.053723163139</v>
      </c>
      <c r="G81" s="142">
        <f t="shared" si="15"/>
        <v>3620</v>
      </c>
      <c r="H81" s="8"/>
      <c r="I81" s="8">
        <v>4000</v>
      </c>
      <c r="J81" s="8">
        <v>0</v>
      </c>
      <c r="K81" s="8">
        <v>4000</v>
      </c>
      <c r="L81" s="8">
        <v>4000</v>
      </c>
      <c r="M81" s="8">
        <v>0</v>
      </c>
      <c r="N81" s="8">
        <v>4000</v>
      </c>
      <c r="O81" s="8">
        <v>2000</v>
      </c>
      <c r="P81" s="8">
        <v>0</v>
      </c>
      <c r="Q81" s="8">
        <v>4000</v>
      </c>
      <c r="R81" s="8">
        <v>0</v>
      </c>
      <c r="S81" s="8">
        <v>0</v>
      </c>
      <c r="T81" s="118">
        <f t="shared" si="16"/>
        <v>22000</v>
      </c>
      <c r="U81" s="60">
        <f t="shared" si="11"/>
        <v>3666.6666666666665</v>
      </c>
      <c r="V81" s="61">
        <f t="shared" si="20"/>
        <v>4000</v>
      </c>
      <c r="W81" s="61">
        <f t="shared" si="17"/>
        <v>8000</v>
      </c>
      <c r="X81" s="61">
        <f t="shared" si="18"/>
        <v>6000</v>
      </c>
      <c r="Y81" s="62">
        <f t="shared" si="19"/>
        <v>4000</v>
      </c>
    </row>
    <row r="82" spans="1:25" x14ac:dyDescent="0.3">
      <c r="A82" s="38">
        <v>76</v>
      </c>
      <c r="B82" s="39" t="s">
        <v>79</v>
      </c>
      <c r="C82" s="34">
        <f>Measles!C81</f>
        <v>479172</v>
      </c>
      <c r="D82" s="41">
        <f t="shared" si="12"/>
        <v>23958.600000000002</v>
      </c>
      <c r="E82" s="41">
        <f t="shared" si="13"/>
        <v>10541.784</v>
      </c>
      <c r="F82" s="41">
        <f t="shared" si="14"/>
        <v>70705.318591284988</v>
      </c>
      <c r="G82" s="142">
        <f t="shared" si="15"/>
        <v>5900</v>
      </c>
      <c r="H82" s="8"/>
      <c r="I82" s="8">
        <v>6000</v>
      </c>
      <c r="J82" s="8">
        <v>0</v>
      </c>
      <c r="K82" s="8">
        <v>0</v>
      </c>
      <c r="L82" s="8">
        <v>6000</v>
      </c>
      <c r="M82" s="8">
        <v>4000</v>
      </c>
      <c r="N82" s="8">
        <v>6000</v>
      </c>
      <c r="O82" s="8">
        <v>1200</v>
      </c>
      <c r="P82" s="8">
        <v>6000</v>
      </c>
      <c r="Q82" s="8">
        <v>6000</v>
      </c>
      <c r="R82" s="8">
        <v>4000</v>
      </c>
      <c r="S82" s="8">
        <v>4000</v>
      </c>
      <c r="T82" s="118">
        <f t="shared" si="16"/>
        <v>43200</v>
      </c>
      <c r="U82" s="60">
        <f t="shared" si="11"/>
        <v>4800</v>
      </c>
      <c r="V82" s="61">
        <f t="shared" si="20"/>
        <v>6000</v>
      </c>
      <c r="W82" s="61">
        <f t="shared" si="17"/>
        <v>10000</v>
      </c>
      <c r="X82" s="61">
        <f t="shared" si="18"/>
        <v>13200</v>
      </c>
      <c r="Y82" s="62">
        <f t="shared" si="19"/>
        <v>14000</v>
      </c>
    </row>
    <row r="83" spans="1:25" x14ac:dyDescent="0.3">
      <c r="A83" s="38">
        <v>77</v>
      </c>
      <c r="B83" s="39" t="s">
        <v>80</v>
      </c>
      <c r="C83" s="34">
        <f>Measles!C82</f>
        <v>492804</v>
      </c>
      <c r="D83" s="41">
        <f t="shared" si="12"/>
        <v>24640.2</v>
      </c>
      <c r="E83" s="41">
        <f t="shared" si="13"/>
        <v>10841.688</v>
      </c>
      <c r="F83" s="41">
        <f t="shared" si="14"/>
        <v>72716.819478307589</v>
      </c>
      <c r="G83" s="142">
        <f t="shared" si="15"/>
        <v>6060</v>
      </c>
      <c r="H83" s="8"/>
      <c r="I83" s="8">
        <v>6400</v>
      </c>
      <c r="J83" s="8">
        <v>0</v>
      </c>
      <c r="K83" s="8">
        <v>0</v>
      </c>
      <c r="L83" s="8">
        <v>800</v>
      </c>
      <c r="M83" s="8">
        <v>1200</v>
      </c>
      <c r="N83" s="8">
        <v>6400</v>
      </c>
      <c r="O83" s="8">
        <v>6400</v>
      </c>
      <c r="P83" s="8">
        <v>6400</v>
      </c>
      <c r="Q83" s="8">
        <v>6400</v>
      </c>
      <c r="R83" s="8">
        <v>4000</v>
      </c>
      <c r="S83" s="8">
        <v>2800</v>
      </c>
      <c r="T83" s="118">
        <f t="shared" si="16"/>
        <v>40800</v>
      </c>
      <c r="U83" s="60">
        <f t="shared" si="11"/>
        <v>4533.333333333333</v>
      </c>
      <c r="V83" s="61">
        <f t="shared" si="20"/>
        <v>6400</v>
      </c>
      <c r="W83" s="61">
        <f t="shared" si="17"/>
        <v>2000</v>
      </c>
      <c r="X83" s="61">
        <f t="shared" si="18"/>
        <v>19200</v>
      </c>
      <c r="Y83" s="62">
        <f t="shared" si="19"/>
        <v>13200</v>
      </c>
    </row>
    <row r="84" spans="1:25" x14ac:dyDescent="0.3">
      <c r="A84" s="38">
        <v>78</v>
      </c>
      <c r="B84" s="39" t="s">
        <v>81</v>
      </c>
      <c r="C84" s="34">
        <f>Measles!C83</f>
        <v>474144</v>
      </c>
      <c r="D84" s="41">
        <f t="shared" si="12"/>
        <v>23707.200000000001</v>
      </c>
      <c r="E84" s="41">
        <f t="shared" si="13"/>
        <v>10431.168</v>
      </c>
      <c r="F84" s="41">
        <f t="shared" si="14"/>
        <v>69963.400570455342</v>
      </c>
      <c r="G84" s="142">
        <f t="shared" si="15"/>
        <v>5840</v>
      </c>
      <c r="H84" s="8"/>
      <c r="I84" s="8">
        <v>6000</v>
      </c>
      <c r="J84" s="8">
        <v>0</v>
      </c>
      <c r="K84" s="8">
        <v>6000</v>
      </c>
      <c r="L84" s="8">
        <v>0</v>
      </c>
      <c r="M84" s="8">
        <v>2800</v>
      </c>
      <c r="N84" s="8">
        <v>6000</v>
      </c>
      <c r="O84" s="8">
        <v>400</v>
      </c>
      <c r="P84" s="8">
        <v>0</v>
      </c>
      <c r="Q84" s="8">
        <v>2000</v>
      </c>
      <c r="R84" s="8">
        <v>2800</v>
      </c>
      <c r="S84" s="8">
        <v>2000</v>
      </c>
      <c r="T84" s="118">
        <f t="shared" si="16"/>
        <v>28000</v>
      </c>
      <c r="U84" s="60">
        <f t="shared" si="11"/>
        <v>3500</v>
      </c>
      <c r="V84" s="61">
        <f t="shared" si="20"/>
        <v>6000</v>
      </c>
      <c r="W84" s="61">
        <f t="shared" si="17"/>
        <v>8800</v>
      </c>
      <c r="X84" s="61">
        <f t="shared" si="18"/>
        <v>6400</v>
      </c>
      <c r="Y84" s="62">
        <f t="shared" si="19"/>
        <v>6800</v>
      </c>
    </row>
    <row r="85" spans="1:25" x14ac:dyDescent="0.3">
      <c r="A85" s="38">
        <v>79</v>
      </c>
      <c r="B85" s="39" t="s">
        <v>82</v>
      </c>
      <c r="C85" s="34">
        <f>Measles!C84</f>
        <v>185519</v>
      </c>
      <c r="D85" s="41">
        <f t="shared" si="12"/>
        <v>9275.9500000000007</v>
      </c>
      <c r="E85" s="41">
        <f t="shared" si="13"/>
        <v>4081.4179999999997</v>
      </c>
      <c r="F85" s="41">
        <f t="shared" si="14"/>
        <v>27374.679655189786</v>
      </c>
      <c r="G85" s="142">
        <f t="shared" si="15"/>
        <v>2300</v>
      </c>
      <c r="H85" s="8"/>
      <c r="I85" s="8">
        <v>2400</v>
      </c>
      <c r="J85" s="8">
        <v>800</v>
      </c>
      <c r="K85" s="8">
        <v>0</v>
      </c>
      <c r="L85" s="8">
        <v>0</v>
      </c>
      <c r="M85" s="8">
        <v>0</v>
      </c>
      <c r="N85" s="8">
        <v>2400</v>
      </c>
      <c r="O85" s="8">
        <v>0</v>
      </c>
      <c r="P85" s="8">
        <v>0</v>
      </c>
      <c r="Q85" s="8">
        <v>2400</v>
      </c>
      <c r="R85" s="8">
        <v>2000</v>
      </c>
      <c r="S85" s="8">
        <v>0</v>
      </c>
      <c r="T85" s="118">
        <f t="shared" si="16"/>
        <v>10000</v>
      </c>
      <c r="U85" s="60">
        <f t="shared" si="11"/>
        <v>2000</v>
      </c>
      <c r="V85" s="61">
        <f t="shared" si="20"/>
        <v>3200</v>
      </c>
      <c r="W85" s="61">
        <f t="shared" si="17"/>
        <v>0</v>
      </c>
      <c r="X85" s="61">
        <f t="shared" si="18"/>
        <v>2400</v>
      </c>
      <c r="Y85" s="62">
        <f t="shared" si="19"/>
        <v>4400</v>
      </c>
    </row>
    <row r="86" spans="1:25" x14ac:dyDescent="0.3">
      <c r="A86" s="38">
        <v>80</v>
      </c>
      <c r="B86" s="39" t="s">
        <v>83</v>
      </c>
      <c r="C86" s="34">
        <f>Measles!C85</f>
        <v>331266</v>
      </c>
      <c r="D86" s="41">
        <f t="shared" si="12"/>
        <v>16563.3</v>
      </c>
      <c r="E86" s="41">
        <f t="shared" si="13"/>
        <v>7287.8519999999999</v>
      </c>
      <c r="F86" s="41">
        <f t="shared" si="14"/>
        <v>48880.711035829743</v>
      </c>
      <c r="G86" s="142">
        <f t="shared" si="15"/>
        <v>4080</v>
      </c>
      <c r="H86" s="8"/>
      <c r="I86" s="8">
        <v>4400</v>
      </c>
      <c r="J86" s="8">
        <v>2000</v>
      </c>
      <c r="K86" s="8">
        <v>2800</v>
      </c>
      <c r="L86" s="8">
        <v>2000</v>
      </c>
      <c r="M86" s="8">
        <v>1600</v>
      </c>
      <c r="N86" s="8">
        <v>4400</v>
      </c>
      <c r="O86" s="8">
        <v>800</v>
      </c>
      <c r="P86" s="8">
        <v>1200</v>
      </c>
      <c r="Q86" s="8">
        <v>3200</v>
      </c>
      <c r="R86" s="8">
        <v>1200</v>
      </c>
      <c r="S86" s="8">
        <v>2000</v>
      </c>
      <c r="T86" s="118">
        <f t="shared" si="16"/>
        <v>25600</v>
      </c>
      <c r="U86" s="60">
        <f t="shared" si="11"/>
        <v>2327.2727272727275</v>
      </c>
      <c r="V86" s="61">
        <f t="shared" si="20"/>
        <v>6400</v>
      </c>
      <c r="W86" s="61">
        <f t="shared" si="17"/>
        <v>6400</v>
      </c>
      <c r="X86" s="61">
        <f t="shared" si="18"/>
        <v>6400</v>
      </c>
      <c r="Y86" s="62">
        <f t="shared" si="19"/>
        <v>6400</v>
      </c>
    </row>
    <row r="87" spans="1:25" x14ac:dyDescent="0.3">
      <c r="A87" s="38">
        <v>81</v>
      </c>
      <c r="B87" s="39" t="s">
        <v>84</v>
      </c>
      <c r="C87" s="34">
        <f>Measles!C86</f>
        <v>104539</v>
      </c>
      <c r="D87" s="41">
        <f t="shared" si="12"/>
        <v>5226.9500000000007</v>
      </c>
      <c r="E87" s="41">
        <f t="shared" si="13"/>
        <v>2299.8579999999997</v>
      </c>
      <c r="F87" s="41">
        <f t="shared" si="14"/>
        <v>15425.490847157893</v>
      </c>
      <c r="G87" s="142">
        <f t="shared" si="15"/>
        <v>1300</v>
      </c>
      <c r="H87" s="8"/>
      <c r="I87" s="8">
        <v>1600</v>
      </c>
      <c r="J87" s="8">
        <v>1600</v>
      </c>
      <c r="K87" s="8">
        <v>1600</v>
      </c>
      <c r="L87" s="8">
        <v>1600</v>
      </c>
      <c r="M87" s="8">
        <v>1600</v>
      </c>
      <c r="N87" s="8">
        <v>1600</v>
      </c>
      <c r="O87" s="8">
        <v>1600</v>
      </c>
      <c r="P87" s="8">
        <v>1600</v>
      </c>
      <c r="Q87" s="8">
        <v>800</v>
      </c>
      <c r="R87" s="8">
        <v>800</v>
      </c>
      <c r="S87" s="8">
        <v>800</v>
      </c>
      <c r="T87" s="118">
        <f t="shared" si="16"/>
        <v>15200</v>
      </c>
      <c r="U87" s="60">
        <f t="shared" si="11"/>
        <v>1381.8181818181818</v>
      </c>
      <c r="V87" s="61">
        <f t="shared" si="20"/>
        <v>3200</v>
      </c>
      <c r="W87" s="61">
        <f t="shared" si="17"/>
        <v>4800</v>
      </c>
      <c r="X87" s="61">
        <f t="shared" si="18"/>
        <v>4800</v>
      </c>
      <c r="Y87" s="62">
        <f t="shared" si="19"/>
        <v>2400</v>
      </c>
    </row>
    <row r="88" spans="1:25" x14ac:dyDescent="0.3">
      <c r="A88" s="38">
        <v>82</v>
      </c>
      <c r="B88" s="39" t="s">
        <v>85</v>
      </c>
      <c r="C88" s="34">
        <f>Measles!C87</f>
        <v>137489</v>
      </c>
      <c r="D88" s="41">
        <f t="shared" si="12"/>
        <v>6874.4500000000007</v>
      </c>
      <c r="E88" s="41">
        <f t="shared" si="13"/>
        <v>3024.7579999999998</v>
      </c>
      <c r="F88" s="41">
        <f t="shared" si="14"/>
        <v>20287.503334496134</v>
      </c>
      <c r="G88" s="142">
        <f t="shared" si="15"/>
        <v>1700</v>
      </c>
      <c r="H88" s="8"/>
      <c r="I88" s="8">
        <v>2000</v>
      </c>
      <c r="J88" s="8">
        <v>0</v>
      </c>
      <c r="K88" s="8">
        <v>0</v>
      </c>
      <c r="L88" s="8">
        <v>2000</v>
      </c>
      <c r="M88" s="8">
        <v>1600</v>
      </c>
      <c r="N88" s="8">
        <v>2000</v>
      </c>
      <c r="O88" s="8">
        <v>0</v>
      </c>
      <c r="P88" s="8">
        <v>2000</v>
      </c>
      <c r="Q88" s="8">
        <v>2000</v>
      </c>
      <c r="R88" s="8">
        <v>1200</v>
      </c>
      <c r="S88" s="8">
        <v>1200</v>
      </c>
      <c r="T88" s="118">
        <f t="shared" si="16"/>
        <v>14000</v>
      </c>
      <c r="U88" s="60">
        <f t="shared" si="11"/>
        <v>1750</v>
      </c>
      <c r="V88" s="61">
        <f t="shared" si="20"/>
        <v>2000</v>
      </c>
      <c r="W88" s="61">
        <f t="shared" si="17"/>
        <v>3600</v>
      </c>
      <c r="X88" s="61">
        <f t="shared" si="18"/>
        <v>4000</v>
      </c>
      <c r="Y88" s="62">
        <f t="shared" si="19"/>
        <v>4400</v>
      </c>
    </row>
    <row r="89" spans="1:25" x14ac:dyDescent="0.3">
      <c r="A89" s="38">
        <v>83</v>
      </c>
      <c r="B89" s="39" t="s">
        <v>86</v>
      </c>
      <c r="C89" s="34">
        <f>Measles!C88</f>
        <v>251512</v>
      </c>
      <c r="D89" s="41">
        <f t="shared" si="12"/>
        <v>12575.6</v>
      </c>
      <c r="E89" s="41">
        <f t="shared" si="13"/>
        <v>5533.2640000000001</v>
      </c>
      <c r="F89" s="41">
        <f t="shared" si="14"/>
        <v>37112.427457220518</v>
      </c>
      <c r="G89" s="142">
        <f t="shared" si="15"/>
        <v>3100</v>
      </c>
      <c r="H89" s="8"/>
      <c r="I89" s="8">
        <v>3200</v>
      </c>
      <c r="J89" s="8">
        <v>3200</v>
      </c>
      <c r="K89" s="8">
        <v>3200</v>
      </c>
      <c r="L89" s="8">
        <v>3200</v>
      </c>
      <c r="M89" s="8">
        <v>3200</v>
      </c>
      <c r="N89" s="8">
        <v>3200</v>
      </c>
      <c r="O89" s="8">
        <v>3200</v>
      </c>
      <c r="P89" s="8">
        <v>3200</v>
      </c>
      <c r="Q89" s="8">
        <v>3200</v>
      </c>
      <c r="R89" s="8">
        <v>3200</v>
      </c>
      <c r="S89" s="8">
        <v>3200</v>
      </c>
      <c r="T89" s="118">
        <f t="shared" si="16"/>
        <v>35200</v>
      </c>
      <c r="U89" s="60">
        <f t="shared" si="11"/>
        <v>3200</v>
      </c>
      <c r="V89" s="61">
        <f t="shared" si="20"/>
        <v>6400</v>
      </c>
      <c r="W89" s="61">
        <f t="shared" si="17"/>
        <v>9600</v>
      </c>
      <c r="X89" s="61">
        <f t="shared" si="18"/>
        <v>9600</v>
      </c>
      <c r="Y89" s="62">
        <f t="shared" si="19"/>
        <v>9600</v>
      </c>
    </row>
    <row r="90" spans="1:25" x14ac:dyDescent="0.3">
      <c r="A90" s="38">
        <v>84</v>
      </c>
      <c r="B90" s="39" t="s">
        <v>87</v>
      </c>
      <c r="C90" s="34">
        <f>Measles!C89</f>
        <v>688819</v>
      </c>
      <c r="D90" s="41">
        <f t="shared" si="12"/>
        <v>34440.950000000004</v>
      </c>
      <c r="E90" s="41">
        <f t="shared" si="13"/>
        <v>15154.018</v>
      </c>
      <c r="F90" s="41">
        <f t="shared" si="14"/>
        <v>101640.26037984343</v>
      </c>
      <c r="G90" s="142">
        <f t="shared" si="15"/>
        <v>8480</v>
      </c>
      <c r="H90" s="8"/>
      <c r="I90" s="8">
        <v>8800</v>
      </c>
      <c r="J90" s="8">
        <v>3200</v>
      </c>
      <c r="K90" s="8">
        <v>0</v>
      </c>
      <c r="L90" s="8">
        <v>6000</v>
      </c>
      <c r="M90" s="8">
        <v>4000</v>
      </c>
      <c r="N90" s="8">
        <v>8800</v>
      </c>
      <c r="O90" s="8">
        <v>8800</v>
      </c>
      <c r="P90" s="8">
        <v>8800</v>
      </c>
      <c r="Q90" s="8">
        <v>8800</v>
      </c>
      <c r="R90" s="8">
        <v>0</v>
      </c>
      <c r="S90" s="8">
        <v>0</v>
      </c>
      <c r="T90" s="118">
        <f t="shared" si="16"/>
        <v>57200</v>
      </c>
      <c r="U90" s="60">
        <f t="shared" si="11"/>
        <v>7150</v>
      </c>
      <c r="V90" s="61">
        <f t="shared" si="20"/>
        <v>12000</v>
      </c>
      <c r="W90" s="61">
        <f t="shared" si="17"/>
        <v>10000</v>
      </c>
      <c r="X90" s="61">
        <f t="shared" si="18"/>
        <v>26400</v>
      </c>
      <c r="Y90" s="62">
        <f t="shared" si="19"/>
        <v>8800</v>
      </c>
    </row>
    <row r="91" spans="1:25" x14ac:dyDescent="0.3">
      <c r="A91" s="38">
        <v>85</v>
      </c>
      <c r="B91" s="39" t="s">
        <v>88</v>
      </c>
      <c r="C91" s="34">
        <f>Measles!C90</f>
        <v>599817</v>
      </c>
      <c r="D91" s="41">
        <f t="shared" si="12"/>
        <v>29990.850000000002</v>
      </c>
      <c r="E91" s="41">
        <f t="shared" si="13"/>
        <v>13195.973999999998</v>
      </c>
      <c r="F91" s="41">
        <f t="shared" si="14"/>
        <v>88507.367044545143</v>
      </c>
      <c r="G91" s="142">
        <f t="shared" si="15"/>
        <v>7380</v>
      </c>
      <c r="H91" s="8"/>
      <c r="I91" s="8">
        <v>7600</v>
      </c>
      <c r="J91" s="8">
        <v>0</v>
      </c>
      <c r="K91" s="8">
        <v>0</v>
      </c>
      <c r="L91" s="8">
        <v>7600</v>
      </c>
      <c r="M91" s="8">
        <v>7600</v>
      </c>
      <c r="N91" s="8">
        <v>7600</v>
      </c>
      <c r="O91" s="8">
        <v>7600</v>
      </c>
      <c r="P91" s="8">
        <v>7600</v>
      </c>
      <c r="Q91" s="8">
        <v>7600</v>
      </c>
      <c r="R91" s="8">
        <v>7600</v>
      </c>
      <c r="S91" s="8">
        <v>4000</v>
      </c>
      <c r="T91" s="118">
        <f t="shared" si="16"/>
        <v>64800</v>
      </c>
      <c r="U91" s="60">
        <f t="shared" si="11"/>
        <v>7200</v>
      </c>
      <c r="V91" s="61">
        <f t="shared" si="20"/>
        <v>7600</v>
      </c>
      <c r="W91" s="61">
        <f t="shared" si="17"/>
        <v>15200</v>
      </c>
      <c r="X91" s="61">
        <f t="shared" si="18"/>
        <v>22800</v>
      </c>
      <c r="Y91" s="62">
        <f t="shared" si="19"/>
        <v>19200</v>
      </c>
    </row>
    <row r="92" spans="1:25" x14ac:dyDescent="0.3">
      <c r="A92" s="38">
        <v>86</v>
      </c>
      <c r="B92" s="39" t="s">
        <v>89</v>
      </c>
      <c r="C92" s="34">
        <f>Measles!C91</f>
        <v>169691</v>
      </c>
      <c r="D92" s="41">
        <f t="shared" si="12"/>
        <v>8484.5500000000011</v>
      </c>
      <c r="E92" s="41">
        <f t="shared" si="13"/>
        <v>3733.2019999999998</v>
      </c>
      <c r="F92" s="41">
        <f t="shared" si="14"/>
        <v>25039.142973866878</v>
      </c>
      <c r="G92" s="142">
        <f t="shared" si="15"/>
        <v>2100</v>
      </c>
      <c r="H92" s="8"/>
      <c r="I92" s="8">
        <v>2400</v>
      </c>
      <c r="J92" s="8">
        <v>2400</v>
      </c>
      <c r="K92" s="8">
        <v>1200</v>
      </c>
      <c r="L92" s="8">
        <v>1200</v>
      </c>
      <c r="M92" s="8">
        <v>0</v>
      </c>
      <c r="N92" s="8">
        <v>2400</v>
      </c>
      <c r="O92" s="8">
        <v>2000</v>
      </c>
      <c r="P92" s="8">
        <v>0</v>
      </c>
      <c r="Q92" s="8">
        <v>400</v>
      </c>
      <c r="R92" s="8">
        <v>1200</v>
      </c>
      <c r="S92" s="8">
        <v>1200</v>
      </c>
      <c r="T92" s="118">
        <f t="shared" si="16"/>
        <v>14400</v>
      </c>
      <c r="U92" s="60">
        <f t="shared" si="11"/>
        <v>1600</v>
      </c>
      <c r="V92" s="61">
        <f t="shared" si="20"/>
        <v>4800</v>
      </c>
      <c r="W92" s="61">
        <f t="shared" si="17"/>
        <v>2400</v>
      </c>
      <c r="X92" s="61">
        <f t="shared" si="18"/>
        <v>4400</v>
      </c>
      <c r="Y92" s="62">
        <f t="shared" si="19"/>
        <v>2800</v>
      </c>
    </row>
    <row r="93" spans="1:25" x14ac:dyDescent="0.3">
      <c r="A93" s="38">
        <v>87</v>
      </c>
      <c r="B93" s="39" t="s">
        <v>90</v>
      </c>
      <c r="C93" s="34">
        <f>Measles!C92</f>
        <v>197703</v>
      </c>
      <c r="D93" s="41">
        <f t="shared" si="12"/>
        <v>9885.1500000000015</v>
      </c>
      <c r="E93" s="41">
        <f t="shared" si="13"/>
        <v>4349.4659999999994</v>
      </c>
      <c r="F93" s="41">
        <f t="shared" si="14"/>
        <v>29172.517595879595</v>
      </c>
      <c r="G93" s="142">
        <f t="shared" si="15"/>
        <v>2440</v>
      </c>
      <c r="H93" s="8"/>
      <c r="I93" s="8">
        <v>2800</v>
      </c>
      <c r="J93" s="8">
        <v>0</v>
      </c>
      <c r="K93" s="8">
        <v>2800</v>
      </c>
      <c r="L93" s="8">
        <v>2800</v>
      </c>
      <c r="M93" s="8">
        <v>2000</v>
      </c>
      <c r="N93" s="8">
        <v>2800</v>
      </c>
      <c r="O93" s="8">
        <v>2800</v>
      </c>
      <c r="P93" s="8">
        <v>2800</v>
      </c>
      <c r="Q93" s="8">
        <v>2800</v>
      </c>
      <c r="R93" s="8">
        <v>2800</v>
      </c>
      <c r="S93" s="8">
        <v>0</v>
      </c>
      <c r="T93" s="118">
        <f t="shared" si="16"/>
        <v>24400</v>
      </c>
      <c r="U93" s="60">
        <f t="shared" si="11"/>
        <v>2711.1111111111113</v>
      </c>
      <c r="V93" s="61">
        <f t="shared" si="20"/>
        <v>2800</v>
      </c>
      <c r="W93" s="61">
        <f t="shared" si="17"/>
        <v>7600</v>
      </c>
      <c r="X93" s="61">
        <f t="shared" si="18"/>
        <v>8400</v>
      </c>
      <c r="Y93" s="62">
        <f t="shared" si="19"/>
        <v>5600</v>
      </c>
    </row>
    <row r="94" spans="1:25" x14ac:dyDescent="0.3">
      <c r="A94" s="38">
        <v>88</v>
      </c>
      <c r="B94" s="39" t="s">
        <v>91</v>
      </c>
      <c r="C94" s="34">
        <f>Measles!C93</f>
        <v>181863</v>
      </c>
      <c r="D94" s="41">
        <f t="shared" si="12"/>
        <v>9093.15</v>
      </c>
      <c r="E94" s="41">
        <f t="shared" si="13"/>
        <v>4000.9859999999999</v>
      </c>
      <c r="F94" s="41">
        <f t="shared" si="14"/>
        <v>26835.210227156134</v>
      </c>
      <c r="G94" s="142">
        <f t="shared" si="15"/>
        <v>2240</v>
      </c>
      <c r="H94" s="8"/>
      <c r="I94" s="8">
        <v>2400</v>
      </c>
      <c r="J94" s="8">
        <v>2400</v>
      </c>
      <c r="K94" s="8">
        <v>0</v>
      </c>
      <c r="L94" s="8">
        <v>0</v>
      </c>
      <c r="M94" s="8">
        <v>0</v>
      </c>
      <c r="N94" s="8">
        <v>0</v>
      </c>
      <c r="O94" s="8">
        <v>2400</v>
      </c>
      <c r="P94" s="8">
        <v>2400</v>
      </c>
      <c r="Q94" s="8">
        <v>2400</v>
      </c>
      <c r="R94" s="8">
        <v>1200</v>
      </c>
      <c r="S94" s="8">
        <v>800</v>
      </c>
      <c r="T94" s="118">
        <f t="shared" si="16"/>
        <v>14000</v>
      </c>
      <c r="U94" s="60">
        <f t="shared" si="11"/>
        <v>2000</v>
      </c>
      <c r="V94" s="61">
        <f t="shared" si="20"/>
        <v>4800</v>
      </c>
      <c r="W94" s="61">
        <f t="shared" si="17"/>
        <v>0</v>
      </c>
      <c r="X94" s="61">
        <f t="shared" si="18"/>
        <v>4800</v>
      </c>
      <c r="Y94" s="62">
        <f t="shared" si="19"/>
        <v>4400</v>
      </c>
    </row>
    <row r="95" spans="1:25" x14ac:dyDescent="0.3">
      <c r="A95" s="38">
        <v>89</v>
      </c>
      <c r="B95" s="39" t="s">
        <v>127</v>
      </c>
      <c r="C95" s="34">
        <f>Measles!C94</f>
        <v>223229</v>
      </c>
      <c r="D95" s="41">
        <f t="shared" si="12"/>
        <v>11161.45</v>
      </c>
      <c r="E95" s="41">
        <f t="shared" si="13"/>
        <v>4911.0379999999996</v>
      </c>
      <c r="F95" s="41">
        <f t="shared" si="14"/>
        <v>32939.064811412092</v>
      </c>
      <c r="G95" s="142">
        <f t="shared" si="15"/>
        <v>2760</v>
      </c>
      <c r="H95" s="8"/>
      <c r="I95" s="8">
        <v>2800</v>
      </c>
      <c r="J95" s="8">
        <v>0</v>
      </c>
      <c r="K95" s="8">
        <v>2800</v>
      </c>
      <c r="L95" s="8">
        <v>2800</v>
      </c>
      <c r="M95" s="8">
        <v>2800</v>
      </c>
      <c r="N95" s="8">
        <v>2800</v>
      </c>
      <c r="O95" s="8">
        <v>2800</v>
      </c>
      <c r="P95" s="8">
        <v>2800</v>
      </c>
      <c r="Q95" s="8">
        <v>2800</v>
      </c>
      <c r="R95" s="8">
        <v>2800</v>
      </c>
      <c r="S95" s="8">
        <v>2800</v>
      </c>
      <c r="T95" s="118">
        <f t="shared" si="16"/>
        <v>28000</v>
      </c>
      <c r="U95" s="60">
        <f t="shared" si="11"/>
        <v>2800</v>
      </c>
      <c r="V95" s="61">
        <f t="shared" si="20"/>
        <v>2800</v>
      </c>
      <c r="W95" s="61">
        <f t="shared" si="17"/>
        <v>8400</v>
      </c>
      <c r="X95" s="61">
        <f t="shared" si="18"/>
        <v>8400</v>
      </c>
      <c r="Y95" s="62">
        <f t="shared" si="19"/>
        <v>8400</v>
      </c>
    </row>
    <row r="96" spans="1:25" x14ac:dyDescent="0.3">
      <c r="A96" s="38">
        <v>90</v>
      </c>
      <c r="B96" s="39" t="s">
        <v>92</v>
      </c>
      <c r="C96" s="34">
        <f>Measles!C95</f>
        <v>253260</v>
      </c>
      <c r="D96" s="41">
        <f t="shared" si="12"/>
        <v>12663</v>
      </c>
      <c r="E96" s="41">
        <f t="shared" si="13"/>
        <v>5571.7199999999993</v>
      </c>
      <c r="F96" s="41">
        <f t="shared" si="14"/>
        <v>37370.357588567022</v>
      </c>
      <c r="G96" s="142">
        <f t="shared" si="15"/>
        <v>3120</v>
      </c>
      <c r="H96" s="8"/>
      <c r="I96" s="8">
        <v>3200</v>
      </c>
      <c r="J96" s="8">
        <v>0</v>
      </c>
      <c r="K96" s="8">
        <v>0</v>
      </c>
      <c r="L96" s="8">
        <v>0</v>
      </c>
      <c r="M96" s="8">
        <v>3200</v>
      </c>
      <c r="N96" s="8">
        <v>3200</v>
      </c>
      <c r="O96" s="8">
        <v>0</v>
      </c>
      <c r="P96" s="8">
        <v>1200</v>
      </c>
      <c r="Q96" s="8">
        <v>3200</v>
      </c>
      <c r="R96" s="8">
        <v>0</v>
      </c>
      <c r="S96" s="8">
        <v>1200</v>
      </c>
      <c r="T96" s="118">
        <f t="shared" si="16"/>
        <v>15200</v>
      </c>
      <c r="U96" s="60">
        <f t="shared" si="11"/>
        <v>2533.3333333333335</v>
      </c>
      <c r="V96" s="61">
        <f t="shared" si="20"/>
        <v>3200</v>
      </c>
      <c r="W96" s="61">
        <f t="shared" si="17"/>
        <v>3200</v>
      </c>
      <c r="X96" s="61">
        <f t="shared" si="18"/>
        <v>4400</v>
      </c>
      <c r="Y96" s="62">
        <f t="shared" si="19"/>
        <v>4400</v>
      </c>
    </row>
    <row r="97" spans="1:25" x14ac:dyDescent="0.3">
      <c r="A97" s="38">
        <v>91</v>
      </c>
      <c r="B97" s="39" t="s">
        <v>93</v>
      </c>
      <c r="C97" s="34">
        <f>Measles!C96</f>
        <v>145219</v>
      </c>
      <c r="D97" s="41">
        <f t="shared" si="12"/>
        <v>7260.9500000000007</v>
      </c>
      <c r="E97" s="41">
        <f t="shared" si="13"/>
        <v>3194.8179999999998</v>
      </c>
      <c r="F97" s="41">
        <f t="shared" si="14"/>
        <v>21428.121135015852</v>
      </c>
      <c r="G97" s="142">
        <f t="shared" si="15"/>
        <v>1800</v>
      </c>
      <c r="H97" s="8"/>
      <c r="I97" s="8">
        <v>2000</v>
      </c>
      <c r="J97" s="8">
        <v>400</v>
      </c>
      <c r="K97" s="8">
        <v>0</v>
      </c>
      <c r="L97" s="8">
        <v>0</v>
      </c>
      <c r="M97" s="8">
        <v>1600</v>
      </c>
      <c r="N97" s="8">
        <v>2000</v>
      </c>
      <c r="O97" s="8">
        <v>1200</v>
      </c>
      <c r="P97" s="8">
        <v>1600</v>
      </c>
      <c r="Q97" s="8">
        <v>2000</v>
      </c>
      <c r="R97" s="8">
        <v>0</v>
      </c>
      <c r="S97" s="8">
        <v>800</v>
      </c>
      <c r="T97" s="118">
        <f t="shared" si="16"/>
        <v>11600</v>
      </c>
      <c r="U97" s="60">
        <f t="shared" si="11"/>
        <v>1450</v>
      </c>
      <c r="V97" s="61">
        <f t="shared" si="20"/>
        <v>2400</v>
      </c>
      <c r="W97" s="61">
        <f t="shared" si="17"/>
        <v>1600</v>
      </c>
      <c r="X97" s="61">
        <f t="shared" si="18"/>
        <v>4800</v>
      </c>
      <c r="Y97" s="62">
        <f t="shared" si="19"/>
        <v>2800</v>
      </c>
    </row>
    <row r="98" spans="1:25" x14ac:dyDescent="0.3">
      <c r="A98" s="38">
        <v>92</v>
      </c>
      <c r="B98" s="39" t="s">
        <v>94</v>
      </c>
      <c r="C98" s="34">
        <f>Measles!C97</f>
        <v>385220</v>
      </c>
      <c r="D98" s="41">
        <f t="shared" si="12"/>
        <v>19261</v>
      </c>
      <c r="E98" s="41">
        <f t="shared" si="13"/>
        <v>8474.84</v>
      </c>
      <c r="F98" s="41">
        <f t="shared" si="14"/>
        <v>56842.016703260626</v>
      </c>
      <c r="G98" s="142">
        <f t="shared" si="15"/>
        <v>4740</v>
      </c>
      <c r="H98" s="8"/>
      <c r="I98" s="8">
        <v>4800</v>
      </c>
      <c r="J98" s="8">
        <v>0</v>
      </c>
      <c r="K98" s="8">
        <v>0</v>
      </c>
      <c r="L98" s="8">
        <v>4800</v>
      </c>
      <c r="M98" s="8">
        <v>3200</v>
      </c>
      <c r="N98" s="8">
        <v>4800</v>
      </c>
      <c r="O98" s="8">
        <v>4800</v>
      </c>
      <c r="P98" s="8">
        <v>4800</v>
      </c>
      <c r="Q98" s="8">
        <v>4000</v>
      </c>
      <c r="R98" s="8">
        <v>2400</v>
      </c>
      <c r="S98" s="8">
        <v>3200</v>
      </c>
      <c r="T98" s="118">
        <f t="shared" si="16"/>
        <v>36800</v>
      </c>
      <c r="U98" s="60">
        <f t="shared" si="11"/>
        <v>4088.8888888888887</v>
      </c>
      <c r="V98" s="61">
        <f t="shared" si="20"/>
        <v>4800</v>
      </c>
      <c r="W98" s="61">
        <f t="shared" si="17"/>
        <v>8000</v>
      </c>
      <c r="X98" s="61">
        <f t="shared" si="18"/>
        <v>14400</v>
      </c>
      <c r="Y98" s="62">
        <f t="shared" si="19"/>
        <v>9600</v>
      </c>
    </row>
    <row r="99" spans="1:25" x14ac:dyDescent="0.3">
      <c r="A99" s="38">
        <v>93</v>
      </c>
      <c r="B99" s="39" t="s">
        <v>95</v>
      </c>
      <c r="C99" s="34">
        <f>Measles!C98</f>
        <v>142487</v>
      </c>
      <c r="D99" s="41">
        <f t="shared" si="12"/>
        <v>7124.35</v>
      </c>
      <c r="E99" s="41">
        <f t="shared" si="13"/>
        <v>3134.7139999999999</v>
      </c>
      <c r="F99" s="41">
        <f t="shared" si="14"/>
        <v>21024.994636824405</v>
      </c>
      <c r="G99" s="142">
        <f t="shared" si="15"/>
        <v>1760</v>
      </c>
      <c r="H99" s="8"/>
      <c r="I99" s="8">
        <v>2000</v>
      </c>
      <c r="J99" s="8">
        <v>0</v>
      </c>
      <c r="K99" s="8">
        <v>0</v>
      </c>
      <c r="L99" s="8">
        <v>1200</v>
      </c>
      <c r="M99" s="8">
        <v>1200</v>
      </c>
      <c r="N99" s="8">
        <v>2000</v>
      </c>
      <c r="O99" s="8">
        <v>1200</v>
      </c>
      <c r="P99" s="8">
        <v>1200</v>
      </c>
      <c r="Q99" s="8">
        <v>2000</v>
      </c>
      <c r="R99" s="8">
        <v>2000</v>
      </c>
      <c r="S99" s="8">
        <v>1600</v>
      </c>
      <c r="T99" s="118">
        <f t="shared" si="16"/>
        <v>14400</v>
      </c>
      <c r="U99" s="60">
        <f t="shared" si="11"/>
        <v>1600</v>
      </c>
      <c r="V99" s="61">
        <f t="shared" si="20"/>
        <v>2000</v>
      </c>
      <c r="W99" s="61">
        <f t="shared" si="17"/>
        <v>2400</v>
      </c>
      <c r="X99" s="61">
        <f t="shared" si="18"/>
        <v>4400</v>
      </c>
      <c r="Y99" s="62">
        <f t="shared" si="19"/>
        <v>5600</v>
      </c>
    </row>
    <row r="100" spans="1:25" x14ac:dyDescent="0.3">
      <c r="A100" s="38">
        <v>94</v>
      </c>
      <c r="B100" s="39" t="s">
        <v>96</v>
      </c>
      <c r="C100" s="34">
        <f>Measles!C99</f>
        <v>66422</v>
      </c>
      <c r="D100" s="41">
        <f t="shared" si="12"/>
        <v>3321.1000000000004</v>
      </c>
      <c r="E100" s="41">
        <f t="shared" si="13"/>
        <v>1461.2839999999999</v>
      </c>
      <c r="F100" s="41">
        <f t="shared" si="14"/>
        <v>9801.0498766003257</v>
      </c>
      <c r="G100" s="142">
        <f t="shared" si="15"/>
        <v>820</v>
      </c>
      <c r="H100" s="8"/>
      <c r="I100" s="8">
        <v>1200</v>
      </c>
      <c r="J100" s="8">
        <v>0</v>
      </c>
      <c r="K100" s="8">
        <v>1200</v>
      </c>
      <c r="L100" s="8">
        <v>800</v>
      </c>
      <c r="M100" s="8">
        <v>1200</v>
      </c>
      <c r="N100" s="8">
        <v>1200</v>
      </c>
      <c r="O100" s="8">
        <v>1200</v>
      </c>
      <c r="P100" s="8">
        <v>400</v>
      </c>
      <c r="Q100" s="8">
        <v>1200</v>
      </c>
      <c r="R100" s="8">
        <v>1200</v>
      </c>
      <c r="S100" s="8">
        <v>0</v>
      </c>
      <c r="T100" s="118">
        <f t="shared" si="16"/>
        <v>9600</v>
      </c>
      <c r="U100" s="60">
        <f t="shared" si="11"/>
        <v>1066.6666666666667</v>
      </c>
      <c r="V100" s="61">
        <f t="shared" si="20"/>
        <v>1200</v>
      </c>
      <c r="W100" s="61">
        <f t="shared" si="17"/>
        <v>3200</v>
      </c>
      <c r="X100" s="61">
        <f t="shared" si="18"/>
        <v>2800</v>
      </c>
      <c r="Y100" s="62">
        <f t="shared" si="19"/>
        <v>2400</v>
      </c>
    </row>
    <row r="101" spans="1:25" x14ac:dyDescent="0.3">
      <c r="A101" s="38">
        <v>95</v>
      </c>
      <c r="B101" s="39" t="s">
        <v>97</v>
      </c>
      <c r="C101" s="34">
        <f>Measles!C100</f>
        <v>489323</v>
      </c>
      <c r="D101" s="41">
        <f t="shared" si="12"/>
        <v>24466.15</v>
      </c>
      <c r="E101" s="41">
        <f t="shared" si="13"/>
        <v>10765.106</v>
      </c>
      <c r="F101" s="41">
        <f t="shared" si="14"/>
        <v>72203.172574865268</v>
      </c>
      <c r="G101" s="142">
        <f t="shared" si="15"/>
        <v>6020</v>
      </c>
      <c r="H101" s="8"/>
      <c r="I101" s="8">
        <v>6400</v>
      </c>
      <c r="J101" s="8">
        <v>2000</v>
      </c>
      <c r="K101" s="8">
        <v>2000</v>
      </c>
      <c r="L101" s="8">
        <v>2000</v>
      </c>
      <c r="M101" s="8">
        <v>3200</v>
      </c>
      <c r="N101" s="8">
        <v>6400</v>
      </c>
      <c r="O101" s="8">
        <v>3200</v>
      </c>
      <c r="P101" s="8">
        <v>3200</v>
      </c>
      <c r="Q101" s="8">
        <v>6400</v>
      </c>
      <c r="R101" s="8">
        <v>2000</v>
      </c>
      <c r="S101" s="8">
        <v>2000</v>
      </c>
      <c r="T101" s="118">
        <f t="shared" si="16"/>
        <v>38800</v>
      </c>
      <c r="U101" s="60">
        <f t="shared" si="11"/>
        <v>3527.2727272727275</v>
      </c>
      <c r="V101" s="61">
        <f t="shared" si="20"/>
        <v>8400</v>
      </c>
      <c r="W101" s="61">
        <f t="shared" si="17"/>
        <v>7200</v>
      </c>
      <c r="X101" s="61">
        <f t="shared" si="18"/>
        <v>12800</v>
      </c>
      <c r="Y101" s="62">
        <f t="shared" si="19"/>
        <v>10400</v>
      </c>
    </row>
    <row r="102" spans="1:25" x14ac:dyDescent="0.3">
      <c r="A102" s="38">
        <v>96</v>
      </c>
      <c r="B102" s="39" t="s">
        <v>98</v>
      </c>
      <c r="C102" s="34">
        <f>Measles!C101</f>
        <v>128094</v>
      </c>
      <c r="D102" s="41">
        <f t="shared" si="12"/>
        <v>6404.7000000000007</v>
      </c>
      <c r="E102" s="41">
        <f t="shared" si="13"/>
        <v>2818.0679999999998</v>
      </c>
      <c r="F102" s="41">
        <f t="shared" si="14"/>
        <v>18901.202657150374</v>
      </c>
      <c r="G102" s="142">
        <f t="shared" si="15"/>
        <v>1580</v>
      </c>
      <c r="H102" s="8"/>
      <c r="I102" s="8">
        <v>1600</v>
      </c>
      <c r="J102" s="8">
        <v>1200</v>
      </c>
      <c r="K102" s="8">
        <v>1200</v>
      </c>
      <c r="L102" s="8">
        <v>1200</v>
      </c>
      <c r="M102" s="8">
        <v>1200</v>
      </c>
      <c r="N102" s="8">
        <v>1600</v>
      </c>
      <c r="O102" s="8">
        <v>800</v>
      </c>
      <c r="P102" s="8">
        <v>1600</v>
      </c>
      <c r="Q102" s="8">
        <v>1600</v>
      </c>
      <c r="R102" s="8">
        <v>1600</v>
      </c>
      <c r="S102" s="8">
        <v>800</v>
      </c>
      <c r="T102" s="118">
        <f t="shared" si="16"/>
        <v>14400</v>
      </c>
      <c r="U102" s="60">
        <f t="shared" si="11"/>
        <v>1309.090909090909</v>
      </c>
      <c r="V102" s="61">
        <f t="shared" si="20"/>
        <v>2800</v>
      </c>
      <c r="W102" s="61">
        <f t="shared" si="17"/>
        <v>3600</v>
      </c>
      <c r="X102" s="61">
        <f t="shared" si="18"/>
        <v>4000</v>
      </c>
      <c r="Y102" s="62">
        <f t="shared" si="19"/>
        <v>4000</v>
      </c>
    </row>
    <row r="103" spans="1:25" x14ac:dyDescent="0.3">
      <c r="A103" s="38">
        <v>97</v>
      </c>
      <c r="B103" s="39" t="s">
        <v>99</v>
      </c>
      <c r="C103" s="34">
        <f>Measles!C102</f>
        <v>105617</v>
      </c>
      <c r="D103" s="41">
        <f t="shared" si="12"/>
        <v>5280.85</v>
      </c>
      <c r="E103" s="41">
        <f t="shared" si="13"/>
        <v>2323.5740000000001</v>
      </c>
      <c r="F103" s="41">
        <f t="shared" si="14"/>
        <v>15584.557598640462</v>
      </c>
      <c r="G103" s="142">
        <f t="shared" si="15"/>
        <v>1300</v>
      </c>
      <c r="H103" s="8"/>
      <c r="I103" s="8">
        <v>1600</v>
      </c>
      <c r="J103" s="8">
        <v>0</v>
      </c>
      <c r="K103" s="8">
        <v>1600</v>
      </c>
      <c r="L103" s="8">
        <v>1600</v>
      </c>
      <c r="M103" s="8">
        <v>800</v>
      </c>
      <c r="N103" s="8">
        <v>1200</v>
      </c>
      <c r="O103" s="8">
        <v>1600</v>
      </c>
      <c r="P103" s="8">
        <v>1600</v>
      </c>
      <c r="Q103" s="8">
        <v>1600</v>
      </c>
      <c r="R103" s="8">
        <v>1200</v>
      </c>
      <c r="S103" s="8">
        <v>800</v>
      </c>
      <c r="T103" s="118">
        <f t="shared" si="16"/>
        <v>13600</v>
      </c>
      <c r="U103" s="60">
        <f t="shared" si="11"/>
        <v>1360</v>
      </c>
      <c r="V103" s="61">
        <f t="shared" si="20"/>
        <v>1600</v>
      </c>
      <c r="W103" s="61">
        <f t="shared" si="17"/>
        <v>4000</v>
      </c>
      <c r="X103" s="61">
        <f t="shared" si="18"/>
        <v>4400</v>
      </c>
      <c r="Y103" s="62">
        <f t="shared" si="19"/>
        <v>3600</v>
      </c>
    </row>
    <row r="104" spans="1:25" x14ac:dyDescent="0.3">
      <c r="A104" s="38">
        <v>98</v>
      </c>
      <c r="B104" s="39" t="s">
        <v>100</v>
      </c>
      <c r="C104" s="34">
        <f>Measles!C103</f>
        <v>388011</v>
      </c>
      <c r="D104" s="41">
        <f t="shared" si="12"/>
        <v>19400.55</v>
      </c>
      <c r="E104" s="41">
        <f t="shared" si="13"/>
        <v>8536.2420000000002</v>
      </c>
      <c r="F104" s="41">
        <f t="shared" si="14"/>
        <v>57253.849081171436</v>
      </c>
      <c r="G104" s="142">
        <f t="shared" si="15"/>
        <v>4780</v>
      </c>
      <c r="H104" s="8"/>
      <c r="I104" s="8">
        <v>4800</v>
      </c>
      <c r="J104" s="8">
        <v>4800</v>
      </c>
      <c r="K104" s="8">
        <v>4000</v>
      </c>
      <c r="L104" s="8">
        <v>4800</v>
      </c>
      <c r="M104" s="8">
        <v>4800</v>
      </c>
      <c r="N104" s="8">
        <v>4800</v>
      </c>
      <c r="O104" s="8">
        <v>4800</v>
      </c>
      <c r="P104" s="8">
        <v>4800</v>
      </c>
      <c r="Q104" s="8">
        <v>4800</v>
      </c>
      <c r="R104" s="8">
        <v>2400</v>
      </c>
      <c r="S104" s="8">
        <v>1600</v>
      </c>
      <c r="T104" s="118">
        <f t="shared" si="16"/>
        <v>46400</v>
      </c>
      <c r="U104" s="60">
        <f t="shared" si="11"/>
        <v>4218.181818181818</v>
      </c>
      <c r="V104" s="61">
        <f t="shared" si="20"/>
        <v>9600</v>
      </c>
      <c r="W104" s="61">
        <f t="shared" si="17"/>
        <v>13600</v>
      </c>
      <c r="X104" s="61">
        <f t="shared" si="18"/>
        <v>14400</v>
      </c>
      <c r="Y104" s="62">
        <f t="shared" si="19"/>
        <v>8800</v>
      </c>
    </row>
    <row r="105" spans="1:25" x14ac:dyDescent="0.3">
      <c r="A105" s="38">
        <v>99</v>
      </c>
      <c r="B105" s="39" t="s">
        <v>101</v>
      </c>
      <c r="C105" s="34">
        <f>Measles!C104</f>
        <v>183723</v>
      </c>
      <c r="D105" s="41">
        <f t="shared" si="12"/>
        <v>9186.15</v>
      </c>
      <c r="E105" s="41">
        <f t="shared" si="13"/>
        <v>4041.9059999999999</v>
      </c>
      <c r="F105" s="41">
        <f t="shared" si="14"/>
        <v>27109.666774241094</v>
      </c>
      <c r="G105" s="142">
        <f t="shared" si="15"/>
        <v>2260</v>
      </c>
      <c r="H105" s="8"/>
      <c r="I105" s="8">
        <v>2400</v>
      </c>
      <c r="J105" s="8">
        <v>2400</v>
      </c>
      <c r="K105" s="8">
        <v>2400</v>
      </c>
      <c r="L105" s="8">
        <v>2400</v>
      </c>
      <c r="M105" s="8">
        <v>1600</v>
      </c>
      <c r="N105" s="8">
        <v>1200</v>
      </c>
      <c r="O105" s="8">
        <v>2000</v>
      </c>
      <c r="P105" s="8">
        <v>2400</v>
      </c>
      <c r="Q105" s="8">
        <v>2400</v>
      </c>
      <c r="R105" s="8">
        <v>800</v>
      </c>
      <c r="S105" s="8">
        <v>1200</v>
      </c>
      <c r="T105" s="118">
        <f t="shared" si="16"/>
        <v>21200</v>
      </c>
      <c r="U105" s="60">
        <f t="shared" si="11"/>
        <v>1927.2727272727273</v>
      </c>
      <c r="V105" s="61">
        <f t="shared" si="20"/>
        <v>4800</v>
      </c>
      <c r="W105" s="61">
        <f t="shared" si="17"/>
        <v>6400</v>
      </c>
      <c r="X105" s="61">
        <f t="shared" si="18"/>
        <v>5600</v>
      </c>
      <c r="Y105" s="62">
        <f t="shared" si="19"/>
        <v>4400</v>
      </c>
    </row>
    <row r="106" spans="1:25" x14ac:dyDescent="0.3">
      <c r="A106" s="38">
        <v>100</v>
      </c>
      <c r="B106" s="39" t="s">
        <v>102</v>
      </c>
      <c r="C106" s="34">
        <f>Measles!C105</f>
        <v>386074</v>
      </c>
      <c r="D106" s="41">
        <f t="shared" si="12"/>
        <v>19303.7</v>
      </c>
      <c r="E106" s="41">
        <f t="shared" si="13"/>
        <v>8493.6279999999988</v>
      </c>
      <c r="F106" s="41">
        <f t="shared" si="14"/>
        <v>56968.030623266299</v>
      </c>
      <c r="G106" s="142">
        <f t="shared" si="15"/>
        <v>4760</v>
      </c>
      <c r="H106" s="8"/>
      <c r="I106" s="8">
        <v>4800</v>
      </c>
      <c r="J106" s="8">
        <v>0</v>
      </c>
      <c r="K106" s="8">
        <v>4000</v>
      </c>
      <c r="L106" s="8">
        <v>3600</v>
      </c>
      <c r="M106" s="8">
        <v>4800</v>
      </c>
      <c r="N106" s="8">
        <v>4800</v>
      </c>
      <c r="O106" s="8">
        <v>0</v>
      </c>
      <c r="P106" s="8">
        <v>0</v>
      </c>
      <c r="Q106" s="8">
        <v>0</v>
      </c>
      <c r="R106" s="8">
        <v>2400</v>
      </c>
      <c r="S106" s="8">
        <v>4000</v>
      </c>
      <c r="T106" s="118">
        <f t="shared" si="16"/>
        <v>28400</v>
      </c>
      <c r="U106" s="60">
        <f t="shared" si="11"/>
        <v>4057.1428571428573</v>
      </c>
      <c r="V106" s="61">
        <f t="shared" si="20"/>
        <v>4800</v>
      </c>
      <c r="W106" s="61">
        <f t="shared" si="17"/>
        <v>12400</v>
      </c>
      <c r="X106" s="61">
        <f t="shared" si="18"/>
        <v>4800</v>
      </c>
      <c r="Y106" s="62">
        <f t="shared" si="19"/>
        <v>6400</v>
      </c>
    </row>
    <row r="107" spans="1:25" x14ac:dyDescent="0.3">
      <c r="A107" s="38">
        <v>101</v>
      </c>
      <c r="B107" s="39" t="s">
        <v>103</v>
      </c>
      <c r="C107" s="34">
        <f>Measles!C106</f>
        <v>518008</v>
      </c>
      <c r="D107" s="41">
        <f t="shared" si="12"/>
        <v>25900.400000000001</v>
      </c>
      <c r="E107" s="41">
        <f t="shared" si="13"/>
        <v>11396.175999999999</v>
      </c>
      <c r="F107" s="41">
        <f t="shared" si="14"/>
        <v>76435.853248592059</v>
      </c>
      <c r="G107" s="142">
        <f t="shared" si="15"/>
        <v>6380</v>
      </c>
      <c r="H107" s="8"/>
      <c r="I107" s="8">
        <v>6400</v>
      </c>
      <c r="J107" s="8">
        <v>0</v>
      </c>
      <c r="K107" s="8">
        <v>6000</v>
      </c>
      <c r="L107" s="8">
        <v>0</v>
      </c>
      <c r="M107" s="8">
        <v>800</v>
      </c>
      <c r="N107" s="8">
        <v>6400</v>
      </c>
      <c r="O107" s="8">
        <v>6400</v>
      </c>
      <c r="P107" s="8">
        <v>6400</v>
      </c>
      <c r="Q107" s="8">
        <v>6400</v>
      </c>
      <c r="R107" s="8">
        <v>6000</v>
      </c>
      <c r="S107" s="8">
        <v>3200</v>
      </c>
      <c r="T107" s="118">
        <f t="shared" si="16"/>
        <v>48000</v>
      </c>
      <c r="U107" s="60">
        <f t="shared" si="11"/>
        <v>5333.333333333333</v>
      </c>
      <c r="V107" s="61">
        <f t="shared" si="20"/>
        <v>6400</v>
      </c>
      <c r="W107" s="61">
        <f t="shared" si="17"/>
        <v>6800</v>
      </c>
      <c r="X107" s="61">
        <f t="shared" si="18"/>
        <v>19200</v>
      </c>
      <c r="Y107" s="62">
        <f t="shared" si="19"/>
        <v>15600</v>
      </c>
    </row>
    <row r="108" spans="1:25" x14ac:dyDescent="0.3">
      <c r="A108" s="38">
        <v>102</v>
      </c>
      <c r="B108" s="39" t="s">
        <v>104</v>
      </c>
      <c r="C108" s="34">
        <f>Measles!C107</f>
        <v>129283</v>
      </c>
      <c r="D108" s="41">
        <f t="shared" si="12"/>
        <v>6464.1500000000005</v>
      </c>
      <c r="E108" s="41">
        <f t="shared" si="13"/>
        <v>2844.2259999999997</v>
      </c>
      <c r="F108" s="41">
        <f t="shared" si="14"/>
        <v>19076.64826708801</v>
      </c>
      <c r="G108" s="142">
        <f t="shared" si="15"/>
        <v>1600</v>
      </c>
      <c r="H108" s="8"/>
      <c r="I108" s="8">
        <v>1600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1600</v>
      </c>
      <c r="R108" s="8">
        <v>0</v>
      </c>
      <c r="S108" s="8">
        <v>800</v>
      </c>
      <c r="T108" s="118">
        <f t="shared" si="16"/>
        <v>4000</v>
      </c>
      <c r="U108" s="60">
        <f t="shared" si="11"/>
        <v>1333.3333333333333</v>
      </c>
      <c r="V108" s="61">
        <f t="shared" si="20"/>
        <v>1600</v>
      </c>
      <c r="W108" s="61">
        <f t="shared" si="17"/>
        <v>0</v>
      </c>
      <c r="X108" s="61">
        <f t="shared" si="18"/>
        <v>0</v>
      </c>
      <c r="Y108" s="62">
        <f t="shared" si="19"/>
        <v>2400</v>
      </c>
    </row>
    <row r="109" spans="1:25" x14ac:dyDescent="0.3">
      <c r="A109" s="38">
        <v>103</v>
      </c>
      <c r="B109" s="39" t="s">
        <v>105</v>
      </c>
      <c r="C109" s="34">
        <f>Measles!C108</f>
        <v>320567</v>
      </c>
      <c r="D109" s="41">
        <f t="shared" si="12"/>
        <v>16028.35</v>
      </c>
      <c r="E109" s="41">
        <f t="shared" si="13"/>
        <v>7052.4739999999993</v>
      </c>
      <c r="F109" s="41">
        <f t="shared" si="14"/>
        <v>47301.995660957764</v>
      </c>
      <c r="G109" s="142">
        <f t="shared" si="15"/>
        <v>3960</v>
      </c>
      <c r="H109" s="8"/>
      <c r="I109" s="8">
        <v>4000</v>
      </c>
      <c r="J109" s="8">
        <v>0</v>
      </c>
      <c r="K109" s="8">
        <v>0</v>
      </c>
      <c r="L109" s="8">
        <v>0</v>
      </c>
      <c r="M109" s="8">
        <v>0</v>
      </c>
      <c r="N109" s="8">
        <v>4000</v>
      </c>
      <c r="O109" s="8">
        <v>0</v>
      </c>
      <c r="P109" s="8">
        <v>0</v>
      </c>
      <c r="Q109" s="8">
        <v>4000</v>
      </c>
      <c r="R109" s="8">
        <v>2000</v>
      </c>
      <c r="S109" s="8">
        <v>1200</v>
      </c>
      <c r="T109" s="118">
        <f t="shared" si="16"/>
        <v>15200</v>
      </c>
      <c r="U109" s="60">
        <f t="shared" si="11"/>
        <v>3040</v>
      </c>
      <c r="V109" s="61">
        <f t="shared" si="20"/>
        <v>4000</v>
      </c>
      <c r="W109" s="61">
        <f t="shared" si="17"/>
        <v>0</v>
      </c>
      <c r="X109" s="61">
        <f t="shared" si="18"/>
        <v>4000</v>
      </c>
      <c r="Y109" s="62">
        <f t="shared" si="19"/>
        <v>7200</v>
      </c>
    </row>
    <row r="110" spans="1:25" x14ac:dyDescent="0.3">
      <c r="A110" s="38">
        <v>104</v>
      </c>
      <c r="B110" s="39" t="s">
        <v>106</v>
      </c>
      <c r="C110" s="34">
        <f>Measles!C109</f>
        <v>252994</v>
      </c>
      <c r="D110" s="41">
        <f t="shared" si="12"/>
        <v>12649.7</v>
      </c>
      <c r="E110" s="41">
        <f t="shared" si="13"/>
        <v>5565.8679999999995</v>
      </c>
      <c r="F110" s="41">
        <f t="shared" si="14"/>
        <v>37331.107351188199</v>
      </c>
      <c r="G110" s="142">
        <f t="shared" si="15"/>
        <v>3120</v>
      </c>
      <c r="H110" s="8"/>
      <c r="I110" s="8">
        <v>3200</v>
      </c>
      <c r="J110" s="8">
        <v>3200</v>
      </c>
      <c r="K110" s="8">
        <v>0</v>
      </c>
      <c r="L110" s="8">
        <v>0</v>
      </c>
      <c r="M110" s="8">
        <v>2000</v>
      </c>
      <c r="N110" s="8">
        <v>3200</v>
      </c>
      <c r="O110" s="8">
        <v>3200</v>
      </c>
      <c r="P110" s="8">
        <v>0</v>
      </c>
      <c r="Q110" s="8">
        <v>3200</v>
      </c>
      <c r="R110" s="8">
        <v>0</v>
      </c>
      <c r="S110" s="8">
        <v>0</v>
      </c>
      <c r="T110" s="118">
        <f t="shared" si="16"/>
        <v>18000</v>
      </c>
      <c r="U110" s="60">
        <f t="shared" si="11"/>
        <v>3000</v>
      </c>
      <c r="V110" s="61">
        <f t="shared" si="20"/>
        <v>6400</v>
      </c>
      <c r="W110" s="61">
        <f t="shared" si="17"/>
        <v>2000</v>
      </c>
      <c r="X110" s="61">
        <f t="shared" si="18"/>
        <v>6400</v>
      </c>
      <c r="Y110" s="62">
        <f t="shared" si="19"/>
        <v>3200</v>
      </c>
    </row>
    <row r="111" spans="1:25" x14ac:dyDescent="0.3">
      <c r="A111" s="38">
        <v>105</v>
      </c>
      <c r="B111" s="39" t="s">
        <v>107</v>
      </c>
      <c r="C111" s="34">
        <f>Measles!C110</f>
        <v>283630</v>
      </c>
      <c r="D111" s="41">
        <f t="shared" si="12"/>
        <v>14181.5</v>
      </c>
      <c r="E111" s="41">
        <f t="shared" si="13"/>
        <v>6239.86</v>
      </c>
      <c r="F111" s="41">
        <f t="shared" si="14"/>
        <v>41851.672284787426</v>
      </c>
      <c r="G111" s="142">
        <f t="shared" si="15"/>
        <v>3500</v>
      </c>
      <c r="H111" s="8"/>
      <c r="I111" s="8">
        <v>3600</v>
      </c>
      <c r="J111" s="8">
        <v>3600</v>
      </c>
      <c r="K111" s="8">
        <v>0</v>
      </c>
      <c r="L111" s="8">
        <v>0</v>
      </c>
      <c r="M111" s="8">
        <v>0</v>
      </c>
      <c r="N111" s="8">
        <v>3600</v>
      </c>
      <c r="O111" s="8">
        <v>0</v>
      </c>
      <c r="P111" s="8">
        <v>2000</v>
      </c>
      <c r="Q111" s="8">
        <v>3600</v>
      </c>
      <c r="R111" s="8">
        <v>2000</v>
      </c>
      <c r="S111" s="8">
        <v>0</v>
      </c>
      <c r="T111" s="118">
        <f t="shared" si="16"/>
        <v>18400</v>
      </c>
      <c r="U111" s="60">
        <f t="shared" si="11"/>
        <v>3066.6666666666665</v>
      </c>
      <c r="V111" s="61">
        <f t="shared" si="20"/>
        <v>7200</v>
      </c>
      <c r="W111" s="61">
        <f t="shared" si="17"/>
        <v>0</v>
      </c>
      <c r="X111" s="61">
        <f t="shared" si="18"/>
        <v>5600</v>
      </c>
      <c r="Y111" s="62">
        <f t="shared" si="19"/>
        <v>5600</v>
      </c>
    </row>
    <row r="112" spans="1:25" x14ac:dyDescent="0.3">
      <c r="A112" s="38">
        <v>106</v>
      </c>
      <c r="B112" s="39" t="s">
        <v>108</v>
      </c>
      <c r="C112" s="34">
        <f>Measles!C111</f>
        <v>211720</v>
      </c>
      <c r="D112" s="41">
        <f t="shared" si="12"/>
        <v>10586</v>
      </c>
      <c r="E112" s="41">
        <f t="shared" si="13"/>
        <v>4657.84</v>
      </c>
      <c r="F112" s="41">
        <f t="shared" si="14"/>
        <v>31240.828037003117</v>
      </c>
      <c r="G112" s="142">
        <f t="shared" si="15"/>
        <v>2620</v>
      </c>
      <c r="H112" s="8"/>
      <c r="I112" s="8">
        <v>2800</v>
      </c>
      <c r="J112" s="8">
        <v>0</v>
      </c>
      <c r="K112" s="8">
        <v>2000</v>
      </c>
      <c r="L112" s="8">
        <v>2800</v>
      </c>
      <c r="M112" s="8">
        <v>800</v>
      </c>
      <c r="N112" s="8">
        <v>2800</v>
      </c>
      <c r="O112" s="8">
        <v>0</v>
      </c>
      <c r="P112" s="8">
        <v>0</v>
      </c>
      <c r="Q112" s="8">
        <v>2800</v>
      </c>
      <c r="R112" s="8">
        <v>1600</v>
      </c>
      <c r="S112" s="8">
        <v>0</v>
      </c>
      <c r="T112" s="118">
        <f t="shared" si="16"/>
        <v>15600</v>
      </c>
      <c r="U112" s="60">
        <f t="shared" si="11"/>
        <v>2228.5714285714284</v>
      </c>
      <c r="V112" s="61">
        <f t="shared" si="20"/>
        <v>2800</v>
      </c>
      <c r="W112" s="61">
        <f t="shared" si="17"/>
        <v>5600</v>
      </c>
      <c r="X112" s="61">
        <f t="shared" si="18"/>
        <v>2800</v>
      </c>
      <c r="Y112" s="62">
        <f t="shared" si="19"/>
        <v>4400</v>
      </c>
    </row>
    <row r="113" spans="1:25" x14ac:dyDescent="0.3">
      <c r="A113" s="38">
        <v>107</v>
      </c>
      <c r="B113" s="39" t="s">
        <v>109</v>
      </c>
      <c r="C113" s="34">
        <f>Measles!C112</f>
        <v>246636</v>
      </c>
      <c r="D113" s="41">
        <f t="shared" si="12"/>
        <v>12331.800000000001</v>
      </c>
      <c r="E113" s="41">
        <f t="shared" si="13"/>
        <v>5425.9919999999993</v>
      </c>
      <c r="F113" s="41">
        <f t="shared" si="14"/>
        <v>36392.938143464482</v>
      </c>
      <c r="G113" s="142">
        <f t="shared" si="15"/>
        <v>3040</v>
      </c>
      <c r="H113" s="8"/>
      <c r="I113" s="8">
        <v>3200</v>
      </c>
      <c r="J113" s="8">
        <v>0</v>
      </c>
      <c r="K113" s="8">
        <v>0</v>
      </c>
      <c r="L113" s="8">
        <v>0</v>
      </c>
      <c r="M113" s="8">
        <v>3200</v>
      </c>
      <c r="N113" s="8">
        <v>3200</v>
      </c>
      <c r="O113" s="8">
        <v>3200</v>
      </c>
      <c r="P113" s="8">
        <v>0</v>
      </c>
      <c r="Q113" s="8">
        <v>3200</v>
      </c>
      <c r="R113" s="8">
        <v>1600</v>
      </c>
      <c r="S113" s="8">
        <v>800</v>
      </c>
      <c r="T113" s="118">
        <f t="shared" si="16"/>
        <v>18400</v>
      </c>
      <c r="U113" s="60">
        <f t="shared" si="11"/>
        <v>2628.5714285714284</v>
      </c>
      <c r="V113" s="61">
        <f t="shared" si="20"/>
        <v>3200</v>
      </c>
      <c r="W113" s="61">
        <f t="shared" si="17"/>
        <v>3200</v>
      </c>
      <c r="X113" s="61">
        <f t="shared" si="18"/>
        <v>6400</v>
      </c>
      <c r="Y113" s="62">
        <f t="shared" si="19"/>
        <v>5600</v>
      </c>
    </row>
    <row r="114" spans="1:25" x14ac:dyDescent="0.3">
      <c r="A114" s="38">
        <v>108</v>
      </c>
      <c r="B114" s="39" t="s">
        <v>110</v>
      </c>
      <c r="C114" s="34">
        <f>Measles!C113</f>
        <v>297154</v>
      </c>
      <c r="D114" s="41">
        <f t="shared" si="12"/>
        <v>14857.7</v>
      </c>
      <c r="E114" s="41">
        <f t="shared" si="13"/>
        <v>6537.3879999999999</v>
      </c>
      <c r="F114" s="41">
        <f t="shared" si="14"/>
        <v>43847.236985205098</v>
      </c>
      <c r="G114" s="142">
        <f t="shared" si="15"/>
        <v>3660</v>
      </c>
      <c r="H114" s="8"/>
      <c r="I114" s="8">
        <v>4000</v>
      </c>
      <c r="J114" s="8">
        <v>0</v>
      </c>
      <c r="K114" s="8">
        <v>4000</v>
      </c>
      <c r="L114" s="8">
        <v>3200</v>
      </c>
      <c r="M114" s="8">
        <v>1200</v>
      </c>
      <c r="N114" s="8">
        <v>4000</v>
      </c>
      <c r="O114" s="8">
        <v>3600</v>
      </c>
      <c r="P114" s="8">
        <v>2000</v>
      </c>
      <c r="Q114" s="8">
        <v>4000</v>
      </c>
      <c r="R114" s="8">
        <v>2000</v>
      </c>
      <c r="S114" s="8">
        <v>3200</v>
      </c>
      <c r="T114" s="118">
        <f t="shared" si="16"/>
        <v>31200</v>
      </c>
      <c r="U114" s="60">
        <f t="shared" si="11"/>
        <v>3120</v>
      </c>
      <c r="V114" s="61">
        <f t="shared" si="20"/>
        <v>4000</v>
      </c>
      <c r="W114" s="61">
        <f t="shared" si="17"/>
        <v>8400</v>
      </c>
      <c r="X114" s="61">
        <f t="shared" si="18"/>
        <v>9600</v>
      </c>
      <c r="Y114" s="62">
        <f t="shared" si="19"/>
        <v>9200</v>
      </c>
    </row>
    <row r="115" spans="1:25" x14ac:dyDescent="0.3">
      <c r="A115" s="38">
        <v>109</v>
      </c>
      <c r="B115" s="39" t="s">
        <v>111</v>
      </c>
      <c r="C115" s="34">
        <f>Measles!C114</f>
        <v>526378</v>
      </c>
      <c r="D115" s="41">
        <f t="shared" si="12"/>
        <v>26318.9</v>
      </c>
      <c r="E115" s="41">
        <f t="shared" si="13"/>
        <v>11580.315999999999</v>
      </c>
      <c r="F115" s="41">
        <f t="shared" si="14"/>
        <v>77670.907710474334</v>
      </c>
      <c r="G115" s="142">
        <f>CEILING((F115/12),20)</f>
        <v>6480</v>
      </c>
      <c r="H115" s="8"/>
      <c r="I115" s="8">
        <v>6800</v>
      </c>
      <c r="J115" s="8">
        <v>0</v>
      </c>
      <c r="K115" s="8">
        <v>4000</v>
      </c>
      <c r="L115" s="8">
        <v>4000</v>
      </c>
      <c r="M115" s="8">
        <v>4000</v>
      </c>
      <c r="N115" s="8">
        <v>6800</v>
      </c>
      <c r="O115" s="8">
        <v>5200</v>
      </c>
      <c r="P115" s="8">
        <v>6800</v>
      </c>
      <c r="Q115" s="8">
        <v>4000</v>
      </c>
      <c r="R115" s="8">
        <v>2000</v>
      </c>
      <c r="S115" s="8">
        <v>4000</v>
      </c>
      <c r="T115" s="118">
        <f t="shared" si="16"/>
        <v>47600</v>
      </c>
      <c r="U115" s="60">
        <f t="shared" si="11"/>
        <v>4760</v>
      </c>
      <c r="V115" s="61">
        <f t="shared" si="20"/>
        <v>6800</v>
      </c>
      <c r="W115" s="61">
        <f t="shared" si="17"/>
        <v>12000</v>
      </c>
      <c r="X115" s="61">
        <f t="shared" si="18"/>
        <v>18800</v>
      </c>
      <c r="Y115" s="62">
        <f t="shared" si="19"/>
        <v>10000</v>
      </c>
    </row>
    <row r="116" spans="1:25" x14ac:dyDescent="0.3">
      <c r="A116" s="38">
        <v>110</v>
      </c>
      <c r="B116" s="39" t="s">
        <v>112</v>
      </c>
      <c r="C116" s="34">
        <f>Measles!C115</f>
        <v>2007700</v>
      </c>
      <c r="D116" s="41">
        <f t="shared" si="12"/>
        <v>100385</v>
      </c>
      <c r="E116" s="41">
        <f t="shared" si="13"/>
        <v>44169.399999999994</v>
      </c>
      <c r="F116" s="41">
        <f t="shared" si="14"/>
        <v>296250.75784003001</v>
      </c>
      <c r="G116" s="142">
        <f t="shared" si="15"/>
        <v>24700</v>
      </c>
      <c r="H116" s="8"/>
      <c r="I116" s="8">
        <v>20000</v>
      </c>
      <c r="J116" s="8">
        <v>4000</v>
      </c>
      <c r="K116" s="8">
        <v>3000</v>
      </c>
      <c r="L116" s="8">
        <v>10000</v>
      </c>
      <c r="M116" s="8">
        <v>15800</v>
      </c>
      <c r="N116" s="8">
        <v>21000</v>
      </c>
      <c r="O116" s="8">
        <v>10000</v>
      </c>
      <c r="P116" s="8">
        <v>4800</v>
      </c>
      <c r="Q116" s="8">
        <v>20000</v>
      </c>
      <c r="R116" s="8">
        <v>66800</v>
      </c>
      <c r="S116" s="8">
        <v>12000</v>
      </c>
      <c r="T116" s="118">
        <f t="shared" si="16"/>
        <v>187400</v>
      </c>
      <c r="U116" s="60">
        <f t="shared" si="11"/>
        <v>17036.363636363636</v>
      </c>
      <c r="V116" s="61">
        <f t="shared" si="20"/>
        <v>24000</v>
      </c>
      <c r="W116" s="61">
        <f t="shared" si="17"/>
        <v>28800</v>
      </c>
      <c r="X116" s="61">
        <f t="shared" si="18"/>
        <v>35800</v>
      </c>
      <c r="Y116" s="62">
        <f t="shared" si="19"/>
        <v>98800</v>
      </c>
    </row>
    <row r="117" spans="1:25" x14ac:dyDescent="0.3">
      <c r="A117" s="38">
        <v>111</v>
      </c>
      <c r="B117" s="39" t="s">
        <v>113</v>
      </c>
      <c r="C117" s="34">
        <f>Measles!C116</f>
        <v>485582</v>
      </c>
      <c r="D117" s="41">
        <f t="shared" si="12"/>
        <v>24279.100000000002</v>
      </c>
      <c r="E117" s="41">
        <f t="shared" si="13"/>
        <v>10682.804</v>
      </c>
      <c r="F117" s="41">
        <f t="shared" si="14"/>
        <v>71651.160777744415</v>
      </c>
      <c r="G117" s="142">
        <f t="shared" si="15"/>
        <v>5980</v>
      </c>
      <c r="H117" s="8"/>
      <c r="I117" s="8">
        <v>6000</v>
      </c>
      <c r="J117" s="8">
        <v>0</v>
      </c>
      <c r="K117" s="8">
        <v>2000</v>
      </c>
      <c r="L117" s="8">
        <v>6000</v>
      </c>
      <c r="M117" s="8">
        <v>3200</v>
      </c>
      <c r="N117" s="8">
        <v>6000</v>
      </c>
      <c r="O117" s="8">
        <v>2000</v>
      </c>
      <c r="P117" s="8">
        <v>0</v>
      </c>
      <c r="Q117" s="8">
        <v>3600</v>
      </c>
      <c r="R117" s="8">
        <v>4000</v>
      </c>
      <c r="S117" s="8">
        <v>2000</v>
      </c>
      <c r="T117" s="118">
        <f t="shared" si="16"/>
        <v>34800</v>
      </c>
      <c r="U117" s="60">
        <f t="shared" si="11"/>
        <v>3866.6666666666665</v>
      </c>
      <c r="V117" s="61">
        <f t="shared" si="20"/>
        <v>6000</v>
      </c>
      <c r="W117" s="61">
        <f t="shared" si="17"/>
        <v>11200</v>
      </c>
      <c r="X117" s="61">
        <f t="shared" si="18"/>
        <v>8000</v>
      </c>
      <c r="Y117" s="62">
        <f t="shared" si="19"/>
        <v>9600</v>
      </c>
    </row>
    <row r="118" spans="1:25" ht="17.25" thickBot="1" x14ac:dyDescent="0.35">
      <c r="A118" s="42">
        <v>112</v>
      </c>
      <c r="B118" s="43" t="s">
        <v>114</v>
      </c>
      <c r="C118" s="34">
        <f>Measles!C117</f>
        <v>240368</v>
      </c>
      <c r="D118" s="45">
        <f t="shared" si="12"/>
        <v>12018.400000000001</v>
      </c>
      <c r="E118" s="45">
        <f t="shared" si="13"/>
        <v>5288.0959999999995</v>
      </c>
      <c r="F118" s="45">
        <f t="shared" si="14"/>
        <v>35468.049091244873</v>
      </c>
      <c r="G118" s="82">
        <f t="shared" si="15"/>
        <v>2960</v>
      </c>
      <c r="H118" s="8"/>
      <c r="I118" s="8">
        <v>3200</v>
      </c>
      <c r="J118" s="8">
        <v>2000</v>
      </c>
      <c r="K118" s="8">
        <v>0</v>
      </c>
      <c r="L118" s="8">
        <v>0</v>
      </c>
      <c r="M118" s="8">
        <v>1200</v>
      </c>
      <c r="N118" s="8">
        <v>3200</v>
      </c>
      <c r="O118" s="8">
        <v>0</v>
      </c>
      <c r="P118" s="8">
        <v>1200</v>
      </c>
      <c r="Q118" s="8">
        <v>1200</v>
      </c>
      <c r="R118" s="8">
        <v>1200</v>
      </c>
      <c r="S118" s="8">
        <v>400</v>
      </c>
      <c r="T118" s="119">
        <f t="shared" si="16"/>
        <v>13600</v>
      </c>
      <c r="U118" s="63">
        <f t="shared" si="11"/>
        <v>1700</v>
      </c>
      <c r="V118" s="64">
        <f t="shared" si="20"/>
        <v>5200</v>
      </c>
      <c r="W118" s="64">
        <f t="shared" si="17"/>
        <v>1200</v>
      </c>
      <c r="X118" s="64">
        <f t="shared" si="18"/>
        <v>4400</v>
      </c>
      <c r="Y118" s="65">
        <f t="shared" si="19"/>
        <v>2800</v>
      </c>
    </row>
    <row r="119" spans="1:25" ht="17.25" thickBot="1" x14ac:dyDescent="0.35">
      <c r="A119" s="46"/>
      <c r="B119" s="47"/>
      <c r="C119" s="48">
        <f>SUM(C7:C118)</f>
        <v>34844095</v>
      </c>
      <c r="D119" s="70">
        <f>SUM(D7:D118)</f>
        <v>1742204.7499999998</v>
      </c>
      <c r="E119" s="70">
        <f>SUM(E7:E118)</f>
        <v>766570.0900000002</v>
      </c>
      <c r="F119" s="49">
        <v>5141500</v>
      </c>
      <c r="G119" s="50">
        <f>SUM(G7:G118)</f>
        <v>429500</v>
      </c>
      <c r="H119" s="10">
        <f t="shared" ref="H119:S119" si="21">SUM(H7:H118)</f>
        <v>0</v>
      </c>
      <c r="I119" s="11">
        <f t="shared" si="21"/>
        <v>446100</v>
      </c>
      <c r="J119" s="11">
        <f t="shared" si="21"/>
        <v>138000</v>
      </c>
      <c r="K119" s="11">
        <f t="shared" si="21"/>
        <v>192200</v>
      </c>
      <c r="L119" s="11">
        <f t="shared" si="21"/>
        <v>254400</v>
      </c>
      <c r="M119" s="11">
        <f t="shared" si="21"/>
        <v>301000</v>
      </c>
      <c r="N119" s="11">
        <f t="shared" si="21"/>
        <v>433800</v>
      </c>
      <c r="O119" s="11">
        <f>SUM(O7:O118)</f>
        <v>276000</v>
      </c>
      <c r="P119" s="11">
        <f t="shared" si="21"/>
        <v>266000</v>
      </c>
      <c r="Q119" s="11">
        <f t="shared" si="21"/>
        <v>392400</v>
      </c>
      <c r="R119" s="11">
        <f t="shared" si="21"/>
        <v>286400</v>
      </c>
      <c r="S119" s="12">
        <f t="shared" si="21"/>
        <v>190800</v>
      </c>
      <c r="T119" s="66">
        <f>SUM(H119:S119)</f>
        <v>3177100</v>
      </c>
      <c r="U119" s="67">
        <f t="shared" si="11"/>
        <v>288827.27272727271</v>
      </c>
      <c r="V119" s="68">
        <f>SUM(H119:J119)</f>
        <v>584100</v>
      </c>
      <c r="W119" s="68">
        <f t="shared" si="17"/>
        <v>747600</v>
      </c>
      <c r="X119" s="68">
        <f t="shared" si="18"/>
        <v>975800</v>
      </c>
      <c r="Y119" s="69">
        <f t="shared" si="19"/>
        <v>869600</v>
      </c>
    </row>
    <row r="120" spans="1:25" x14ac:dyDescent="0.3">
      <c r="G120" s="14"/>
    </row>
  </sheetData>
  <mergeCells count="7">
    <mergeCell ref="C5:G5"/>
    <mergeCell ref="H5:S5"/>
    <mergeCell ref="U5:Y5"/>
    <mergeCell ref="B2:C2"/>
    <mergeCell ref="B3:C3"/>
    <mergeCell ref="B4:C4"/>
    <mergeCell ref="D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X119"/>
  <sheetViews>
    <sheetView zoomScale="106" zoomScaleNormal="106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R11" sqref="R11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13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2.42578125" style="2" bestFit="1" customWidth="1"/>
    <col min="20" max="20" width="13.28515625" style="152" customWidth="1"/>
    <col min="21" max="21" width="10.85546875" style="4" bestFit="1" customWidth="1"/>
    <col min="22" max="22" width="10.85546875" style="152" bestFit="1" customWidth="1"/>
    <col min="23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1.1100000000000001</v>
      </c>
      <c r="D1" s="18"/>
      <c r="E1" s="18"/>
      <c r="F1" s="18"/>
    </row>
    <row r="2" spans="1:24" x14ac:dyDescent="0.3">
      <c r="A2" s="15"/>
      <c r="B2" s="19" t="s">
        <v>143</v>
      </c>
      <c r="C2" s="73">
        <v>20</v>
      </c>
      <c r="D2" s="18"/>
      <c r="E2" s="18"/>
      <c r="F2" s="18"/>
    </row>
    <row r="3" spans="1:24" ht="17.25" thickBot="1" x14ac:dyDescent="0.35">
      <c r="A3" s="21"/>
      <c r="B3" s="22" t="s">
        <v>122</v>
      </c>
      <c r="C3" s="23">
        <v>1</v>
      </c>
      <c r="D3" s="18"/>
      <c r="E3" s="18"/>
      <c r="F3" s="18"/>
      <c r="S3" s="47"/>
      <c r="T3" s="72"/>
      <c r="U3" s="51"/>
      <c r="V3" s="72"/>
      <c r="W3" s="51"/>
      <c r="X3" s="51"/>
    </row>
    <row r="4" spans="1:24" ht="17.25" thickBot="1" x14ac:dyDescent="0.35">
      <c r="A4" s="24"/>
      <c r="B4" s="25"/>
      <c r="C4" s="220" t="s">
        <v>145</v>
      </c>
      <c r="D4" s="221"/>
      <c r="E4" s="221"/>
      <c r="F4" s="222"/>
      <c r="G4" s="217" t="s">
        <v>152</v>
      </c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9"/>
      <c r="S4" s="52"/>
      <c r="T4" s="156" t="s">
        <v>129</v>
      </c>
      <c r="U4" s="148"/>
      <c r="V4" s="153"/>
      <c r="W4" s="148"/>
      <c r="X4" s="149"/>
    </row>
    <row r="5" spans="1:24" s="7" customFormat="1" ht="63.75" customHeight="1" thickBot="1" x14ac:dyDescent="0.3">
      <c r="A5" s="26" t="s">
        <v>0</v>
      </c>
      <c r="B5" s="27" t="s">
        <v>1</v>
      </c>
      <c r="C5" s="28" t="s">
        <v>283</v>
      </c>
      <c r="D5" s="29" t="s">
        <v>2</v>
      </c>
      <c r="E5" s="30" t="s">
        <v>144</v>
      </c>
      <c r="F5" s="31" t="s">
        <v>147</v>
      </c>
      <c r="G5" s="140">
        <v>41640</v>
      </c>
      <c r="H5" s="116">
        <f>G5+31</f>
        <v>41671</v>
      </c>
      <c r="I5" s="116">
        <f t="shared" ref="I5:R5" si="0">H5+31</f>
        <v>41702</v>
      </c>
      <c r="J5" s="116">
        <f t="shared" si="0"/>
        <v>41733</v>
      </c>
      <c r="K5" s="116">
        <f t="shared" si="0"/>
        <v>41764</v>
      </c>
      <c r="L5" s="116">
        <f t="shared" si="0"/>
        <v>41795</v>
      </c>
      <c r="M5" s="116">
        <f t="shared" si="0"/>
        <v>41826</v>
      </c>
      <c r="N5" s="116">
        <f t="shared" si="0"/>
        <v>41857</v>
      </c>
      <c r="O5" s="116">
        <f t="shared" si="0"/>
        <v>41888</v>
      </c>
      <c r="P5" s="116">
        <f t="shared" si="0"/>
        <v>41919</v>
      </c>
      <c r="Q5" s="116">
        <f t="shared" si="0"/>
        <v>41950</v>
      </c>
      <c r="R5" s="116">
        <f t="shared" si="0"/>
        <v>41981</v>
      </c>
      <c r="S5" s="154" t="s">
        <v>126</v>
      </c>
      <c r="T5" s="55" t="s">
        <v>128</v>
      </c>
      <c r="U5" s="161" t="s">
        <v>133</v>
      </c>
      <c r="V5" s="161" t="s">
        <v>134</v>
      </c>
      <c r="W5" s="161" t="s">
        <v>135</v>
      </c>
      <c r="X5" s="163" t="s">
        <v>136</v>
      </c>
    </row>
    <row r="6" spans="1:24" x14ac:dyDescent="0.3">
      <c r="A6" s="32">
        <v>1</v>
      </c>
      <c r="B6" s="33" t="s">
        <v>4</v>
      </c>
      <c r="C6" s="34">
        <f>BCG!C6</f>
        <v>109039</v>
      </c>
      <c r="D6" s="78">
        <f>BCG!D6</f>
        <v>5288.3914999999997</v>
      </c>
      <c r="E6" s="75">
        <f>(BCG!E6/20)*0.11+(BCG!E6/20)</f>
        <v>1326.5551437338238</v>
      </c>
      <c r="F6" s="141">
        <f>CEILING((E6/12),100)</f>
        <v>200</v>
      </c>
      <c r="G6" s="8"/>
      <c r="H6" s="8">
        <v>100</v>
      </c>
      <c r="I6" s="8">
        <v>200</v>
      </c>
      <c r="J6" s="8">
        <v>200</v>
      </c>
      <c r="K6" s="8">
        <v>200</v>
      </c>
      <c r="L6" s="8">
        <v>0</v>
      </c>
      <c r="M6" s="8">
        <v>200</v>
      </c>
      <c r="N6" s="8">
        <v>200</v>
      </c>
      <c r="O6" s="8">
        <v>200</v>
      </c>
      <c r="P6" s="8">
        <v>500</v>
      </c>
      <c r="Q6" s="8">
        <v>200</v>
      </c>
      <c r="R6" s="8">
        <v>200</v>
      </c>
      <c r="S6" s="151">
        <f>SUM(G6:R6)</f>
        <v>2200</v>
      </c>
      <c r="T6" s="157">
        <f>IFERROR((SUMIF(G6:R6,"&gt;0" )/COUNTIF(G6:R6,"&gt;0")),"")</f>
        <v>220</v>
      </c>
      <c r="U6" s="61">
        <f>SUM(G6:I6)</f>
        <v>300</v>
      </c>
      <c r="V6" s="155">
        <f>SUM(J6:L6)</f>
        <v>400</v>
      </c>
      <c r="W6" s="61"/>
      <c r="X6" s="61"/>
    </row>
    <row r="7" spans="1:24" x14ac:dyDescent="0.3">
      <c r="A7" s="38">
        <v>2</v>
      </c>
      <c r="B7" s="39" t="s">
        <v>5</v>
      </c>
      <c r="C7" s="34">
        <f>BCG!C7</f>
        <v>232813</v>
      </c>
      <c r="D7" s="40">
        <f>BCG!D7</f>
        <v>11291.4305</v>
      </c>
      <c r="E7" s="41">
        <f>(BCG!E7/20)*0.11+(BCG!E7/20)</f>
        <v>2832.3744960803269</v>
      </c>
      <c r="F7" s="139">
        <f t="shared" ref="F7:F70" si="1">CEILING((E7/12),100)</f>
        <v>300</v>
      </c>
      <c r="G7" s="8"/>
      <c r="H7" s="8">
        <v>200</v>
      </c>
      <c r="I7" s="8">
        <v>300</v>
      </c>
      <c r="J7" s="8">
        <v>0</v>
      </c>
      <c r="K7" s="8">
        <v>0</v>
      </c>
      <c r="L7" s="8">
        <v>0</v>
      </c>
      <c r="M7" s="8">
        <v>300</v>
      </c>
      <c r="N7" s="8">
        <v>0</v>
      </c>
      <c r="O7" s="8">
        <v>200</v>
      </c>
      <c r="P7" s="8">
        <v>300</v>
      </c>
      <c r="Q7" s="8">
        <v>300</v>
      </c>
      <c r="R7" s="8">
        <v>0</v>
      </c>
      <c r="S7" s="151">
        <f t="shared" ref="S7:S70" si="2">SUM(G7:R7)</f>
        <v>1600</v>
      </c>
      <c r="T7" s="158">
        <f>IFERROR((SUMIF(G7:R7,"&gt;0" )/COUNTIF(G7:R7,"&gt;0")),"")</f>
        <v>266.66666666666669</v>
      </c>
      <c r="U7" s="61">
        <f t="shared" ref="U7:U70" si="3">SUM(G7:I7)</f>
        <v>500</v>
      </c>
      <c r="V7" s="155">
        <f t="shared" ref="V7:V70" si="4">SUM(J7:L7)</f>
        <v>0</v>
      </c>
      <c r="W7" s="61"/>
      <c r="X7" s="61"/>
    </row>
    <row r="8" spans="1:24" x14ac:dyDescent="0.3">
      <c r="A8" s="38">
        <v>3</v>
      </c>
      <c r="B8" s="39" t="s">
        <v>6</v>
      </c>
      <c r="C8" s="34">
        <f>BCG!C8</f>
        <v>227486</v>
      </c>
      <c r="D8" s="40">
        <f>BCG!D8</f>
        <v>11033.071</v>
      </c>
      <c r="E8" s="41">
        <f>(BCG!E8/20)*0.11+(BCG!E8/20)</f>
        <v>2767.5668653182138</v>
      </c>
      <c r="F8" s="139">
        <f t="shared" si="1"/>
        <v>300</v>
      </c>
      <c r="G8" s="8"/>
      <c r="H8" s="8">
        <v>200</v>
      </c>
      <c r="I8" s="8">
        <v>300</v>
      </c>
      <c r="J8" s="8">
        <v>300</v>
      </c>
      <c r="K8" s="8">
        <v>0</v>
      </c>
      <c r="L8" s="8">
        <v>0</v>
      </c>
      <c r="M8" s="8">
        <v>300</v>
      </c>
      <c r="N8" s="8">
        <v>300</v>
      </c>
      <c r="O8" s="8">
        <v>0</v>
      </c>
      <c r="P8" s="8">
        <v>300</v>
      </c>
      <c r="Q8" s="8">
        <v>0</v>
      </c>
      <c r="R8" s="8">
        <v>0</v>
      </c>
      <c r="S8" s="151">
        <f t="shared" si="2"/>
        <v>1700</v>
      </c>
      <c r="T8" s="158">
        <f>IFERROR((SUMIF(G8:R8,"&gt;0" )/COUNTIF(G8:R8,"&gt;0")),"")</f>
        <v>283.33333333333331</v>
      </c>
      <c r="U8" s="61">
        <f t="shared" si="3"/>
        <v>500</v>
      </c>
      <c r="V8" s="155">
        <f t="shared" si="4"/>
        <v>300</v>
      </c>
      <c r="W8" s="61"/>
      <c r="X8" s="61"/>
    </row>
    <row r="9" spans="1:24" x14ac:dyDescent="0.3">
      <c r="A9" s="38">
        <v>4</v>
      </c>
      <c r="B9" s="39" t="s">
        <v>7</v>
      </c>
      <c r="C9" s="34">
        <f>BCG!C9</f>
        <v>225327</v>
      </c>
      <c r="D9" s="40">
        <f>BCG!D9</f>
        <v>10928.3595</v>
      </c>
      <c r="E9" s="41">
        <f>(BCG!E9/20)*0.11+(BCG!E9/20)</f>
        <v>2741.3007352608829</v>
      </c>
      <c r="F9" s="139">
        <f t="shared" si="1"/>
        <v>300</v>
      </c>
      <c r="G9" s="8"/>
      <c r="H9" s="8">
        <v>100</v>
      </c>
      <c r="I9" s="8">
        <v>0</v>
      </c>
      <c r="J9" s="8">
        <v>0</v>
      </c>
      <c r="K9" s="8">
        <v>0</v>
      </c>
      <c r="L9" s="8">
        <v>0</v>
      </c>
      <c r="M9" s="8">
        <v>100</v>
      </c>
      <c r="N9" s="8">
        <v>0</v>
      </c>
      <c r="O9" s="8">
        <v>200</v>
      </c>
      <c r="P9" s="8">
        <v>300</v>
      </c>
      <c r="Q9" s="8">
        <v>0</v>
      </c>
      <c r="R9" s="8">
        <v>0</v>
      </c>
      <c r="S9" s="151">
        <f t="shared" si="2"/>
        <v>700</v>
      </c>
      <c r="T9" s="158">
        <f t="shared" ref="T9:T72" si="5">IFERROR((SUMIF(G9:R9,"&gt;0" )/COUNTIF(G9:R9,"&gt;0")),"")</f>
        <v>175</v>
      </c>
      <c r="U9" s="61">
        <f t="shared" si="3"/>
        <v>100</v>
      </c>
      <c r="V9" s="155">
        <f t="shared" si="4"/>
        <v>0</v>
      </c>
      <c r="W9" s="61"/>
      <c r="X9" s="61"/>
    </row>
    <row r="10" spans="1:24" x14ac:dyDescent="0.3">
      <c r="A10" s="38">
        <v>5</v>
      </c>
      <c r="B10" s="39" t="s">
        <v>8</v>
      </c>
      <c r="C10" s="34">
        <f>BCG!C10</f>
        <v>146904</v>
      </c>
      <c r="D10" s="40">
        <f>BCG!D10</f>
        <v>7124.8440000000001</v>
      </c>
      <c r="E10" s="41">
        <f>(BCG!E10/20)*0.11+(BCG!E10/20)</f>
        <v>1787.2161046513054</v>
      </c>
      <c r="F10" s="139">
        <f t="shared" si="1"/>
        <v>200</v>
      </c>
      <c r="G10" s="8"/>
      <c r="H10" s="8">
        <v>100</v>
      </c>
      <c r="I10" s="8">
        <v>100</v>
      </c>
      <c r="J10" s="8">
        <v>200</v>
      </c>
      <c r="K10" s="8">
        <v>200</v>
      </c>
      <c r="L10" s="8">
        <v>100</v>
      </c>
      <c r="M10" s="8">
        <v>200</v>
      </c>
      <c r="N10" s="8">
        <v>100</v>
      </c>
      <c r="O10" s="8">
        <v>100</v>
      </c>
      <c r="P10" s="8">
        <v>200</v>
      </c>
      <c r="Q10" s="8">
        <v>0</v>
      </c>
      <c r="R10" s="8">
        <v>100</v>
      </c>
      <c r="S10" s="151">
        <f t="shared" si="2"/>
        <v>1400</v>
      </c>
      <c r="T10" s="158">
        <f t="shared" si="5"/>
        <v>140</v>
      </c>
      <c r="U10" s="61">
        <f t="shared" si="3"/>
        <v>200</v>
      </c>
      <c r="V10" s="155">
        <f t="shared" si="4"/>
        <v>500</v>
      </c>
      <c r="W10" s="61"/>
      <c r="X10" s="61"/>
    </row>
    <row r="11" spans="1:24" x14ac:dyDescent="0.3">
      <c r="A11" s="38">
        <v>6</v>
      </c>
      <c r="B11" s="39" t="s">
        <v>9</v>
      </c>
      <c r="C11" s="34">
        <f>BCG!C11</f>
        <v>111758</v>
      </c>
      <c r="D11" s="40">
        <f>BCG!D11</f>
        <v>5420.2629999999999</v>
      </c>
      <c r="E11" s="41">
        <f>(BCG!E11/20)*0.11+(BCG!E11/20)</f>
        <v>1359.6341653298794</v>
      </c>
      <c r="F11" s="139">
        <f t="shared" si="1"/>
        <v>200</v>
      </c>
      <c r="G11" s="8"/>
      <c r="H11" s="8">
        <v>100</v>
      </c>
      <c r="I11" s="8">
        <v>200</v>
      </c>
      <c r="J11" s="8">
        <v>0</v>
      </c>
      <c r="K11" s="8">
        <v>200</v>
      </c>
      <c r="L11" s="8">
        <v>0</v>
      </c>
      <c r="M11" s="8">
        <v>200</v>
      </c>
      <c r="N11" s="8">
        <v>200</v>
      </c>
      <c r="O11" s="8">
        <v>100</v>
      </c>
      <c r="P11" s="8">
        <v>200</v>
      </c>
      <c r="Q11" s="8">
        <v>200</v>
      </c>
      <c r="R11" s="8">
        <v>0</v>
      </c>
      <c r="S11" s="151">
        <f t="shared" si="2"/>
        <v>1400</v>
      </c>
      <c r="T11" s="158">
        <f t="shared" si="5"/>
        <v>175</v>
      </c>
      <c r="U11" s="61">
        <f t="shared" si="3"/>
        <v>300</v>
      </c>
      <c r="V11" s="155">
        <f t="shared" si="4"/>
        <v>200</v>
      </c>
      <c r="W11" s="61"/>
      <c r="X11" s="61"/>
    </row>
    <row r="12" spans="1:24" x14ac:dyDescent="0.3">
      <c r="A12" s="38">
        <v>7</v>
      </c>
      <c r="B12" s="39" t="s">
        <v>10</v>
      </c>
      <c r="C12" s="34">
        <f>BCG!C12</f>
        <v>270601</v>
      </c>
      <c r="D12" s="40">
        <f>BCG!D12</f>
        <v>13124.148500000001</v>
      </c>
      <c r="E12" s="41">
        <f>(BCG!E12/20)*0.11+(BCG!E12/20)</f>
        <v>3292.098684411234</v>
      </c>
      <c r="F12" s="139">
        <f t="shared" si="1"/>
        <v>300</v>
      </c>
      <c r="G12" s="8"/>
      <c r="H12" s="8">
        <v>200</v>
      </c>
      <c r="I12" s="8">
        <v>0</v>
      </c>
      <c r="J12" s="8">
        <v>300</v>
      </c>
      <c r="K12" s="8">
        <v>0</v>
      </c>
      <c r="L12" s="8">
        <v>300</v>
      </c>
      <c r="M12" s="8">
        <v>300</v>
      </c>
      <c r="N12" s="8">
        <v>0</v>
      </c>
      <c r="O12" s="8">
        <v>0</v>
      </c>
      <c r="P12" s="8">
        <v>300</v>
      </c>
      <c r="Q12" s="8">
        <v>300</v>
      </c>
      <c r="R12" s="8">
        <v>300</v>
      </c>
      <c r="S12" s="151">
        <f t="shared" si="2"/>
        <v>2000</v>
      </c>
      <c r="T12" s="158">
        <f t="shared" si="5"/>
        <v>285.71428571428572</v>
      </c>
      <c r="U12" s="61">
        <f t="shared" si="3"/>
        <v>200</v>
      </c>
      <c r="V12" s="155">
        <f t="shared" si="4"/>
        <v>600</v>
      </c>
      <c r="W12" s="61"/>
      <c r="X12" s="61"/>
    </row>
    <row r="13" spans="1:24" x14ac:dyDescent="0.3">
      <c r="A13" s="38">
        <v>8</v>
      </c>
      <c r="B13" s="39" t="s">
        <v>11</v>
      </c>
      <c r="C13" s="34">
        <f>BCG!C13</f>
        <v>190516</v>
      </c>
      <c r="D13" s="40">
        <f>BCG!D13</f>
        <v>9240.0259999999998</v>
      </c>
      <c r="E13" s="41">
        <f>(BCG!E13/20)*0.11+(BCG!E13/20)</f>
        <v>2317.7943649849431</v>
      </c>
      <c r="F13" s="139">
        <f t="shared" si="1"/>
        <v>200</v>
      </c>
      <c r="G13" s="8"/>
      <c r="H13" s="8">
        <v>100</v>
      </c>
      <c r="I13" s="8">
        <v>200</v>
      </c>
      <c r="J13" s="8">
        <v>200</v>
      </c>
      <c r="K13" s="8">
        <v>0</v>
      </c>
      <c r="L13" s="8">
        <v>0</v>
      </c>
      <c r="M13" s="8">
        <v>200</v>
      </c>
      <c r="N13" s="8">
        <v>200</v>
      </c>
      <c r="O13" s="8">
        <v>200</v>
      </c>
      <c r="P13" s="8">
        <v>200</v>
      </c>
      <c r="Q13" s="8">
        <v>200</v>
      </c>
      <c r="R13" s="8">
        <v>200</v>
      </c>
      <c r="S13" s="151">
        <f t="shared" si="2"/>
        <v>1700</v>
      </c>
      <c r="T13" s="158">
        <f t="shared" si="5"/>
        <v>188.88888888888889</v>
      </c>
      <c r="U13" s="61">
        <f t="shared" si="3"/>
        <v>300</v>
      </c>
      <c r="V13" s="155">
        <f t="shared" si="4"/>
        <v>200</v>
      </c>
      <c r="W13" s="61"/>
      <c r="X13" s="61"/>
    </row>
    <row r="14" spans="1:24" x14ac:dyDescent="0.3">
      <c r="A14" s="38">
        <v>9</v>
      </c>
      <c r="B14" s="39" t="s">
        <v>12</v>
      </c>
      <c r="C14" s="34">
        <f>BCG!C14</f>
        <v>368786</v>
      </c>
      <c r="D14" s="40">
        <f>BCG!D14</f>
        <v>17886.120999999999</v>
      </c>
      <c r="E14" s="41">
        <f>(BCG!E14/20)*0.11+(BCG!E14/20)</f>
        <v>4486.6053910712862</v>
      </c>
      <c r="F14" s="139">
        <f t="shared" si="1"/>
        <v>400</v>
      </c>
      <c r="G14" s="8"/>
      <c r="H14" s="8">
        <v>200</v>
      </c>
      <c r="I14" s="8">
        <v>400</v>
      </c>
      <c r="J14" s="8">
        <v>400</v>
      </c>
      <c r="K14" s="8">
        <v>300</v>
      </c>
      <c r="L14" s="8">
        <v>200</v>
      </c>
      <c r="M14" s="8">
        <v>400</v>
      </c>
      <c r="N14" s="8">
        <v>100</v>
      </c>
      <c r="O14" s="8">
        <v>300</v>
      </c>
      <c r="P14" s="8">
        <v>400</v>
      </c>
      <c r="Q14" s="8">
        <v>300</v>
      </c>
      <c r="R14" s="8">
        <v>300</v>
      </c>
      <c r="S14" s="151">
        <f t="shared" si="2"/>
        <v>3300</v>
      </c>
      <c r="T14" s="158">
        <f t="shared" si="5"/>
        <v>300</v>
      </c>
      <c r="U14" s="61">
        <f t="shared" si="3"/>
        <v>600</v>
      </c>
      <c r="V14" s="155">
        <f t="shared" si="4"/>
        <v>900</v>
      </c>
      <c r="W14" s="61"/>
      <c r="X14" s="61"/>
    </row>
    <row r="15" spans="1:24" x14ac:dyDescent="0.3">
      <c r="A15" s="38">
        <v>10</v>
      </c>
      <c r="B15" s="39" t="s">
        <v>13</v>
      </c>
      <c r="C15" s="34">
        <f>BCG!C15</f>
        <v>785189</v>
      </c>
      <c r="D15" s="40">
        <f>BCG!D15</f>
        <v>38081.666499999999</v>
      </c>
      <c r="E15" s="41">
        <f>(BCG!E15/20)*0.11+(BCG!E15/20)</f>
        <v>9552.5133828558373</v>
      </c>
      <c r="F15" s="139">
        <f t="shared" si="1"/>
        <v>800</v>
      </c>
      <c r="G15" s="8"/>
      <c r="H15" s="8">
        <v>300</v>
      </c>
      <c r="I15" s="8">
        <v>800</v>
      </c>
      <c r="J15" s="8">
        <v>0</v>
      </c>
      <c r="K15" s="8">
        <v>0</v>
      </c>
      <c r="L15" s="8">
        <v>0</v>
      </c>
      <c r="M15" s="8">
        <v>800</v>
      </c>
      <c r="N15" s="8">
        <v>400</v>
      </c>
      <c r="O15" s="8">
        <v>800</v>
      </c>
      <c r="P15" s="8">
        <v>800</v>
      </c>
      <c r="Q15" s="8">
        <v>800</v>
      </c>
      <c r="R15" s="8">
        <v>800</v>
      </c>
      <c r="S15" s="151">
        <f t="shared" si="2"/>
        <v>5500</v>
      </c>
      <c r="T15" s="158">
        <f t="shared" si="5"/>
        <v>687.5</v>
      </c>
      <c r="U15" s="61">
        <f t="shared" si="3"/>
        <v>1100</v>
      </c>
      <c r="V15" s="155">
        <f t="shared" si="4"/>
        <v>0</v>
      </c>
      <c r="W15" s="61"/>
      <c r="X15" s="61"/>
    </row>
    <row r="16" spans="1:24" x14ac:dyDescent="0.3">
      <c r="A16" s="38">
        <v>11</v>
      </c>
      <c r="B16" s="39" t="s">
        <v>14</v>
      </c>
      <c r="C16" s="34">
        <f>BCG!C16</f>
        <v>208439</v>
      </c>
      <c r="D16" s="40">
        <f>BCG!D16</f>
        <v>10109.291500000001</v>
      </c>
      <c r="E16" s="41">
        <f>(BCG!E16/20)*0.11+(BCG!E16/20)</f>
        <v>2535.8433918573592</v>
      </c>
      <c r="F16" s="139">
        <f t="shared" si="1"/>
        <v>300</v>
      </c>
      <c r="G16" s="8"/>
      <c r="H16" s="8">
        <v>100</v>
      </c>
      <c r="I16" s="8">
        <v>300</v>
      </c>
      <c r="J16" s="8">
        <v>300</v>
      </c>
      <c r="K16" s="8">
        <v>300</v>
      </c>
      <c r="L16" s="8">
        <v>300</v>
      </c>
      <c r="M16" s="8">
        <v>300</v>
      </c>
      <c r="N16" s="8">
        <v>200</v>
      </c>
      <c r="O16" s="8">
        <v>300</v>
      </c>
      <c r="P16" s="8">
        <v>300</v>
      </c>
      <c r="Q16" s="8">
        <v>300</v>
      </c>
      <c r="R16" s="8">
        <v>300</v>
      </c>
      <c r="S16" s="151">
        <f t="shared" si="2"/>
        <v>3000</v>
      </c>
      <c r="T16" s="158">
        <f t="shared" si="5"/>
        <v>272.72727272727275</v>
      </c>
      <c r="U16" s="61">
        <f t="shared" si="3"/>
        <v>400</v>
      </c>
      <c r="V16" s="155">
        <f t="shared" si="4"/>
        <v>900</v>
      </c>
      <c r="W16" s="61"/>
      <c r="X16" s="61"/>
    </row>
    <row r="17" spans="1:24" x14ac:dyDescent="0.3">
      <c r="A17" s="38">
        <v>12</v>
      </c>
      <c r="B17" s="39" t="s">
        <v>15</v>
      </c>
      <c r="C17" s="34">
        <f>BCG!C17</f>
        <v>211683</v>
      </c>
      <c r="D17" s="40">
        <f>BCG!D17</f>
        <v>10266.6255</v>
      </c>
      <c r="E17" s="41">
        <f>(BCG!E17/20)*0.11+(BCG!E17/20)</f>
        <v>2575.3094992709684</v>
      </c>
      <c r="F17" s="139">
        <f t="shared" si="1"/>
        <v>300</v>
      </c>
      <c r="G17" s="8"/>
      <c r="H17" s="8">
        <v>100</v>
      </c>
      <c r="I17" s="8">
        <v>300</v>
      </c>
      <c r="J17" s="8">
        <v>300</v>
      </c>
      <c r="K17" s="8">
        <v>0</v>
      </c>
      <c r="L17" s="8">
        <v>300</v>
      </c>
      <c r="M17" s="8">
        <v>300</v>
      </c>
      <c r="N17" s="8">
        <v>300</v>
      </c>
      <c r="O17" s="8">
        <v>300</v>
      </c>
      <c r="P17" s="8">
        <v>300</v>
      </c>
      <c r="Q17" s="8">
        <v>300</v>
      </c>
      <c r="R17" s="8">
        <v>300</v>
      </c>
      <c r="S17" s="151">
        <f t="shared" si="2"/>
        <v>2800</v>
      </c>
      <c r="T17" s="158">
        <f t="shared" si="5"/>
        <v>280</v>
      </c>
      <c r="U17" s="61">
        <f t="shared" si="3"/>
        <v>400</v>
      </c>
      <c r="V17" s="155">
        <f t="shared" si="4"/>
        <v>600</v>
      </c>
      <c r="W17" s="61"/>
      <c r="X17" s="61"/>
    </row>
    <row r="18" spans="1:24" x14ac:dyDescent="0.3">
      <c r="A18" s="38">
        <v>13</v>
      </c>
      <c r="B18" s="39" t="s">
        <v>16</v>
      </c>
      <c r="C18" s="34">
        <f>BCG!C18</f>
        <v>390076</v>
      </c>
      <c r="D18" s="40">
        <f>BCG!D18</f>
        <v>18918.686000000002</v>
      </c>
      <c r="E18" s="41">
        <f>(BCG!E18/20)*0.11+(BCG!E18/20)</f>
        <v>4745.6169283202817</v>
      </c>
      <c r="F18" s="139">
        <f t="shared" si="1"/>
        <v>400</v>
      </c>
      <c r="G18" s="8"/>
      <c r="H18" s="8">
        <v>200</v>
      </c>
      <c r="I18" s="8">
        <v>200</v>
      </c>
      <c r="J18" s="8">
        <v>400</v>
      </c>
      <c r="K18" s="8">
        <v>400</v>
      </c>
      <c r="L18" s="8">
        <v>400</v>
      </c>
      <c r="M18" s="8">
        <v>400</v>
      </c>
      <c r="N18" s="8">
        <v>400</v>
      </c>
      <c r="O18" s="8">
        <v>400</v>
      </c>
      <c r="P18" s="8">
        <v>400</v>
      </c>
      <c r="Q18" s="8">
        <v>400</v>
      </c>
      <c r="R18" s="8">
        <v>400</v>
      </c>
      <c r="S18" s="151">
        <f t="shared" si="2"/>
        <v>4000</v>
      </c>
      <c r="T18" s="158">
        <f t="shared" si="5"/>
        <v>363.63636363636363</v>
      </c>
      <c r="U18" s="61">
        <f t="shared" si="3"/>
        <v>400</v>
      </c>
      <c r="V18" s="155">
        <f t="shared" si="4"/>
        <v>1200</v>
      </c>
      <c r="W18" s="61"/>
      <c r="X18" s="61"/>
    </row>
    <row r="19" spans="1:24" x14ac:dyDescent="0.3">
      <c r="A19" s="38">
        <v>14</v>
      </c>
      <c r="B19" s="39" t="s">
        <v>17</v>
      </c>
      <c r="C19" s="34">
        <f>BCG!C19</f>
        <v>124044</v>
      </c>
      <c r="D19" s="40">
        <f>BCG!D19</f>
        <v>6016.134</v>
      </c>
      <c r="E19" s="41">
        <f>(BCG!E19/20)*0.11+(BCG!E19/20)</f>
        <v>1509.1041393383878</v>
      </c>
      <c r="F19" s="139">
        <f t="shared" si="1"/>
        <v>200</v>
      </c>
      <c r="G19" s="8"/>
      <c r="H19" s="8">
        <v>100</v>
      </c>
      <c r="I19" s="8">
        <v>100</v>
      </c>
      <c r="J19" s="8">
        <v>100</v>
      </c>
      <c r="K19" s="8">
        <v>0</v>
      </c>
      <c r="L19" s="8">
        <v>100</v>
      </c>
      <c r="M19" s="8">
        <v>200</v>
      </c>
      <c r="N19" s="8">
        <v>200</v>
      </c>
      <c r="O19" s="8">
        <v>100</v>
      </c>
      <c r="P19" s="8">
        <v>200</v>
      </c>
      <c r="Q19" s="8">
        <v>100</v>
      </c>
      <c r="R19" s="8">
        <v>200</v>
      </c>
      <c r="S19" s="151">
        <f t="shared" si="2"/>
        <v>1400</v>
      </c>
      <c r="T19" s="158">
        <f t="shared" si="5"/>
        <v>140</v>
      </c>
      <c r="U19" s="61">
        <f t="shared" si="3"/>
        <v>200</v>
      </c>
      <c r="V19" s="155">
        <f t="shared" si="4"/>
        <v>200</v>
      </c>
      <c r="W19" s="61"/>
      <c r="X19" s="61"/>
    </row>
    <row r="20" spans="1:24" x14ac:dyDescent="0.3">
      <c r="A20" s="38">
        <v>15</v>
      </c>
      <c r="B20" s="39" t="s">
        <v>18</v>
      </c>
      <c r="C20" s="34">
        <f>BCG!C20</f>
        <v>436406</v>
      </c>
      <c r="D20" s="40">
        <f>BCG!D20</f>
        <v>21165.690999999999</v>
      </c>
      <c r="E20" s="41">
        <f>(BCG!E20/20)*0.11+(BCG!E20/20)</f>
        <v>5309.2620443722262</v>
      </c>
      <c r="F20" s="139">
        <f t="shared" si="1"/>
        <v>500</v>
      </c>
      <c r="G20" s="8"/>
      <c r="H20" s="8">
        <v>200</v>
      </c>
      <c r="I20" s="8">
        <v>0</v>
      </c>
      <c r="J20" s="8">
        <v>500</v>
      </c>
      <c r="K20" s="8">
        <v>500</v>
      </c>
      <c r="L20" s="8">
        <v>500</v>
      </c>
      <c r="M20" s="8">
        <v>500</v>
      </c>
      <c r="N20" s="8">
        <v>0</v>
      </c>
      <c r="O20" s="8">
        <v>500</v>
      </c>
      <c r="P20" s="8">
        <v>500</v>
      </c>
      <c r="Q20" s="8">
        <v>0</v>
      </c>
      <c r="R20" s="8">
        <v>0</v>
      </c>
      <c r="S20" s="151">
        <f t="shared" si="2"/>
        <v>3200</v>
      </c>
      <c r="T20" s="158">
        <f t="shared" si="5"/>
        <v>457.14285714285717</v>
      </c>
      <c r="U20" s="61">
        <f t="shared" si="3"/>
        <v>200</v>
      </c>
      <c r="V20" s="155">
        <f t="shared" si="4"/>
        <v>1500</v>
      </c>
      <c r="W20" s="61"/>
      <c r="X20" s="61"/>
    </row>
    <row r="21" spans="1:24" x14ac:dyDescent="0.3">
      <c r="A21" s="38">
        <v>16</v>
      </c>
      <c r="B21" s="39" t="s">
        <v>19</v>
      </c>
      <c r="C21" s="34">
        <f>BCG!C21</f>
        <v>188918</v>
      </c>
      <c r="D21" s="40">
        <f>BCG!D21</f>
        <v>9162.523000000001</v>
      </c>
      <c r="E21" s="41">
        <f>(BCG!E21/20)*0.11+(BCG!E21/20)</f>
        <v>2298.3532923440844</v>
      </c>
      <c r="F21" s="139">
        <f t="shared" si="1"/>
        <v>200</v>
      </c>
      <c r="G21" s="8"/>
      <c r="H21" s="8">
        <v>100</v>
      </c>
      <c r="I21" s="8">
        <v>200</v>
      </c>
      <c r="J21" s="8">
        <v>200</v>
      </c>
      <c r="K21" s="8">
        <v>200</v>
      </c>
      <c r="L21" s="8">
        <v>200</v>
      </c>
      <c r="M21" s="8">
        <v>200</v>
      </c>
      <c r="N21" s="8">
        <v>200</v>
      </c>
      <c r="O21" s="8">
        <v>200</v>
      </c>
      <c r="P21" s="8">
        <v>300</v>
      </c>
      <c r="Q21" s="8">
        <v>200</v>
      </c>
      <c r="R21" s="8">
        <v>200</v>
      </c>
      <c r="S21" s="151">
        <f t="shared" si="2"/>
        <v>2200</v>
      </c>
      <c r="T21" s="158">
        <f t="shared" si="5"/>
        <v>200</v>
      </c>
      <c r="U21" s="61">
        <f t="shared" si="3"/>
        <v>300</v>
      </c>
      <c r="V21" s="155">
        <f t="shared" si="4"/>
        <v>600</v>
      </c>
      <c r="W21" s="61"/>
      <c r="X21" s="61"/>
    </row>
    <row r="22" spans="1:24" x14ac:dyDescent="0.3">
      <c r="A22" s="38">
        <v>17</v>
      </c>
      <c r="B22" s="39" t="s">
        <v>20</v>
      </c>
      <c r="C22" s="34">
        <f>BCG!C22</f>
        <v>151075</v>
      </c>
      <c r="D22" s="40">
        <f>BCG!D22</f>
        <v>7327.1374999999998</v>
      </c>
      <c r="E22" s="41">
        <f>(BCG!E22/20)*0.11+(BCG!E22/20)</f>
        <v>1837.9599807370523</v>
      </c>
      <c r="F22" s="139">
        <f t="shared" si="1"/>
        <v>200</v>
      </c>
      <c r="G22" s="8"/>
      <c r="H22" s="8">
        <v>100</v>
      </c>
      <c r="I22" s="8">
        <v>200</v>
      </c>
      <c r="J22" s="8">
        <v>0</v>
      </c>
      <c r="K22" s="8">
        <v>200</v>
      </c>
      <c r="L22" s="8">
        <v>200</v>
      </c>
      <c r="M22" s="8">
        <v>200</v>
      </c>
      <c r="N22" s="8">
        <v>200</v>
      </c>
      <c r="O22" s="8">
        <v>200</v>
      </c>
      <c r="P22" s="8">
        <v>200</v>
      </c>
      <c r="Q22" s="8">
        <v>200</v>
      </c>
      <c r="R22" s="8">
        <v>200</v>
      </c>
      <c r="S22" s="151">
        <f t="shared" si="2"/>
        <v>1900</v>
      </c>
      <c r="T22" s="158">
        <f t="shared" si="5"/>
        <v>190</v>
      </c>
      <c r="U22" s="61">
        <f t="shared" si="3"/>
        <v>300</v>
      </c>
      <c r="V22" s="155">
        <f t="shared" si="4"/>
        <v>400</v>
      </c>
      <c r="W22" s="61"/>
      <c r="X22" s="61"/>
    </row>
    <row r="23" spans="1:24" x14ac:dyDescent="0.3">
      <c r="A23" s="38">
        <v>18</v>
      </c>
      <c r="B23" s="39" t="s">
        <v>21</v>
      </c>
      <c r="C23" s="34">
        <f>BCG!C23</f>
        <v>89253</v>
      </c>
      <c r="D23" s="40">
        <f>BCG!D23</f>
        <v>4328.7705000000005</v>
      </c>
      <c r="E23" s="41">
        <f>(BCG!E23/20)*0.11+(BCG!E23/20)</f>
        <v>1085.8410866174031</v>
      </c>
      <c r="F23" s="139">
        <f t="shared" si="1"/>
        <v>100</v>
      </c>
      <c r="G23" s="8"/>
      <c r="H23" s="8">
        <v>100</v>
      </c>
      <c r="I23" s="8">
        <v>100</v>
      </c>
      <c r="J23" s="8">
        <v>100</v>
      </c>
      <c r="K23" s="8">
        <v>100</v>
      </c>
      <c r="L23" s="8">
        <v>0</v>
      </c>
      <c r="M23" s="8">
        <v>100</v>
      </c>
      <c r="N23" s="8">
        <v>100</v>
      </c>
      <c r="O23" s="8">
        <v>100</v>
      </c>
      <c r="P23" s="8">
        <v>100</v>
      </c>
      <c r="Q23" s="8">
        <v>100</v>
      </c>
      <c r="R23" s="8">
        <v>100</v>
      </c>
      <c r="S23" s="151">
        <f t="shared" si="2"/>
        <v>1000</v>
      </c>
      <c r="T23" s="158">
        <f t="shared" si="5"/>
        <v>100</v>
      </c>
      <c r="U23" s="61">
        <f t="shared" si="3"/>
        <v>200</v>
      </c>
      <c r="V23" s="155">
        <f t="shared" si="4"/>
        <v>200</v>
      </c>
      <c r="W23" s="61"/>
      <c r="X23" s="61"/>
    </row>
    <row r="24" spans="1:24" x14ac:dyDescent="0.3">
      <c r="A24" s="38">
        <v>19</v>
      </c>
      <c r="B24" s="39" t="s">
        <v>22</v>
      </c>
      <c r="C24" s="34">
        <f>BCG!C24</f>
        <v>177322</v>
      </c>
      <c r="D24" s="40">
        <f>BCG!D24</f>
        <v>8600.1170000000002</v>
      </c>
      <c r="E24" s="41">
        <f>(BCG!E24/20)*0.11+(BCG!E24/20)</f>
        <v>2157.2777739815033</v>
      </c>
      <c r="F24" s="139">
        <f t="shared" si="1"/>
        <v>200</v>
      </c>
      <c r="G24" s="8"/>
      <c r="H24" s="8">
        <v>100</v>
      </c>
      <c r="I24" s="8">
        <v>100</v>
      </c>
      <c r="J24" s="8">
        <v>200</v>
      </c>
      <c r="K24" s="8">
        <v>0</v>
      </c>
      <c r="L24" s="8">
        <v>0</v>
      </c>
      <c r="M24" s="8">
        <v>200</v>
      </c>
      <c r="N24" s="8">
        <v>0</v>
      </c>
      <c r="O24" s="8">
        <v>0</v>
      </c>
      <c r="P24" s="8">
        <v>200</v>
      </c>
      <c r="Q24" s="8">
        <v>0</v>
      </c>
      <c r="R24" s="8">
        <v>0</v>
      </c>
      <c r="S24" s="151">
        <f t="shared" si="2"/>
        <v>800</v>
      </c>
      <c r="T24" s="158">
        <f t="shared" si="5"/>
        <v>160</v>
      </c>
      <c r="U24" s="61">
        <f t="shared" si="3"/>
        <v>200</v>
      </c>
      <c r="V24" s="155">
        <f t="shared" si="4"/>
        <v>200</v>
      </c>
      <c r="W24" s="61"/>
      <c r="X24" s="61"/>
    </row>
    <row r="25" spans="1:24" x14ac:dyDescent="0.3">
      <c r="A25" s="38">
        <v>20</v>
      </c>
      <c r="B25" s="39" t="s">
        <v>23</v>
      </c>
      <c r="C25" s="34">
        <f>BCG!C25</f>
        <v>113569</v>
      </c>
      <c r="D25" s="40">
        <f>BCG!D25</f>
        <v>5508.0965000000006</v>
      </c>
      <c r="E25" s="41">
        <f>(BCG!E25/20)*0.11+(BCG!E25/20)</f>
        <v>1381.6665699310036</v>
      </c>
      <c r="F25" s="139">
        <f t="shared" si="1"/>
        <v>200</v>
      </c>
      <c r="G25" s="8"/>
      <c r="H25" s="8">
        <v>100</v>
      </c>
      <c r="I25" s="8">
        <v>200</v>
      </c>
      <c r="J25" s="8">
        <v>100</v>
      </c>
      <c r="K25" s="8">
        <v>0</v>
      </c>
      <c r="L25" s="8">
        <v>0</v>
      </c>
      <c r="M25" s="8">
        <v>200</v>
      </c>
      <c r="N25" s="8">
        <v>100</v>
      </c>
      <c r="O25" s="8">
        <v>200</v>
      </c>
      <c r="P25" s="8">
        <v>200</v>
      </c>
      <c r="Q25" s="8">
        <v>200</v>
      </c>
      <c r="R25" s="8">
        <v>100</v>
      </c>
      <c r="S25" s="151">
        <f t="shared" si="2"/>
        <v>1400</v>
      </c>
      <c r="T25" s="158">
        <f t="shared" si="5"/>
        <v>155.55555555555554</v>
      </c>
      <c r="U25" s="61">
        <f t="shared" si="3"/>
        <v>300</v>
      </c>
      <c r="V25" s="155">
        <f t="shared" si="4"/>
        <v>100</v>
      </c>
      <c r="W25" s="61"/>
      <c r="X25" s="61"/>
    </row>
    <row r="26" spans="1:24" x14ac:dyDescent="0.3">
      <c r="A26" s="38">
        <v>21</v>
      </c>
      <c r="B26" s="39" t="s">
        <v>24</v>
      </c>
      <c r="C26" s="34">
        <f>BCG!C26</f>
        <v>224145</v>
      </c>
      <c r="D26" s="40">
        <f>BCG!D26</f>
        <v>10871.032500000001</v>
      </c>
      <c r="E26" s="41">
        <f>(BCG!E26/20)*0.11+(BCG!E26/20)</f>
        <v>2726.9206677630764</v>
      </c>
      <c r="F26" s="139">
        <f t="shared" si="1"/>
        <v>300</v>
      </c>
      <c r="G26" s="8"/>
      <c r="H26" s="8">
        <v>100</v>
      </c>
      <c r="I26" s="8">
        <v>300</v>
      </c>
      <c r="J26" s="8">
        <v>300</v>
      </c>
      <c r="K26" s="8">
        <v>300</v>
      </c>
      <c r="L26" s="8">
        <v>300</v>
      </c>
      <c r="M26" s="8">
        <v>300</v>
      </c>
      <c r="N26" s="8">
        <v>300</v>
      </c>
      <c r="O26" s="8">
        <v>200</v>
      </c>
      <c r="P26" s="8">
        <v>400</v>
      </c>
      <c r="Q26" s="8">
        <v>300</v>
      </c>
      <c r="R26" s="8">
        <v>300</v>
      </c>
      <c r="S26" s="151">
        <f t="shared" si="2"/>
        <v>3100</v>
      </c>
      <c r="T26" s="158">
        <f t="shared" si="5"/>
        <v>281.81818181818181</v>
      </c>
      <c r="U26" s="61">
        <f t="shared" si="3"/>
        <v>400</v>
      </c>
      <c r="V26" s="155">
        <f t="shared" si="4"/>
        <v>900</v>
      </c>
      <c r="W26" s="61"/>
      <c r="X26" s="61"/>
    </row>
    <row r="27" spans="1:24" x14ac:dyDescent="0.3">
      <c r="A27" s="38">
        <v>22</v>
      </c>
      <c r="B27" s="39" t="s">
        <v>25</v>
      </c>
      <c r="C27" s="34">
        <f>BCG!C27</f>
        <v>235621</v>
      </c>
      <c r="D27" s="40">
        <f>BCG!D27</f>
        <v>11427.6185</v>
      </c>
      <c r="E27" s="41">
        <f>(BCG!E27/20)*0.11+(BCG!E27/20)</f>
        <v>2866.53628079593</v>
      </c>
      <c r="F27" s="139">
        <f t="shared" si="1"/>
        <v>300</v>
      </c>
      <c r="G27" s="8"/>
      <c r="H27" s="8">
        <v>100</v>
      </c>
      <c r="I27" s="8">
        <v>0</v>
      </c>
      <c r="J27" s="8">
        <v>0</v>
      </c>
      <c r="K27" s="8">
        <v>0</v>
      </c>
      <c r="L27" s="8">
        <v>0</v>
      </c>
      <c r="M27" s="8">
        <v>300</v>
      </c>
      <c r="N27" s="8">
        <v>0</v>
      </c>
      <c r="O27" s="8">
        <v>0</v>
      </c>
      <c r="P27" s="8">
        <v>300</v>
      </c>
      <c r="Q27" s="8">
        <v>300</v>
      </c>
      <c r="R27" s="8">
        <v>300</v>
      </c>
      <c r="S27" s="151">
        <f t="shared" si="2"/>
        <v>1300</v>
      </c>
      <c r="T27" s="158">
        <f t="shared" si="5"/>
        <v>260</v>
      </c>
      <c r="U27" s="61">
        <f t="shared" si="3"/>
        <v>100</v>
      </c>
      <c r="V27" s="155">
        <f t="shared" si="4"/>
        <v>0</v>
      </c>
      <c r="W27" s="61"/>
      <c r="X27" s="61"/>
    </row>
    <row r="28" spans="1:24" x14ac:dyDescent="0.3">
      <c r="A28" s="38">
        <v>23</v>
      </c>
      <c r="B28" s="39" t="s">
        <v>26</v>
      </c>
      <c r="C28" s="34">
        <f>BCG!C28</f>
        <v>325527</v>
      </c>
      <c r="D28" s="40">
        <f>BCG!D28</f>
        <v>15788.059500000001</v>
      </c>
      <c r="E28" s="41">
        <f>(BCG!E28/20)*0.11+(BCG!E28/20)</f>
        <v>3960.3216855825958</v>
      </c>
      <c r="F28" s="139">
        <f t="shared" si="1"/>
        <v>400</v>
      </c>
      <c r="G28" s="8"/>
      <c r="H28" s="8">
        <v>200</v>
      </c>
      <c r="I28" s="8">
        <v>400</v>
      </c>
      <c r="J28" s="8">
        <v>200</v>
      </c>
      <c r="K28" s="8">
        <v>0</v>
      </c>
      <c r="L28" s="8">
        <v>0</v>
      </c>
      <c r="M28" s="8">
        <v>400</v>
      </c>
      <c r="N28" s="8">
        <v>0</v>
      </c>
      <c r="O28" s="8">
        <v>400</v>
      </c>
      <c r="P28" s="8">
        <v>400</v>
      </c>
      <c r="Q28" s="8">
        <v>0</v>
      </c>
      <c r="R28" s="8">
        <v>200</v>
      </c>
      <c r="S28" s="151">
        <f t="shared" si="2"/>
        <v>2200</v>
      </c>
      <c r="T28" s="158">
        <f t="shared" si="5"/>
        <v>314.28571428571428</v>
      </c>
      <c r="U28" s="61">
        <f t="shared" si="3"/>
        <v>600</v>
      </c>
      <c r="V28" s="155">
        <f t="shared" si="4"/>
        <v>200</v>
      </c>
      <c r="W28" s="61"/>
      <c r="X28" s="61"/>
    </row>
    <row r="29" spans="1:24" x14ac:dyDescent="0.3">
      <c r="A29" s="38">
        <v>24</v>
      </c>
      <c r="B29" s="39" t="s">
        <v>27</v>
      </c>
      <c r="C29" s="34">
        <f>BCG!C29</f>
        <v>245873</v>
      </c>
      <c r="D29" s="40">
        <f>BCG!D29</f>
        <v>11924.8405</v>
      </c>
      <c r="E29" s="41">
        <f>(BCG!E29/20)*0.11+(BCG!E29/20)</f>
        <v>2991.2608594655721</v>
      </c>
      <c r="F29" s="139">
        <f t="shared" si="1"/>
        <v>300</v>
      </c>
      <c r="G29" s="8"/>
      <c r="H29" s="8">
        <v>100</v>
      </c>
      <c r="I29" s="8">
        <v>200</v>
      </c>
      <c r="J29" s="8">
        <v>0</v>
      </c>
      <c r="K29" s="8">
        <v>300</v>
      </c>
      <c r="L29" s="8">
        <v>200</v>
      </c>
      <c r="M29" s="8">
        <v>300</v>
      </c>
      <c r="N29" s="8">
        <v>200</v>
      </c>
      <c r="O29" s="8">
        <v>300</v>
      </c>
      <c r="P29" s="8">
        <v>200</v>
      </c>
      <c r="Q29" s="8">
        <v>0</v>
      </c>
      <c r="R29" s="8">
        <v>0</v>
      </c>
      <c r="S29" s="151">
        <f t="shared" si="2"/>
        <v>1800</v>
      </c>
      <c r="T29" s="158">
        <f t="shared" si="5"/>
        <v>225</v>
      </c>
      <c r="U29" s="61">
        <f t="shared" si="3"/>
        <v>300</v>
      </c>
      <c r="V29" s="155">
        <f t="shared" si="4"/>
        <v>500</v>
      </c>
      <c r="W29" s="61"/>
      <c r="X29" s="61"/>
    </row>
    <row r="30" spans="1:24" x14ac:dyDescent="0.3">
      <c r="A30" s="38">
        <v>25</v>
      </c>
      <c r="B30" s="39" t="s">
        <v>28</v>
      </c>
      <c r="C30" s="34">
        <f>BCG!C30</f>
        <v>100471</v>
      </c>
      <c r="D30" s="40">
        <f>BCG!D30</f>
        <v>4872.8434999999999</v>
      </c>
      <c r="E30" s="41">
        <f>(BCG!E30/20)*0.11+(BCG!E30/20)</f>
        <v>1222.3179031913448</v>
      </c>
      <c r="F30" s="139">
        <f t="shared" si="1"/>
        <v>200</v>
      </c>
      <c r="G30" s="8"/>
      <c r="H30" s="8">
        <v>100</v>
      </c>
      <c r="I30" s="8">
        <v>0</v>
      </c>
      <c r="J30" s="8">
        <v>200</v>
      </c>
      <c r="K30" s="8">
        <v>0</v>
      </c>
      <c r="L30" s="8">
        <v>200</v>
      </c>
      <c r="M30" s="8">
        <v>200</v>
      </c>
      <c r="N30" s="8">
        <v>200</v>
      </c>
      <c r="O30" s="8">
        <v>200</v>
      </c>
      <c r="P30" s="8">
        <v>200</v>
      </c>
      <c r="Q30" s="8">
        <v>200</v>
      </c>
      <c r="R30" s="8">
        <v>200</v>
      </c>
      <c r="S30" s="151">
        <f t="shared" si="2"/>
        <v>1700</v>
      </c>
      <c r="T30" s="158">
        <f t="shared" si="5"/>
        <v>188.88888888888889</v>
      </c>
      <c r="U30" s="61">
        <f t="shared" si="3"/>
        <v>100</v>
      </c>
      <c r="V30" s="155">
        <f t="shared" si="4"/>
        <v>400</v>
      </c>
      <c r="W30" s="61"/>
      <c r="X30" s="61"/>
    </row>
    <row r="31" spans="1:24" x14ac:dyDescent="0.3">
      <c r="A31" s="38">
        <v>26</v>
      </c>
      <c r="B31" s="39" t="s">
        <v>29</v>
      </c>
      <c r="C31" s="34">
        <f>BCG!C31</f>
        <v>89960</v>
      </c>
      <c r="D31" s="40">
        <f>BCG!D31</f>
        <v>4363.0600000000004</v>
      </c>
      <c r="E31" s="41">
        <f>(BCG!E31/20)*0.11+(BCG!E31/20)</f>
        <v>1094.4423621850424</v>
      </c>
      <c r="F31" s="139">
        <f t="shared" si="1"/>
        <v>100</v>
      </c>
      <c r="G31" s="8"/>
      <c r="H31" s="8">
        <v>200</v>
      </c>
      <c r="I31" s="8">
        <v>100</v>
      </c>
      <c r="J31" s="8">
        <v>100</v>
      </c>
      <c r="K31" s="8">
        <v>100</v>
      </c>
      <c r="L31" s="8">
        <v>100</v>
      </c>
      <c r="M31" s="8">
        <v>100</v>
      </c>
      <c r="N31" s="8">
        <v>100</v>
      </c>
      <c r="O31" s="8">
        <v>100</v>
      </c>
      <c r="P31" s="8">
        <v>100</v>
      </c>
      <c r="Q31" s="8">
        <v>100</v>
      </c>
      <c r="R31" s="8">
        <v>100</v>
      </c>
      <c r="S31" s="151">
        <f t="shared" si="2"/>
        <v>1200</v>
      </c>
      <c r="T31" s="158">
        <f t="shared" si="5"/>
        <v>109.09090909090909</v>
      </c>
      <c r="U31" s="61">
        <f t="shared" si="3"/>
        <v>300</v>
      </c>
      <c r="V31" s="155">
        <f t="shared" si="4"/>
        <v>300</v>
      </c>
      <c r="W31" s="61"/>
      <c r="X31" s="61"/>
    </row>
    <row r="32" spans="1:24" x14ac:dyDescent="0.3">
      <c r="A32" s="38">
        <v>27</v>
      </c>
      <c r="B32" s="39" t="s">
        <v>30</v>
      </c>
      <c r="C32" s="34">
        <f>BCG!C32</f>
        <v>320468</v>
      </c>
      <c r="D32" s="40">
        <f>BCG!D32</f>
        <v>15542.698</v>
      </c>
      <c r="E32" s="41">
        <f>(BCG!E32/20)*0.11+(BCG!E32/20)</f>
        <v>3898.77451005687</v>
      </c>
      <c r="F32" s="139">
        <f t="shared" si="1"/>
        <v>400</v>
      </c>
      <c r="G32" s="8"/>
      <c r="H32" s="8">
        <v>100</v>
      </c>
      <c r="I32" s="8">
        <v>400</v>
      </c>
      <c r="J32" s="8">
        <v>200</v>
      </c>
      <c r="K32" s="8">
        <v>400</v>
      </c>
      <c r="L32" s="8">
        <v>400</v>
      </c>
      <c r="M32" s="8">
        <v>400</v>
      </c>
      <c r="N32" s="8">
        <v>400</v>
      </c>
      <c r="O32" s="8">
        <v>400</v>
      </c>
      <c r="P32" s="8">
        <v>400</v>
      </c>
      <c r="Q32" s="8">
        <v>400</v>
      </c>
      <c r="R32" s="8">
        <v>400</v>
      </c>
      <c r="S32" s="151">
        <f t="shared" si="2"/>
        <v>3900</v>
      </c>
      <c r="T32" s="158">
        <f t="shared" si="5"/>
        <v>354.54545454545456</v>
      </c>
      <c r="U32" s="61">
        <f t="shared" si="3"/>
        <v>500</v>
      </c>
      <c r="V32" s="155">
        <f t="shared" si="4"/>
        <v>1000</v>
      </c>
      <c r="W32" s="61"/>
      <c r="X32" s="61"/>
    </row>
    <row r="33" spans="1:24" x14ac:dyDescent="0.3">
      <c r="A33" s="38">
        <v>28</v>
      </c>
      <c r="B33" s="39" t="s">
        <v>31</v>
      </c>
      <c r="C33" s="34">
        <f>BCG!C33</f>
        <v>182579</v>
      </c>
      <c r="D33" s="40">
        <f>BCG!D33</f>
        <v>8855.0815000000002</v>
      </c>
      <c r="E33" s="41">
        <f>(BCG!E33/20)*0.11+(BCG!E33/20)</f>
        <v>2221.2337933012764</v>
      </c>
      <c r="F33" s="139">
        <f t="shared" si="1"/>
        <v>200</v>
      </c>
      <c r="G33" s="8"/>
      <c r="H33" s="8">
        <v>100</v>
      </c>
      <c r="I33" s="8">
        <v>0</v>
      </c>
      <c r="J33" s="8">
        <v>0</v>
      </c>
      <c r="K33" s="8">
        <v>0</v>
      </c>
      <c r="L33" s="8">
        <v>0</v>
      </c>
      <c r="M33" s="8">
        <v>200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151">
        <f t="shared" si="2"/>
        <v>300</v>
      </c>
      <c r="T33" s="158">
        <f t="shared" si="5"/>
        <v>150</v>
      </c>
      <c r="U33" s="61">
        <f t="shared" si="3"/>
        <v>100</v>
      </c>
      <c r="V33" s="155">
        <f t="shared" si="4"/>
        <v>0</v>
      </c>
      <c r="W33" s="61"/>
      <c r="X33" s="61"/>
    </row>
    <row r="34" spans="1:24" x14ac:dyDescent="0.3">
      <c r="A34" s="38">
        <v>29</v>
      </c>
      <c r="B34" s="39" t="s">
        <v>32</v>
      </c>
      <c r="C34" s="34">
        <f>BCG!C34</f>
        <v>160075</v>
      </c>
      <c r="D34" s="40">
        <f>BCG!D34</f>
        <v>7763.6374999999998</v>
      </c>
      <c r="E34" s="41">
        <f>(BCG!E34/20)*0.11+(BCG!E34/20)</f>
        <v>1947.4528804665476</v>
      </c>
      <c r="F34" s="139">
        <f t="shared" si="1"/>
        <v>200</v>
      </c>
      <c r="G34" s="8"/>
      <c r="H34" s="8">
        <v>100</v>
      </c>
      <c r="I34" s="8">
        <v>100</v>
      </c>
      <c r="J34" s="8">
        <v>200</v>
      </c>
      <c r="K34" s="8">
        <v>200</v>
      </c>
      <c r="L34" s="8">
        <v>0</v>
      </c>
      <c r="M34" s="8">
        <v>200</v>
      </c>
      <c r="N34" s="8">
        <v>200</v>
      </c>
      <c r="O34" s="8">
        <v>200</v>
      </c>
      <c r="P34" s="8">
        <v>200</v>
      </c>
      <c r="Q34" s="8">
        <v>200</v>
      </c>
      <c r="R34" s="8">
        <v>200</v>
      </c>
      <c r="S34" s="151">
        <f t="shared" si="2"/>
        <v>1800</v>
      </c>
      <c r="T34" s="158">
        <f t="shared" si="5"/>
        <v>180</v>
      </c>
      <c r="U34" s="61">
        <f t="shared" si="3"/>
        <v>200</v>
      </c>
      <c r="V34" s="155">
        <f t="shared" si="4"/>
        <v>400</v>
      </c>
      <c r="W34" s="61"/>
      <c r="X34" s="61"/>
    </row>
    <row r="35" spans="1:24" x14ac:dyDescent="0.3">
      <c r="A35" s="38">
        <v>30</v>
      </c>
      <c r="B35" s="39" t="s">
        <v>33</v>
      </c>
      <c r="C35" s="34">
        <f>BCG!C35</f>
        <v>443733</v>
      </c>
      <c r="D35" s="40">
        <f>BCG!D35</f>
        <v>21521.050500000001</v>
      </c>
      <c r="E35" s="41">
        <f>(BCG!E35/20)*0.11+(BCG!E35/20)</f>
        <v>5398.401430629784</v>
      </c>
      <c r="F35" s="139">
        <f t="shared" si="1"/>
        <v>500</v>
      </c>
      <c r="G35" s="8"/>
      <c r="H35" s="8">
        <v>200</v>
      </c>
      <c r="I35" s="8">
        <v>500</v>
      </c>
      <c r="J35" s="8">
        <v>400</v>
      </c>
      <c r="K35" s="8">
        <v>500</v>
      </c>
      <c r="L35" s="8">
        <v>400</v>
      </c>
      <c r="M35" s="8">
        <v>500</v>
      </c>
      <c r="N35" s="8">
        <v>400</v>
      </c>
      <c r="O35" s="8">
        <v>500</v>
      </c>
      <c r="P35" s="8">
        <v>500</v>
      </c>
      <c r="Q35" s="8">
        <v>500</v>
      </c>
      <c r="R35" s="8">
        <v>0</v>
      </c>
      <c r="S35" s="151">
        <f t="shared" si="2"/>
        <v>4400</v>
      </c>
      <c r="T35" s="158">
        <f t="shared" si="5"/>
        <v>440</v>
      </c>
      <c r="U35" s="61">
        <f t="shared" si="3"/>
        <v>700</v>
      </c>
      <c r="V35" s="155">
        <f t="shared" si="4"/>
        <v>1300</v>
      </c>
      <c r="W35" s="61"/>
      <c r="X35" s="61"/>
    </row>
    <row r="36" spans="1:24" x14ac:dyDescent="0.3">
      <c r="A36" s="38">
        <v>31</v>
      </c>
      <c r="B36" s="39" t="s">
        <v>34</v>
      </c>
      <c r="C36" s="34">
        <f>BCG!C36</f>
        <v>573903</v>
      </c>
      <c r="D36" s="40">
        <f>BCG!D36</f>
        <v>27834.2955</v>
      </c>
      <c r="E36" s="41">
        <f>(BCG!E36/20)*0.11+(BCG!E36/20)</f>
        <v>6982.033737050715</v>
      </c>
      <c r="F36" s="139">
        <f t="shared" si="1"/>
        <v>600</v>
      </c>
      <c r="G36" s="8"/>
      <c r="H36" s="8">
        <v>200</v>
      </c>
      <c r="I36" s="8">
        <v>600</v>
      </c>
      <c r="J36" s="8">
        <v>600</v>
      </c>
      <c r="K36" s="8">
        <v>600</v>
      </c>
      <c r="L36" s="8">
        <v>600</v>
      </c>
      <c r="M36" s="8">
        <v>600</v>
      </c>
      <c r="N36" s="8">
        <v>600</v>
      </c>
      <c r="O36" s="8">
        <v>600</v>
      </c>
      <c r="P36" s="8">
        <v>600</v>
      </c>
      <c r="Q36" s="8">
        <v>600</v>
      </c>
      <c r="R36" s="8">
        <v>600</v>
      </c>
      <c r="S36" s="151">
        <f t="shared" si="2"/>
        <v>6200</v>
      </c>
      <c r="T36" s="158">
        <f t="shared" si="5"/>
        <v>563.63636363636363</v>
      </c>
      <c r="U36" s="61">
        <f t="shared" si="3"/>
        <v>800</v>
      </c>
      <c r="V36" s="155">
        <f t="shared" si="4"/>
        <v>1800</v>
      </c>
      <c r="W36" s="61"/>
      <c r="X36" s="61"/>
    </row>
    <row r="37" spans="1:24" x14ac:dyDescent="0.3">
      <c r="A37" s="38">
        <v>32</v>
      </c>
      <c r="B37" s="39" t="s">
        <v>35</v>
      </c>
      <c r="C37" s="34">
        <f>BCG!C37</f>
        <v>248083</v>
      </c>
      <c r="D37" s="40">
        <f>BCG!D37</f>
        <v>12032.0255</v>
      </c>
      <c r="E37" s="41">
        <f>(BCG!E37/20)*0.11+(BCG!E37/20)</f>
        <v>3018.147449288037</v>
      </c>
      <c r="F37" s="139">
        <f t="shared" si="1"/>
        <v>300</v>
      </c>
      <c r="G37" s="8"/>
      <c r="H37" s="8">
        <v>100</v>
      </c>
      <c r="I37" s="8">
        <v>0</v>
      </c>
      <c r="J37" s="8">
        <v>0</v>
      </c>
      <c r="K37" s="8">
        <v>0</v>
      </c>
      <c r="L37" s="8">
        <v>0</v>
      </c>
      <c r="M37" s="8">
        <v>300</v>
      </c>
      <c r="N37" s="8">
        <v>0</v>
      </c>
      <c r="O37" s="8">
        <v>0</v>
      </c>
      <c r="P37" s="8">
        <v>300</v>
      </c>
      <c r="Q37" s="8">
        <v>0</v>
      </c>
      <c r="R37" s="8">
        <v>0</v>
      </c>
      <c r="S37" s="151">
        <f t="shared" si="2"/>
        <v>700</v>
      </c>
      <c r="T37" s="158">
        <f t="shared" si="5"/>
        <v>233.33333333333334</v>
      </c>
      <c r="U37" s="61">
        <f t="shared" si="3"/>
        <v>100</v>
      </c>
      <c r="V37" s="155">
        <f t="shared" si="4"/>
        <v>0</v>
      </c>
      <c r="W37" s="61"/>
      <c r="X37" s="61"/>
    </row>
    <row r="38" spans="1:24" x14ac:dyDescent="0.3">
      <c r="A38" s="38">
        <v>33</v>
      </c>
      <c r="B38" s="39" t="s">
        <v>36</v>
      </c>
      <c r="C38" s="34">
        <f>BCG!C38</f>
        <v>506388</v>
      </c>
      <c r="D38" s="40">
        <f>BCG!D38</f>
        <v>24559.817999999999</v>
      </c>
      <c r="E38" s="41">
        <f>(BCG!E38/20)*0.11+(BCG!E38/20)</f>
        <v>6160.6545009132851</v>
      </c>
      <c r="F38" s="139">
        <f t="shared" si="1"/>
        <v>600</v>
      </c>
      <c r="G38" s="8"/>
      <c r="H38" s="8">
        <v>200</v>
      </c>
      <c r="I38" s="8">
        <v>600</v>
      </c>
      <c r="J38" s="8">
        <v>500</v>
      </c>
      <c r="K38" s="8">
        <v>0</v>
      </c>
      <c r="L38" s="8">
        <v>600</v>
      </c>
      <c r="M38" s="8">
        <v>600</v>
      </c>
      <c r="N38" s="8">
        <v>600</v>
      </c>
      <c r="O38" s="8">
        <v>500</v>
      </c>
      <c r="P38" s="8">
        <v>600</v>
      </c>
      <c r="Q38" s="8">
        <v>600</v>
      </c>
      <c r="R38" s="8">
        <v>600</v>
      </c>
      <c r="S38" s="151">
        <f t="shared" si="2"/>
        <v>5400</v>
      </c>
      <c r="T38" s="158">
        <f t="shared" si="5"/>
        <v>540</v>
      </c>
      <c r="U38" s="61">
        <f t="shared" si="3"/>
        <v>800</v>
      </c>
      <c r="V38" s="155">
        <f t="shared" si="4"/>
        <v>1100</v>
      </c>
      <c r="W38" s="61"/>
      <c r="X38" s="61"/>
    </row>
    <row r="39" spans="1:24" x14ac:dyDescent="0.3">
      <c r="A39" s="38">
        <v>34</v>
      </c>
      <c r="B39" s="39" t="s">
        <v>37</v>
      </c>
      <c r="C39" s="34">
        <f>BCG!C39</f>
        <v>492116</v>
      </c>
      <c r="D39" s="40">
        <f>BCG!D39</f>
        <v>23867.626</v>
      </c>
      <c r="E39" s="41">
        <f>(BCG!E39/20)*0.11+(BCG!E39/20)</f>
        <v>5987.0230936978005</v>
      </c>
      <c r="F39" s="139">
        <f t="shared" si="1"/>
        <v>500</v>
      </c>
      <c r="G39" s="8"/>
      <c r="H39" s="8">
        <v>200</v>
      </c>
      <c r="I39" s="8">
        <v>500</v>
      </c>
      <c r="J39" s="8">
        <v>500</v>
      </c>
      <c r="K39" s="8">
        <v>500</v>
      </c>
      <c r="L39" s="8">
        <v>500</v>
      </c>
      <c r="M39" s="8">
        <v>500</v>
      </c>
      <c r="N39" s="8">
        <v>0</v>
      </c>
      <c r="O39" s="8">
        <v>500</v>
      </c>
      <c r="P39" s="8">
        <v>500</v>
      </c>
      <c r="Q39" s="8">
        <v>0</v>
      </c>
      <c r="R39" s="8">
        <v>500</v>
      </c>
      <c r="S39" s="151">
        <f t="shared" si="2"/>
        <v>4200</v>
      </c>
      <c r="T39" s="158">
        <f t="shared" si="5"/>
        <v>466.66666666666669</v>
      </c>
      <c r="U39" s="61">
        <f t="shared" si="3"/>
        <v>700</v>
      </c>
      <c r="V39" s="155">
        <f t="shared" si="4"/>
        <v>1500</v>
      </c>
      <c r="W39" s="61"/>
      <c r="X39" s="61"/>
    </row>
    <row r="40" spans="1:24" x14ac:dyDescent="0.3">
      <c r="A40" s="38">
        <v>35</v>
      </c>
      <c r="B40" s="39" t="s">
        <v>38</v>
      </c>
      <c r="C40" s="34">
        <f>BCG!C40</f>
        <v>468256</v>
      </c>
      <c r="D40" s="40">
        <f>BCG!D40</f>
        <v>22710.416000000001</v>
      </c>
      <c r="E40" s="41">
        <f>(BCG!E40/20)*0.11+(BCG!E40/20)</f>
        <v>5696.7452506371619</v>
      </c>
      <c r="F40" s="139">
        <f t="shared" si="1"/>
        <v>500</v>
      </c>
      <c r="G40" s="8"/>
      <c r="H40" s="8">
        <v>200</v>
      </c>
      <c r="I40" s="8">
        <v>500</v>
      </c>
      <c r="J40" s="8">
        <v>500</v>
      </c>
      <c r="K40" s="8">
        <v>500</v>
      </c>
      <c r="L40" s="8">
        <v>500</v>
      </c>
      <c r="M40" s="8">
        <v>500</v>
      </c>
      <c r="N40" s="8">
        <v>500</v>
      </c>
      <c r="O40" s="8">
        <v>500</v>
      </c>
      <c r="P40" s="8">
        <v>500</v>
      </c>
      <c r="Q40" s="8">
        <v>500</v>
      </c>
      <c r="R40" s="8">
        <v>500</v>
      </c>
      <c r="S40" s="151">
        <f t="shared" si="2"/>
        <v>5200</v>
      </c>
      <c r="T40" s="158">
        <f t="shared" si="5"/>
        <v>472.72727272727275</v>
      </c>
      <c r="U40" s="61">
        <f t="shared" si="3"/>
        <v>700</v>
      </c>
      <c r="V40" s="155">
        <f t="shared" si="4"/>
        <v>1500</v>
      </c>
      <c r="W40" s="61"/>
      <c r="X40" s="61"/>
    </row>
    <row r="41" spans="1:24" x14ac:dyDescent="0.3">
      <c r="A41" s="38">
        <v>36</v>
      </c>
      <c r="B41" s="39" t="s">
        <v>39</v>
      </c>
      <c r="C41" s="34">
        <f>BCG!C41</f>
        <v>169274</v>
      </c>
      <c r="D41" s="40">
        <f>BCG!D41</f>
        <v>8209.7890000000007</v>
      </c>
      <c r="E41" s="41">
        <f>(BCG!E41/20)*0.11+(BCG!E41/20)</f>
        <v>2059.3667898678395</v>
      </c>
      <c r="F41" s="139">
        <f t="shared" si="1"/>
        <v>200</v>
      </c>
      <c r="G41" s="8"/>
      <c r="H41" s="8">
        <v>200</v>
      </c>
      <c r="I41" s="8">
        <v>200</v>
      </c>
      <c r="J41" s="8">
        <v>0</v>
      </c>
      <c r="K41" s="8">
        <v>0</v>
      </c>
      <c r="L41" s="8">
        <v>0</v>
      </c>
      <c r="M41" s="8">
        <v>200</v>
      </c>
      <c r="N41" s="8">
        <v>200</v>
      </c>
      <c r="O41" s="8">
        <v>200</v>
      </c>
      <c r="P41" s="8">
        <v>0</v>
      </c>
      <c r="Q41" s="8">
        <v>200</v>
      </c>
      <c r="R41" s="8">
        <v>200</v>
      </c>
      <c r="S41" s="151">
        <f t="shared" si="2"/>
        <v>1400</v>
      </c>
      <c r="T41" s="158">
        <f t="shared" si="5"/>
        <v>200</v>
      </c>
      <c r="U41" s="61">
        <f t="shared" si="3"/>
        <v>400</v>
      </c>
      <c r="V41" s="155">
        <f t="shared" si="4"/>
        <v>0</v>
      </c>
      <c r="W41" s="61"/>
      <c r="X41" s="61"/>
    </row>
    <row r="42" spans="1:24" x14ac:dyDescent="0.3">
      <c r="A42" s="38">
        <v>37</v>
      </c>
      <c r="B42" s="39" t="s">
        <v>40</v>
      </c>
      <c r="C42" s="34">
        <f>BCG!C42</f>
        <v>534160</v>
      </c>
      <c r="D42" s="40">
        <f>BCG!D42</f>
        <v>25906.760000000002</v>
      </c>
      <c r="E42" s="41">
        <f>(BCG!E42/20)*0.11+(BCG!E42/20)</f>
        <v>6498.5252577230121</v>
      </c>
      <c r="F42" s="139">
        <f t="shared" si="1"/>
        <v>600</v>
      </c>
      <c r="G42" s="8"/>
      <c r="H42" s="8">
        <v>200</v>
      </c>
      <c r="I42" s="8">
        <v>600</v>
      </c>
      <c r="J42" s="8">
        <v>0</v>
      </c>
      <c r="K42" s="8">
        <v>600</v>
      </c>
      <c r="L42" s="8">
        <v>0</v>
      </c>
      <c r="M42" s="8">
        <v>600</v>
      </c>
      <c r="N42" s="8">
        <v>0</v>
      </c>
      <c r="O42" s="8">
        <v>0</v>
      </c>
      <c r="P42" s="8">
        <v>600</v>
      </c>
      <c r="Q42" s="8">
        <v>0</v>
      </c>
      <c r="R42" s="8">
        <v>0</v>
      </c>
      <c r="S42" s="151">
        <f t="shared" si="2"/>
        <v>2600</v>
      </c>
      <c r="T42" s="158">
        <f t="shared" si="5"/>
        <v>520</v>
      </c>
      <c r="U42" s="61">
        <f t="shared" si="3"/>
        <v>800</v>
      </c>
      <c r="V42" s="155">
        <f t="shared" si="4"/>
        <v>600</v>
      </c>
      <c r="W42" s="61"/>
      <c r="X42" s="61"/>
    </row>
    <row r="43" spans="1:24" x14ac:dyDescent="0.3">
      <c r="A43" s="38">
        <v>38</v>
      </c>
      <c r="B43" s="39" t="s">
        <v>41</v>
      </c>
      <c r="C43" s="34">
        <f>BCG!C43</f>
        <v>474216</v>
      </c>
      <c r="D43" s="40">
        <f>BCG!D43</f>
        <v>22999.476000000002</v>
      </c>
      <c r="E43" s="41">
        <f>(BCG!E43/20)*0.11+(BCG!E43/20)</f>
        <v>5769.2538820135842</v>
      </c>
      <c r="F43" s="139">
        <f t="shared" si="1"/>
        <v>500</v>
      </c>
      <c r="G43" s="8"/>
      <c r="H43" s="8">
        <v>200</v>
      </c>
      <c r="I43" s="8">
        <v>500</v>
      </c>
      <c r="J43" s="8">
        <v>500</v>
      </c>
      <c r="K43" s="8">
        <v>500</v>
      </c>
      <c r="L43" s="8">
        <v>500</v>
      </c>
      <c r="M43" s="8">
        <v>500</v>
      </c>
      <c r="N43" s="8">
        <v>500</v>
      </c>
      <c r="O43" s="8">
        <v>500</v>
      </c>
      <c r="P43" s="8">
        <v>500</v>
      </c>
      <c r="Q43" s="8">
        <v>500</v>
      </c>
      <c r="R43" s="8">
        <v>500</v>
      </c>
      <c r="S43" s="151">
        <f t="shared" si="2"/>
        <v>5200</v>
      </c>
      <c r="T43" s="158">
        <f t="shared" si="5"/>
        <v>472.72727272727275</v>
      </c>
      <c r="U43" s="61">
        <f t="shared" si="3"/>
        <v>700</v>
      </c>
      <c r="V43" s="155">
        <f t="shared" si="4"/>
        <v>1500</v>
      </c>
      <c r="W43" s="61"/>
      <c r="X43" s="61"/>
    </row>
    <row r="44" spans="1:24" x14ac:dyDescent="0.3">
      <c r="A44" s="38">
        <v>39</v>
      </c>
      <c r="B44" s="39" t="s">
        <v>42</v>
      </c>
      <c r="C44" s="34">
        <f>BCG!C44</f>
        <v>213374</v>
      </c>
      <c r="D44" s="40">
        <f>BCG!D44</f>
        <v>10348.639000000001</v>
      </c>
      <c r="E44" s="41">
        <f>(BCG!E44/20)*0.11+(BCG!E44/20)</f>
        <v>2595.8819985423656</v>
      </c>
      <c r="F44" s="139">
        <f t="shared" si="1"/>
        <v>300</v>
      </c>
      <c r="G44" s="8"/>
      <c r="H44" s="8">
        <v>100</v>
      </c>
      <c r="I44" s="8">
        <v>300</v>
      </c>
      <c r="J44" s="8">
        <v>300</v>
      </c>
      <c r="K44" s="8">
        <v>200</v>
      </c>
      <c r="L44" s="8">
        <v>300</v>
      </c>
      <c r="M44" s="8">
        <v>300</v>
      </c>
      <c r="N44" s="8">
        <v>0</v>
      </c>
      <c r="O44" s="8">
        <v>0</v>
      </c>
      <c r="P44" s="8">
        <v>500</v>
      </c>
      <c r="Q44" s="8">
        <v>300</v>
      </c>
      <c r="R44" s="8">
        <v>200</v>
      </c>
      <c r="S44" s="151">
        <f t="shared" si="2"/>
        <v>2500</v>
      </c>
      <c r="T44" s="158">
        <f t="shared" si="5"/>
        <v>277.77777777777777</v>
      </c>
      <c r="U44" s="61">
        <f t="shared" si="3"/>
        <v>400</v>
      </c>
      <c r="V44" s="155">
        <f t="shared" si="4"/>
        <v>800</v>
      </c>
      <c r="W44" s="61"/>
      <c r="X44" s="61"/>
    </row>
    <row r="45" spans="1:24" x14ac:dyDescent="0.3">
      <c r="A45" s="38">
        <v>40</v>
      </c>
      <c r="B45" s="39" t="s">
        <v>43</v>
      </c>
      <c r="C45" s="34">
        <f>BCG!C45</f>
        <v>53406</v>
      </c>
      <c r="D45" s="40">
        <f>BCG!D45</f>
        <v>2590.1910000000003</v>
      </c>
      <c r="E45" s="41">
        <f>(BCG!E45/20)*0.11+(BCG!E45/20)</f>
        <v>649.73086699482394</v>
      </c>
      <c r="F45" s="139">
        <f t="shared" si="1"/>
        <v>100</v>
      </c>
      <c r="G45" s="8"/>
      <c r="H45" s="8">
        <v>100</v>
      </c>
      <c r="I45" s="8">
        <v>100</v>
      </c>
      <c r="J45" s="8">
        <v>0</v>
      </c>
      <c r="K45" s="8">
        <v>0</v>
      </c>
      <c r="L45" s="8">
        <v>100</v>
      </c>
      <c r="M45" s="8">
        <v>100</v>
      </c>
      <c r="N45" s="8">
        <v>0</v>
      </c>
      <c r="O45" s="8">
        <v>0</v>
      </c>
      <c r="P45" s="8">
        <v>100</v>
      </c>
      <c r="Q45" s="8">
        <v>0</v>
      </c>
      <c r="R45" s="8">
        <v>0</v>
      </c>
      <c r="S45" s="151">
        <f t="shared" si="2"/>
        <v>500</v>
      </c>
      <c r="T45" s="158">
        <f t="shared" si="5"/>
        <v>100</v>
      </c>
      <c r="U45" s="61">
        <f t="shared" si="3"/>
        <v>200</v>
      </c>
      <c r="V45" s="155">
        <f t="shared" si="4"/>
        <v>100</v>
      </c>
      <c r="W45" s="61"/>
      <c r="X45" s="61"/>
    </row>
    <row r="46" spans="1:24" x14ac:dyDescent="0.3">
      <c r="A46" s="38">
        <v>41</v>
      </c>
      <c r="B46" s="39" t="s">
        <v>44</v>
      </c>
      <c r="C46" s="34">
        <f>BCG!C46</f>
        <v>236927</v>
      </c>
      <c r="D46" s="40">
        <f>BCG!D46</f>
        <v>11490.959500000001</v>
      </c>
      <c r="E46" s="41">
        <f>(BCG!E46/20)*0.11+(BCG!E46/20)</f>
        <v>2882.4249171344545</v>
      </c>
      <c r="F46" s="139">
        <f t="shared" si="1"/>
        <v>300</v>
      </c>
      <c r="G46" s="8"/>
      <c r="H46" s="8">
        <v>100</v>
      </c>
      <c r="I46" s="8">
        <v>300</v>
      </c>
      <c r="J46" s="8">
        <v>200</v>
      </c>
      <c r="K46" s="8">
        <v>200</v>
      </c>
      <c r="L46" s="8">
        <v>200</v>
      </c>
      <c r="M46" s="8">
        <v>200</v>
      </c>
      <c r="N46" s="8">
        <v>200</v>
      </c>
      <c r="O46" s="8">
        <v>200</v>
      </c>
      <c r="P46" s="8">
        <v>300</v>
      </c>
      <c r="Q46" s="8">
        <v>200</v>
      </c>
      <c r="R46" s="8">
        <v>200</v>
      </c>
      <c r="S46" s="151">
        <f t="shared" si="2"/>
        <v>2300</v>
      </c>
      <c r="T46" s="158">
        <f t="shared" si="5"/>
        <v>209.09090909090909</v>
      </c>
      <c r="U46" s="61">
        <f t="shared" si="3"/>
        <v>400</v>
      </c>
      <c r="V46" s="155">
        <f t="shared" si="4"/>
        <v>600</v>
      </c>
      <c r="W46" s="61"/>
      <c r="X46" s="61"/>
    </row>
    <row r="47" spans="1:24" x14ac:dyDescent="0.3">
      <c r="A47" s="38">
        <v>42</v>
      </c>
      <c r="B47" s="39" t="s">
        <v>45</v>
      </c>
      <c r="C47" s="34">
        <f>BCG!C47</f>
        <v>184131</v>
      </c>
      <c r="D47" s="40">
        <f>BCG!D47</f>
        <v>8930.3535000000011</v>
      </c>
      <c r="E47" s="41">
        <f>(BCG!E47/20)*0.11+(BCG!E47/20)</f>
        <v>2240.1152355657405</v>
      </c>
      <c r="F47" s="139">
        <f t="shared" si="1"/>
        <v>200</v>
      </c>
      <c r="G47" s="8"/>
      <c r="H47" s="8">
        <v>100</v>
      </c>
      <c r="I47" s="8">
        <v>0</v>
      </c>
      <c r="J47" s="8">
        <v>200</v>
      </c>
      <c r="K47" s="8">
        <v>200</v>
      </c>
      <c r="L47" s="8">
        <v>200</v>
      </c>
      <c r="M47" s="8">
        <v>200</v>
      </c>
      <c r="N47" s="8">
        <v>0</v>
      </c>
      <c r="O47" s="8">
        <v>200</v>
      </c>
      <c r="P47" s="8">
        <v>200</v>
      </c>
      <c r="Q47" s="8">
        <v>200</v>
      </c>
      <c r="R47" s="8">
        <v>200</v>
      </c>
      <c r="S47" s="151">
        <f t="shared" si="2"/>
        <v>1700</v>
      </c>
      <c r="T47" s="158">
        <f t="shared" si="5"/>
        <v>188.88888888888889</v>
      </c>
      <c r="U47" s="61">
        <f t="shared" si="3"/>
        <v>100</v>
      </c>
      <c r="V47" s="155">
        <f t="shared" si="4"/>
        <v>600</v>
      </c>
      <c r="W47" s="61"/>
      <c r="X47" s="61"/>
    </row>
    <row r="48" spans="1:24" x14ac:dyDescent="0.3">
      <c r="A48" s="38">
        <v>43</v>
      </c>
      <c r="B48" s="39" t="s">
        <v>46</v>
      </c>
      <c r="C48" s="34">
        <f>BCG!C48</f>
        <v>1516210</v>
      </c>
      <c r="D48" s="40">
        <f>BCG!D48</f>
        <v>73536.184999999998</v>
      </c>
      <c r="E48" s="41">
        <f>(BCG!E48/20)*0.11+(BCG!E48/20)</f>
        <v>18446.025499873085</v>
      </c>
      <c r="F48" s="139">
        <f t="shared" si="1"/>
        <v>1600</v>
      </c>
      <c r="G48" s="8"/>
      <c r="H48" s="8">
        <v>600</v>
      </c>
      <c r="I48" s="8">
        <v>1600</v>
      </c>
      <c r="J48" s="8">
        <v>0</v>
      </c>
      <c r="K48" s="8">
        <v>0</v>
      </c>
      <c r="L48" s="8">
        <v>0</v>
      </c>
      <c r="M48" s="8">
        <v>1600</v>
      </c>
      <c r="N48" s="8">
        <v>0</v>
      </c>
      <c r="O48" s="8">
        <v>600</v>
      </c>
      <c r="P48" s="8">
        <v>1600</v>
      </c>
      <c r="Q48" s="8">
        <v>1600</v>
      </c>
      <c r="R48" s="8">
        <v>1600</v>
      </c>
      <c r="S48" s="151">
        <f t="shared" si="2"/>
        <v>9200</v>
      </c>
      <c r="T48" s="158">
        <f t="shared" si="5"/>
        <v>1314.2857142857142</v>
      </c>
      <c r="U48" s="61">
        <f t="shared" si="3"/>
        <v>2200</v>
      </c>
      <c r="V48" s="155">
        <f t="shared" si="4"/>
        <v>0</v>
      </c>
      <c r="W48" s="61"/>
      <c r="X48" s="61"/>
    </row>
    <row r="49" spans="1:24" x14ac:dyDescent="0.3">
      <c r="A49" s="38">
        <v>44</v>
      </c>
      <c r="B49" s="39" t="s">
        <v>47</v>
      </c>
      <c r="C49" s="34">
        <f>BCG!C49</f>
        <v>490255</v>
      </c>
      <c r="D49" s="40">
        <f>BCG!D49</f>
        <v>23777.3675</v>
      </c>
      <c r="E49" s="41">
        <f>(BCG!E49/20)*0.11+(BCG!E49/20)</f>
        <v>5964.3823952092916</v>
      </c>
      <c r="F49" s="139">
        <f t="shared" si="1"/>
        <v>500</v>
      </c>
      <c r="G49" s="8"/>
      <c r="H49" s="8">
        <v>200</v>
      </c>
      <c r="I49" s="8">
        <v>500</v>
      </c>
      <c r="J49" s="8">
        <v>500</v>
      </c>
      <c r="K49" s="8">
        <v>500</v>
      </c>
      <c r="L49" s="8">
        <v>500</v>
      </c>
      <c r="M49" s="8">
        <v>500</v>
      </c>
      <c r="N49" s="8">
        <v>500</v>
      </c>
      <c r="O49" s="8">
        <v>500</v>
      </c>
      <c r="P49" s="8">
        <v>500</v>
      </c>
      <c r="Q49" s="8">
        <v>500</v>
      </c>
      <c r="R49" s="8">
        <v>0</v>
      </c>
      <c r="S49" s="151">
        <f t="shared" si="2"/>
        <v>4700</v>
      </c>
      <c r="T49" s="158">
        <f t="shared" si="5"/>
        <v>470</v>
      </c>
      <c r="U49" s="61">
        <f t="shared" si="3"/>
        <v>700</v>
      </c>
      <c r="V49" s="155">
        <f t="shared" si="4"/>
        <v>1500</v>
      </c>
      <c r="W49" s="61"/>
      <c r="X49" s="61"/>
    </row>
    <row r="50" spans="1:24" x14ac:dyDescent="0.3">
      <c r="A50" s="38">
        <v>45</v>
      </c>
      <c r="B50" s="39" t="s">
        <v>48</v>
      </c>
      <c r="C50" s="34">
        <f>BCG!C50</f>
        <v>421470</v>
      </c>
      <c r="D50" s="40">
        <f>BCG!D50</f>
        <v>20441.295000000002</v>
      </c>
      <c r="E50" s="41">
        <f>(BCG!E50/20)*0.11+(BCG!E50/20)</f>
        <v>5127.5524943322571</v>
      </c>
      <c r="F50" s="139">
        <f t="shared" si="1"/>
        <v>500</v>
      </c>
      <c r="G50" s="8"/>
      <c r="H50" s="8">
        <v>200</v>
      </c>
      <c r="I50" s="8">
        <v>500</v>
      </c>
      <c r="J50" s="8">
        <v>500</v>
      </c>
      <c r="K50" s="8">
        <v>500</v>
      </c>
      <c r="L50" s="8">
        <v>0</v>
      </c>
      <c r="M50" s="8">
        <v>500</v>
      </c>
      <c r="N50" s="8">
        <v>400</v>
      </c>
      <c r="O50" s="8">
        <v>100</v>
      </c>
      <c r="P50" s="8">
        <v>500</v>
      </c>
      <c r="Q50" s="8">
        <v>500</v>
      </c>
      <c r="R50" s="8">
        <v>500</v>
      </c>
      <c r="S50" s="151">
        <f t="shared" si="2"/>
        <v>4200</v>
      </c>
      <c r="T50" s="158">
        <f t="shared" si="5"/>
        <v>420</v>
      </c>
      <c r="U50" s="61">
        <f t="shared" si="3"/>
        <v>700</v>
      </c>
      <c r="V50" s="155">
        <f t="shared" si="4"/>
        <v>1000</v>
      </c>
      <c r="W50" s="61"/>
      <c r="X50" s="61"/>
    </row>
    <row r="51" spans="1:24" x14ac:dyDescent="0.3">
      <c r="A51" s="38">
        <v>46</v>
      </c>
      <c r="B51" s="39" t="s">
        <v>49</v>
      </c>
      <c r="C51" s="34">
        <f>BCG!C51</f>
        <v>252075</v>
      </c>
      <c r="D51" s="40">
        <f>BCG!D51</f>
        <v>12225.637500000001</v>
      </c>
      <c r="E51" s="41">
        <f>(BCG!E51/20)*0.11+(BCG!E51/20)</f>
        <v>3066.7136332569426</v>
      </c>
      <c r="F51" s="139">
        <f t="shared" si="1"/>
        <v>300</v>
      </c>
      <c r="G51" s="8"/>
      <c r="H51" s="8">
        <v>100</v>
      </c>
      <c r="I51" s="8">
        <v>300</v>
      </c>
      <c r="J51" s="8">
        <v>0</v>
      </c>
      <c r="K51" s="8">
        <v>0</v>
      </c>
      <c r="L51" s="8">
        <v>0</v>
      </c>
      <c r="M51" s="8">
        <v>300</v>
      </c>
      <c r="N51" s="8">
        <v>300</v>
      </c>
      <c r="O51" s="8">
        <v>0</v>
      </c>
      <c r="P51" s="8">
        <v>300</v>
      </c>
      <c r="Q51" s="8">
        <v>0</v>
      </c>
      <c r="R51" s="8">
        <v>0</v>
      </c>
      <c r="S51" s="151">
        <f t="shared" si="2"/>
        <v>1300</v>
      </c>
      <c r="T51" s="158">
        <f t="shared" si="5"/>
        <v>260</v>
      </c>
      <c r="U51" s="61">
        <f t="shared" si="3"/>
        <v>400</v>
      </c>
      <c r="V51" s="155">
        <f t="shared" si="4"/>
        <v>0</v>
      </c>
      <c r="W51" s="61"/>
      <c r="X51" s="61"/>
    </row>
    <row r="52" spans="1:24" x14ac:dyDescent="0.3">
      <c r="A52" s="38">
        <v>47</v>
      </c>
      <c r="B52" s="39" t="s">
        <v>50</v>
      </c>
      <c r="C52" s="34">
        <f>BCG!C52</f>
        <v>104580</v>
      </c>
      <c r="D52" s="40">
        <f>BCG!D52</f>
        <v>5072.13</v>
      </c>
      <c r="E52" s="41">
        <f>(BCG!E52/20)*0.11+(BCG!E52/20)</f>
        <v>1272.3074948567332</v>
      </c>
      <c r="F52" s="139">
        <f t="shared" si="1"/>
        <v>200</v>
      </c>
      <c r="G52" s="8"/>
      <c r="H52" s="8">
        <v>100</v>
      </c>
      <c r="I52" s="8">
        <v>200</v>
      </c>
      <c r="J52" s="8">
        <v>0</v>
      </c>
      <c r="K52" s="8">
        <v>200</v>
      </c>
      <c r="L52" s="8">
        <v>200</v>
      </c>
      <c r="M52" s="8">
        <v>200</v>
      </c>
      <c r="N52" s="8">
        <v>200</v>
      </c>
      <c r="O52" s="8">
        <v>200</v>
      </c>
      <c r="P52" s="8">
        <v>200</v>
      </c>
      <c r="Q52" s="8">
        <v>0</v>
      </c>
      <c r="R52" s="8">
        <v>200</v>
      </c>
      <c r="S52" s="151">
        <f t="shared" si="2"/>
        <v>1700</v>
      </c>
      <c r="T52" s="158">
        <f t="shared" si="5"/>
        <v>188.88888888888889</v>
      </c>
      <c r="U52" s="61">
        <f t="shared" si="3"/>
        <v>300</v>
      </c>
      <c r="V52" s="155">
        <f t="shared" si="4"/>
        <v>400</v>
      </c>
      <c r="W52" s="61"/>
      <c r="X52" s="61"/>
    </row>
    <row r="53" spans="1:24" x14ac:dyDescent="0.3">
      <c r="A53" s="38">
        <v>48</v>
      </c>
      <c r="B53" s="39" t="s">
        <v>51</v>
      </c>
      <c r="C53" s="34">
        <f>BCG!C53</f>
        <v>702029</v>
      </c>
      <c r="D53" s="40">
        <f>BCG!D53</f>
        <v>34048.406500000005</v>
      </c>
      <c r="E53" s="41">
        <f>(BCG!E53/20)*0.11+(BCG!E53/20)</f>
        <v>8540.7989893553022</v>
      </c>
      <c r="F53" s="139">
        <f t="shared" si="1"/>
        <v>800</v>
      </c>
      <c r="G53" s="8"/>
      <c r="H53" s="8">
        <v>300</v>
      </c>
      <c r="I53" s="8">
        <v>800</v>
      </c>
      <c r="J53" s="8">
        <v>800</v>
      </c>
      <c r="K53" s="8">
        <v>800</v>
      </c>
      <c r="L53" s="8">
        <v>700</v>
      </c>
      <c r="M53" s="8">
        <v>800</v>
      </c>
      <c r="N53" s="8">
        <v>800</v>
      </c>
      <c r="O53" s="8">
        <v>800</v>
      </c>
      <c r="P53" s="8">
        <v>800</v>
      </c>
      <c r="Q53" s="8">
        <v>800</v>
      </c>
      <c r="R53" s="8">
        <v>800</v>
      </c>
      <c r="S53" s="151">
        <f t="shared" si="2"/>
        <v>8200</v>
      </c>
      <c r="T53" s="158">
        <f t="shared" si="5"/>
        <v>745.4545454545455</v>
      </c>
      <c r="U53" s="61">
        <f t="shared" si="3"/>
        <v>1100</v>
      </c>
      <c r="V53" s="155">
        <f t="shared" si="4"/>
        <v>2300</v>
      </c>
      <c r="W53" s="61"/>
      <c r="X53" s="61"/>
    </row>
    <row r="54" spans="1:24" x14ac:dyDescent="0.3">
      <c r="A54" s="38">
        <v>49</v>
      </c>
      <c r="B54" s="39" t="s">
        <v>52</v>
      </c>
      <c r="C54" s="34">
        <f>BCG!C54</f>
        <v>165553</v>
      </c>
      <c r="D54" s="40">
        <f>BCG!D54</f>
        <v>8029.3204999999998</v>
      </c>
      <c r="E54" s="41">
        <f>(BCG!E54/20)*0.11+(BCG!E54/20)</f>
        <v>2014.0975587685673</v>
      </c>
      <c r="F54" s="139">
        <f t="shared" si="1"/>
        <v>200</v>
      </c>
      <c r="G54" s="8"/>
      <c r="H54" s="8">
        <v>100</v>
      </c>
      <c r="I54" s="8">
        <v>200</v>
      </c>
      <c r="J54" s="8">
        <v>200</v>
      </c>
      <c r="K54" s="8">
        <v>200</v>
      </c>
      <c r="L54" s="8">
        <v>200</v>
      </c>
      <c r="M54" s="8">
        <v>200</v>
      </c>
      <c r="N54" s="8">
        <v>200</v>
      </c>
      <c r="O54" s="8">
        <v>200</v>
      </c>
      <c r="P54" s="8">
        <v>200</v>
      </c>
      <c r="Q54" s="8">
        <v>200</v>
      </c>
      <c r="R54" s="8">
        <v>200</v>
      </c>
      <c r="S54" s="151">
        <f t="shared" si="2"/>
        <v>2100</v>
      </c>
      <c r="T54" s="158">
        <f t="shared" si="5"/>
        <v>190.90909090909091</v>
      </c>
      <c r="U54" s="61">
        <f t="shared" si="3"/>
        <v>300</v>
      </c>
      <c r="V54" s="155">
        <f t="shared" si="4"/>
        <v>600</v>
      </c>
      <c r="W54" s="61"/>
      <c r="X54" s="61"/>
    </row>
    <row r="55" spans="1:24" x14ac:dyDescent="0.3">
      <c r="A55" s="38">
        <v>50</v>
      </c>
      <c r="B55" s="39" t="s">
        <v>53</v>
      </c>
      <c r="C55" s="34">
        <f>BCG!C55</f>
        <v>370210</v>
      </c>
      <c r="D55" s="40">
        <f>BCG!D55</f>
        <v>17955.185000000001</v>
      </c>
      <c r="E55" s="41">
        <f>(BCG!E55/20)*0.11+(BCG!E55/20)</f>
        <v>4503.9296009840427</v>
      </c>
      <c r="F55" s="139">
        <f t="shared" si="1"/>
        <v>400</v>
      </c>
      <c r="G55" s="8"/>
      <c r="H55" s="8">
        <v>200</v>
      </c>
      <c r="I55" s="8">
        <v>400</v>
      </c>
      <c r="J55" s="8">
        <v>400</v>
      </c>
      <c r="K55" s="8">
        <v>400</v>
      </c>
      <c r="L55" s="8">
        <v>400</v>
      </c>
      <c r="M55" s="8">
        <v>400</v>
      </c>
      <c r="N55" s="8">
        <v>400</v>
      </c>
      <c r="O55" s="8">
        <v>400</v>
      </c>
      <c r="P55" s="8">
        <v>400</v>
      </c>
      <c r="Q55" s="8">
        <v>400</v>
      </c>
      <c r="R55" s="8">
        <v>400</v>
      </c>
      <c r="S55" s="151">
        <f t="shared" si="2"/>
        <v>4200</v>
      </c>
      <c r="T55" s="158">
        <f t="shared" si="5"/>
        <v>381.81818181818181</v>
      </c>
      <c r="U55" s="61">
        <f t="shared" si="3"/>
        <v>600</v>
      </c>
      <c r="V55" s="155">
        <f t="shared" si="4"/>
        <v>1200</v>
      </c>
      <c r="W55" s="61"/>
      <c r="X55" s="61"/>
    </row>
    <row r="56" spans="1:24" x14ac:dyDescent="0.3">
      <c r="A56" s="38">
        <v>51</v>
      </c>
      <c r="B56" s="39" t="s">
        <v>54</v>
      </c>
      <c r="C56" s="34">
        <f>BCG!C56</f>
        <v>788714</v>
      </c>
      <c r="D56" s="40">
        <f>BCG!D56</f>
        <v>38252.629000000001</v>
      </c>
      <c r="E56" s="41">
        <f>(BCG!E56/20)*0.11+(BCG!E56/20)</f>
        <v>9595.3981019165567</v>
      </c>
      <c r="F56" s="139">
        <f t="shared" si="1"/>
        <v>800</v>
      </c>
      <c r="G56" s="8"/>
      <c r="H56" s="8">
        <v>300</v>
      </c>
      <c r="I56" s="8">
        <v>800</v>
      </c>
      <c r="J56" s="8">
        <v>0</v>
      </c>
      <c r="K56" s="8">
        <v>800</v>
      </c>
      <c r="L56" s="8">
        <v>300</v>
      </c>
      <c r="M56" s="8">
        <v>800</v>
      </c>
      <c r="N56" s="8">
        <v>800</v>
      </c>
      <c r="O56" s="8">
        <v>800</v>
      </c>
      <c r="P56" s="8">
        <v>800</v>
      </c>
      <c r="Q56" s="8">
        <v>800</v>
      </c>
      <c r="R56" s="8">
        <v>800</v>
      </c>
      <c r="S56" s="151">
        <f t="shared" si="2"/>
        <v>7000</v>
      </c>
      <c r="T56" s="158">
        <f t="shared" si="5"/>
        <v>700</v>
      </c>
      <c r="U56" s="61">
        <f t="shared" si="3"/>
        <v>1100</v>
      </c>
      <c r="V56" s="155">
        <f t="shared" si="4"/>
        <v>1100</v>
      </c>
      <c r="W56" s="61"/>
      <c r="X56" s="61"/>
    </row>
    <row r="57" spans="1:24" x14ac:dyDescent="0.3">
      <c r="A57" s="38">
        <v>52</v>
      </c>
      <c r="B57" s="39" t="s">
        <v>55</v>
      </c>
      <c r="C57" s="34">
        <f>BCG!C57</f>
        <v>148606</v>
      </c>
      <c r="D57" s="40">
        <f>BCG!D57</f>
        <v>7207.3910000000005</v>
      </c>
      <c r="E57" s="41">
        <f>(BCG!E57/20)*0.11+(BCG!E57/20)</f>
        <v>1807.922428577928</v>
      </c>
      <c r="F57" s="139">
        <f t="shared" si="1"/>
        <v>200</v>
      </c>
      <c r="G57" s="8"/>
      <c r="H57" s="8">
        <v>100</v>
      </c>
      <c r="I57" s="8">
        <v>200</v>
      </c>
      <c r="J57" s="8">
        <v>200</v>
      </c>
      <c r="K57" s="8">
        <v>0</v>
      </c>
      <c r="L57" s="8">
        <v>200</v>
      </c>
      <c r="M57" s="8">
        <v>200</v>
      </c>
      <c r="N57" s="8">
        <v>0</v>
      </c>
      <c r="O57" s="8">
        <v>0</v>
      </c>
      <c r="P57" s="8">
        <v>200</v>
      </c>
      <c r="Q57" s="8">
        <v>0</v>
      </c>
      <c r="R57" s="8">
        <v>200</v>
      </c>
      <c r="S57" s="151">
        <f t="shared" si="2"/>
        <v>1300</v>
      </c>
      <c r="T57" s="158">
        <f t="shared" si="5"/>
        <v>185.71428571428572</v>
      </c>
      <c r="U57" s="61">
        <f t="shared" si="3"/>
        <v>300</v>
      </c>
      <c r="V57" s="155">
        <f t="shared" si="4"/>
        <v>400</v>
      </c>
      <c r="W57" s="61"/>
      <c r="X57" s="61"/>
    </row>
    <row r="58" spans="1:24" x14ac:dyDescent="0.3">
      <c r="A58" s="38">
        <v>53</v>
      </c>
      <c r="B58" s="39" t="s">
        <v>56</v>
      </c>
      <c r="C58" s="34">
        <f>BCG!C58</f>
        <v>202630</v>
      </c>
      <c r="D58" s="40">
        <f>BCG!D58</f>
        <v>9827.5550000000003</v>
      </c>
      <c r="E58" s="41">
        <f>(BCG!E58/20)*0.11+(BCG!E58/20)</f>
        <v>2465.1718080208434</v>
      </c>
      <c r="F58" s="139">
        <f t="shared" si="1"/>
        <v>300</v>
      </c>
      <c r="G58" s="8"/>
      <c r="H58" s="8">
        <v>100</v>
      </c>
      <c r="I58" s="8">
        <v>0</v>
      </c>
      <c r="J58" s="8">
        <v>0</v>
      </c>
      <c r="K58" s="8">
        <v>0</v>
      </c>
      <c r="L58" s="8">
        <v>0</v>
      </c>
      <c r="M58" s="8">
        <v>300</v>
      </c>
      <c r="N58" s="8">
        <v>0</v>
      </c>
      <c r="O58" s="8">
        <v>100</v>
      </c>
      <c r="P58" s="8">
        <v>0</v>
      </c>
      <c r="Q58" s="8">
        <v>0</v>
      </c>
      <c r="R58" s="8">
        <v>0</v>
      </c>
      <c r="S58" s="151">
        <f t="shared" si="2"/>
        <v>500</v>
      </c>
      <c r="T58" s="158">
        <f t="shared" si="5"/>
        <v>166.66666666666666</v>
      </c>
      <c r="U58" s="61">
        <f t="shared" si="3"/>
        <v>100</v>
      </c>
      <c r="V58" s="155">
        <f t="shared" si="4"/>
        <v>0</v>
      </c>
      <c r="W58" s="61"/>
      <c r="X58" s="61"/>
    </row>
    <row r="59" spans="1:24" x14ac:dyDescent="0.3">
      <c r="A59" s="38">
        <v>54</v>
      </c>
      <c r="B59" s="39" t="s">
        <v>57</v>
      </c>
      <c r="C59" s="34">
        <f>BCG!C59</f>
        <v>328544</v>
      </c>
      <c r="D59" s="40">
        <f>BCG!D59</f>
        <v>15934.384</v>
      </c>
      <c r="E59" s="41">
        <f>(BCG!E59/20)*0.11+(BCG!E59/20)</f>
        <v>3997.0261387474707</v>
      </c>
      <c r="F59" s="139">
        <f t="shared" si="1"/>
        <v>400</v>
      </c>
      <c r="G59" s="8"/>
      <c r="H59" s="8">
        <v>200</v>
      </c>
      <c r="I59" s="8">
        <v>0</v>
      </c>
      <c r="J59" s="8">
        <v>0</v>
      </c>
      <c r="K59" s="8">
        <v>0</v>
      </c>
      <c r="L59" s="8">
        <v>0</v>
      </c>
      <c r="M59" s="8">
        <v>400</v>
      </c>
      <c r="N59" s="8">
        <v>0</v>
      </c>
      <c r="O59" s="8">
        <v>0</v>
      </c>
      <c r="P59" s="8">
        <v>400</v>
      </c>
      <c r="Q59" s="8">
        <v>400</v>
      </c>
      <c r="R59" s="8">
        <v>400</v>
      </c>
      <c r="S59" s="151">
        <f t="shared" si="2"/>
        <v>1800</v>
      </c>
      <c r="T59" s="158">
        <f t="shared" si="5"/>
        <v>360</v>
      </c>
      <c r="U59" s="61">
        <f t="shared" si="3"/>
        <v>200</v>
      </c>
      <c r="V59" s="155">
        <f t="shared" si="4"/>
        <v>0</v>
      </c>
      <c r="W59" s="61"/>
      <c r="X59" s="61"/>
    </row>
    <row r="60" spans="1:24" x14ac:dyDescent="0.3">
      <c r="A60" s="38">
        <v>55</v>
      </c>
      <c r="B60" s="39" t="s">
        <v>58</v>
      </c>
      <c r="C60" s="34">
        <f>BCG!C60</f>
        <v>268188</v>
      </c>
      <c r="D60" s="40">
        <f>BCG!D60</f>
        <v>13007.118</v>
      </c>
      <c r="E60" s="41">
        <f>(BCG!E60/20)*0.11+(BCG!E60/20)</f>
        <v>3262.7424214059815</v>
      </c>
      <c r="F60" s="139">
        <f t="shared" si="1"/>
        <v>300</v>
      </c>
      <c r="G60" s="8"/>
      <c r="H60" s="8">
        <v>200</v>
      </c>
      <c r="I60" s="8">
        <v>0</v>
      </c>
      <c r="J60" s="8">
        <v>0</v>
      </c>
      <c r="K60" s="8">
        <v>0</v>
      </c>
      <c r="L60" s="8">
        <v>0</v>
      </c>
      <c r="M60" s="8">
        <v>300</v>
      </c>
      <c r="N60" s="8">
        <v>0</v>
      </c>
      <c r="O60" s="8">
        <v>300</v>
      </c>
      <c r="P60" s="8">
        <v>300</v>
      </c>
      <c r="Q60" s="8">
        <v>300</v>
      </c>
      <c r="R60" s="8">
        <v>300</v>
      </c>
      <c r="S60" s="151">
        <f t="shared" si="2"/>
        <v>1700</v>
      </c>
      <c r="T60" s="158">
        <f t="shared" si="5"/>
        <v>283.33333333333331</v>
      </c>
      <c r="U60" s="61">
        <f t="shared" si="3"/>
        <v>200</v>
      </c>
      <c r="V60" s="155">
        <f t="shared" si="4"/>
        <v>0</v>
      </c>
      <c r="W60" s="61"/>
      <c r="X60" s="61"/>
    </row>
    <row r="61" spans="1:24" x14ac:dyDescent="0.3">
      <c r="A61" s="38">
        <v>56</v>
      </c>
      <c r="B61" s="39" t="s">
        <v>59</v>
      </c>
      <c r="C61" s="34">
        <f>BCG!C61</f>
        <v>287179</v>
      </c>
      <c r="D61" s="40">
        <f>BCG!D61</f>
        <v>13928.181500000001</v>
      </c>
      <c r="E61" s="41">
        <f>(BCG!E61/20)*0.11+(BCG!E61/20)</f>
        <v>3493.7846057129641</v>
      </c>
      <c r="F61" s="139">
        <f t="shared" si="1"/>
        <v>300</v>
      </c>
      <c r="G61" s="8"/>
      <c r="H61" s="8">
        <v>100</v>
      </c>
      <c r="I61" s="8">
        <v>300</v>
      </c>
      <c r="J61" s="8">
        <v>0</v>
      </c>
      <c r="K61" s="8">
        <v>0</v>
      </c>
      <c r="L61" s="8">
        <v>0</v>
      </c>
      <c r="M61" s="8">
        <v>300</v>
      </c>
      <c r="N61" s="8">
        <v>0</v>
      </c>
      <c r="O61" s="8">
        <v>0</v>
      </c>
      <c r="P61" s="8">
        <v>300</v>
      </c>
      <c r="Q61" s="8">
        <v>300</v>
      </c>
      <c r="R61" s="8">
        <v>300</v>
      </c>
      <c r="S61" s="151">
        <f t="shared" si="2"/>
        <v>1600</v>
      </c>
      <c r="T61" s="158">
        <f t="shared" si="5"/>
        <v>266.66666666666669</v>
      </c>
      <c r="U61" s="61">
        <f t="shared" si="3"/>
        <v>400</v>
      </c>
      <c r="V61" s="155">
        <f t="shared" si="4"/>
        <v>0</v>
      </c>
      <c r="W61" s="61"/>
      <c r="X61" s="61"/>
    </row>
    <row r="62" spans="1:24" x14ac:dyDescent="0.3">
      <c r="A62" s="38">
        <v>57</v>
      </c>
      <c r="B62" s="39" t="s">
        <v>60</v>
      </c>
      <c r="C62" s="34">
        <f>BCG!C62</f>
        <v>204012</v>
      </c>
      <c r="D62" s="40">
        <f>BCG!D62</f>
        <v>9894.5820000000003</v>
      </c>
      <c r="E62" s="41">
        <f>(BCG!E62/20)*0.11+(BCG!E62/20)</f>
        <v>2481.9850510681954</v>
      </c>
      <c r="F62" s="139">
        <f t="shared" si="1"/>
        <v>300</v>
      </c>
      <c r="G62" s="8"/>
      <c r="H62" s="8">
        <v>100</v>
      </c>
      <c r="I62" s="8">
        <v>300</v>
      </c>
      <c r="J62" s="8">
        <v>300</v>
      </c>
      <c r="K62" s="8">
        <v>300</v>
      </c>
      <c r="L62" s="8">
        <v>0</v>
      </c>
      <c r="M62" s="8">
        <v>300</v>
      </c>
      <c r="N62" s="8">
        <v>300</v>
      </c>
      <c r="O62" s="8">
        <v>300</v>
      </c>
      <c r="P62" s="8">
        <v>300</v>
      </c>
      <c r="Q62" s="8">
        <v>300</v>
      </c>
      <c r="R62" s="8">
        <v>0</v>
      </c>
      <c r="S62" s="151">
        <f t="shared" si="2"/>
        <v>2500</v>
      </c>
      <c r="T62" s="158">
        <f t="shared" si="5"/>
        <v>277.77777777777777</v>
      </c>
      <c r="U62" s="61">
        <f t="shared" si="3"/>
        <v>400</v>
      </c>
      <c r="V62" s="155">
        <f t="shared" si="4"/>
        <v>600</v>
      </c>
      <c r="W62" s="61"/>
      <c r="X62" s="61"/>
    </row>
    <row r="63" spans="1:24" x14ac:dyDescent="0.3">
      <c r="A63" s="38">
        <v>58</v>
      </c>
      <c r="B63" s="39" t="s">
        <v>61</v>
      </c>
      <c r="C63" s="34">
        <f>BCG!C63</f>
        <v>208163</v>
      </c>
      <c r="D63" s="40">
        <f>BCG!D63</f>
        <v>10095.905500000001</v>
      </c>
      <c r="E63" s="41">
        <f>(BCG!E63/20)*0.11+(BCG!E63/20)</f>
        <v>2532.4856095989876</v>
      </c>
      <c r="F63" s="139">
        <f t="shared" si="1"/>
        <v>300</v>
      </c>
      <c r="G63" s="8"/>
      <c r="H63" s="8">
        <v>100</v>
      </c>
      <c r="I63" s="8">
        <v>300</v>
      </c>
      <c r="J63" s="8">
        <v>0</v>
      </c>
      <c r="K63" s="8">
        <v>300</v>
      </c>
      <c r="L63" s="8">
        <v>300</v>
      </c>
      <c r="M63" s="8">
        <v>300</v>
      </c>
      <c r="N63" s="8">
        <v>300</v>
      </c>
      <c r="O63" s="8">
        <v>300</v>
      </c>
      <c r="P63" s="8">
        <v>400</v>
      </c>
      <c r="Q63" s="8">
        <v>300</v>
      </c>
      <c r="R63" s="8">
        <v>300</v>
      </c>
      <c r="S63" s="151">
        <f t="shared" si="2"/>
        <v>2900</v>
      </c>
      <c r="T63" s="158">
        <f t="shared" si="5"/>
        <v>290</v>
      </c>
      <c r="U63" s="61">
        <f t="shared" si="3"/>
        <v>400</v>
      </c>
      <c r="V63" s="155">
        <f t="shared" si="4"/>
        <v>600</v>
      </c>
      <c r="W63" s="61"/>
      <c r="X63" s="61"/>
    </row>
    <row r="64" spans="1:24" x14ac:dyDescent="0.3">
      <c r="A64" s="38">
        <v>59</v>
      </c>
      <c r="B64" s="39" t="s">
        <v>62</v>
      </c>
      <c r="C64" s="34">
        <f>BCG!C64</f>
        <v>241878</v>
      </c>
      <c r="D64" s="40">
        <f>BCG!D64</f>
        <v>11731.083000000001</v>
      </c>
      <c r="E64" s="41">
        <f>(BCG!E64/20)*0.11+(BCG!E64/20)</f>
        <v>2942.6581778634245</v>
      </c>
      <c r="F64" s="139">
        <f t="shared" si="1"/>
        <v>300</v>
      </c>
      <c r="G64" s="8"/>
      <c r="H64" s="8">
        <v>500</v>
      </c>
      <c r="I64" s="8">
        <v>300</v>
      </c>
      <c r="J64" s="8">
        <v>300</v>
      </c>
      <c r="K64" s="8">
        <v>300</v>
      </c>
      <c r="L64" s="8">
        <v>0</v>
      </c>
      <c r="M64" s="8">
        <v>300</v>
      </c>
      <c r="N64" s="8">
        <v>300</v>
      </c>
      <c r="O64" s="8">
        <v>300</v>
      </c>
      <c r="P64" s="8">
        <v>300</v>
      </c>
      <c r="Q64" s="8">
        <v>300</v>
      </c>
      <c r="R64" s="8">
        <v>300</v>
      </c>
      <c r="S64" s="151">
        <f t="shared" si="2"/>
        <v>3200</v>
      </c>
      <c r="T64" s="158">
        <f t="shared" si="5"/>
        <v>320</v>
      </c>
      <c r="U64" s="61">
        <f t="shared" si="3"/>
        <v>800</v>
      </c>
      <c r="V64" s="155">
        <f t="shared" si="4"/>
        <v>600</v>
      </c>
      <c r="W64" s="61"/>
      <c r="X64" s="61"/>
    </row>
    <row r="65" spans="1:24" x14ac:dyDescent="0.3">
      <c r="A65" s="38">
        <v>60</v>
      </c>
      <c r="B65" s="39" t="s">
        <v>63</v>
      </c>
      <c r="C65" s="34">
        <f>BCG!C65</f>
        <v>178909</v>
      </c>
      <c r="D65" s="40">
        <f>BCG!D65</f>
        <v>8677.0864999999994</v>
      </c>
      <c r="E65" s="41">
        <f>(BCG!E65/20)*0.11+(BCG!E65/20)</f>
        <v>2176.5850219671379</v>
      </c>
      <c r="F65" s="139">
        <f t="shared" si="1"/>
        <v>200</v>
      </c>
      <c r="G65" s="8"/>
      <c r="H65" s="8">
        <v>100</v>
      </c>
      <c r="I65" s="8">
        <v>200</v>
      </c>
      <c r="J65" s="8">
        <v>0</v>
      </c>
      <c r="K65" s="8">
        <v>0</v>
      </c>
      <c r="L65" s="8">
        <v>0</v>
      </c>
      <c r="M65" s="8">
        <v>200</v>
      </c>
      <c r="N65" s="8">
        <v>200</v>
      </c>
      <c r="O65" s="8">
        <v>400</v>
      </c>
      <c r="P65" s="8">
        <v>200</v>
      </c>
      <c r="Q65" s="8">
        <v>200</v>
      </c>
      <c r="R65" s="8">
        <v>200</v>
      </c>
      <c r="S65" s="151">
        <f t="shared" si="2"/>
        <v>1700</v>
      </c>
      <c r="T65" s="158">
        <f t="shared" si="5"/>
        <v>212.5</v>
      </c>
      <c r="U65" s="61">
        <f t="shared" si="3"/>
        <v>300</v>
      </c>
      <c r="V65" s="155">
        <f t="shared" si="4"/>
        <v>0</v>
      </c>
      <c r="W65" s="61"/>
      <c r="X65" s="61"/>
    </row>
    <row r="66" spans="1:24" x14ac:dyDescent="0.3">
      <c r="A66" s="38">
        <v>61</v>
      </c>
      <c r="B66" s="39" t="s">
        <v>64</v>
      </c>
      <c r="C66" s="34">
        <f>BCG!C66</f>
        <v>258073</v>
      </c>
      <c r="D66" s="40">
        <f>BCG!D66</f>
        <v>12516.540500000001</v>
      </c>
      <c r="E66" s="41">
        <f>(BCG!E66/20)*0.11+(BCG!E66/20)</f>
        <v>3139.684567987777</v>
      </c>
      <c r="F66" s="139">
        <f t="shared" si="1"/>
        <v>300</v>
      </c>
      <c r="G66" s="8"/>
      <c r="H66" s="8">
        <v>100</v>
      </c>
      <c r="I66" s="8">
        <v>0</v>
      </c>
      <c r="J66" s="8">
        <v>0</v>
      </c>
      <c r="K66" s="8">
        <v>0</v>
      </c>
      <c r="L66" s="8">
        <v>200</v>
      </c>
      <c r="M66" s="8">
        <v>300</v>
      </c>
      <c r="N66" s="8">
        <v>0</v>
      </c>
      <c r="O66" s="8">
        <v>0</v>
      </c>
      <c r="P66" s="8">
        <v>0</v>
      </c>
      <c r="Q66" s="8">
        <v>200</v>
      </c>
      <c r="R66" s="8">
        <v>100</v>
      </c>
      <c r="S66" s="151">
        <f t="shared" si="2"/>
        <v>900</v>
      </c>
      <c r="T66" s="158">
        <f t="shared" si="5"/>
        <v>180</v>
      </c>
      <c r="U66" s="61">
        <f t="shared" si="3"/>
        <v>100</v>
      </c>
      <c r="V66" s="155">
        <f t="shared" si="4"/>
        <v>200</v>
      </c>
      <c r="W66" s="61"/>
      <c r="X66" s="61"/>
    </row>
    <row r="67" spans="1:24" x14ac:dyDescent="0.3">
      <c r="A67" s="38">
        <v>62</v>
      </c>
      <c r="B67" s="39" t="s">
        <v>65</v>
      </c>
      <c r="C67" s="34">
        <f>BCG!C67</f>
        <v>95623</v>
      </c>
      <c r="D67" s="40">
        <f>BCG!D67</f>
        <v>4637.7155000000002</v>
      </c>
      <c r="E67" s="41">
        <f>(BCG!E67/20)*0.11+(BCG!E67/20)</f>
        <v>1163.3377278703902</v>
      </c>
      <c r="F67" s="139">
        <f t="shared" si="1"/>
        <v>100</v>
      </c>
      <c r="G67" s="8"/>
      <c r="H67" s="8">
        <v>100</v>
      </c>
      <c r="I67" s="8">
        <v>100</v>
      </c>
      <c r="J67" s="8">
        <v>0</v>
      </c>
      <c r="K67" s="8">
        <v>0</v>
      </c>
      <c r="L67" s="8">
        <v>100</v>
      </c>
      <c r="M67" s="8">
        <v>100</v>
      </c>
      <c r="N67" s="8">
        <v>100</v>
      </c>
      <c r="O67" s="8">
        <v>100</v>
      </c>
      <c r="P67" s="8">
        <v>100</v>
      </c>
      <c r="Q67" s="8">
        <v>100</v>
      </c>
      <c r="R67" s="8">
        <v>0</v>
      </c>
      <c r="S67" s="151">
        <f t="shared" si="2"/>
        <v>800</v>
      </c>
      <c r="T67" s="158">
        <f t="shared" si="5"/>
        <v>100</v>
      </c>
      <c r="U67" s="61">
        <f t="shared" si="3"/>
        <v>200</v>
      </c>
      <c r="V67" s="155">
        <f t="shared" si="4"/>
        <v>100</v>
      </c>
      <c r="W67" s="61"/>
      <c r="X67" s="61"/>
    </row>
    <row r="68" spans="1:24" x14ac:dyDescent="0.3">
      <c r="A68" s="38">
        <v>63</v>
      </c>
      <c r="B68" s="39" t="s">
        <v>66</v>
      </c>
      <c r="C68" s="34">
        <f>BCG!C68</f>
        <v>214057</v>
      </c>
      <c r="D68" s="40">
        <f>BCG!D68</f>
        <v>10381.764500000001</v>
      </c>
      <c r="E68" s="41">
        <f>(BCG!E68/20)*0.11+(BCG!E68/20)</f>
        <v>2604.1912930440599</v>
      </c>
      <c r="F68" s="139">
        <f t="shared" si="1"/>
        <v>300</v>
      </c>
      <c r="G68" s="8"/>
      <c r="H68" s="8">
        <v>100</v>
      </c>
      <c r="I68" s="8">
        <v>0</v>
      </c>
      <c r="J68" s="8">
        <v>0</v>
      </c>
      <c r="K68" s="8">
        <v>0</v>
      </c>
      <c r="L68" s="8">
        <v>300</v>
      </c>
      <c r="M68" s="8">
        <v>300</v>
      </c>
      <c r="N68" s="8">
        <v>100</v>
      </c>
      <c r="O68" s="8">
        <v>300</v>
      </c>
      <c r="P68" s="8">
        <v>300</v>
      </c>
      <c r="Q68" s="8">
        <v>0</v>
      </c>
      <c r="R68" s="8">
        <v>300</v>
      </c>
      <c r="S68" s="151">
        <f t="shared" si="2"/>
        <v>1700</v>
      </c>
      <c r="T68" s="158">
        <f t="shared" si="5"/>
        <v>242.85714285714286</v>
      </c>
      <c r="U68" s="61">
        <f t="shared" si="3"/>
        <v>100</v>
      </c>
      <c r="V68" s="155">
        <f t="shared" si="4"/>
        <v>300</v>
      </c>
      <c r="W68" s="61"/>
      <c r="X68" s="61"/>
    </row>
    <row r="69" spans="1:24" x14ac:dyDescent="0.3">
      <c r="A69" s="38">
        <v>64</v>
      </c>
      <c r="B69" s="39" t="s">
        <v>67</v>
      </c>
      <c r="C69" s="34">
        <f>BCG!C69</f>
        <v>277379</v>
      </c>
      <c r="D69" s="40">
        <f>BCG!D69</f>
        <v>13452.8815</v>
      </c>
      <c r="E69" s="41">
        <f>(BCG!E69/20)*0.11+(BCG!E69/20)</f>
        <v>3374.5590037852912</v>
      </c>
      <c r="F69" s="139">
        <f t="shared" si="1"/>
        <v>300</v>
      </c>
      <c r="G69" s="8"/>
      <c r="H69" s="8">
        <v>100</v>
      </c>
      <c r="I69" s="8">
        <v>300</v>
      </c>
      <c r="J69" s="8">
        <v>300</v>
      </c>
      <c r="K69" s="8">
        <v>300</v>
      </c>
      <c r="L69" s="8">
        <v>200</v>
      </c>
      <c r="M69" s="8">
        <v>300</v>
      </c>
      <c r="N69" s="8">
        <v>0</v>
      </c>
      <c r="O69" s="8">
        <v>0</v>
      </c>
      <c r="P69" s="8">
        <v>300</v>
      </c>
      <c r="Q69" s="8">
        <v>400</v>
      </c>
      <c r="R69" s="8">
        <v>200</v>
      </c>
      <c r="S69" s="151">
        <f t="shared" si="2"/>
        <v>2400</v>
      </c>
      <c r="T69" s="158">
        <f t="shared" si="5"/>
        <v>266.66666666666669</v>
      </c>
      <c r="U69" s="61">
        <f t="shared" si="3"/>
        <v>400</v>
      </c>
      <c r="V69" s="155">
        <f t="shared" si="4"/>
        <v>800</v>
      </c>
      <c r="W69" s="61"/>
      <c r="X69" s="61"/>
    </row>
    <row r="70" spans="1:24" x14ac:dyDescent="0.3">
      <c r="A70" s="38">
        <v>65</v>
      </c>
      <c r="B70" s="39" t="s">
        <v>68</v>
      </c>
      <c r="C70" s="34">
        <f>BCG!C70</f>
        <v>423991</v>
      </c>
      <c r="D70" s="40">
        <f>BCG!D70</f>
        <v>20563.5635</v>
      </c>
      <c r="E70" s="41">
        <f>(BCG!E70/20)*0.11+(BCG!E70/20)</f>
        <v>5158.2226721342622</v>
      </c>
      <c r="F70" s="139">
        <f t="shared" si="1"/>
        <v>500</v>
      </c>
      <c r="G70" s="8"/>
      <c r="H70" s="8">
        <v>200</v>
      </c>
      <c r="I70" s="8">
        <v>0</v>
      </c>
      <c r="J70" s="8">
        <v>0</v>
      </c>
      <c r="K70" s="8">
        <v>0</v>
      </c>
      <c r="L70" s="8">
        <v>0</v>
      </c>
      <c r="M70" s="8">
        <v>500</v>
      </c>
      <c r="N70" s="8">
        <v>500</v>
      </c>
      <c r="O70" s="8">
        <v>500</v>
      </c>
      <c r="P70" s="8">
        <v>500</v>
      </c>
      <c r="Q70" s="8">
        <v>0</v>
      </c>
      <c r="R70" s="8">
        <v>500</v>
      </c>
      <c r="S70" s="151">
        <f t="shared" si="2"/>
        <v>2700</v>
      </c>
      <c r="T70" s="158">
        <f t="shared" si="5"/>
        <v>450</v>
      </c>
      <c r="U70" s="61">
        <f t="shared" si="3"/>
        <v>200</v>
      </c>
      <c r="V70" s="155">
        <f t="shared" si="4"/>
        <v>0</v>
      </c>
      <c r="W70" s="61"/>
      <c r="X70" s="61"/>
    </row>
    <row r="71" spans="1:24" x14ac:dyDescent="0.3">
      <c r="A71" s="38">
        <v>66</v>
      </c>
      <c r="B71" s="39" t="s">
        <v>69</v>
      </c>
      <c r="C71" s="34">
        <f>BCG!C71</f>
        <v>134050</v>
      </c>
      <c r="D71" s="40">
        <f>BCG!D71</f>
        <v>6501.4250000000002</v>
      </c>
      <c r="E71" s="41">
        <f>(BCG!E71/20)*0.11+(BCG!E71/20)</f>
        <v>1630.835912082091</v>
      </c>
      <c r="F71" s="139">
        <f t="shared" ref="F71:F117" si="6">CEILING((E71/12),100)</f>
        <v>200</v>
      </c>
      <c r="G71" s="8"/>
      <c r="H71" s="8">
        <v>100</v>
      </c>
      <c r="I71" s="8">
        <v>200</v>
      </c>
      <c r="J71" s="8">
        <v>200</v>
      </c>
      <c r="K71" s="8">
        <v>200</v>
      </c>
      <c r="L71" s="8">
        <v>0</v>
      </c>
      <c r="M71" s="8">
        <v>200</v>
      </c>
      <c r="N71" s="8">
        <v>200</v>
      </c>
      <c r="O71" s="8">
        <v>200</v>
      </c>
      <c r="P71" s="8">
        <v>200</v>
      </c>
      <c r="Q71" s="8">
        <v>200</v>
      </c>
      <c r="R71" s="8">
        <v>200</v>
      </c>
      <c r="S71" s="151">
        <f t="shared" ref="S71:S117" si="7">SUM(G71:R71)</f>
        <v>1900</v>
      </c>
      <c r="T71" s="158">
        <f t="shared" si="5"/>
        <v>190</v>
      </c>
      <c r="U71" s="61">
        <f t="shared" ref="U71:U117" si="8">SUM(G71:I71)</f>
        <v>300</v>
      </c>
      <c r="V71" s="155">
        <f t="shared" ref="V71:V117" si="9">SUM(J71:L71)</f>
        <v>400</v>
      </c>
      <c r="W71" s="61"/>
      <c r="X71" s="61"/>
    </row>
    <row r="72" spans="1:24" x14ac:dyDescent="0.3">
      <c r="A72" s="38">
        <v>67</v>
      </c>
      <c r="B72" s="39" t="s">
        <v>70</v>
      </c>
      <c r="C72" s="34">
        <f>BCG!C72</f>
        <v>410516</v>
      </c>
      <c r="D72" s="40">
        <f>BCG!D72</f>
        <v>19910.026000000002</v>
      </c>
      <c r="E72" s="41">
        <f>(BCG!E72/20)*0.11+(BCG!E72/20)</f>
        <v>4994.2874694837119</v>
      </c>
      <c r="F72" s="139">
        <f t="shared" si="6"/>
        <v>500</v>
      </c>
      <c r="G72" s="8"/>
      <c r="H72" s="8">
        <v>200</v>
      </c>
      <c r="I72" s="8">
        <v>0</v>
      </c>
      <c r="J72" s="8">
        <v>0</v>
      </c>
      <c r="K72" s="8">
        <v>0</v>
      </c>
      <c r="L72" s="8">
        <v>500</v>
      </c>
      <c r="M72" s="8">
        <v>500</v>
      </c>
      <c r="N72" s="8">
        <v>500</v>
      </c>
      <c r="O72" s="8">
        <v>500</v>
      </c>
      <c r="P72" s="8">
        <v>500</v>
      </c>
      <c r="Q72" s="8">
        <v>0</v>
      </c>
      <c r="R72" s="8">
        <v>400</v>
      </c>
      <c r="S72" s="151">
        <f t="shared" si="7"/>
        <v>3100</v>
      </c>
      <c r="T72" s="158">
        <f t="shared" si="5"/>
        <v>442.85714285714283</v>
      </c>
      <c r="U72" s="61">
        <f t="shared" si="8"/>
        <v>200</v>
      </c>
      <c r="V72" s="155">
        <f t="shared" si="9"/>
        <v>500</v>
      </c>
      <c r="W72" s="61"/>
      <c r="X72" s="61"/>
    </row>
    <row r="73" spans="1:24" x14ac:dyDescent="0.3">
      <c r="A73" s="38">
        <v>68</v>
      </c>
      <c r="B73" s="39" t="s">
        <v>71</v>
      </c>
      <c r="C73" s="34">
        <f>BCG!C73</f>
        <v>241453</v>
      </c>
      <c r="D73" s="40">
        <f>BCG!D73</f>
        <v>11710.470499999999</v>
      </c>
      <c r="E73" s="41">
        <f>(BCG!E73/20)*0.11+(BCG!E73/20)</f>
        <v>2937.4876798206424</v>
      </c>
      <c r="F73" s="139">
        <f t="shared" si="6"/>
        <v>300</v>
      </c>
      <c r="G73" s="8"/>
      <c r="H73" s="8">
        <v>100</v>
      </c>
      <c r="I73" s="8">
        <v>300</v>
      </c>
      <c r="J73" s="8">
        <v>0</v>
      </c>
      <c r="K73" s="8">
        <v>0</v>
      </c>
      <c r="L73" s="8">
        <v>300</v>
      </c>
      <c r="M73" s="8">
        <v>300</v>
      </c>
      <c r="N73" s="8">
        <v>0</v>
      </c>
      <c r="O73" s="8">
        <v>300</v>
      </c>
      <c r="P73" s="8">
        <v>300</v>
      </c>
      <c r="Q73" s="8">
        <v>300</v>
      </c>
      <c r="R73" s="8">
        <v>300</v>
      </c>
      <c r="S73" s="151">
        <f t="shared" si="7"/>
        <v>2200</v>
      </c>
      <c r="T73" s="158">
        <f t="shared" ref="T73:T117" si="10">IFERROR((SUMIF(G73:R73,"&gt;0" )/COUNTIF(G73:R73,"&gt;0")),"")</f>
        <v>275</v>
      </c>
      <c r="U73" s="61">
        <f t="shared" si="8"/>
        <v>400</v>
      </c>
      <c r="V73" s="155">
        <f t="shared" si="9"/>
        <v>300</v>
      </c>
      <c r="W73" s="61"/>
      <c r="X73" s="61"/>
    </row>
    <row r="74" spans="1:24" x14ac:dyDescent="0.3">
      <c r="A74" s="38">
        <v>69</v>
      </c>
      <c r="B74" s="39" t="s">
        <v>72</v>
      </c>
      <c r="C74" s="34">
        <f>BCG!C74</f>
        <v>458158</v>
      </c>
      <c r="D74" s="40">
        <f>BCG!D74</f>
        <v>22220.663</v>
      </c>
      <c r="E74" s="41">
        <f>(BCG!E74/20)*0.11+(BCG!E74/20)</f>
        <v>5573.8942171406679</v>
      </c>
      <c r="F74" s="139">
        <f t="shared" si="6"/>
        <v>500</v>
      </c>
      <c r="G74" s="8"/>
      <c r="H74" s="8">
        <v>200</v>
      </c>
      <c r="I74" s="8">
        <v>400</v>
      </c>
      <c r="J74" s="8">
        <v>500</v>
      </c>
      <c r="K74" s="8">
        <v>500</v>
      </c>
      <c r="L74" s="8">
        <v>500</v>
      </c>
      <c r="M74" s="8">
        <v>500</v>
      </c>
      <c r="N74" s="8">
        <v>500</v>
      </c>
      <c r="O74" s="8">
        <v>500</v>
      </c>
      <c r="P74" s="8">
        <v>500</v>
      </c>
      <c r="Q74" s="8">
        <v>500</v>
      </c>
      <c r="R74" s="8">
        <v>400</v>
      </c>
      <c r="S74" s="151">
        <f t="shared" si="7"/>
        <v>5000</v>
      </c>
      <c r="T74" s="158">
        <f t="shared" si="10"/>
        <v>454.54545454545456</v>
      </c>
      <c r="U74" s="61">
        <f t="shared" si="8"/>
        <v>600</v>
      </c>
      <c r="V74" s="155">
        <f t="shared" si="9"/>
        <v>1500</v>
      </c>
      <c r="W74" s="61"/>
      <c r="X74" s="61"/>
    </row>
    <row r="75" spans="1:24" x14ac:dyDescent="0.3">
      <c r="A75" s="38">
        <v>70</v>
      </c>
      <c r="B75" s="39" t="s">
        <v>73</v>
      </c>
      <c r="C75" s="34">
        <f>BCG!C75</f>
        <v>275450</v>
      </c>
      <c r="D75" s="40">
        <f>BCG!D75</f>
        <v>13359.325000000001</v>
      </c>
      <c r="E75" s="41">
        <f>(BCG!E75/20)*0.11+(BCG!E75/20)</f>
        <v>3351.0910256099364</v>
      </c>
      <c r="F75" s="139">
        <f t="shared" si="6"/>
        <v>300</v>
      </c>
      <c r="G75" s="8"/>
      <c r="H75" s="8">
        <v>100</v>
      </c>
      <c r="I75" s="8">
        <v>300</v>
      </c>
      <c r="J75" s="8">
        <v>100</v>
      </c>
      <c r="K75" s="8">
        <v>0</v>
      </c>
      <c r="L75" s="8">
        <v>0</v>
      </c>
      <c r="M75" s="8">
        <v>300</v>
      </c>
      <c r="N75" s="8">
        <v>0</v>
      </c>
      <c r="O75" s="8">
        <v>300</v>
      </c>
      <c r="P75" s="8">
        <v>300</v>
      </c>
      <c r="Q75" s="8">
        <v>0</v>
      </c>
      <c r="R75" s="8">
        <v>0</v>
      </c>
      <c r="S75" s="151">
        <f t="shared" si="7"/>
        <v>1400</v>
      </c>
      <c r="T75" s="158">
        <f t="shared" si="10"/>
        <v>233.33333333333334</v>
      </c>
      <c r="U75" s="61">
        <f t="shared" si="8"/>
        <v>400</v>
      </c>
      <c r="V75" s="155">
        <f t="shared" si="9"/>
        <v>100</v>
      </c>
      <c r="W75" s="61"/>
      <c r="X75" s="61"/>
    </row>
    <row r="76" spans="1:24" x14ac:dyDescent="0.3">
      <c r="A76" s="38">
        <v>71</v>
      </c>
      <c r="B76" s="39" t="s">
        <v>74</v>
      </c>
      <c r="C76" s="34">
        <f>BCG!C76</f>
        <v>94573</v>
      </c>
      <c r="D76" s="40">
        <f>BCG!D76</f>
        <v>4586.7905000000001</v>
      </c>
      <c r="E76" s="41">
        <f>(BCG!E76/20)*0.11+(BCG!E76/20)</f>
        <v>1150.563556235282</v>
      </c>
      <c r="F76" s="139">
        <f t="shared" si="6"/>
        <v>100</v>
      </c>
      <c r="G76" s="8"/>
      <c r="H76" s="8">
        <v>100</v>
      </c>
      <c r="I76" s="8">
        <v>100</v>
      </c>
      <c r="J76" s="8">
        <v>100</v>
      </c>
      <c r="K76" s="8">
        <v>100</v>
      </c>
      <c r="L76" s="8">
        <v>100</v>
      </c>
      <c r="M76" s="8">
        <v>100</v>
      </c>
      <c r="N76" s="8">
        <v>100</v>
      </c>
      <c r="O76" s="8">
        <v>100</v>
      </c>
      <c r="P76" s="8">
        <v>100</v>
      </c>
      <c r="Q76" s="8">
        <v>100</v>
      </c>
      <c r="R76" s="8">
        <v>100</v>
      </c>
      <c r="S76" s="151">
        <f t="shared" si="7"/>
        <v>1100</v>
      </c>
      <c r="T76" s="158">
        <f t="shared" si="10"/>
        <v>100</v>
      </c>
      <c r="U76" s="61">
        <f t="shared" si="8"/>
        <v>200</v>
      </c>
      <c r="V76" s="155">
        <f t="shared" si="9"/>
        <v>300</v>
      </c>
      <c r="W76" s="61"/>
      <c r="X76" s="61"/>
    </row>
    <row r="77" spans="1:24" x14ac:dyDescent="0.3">
      <c r="A77" s="38">
        <v>72</v>
      </c>
      <c r="B77" s="39" t="s">
        <v>75</v>
      </c>
      <c r="C77" s="34">
        <f>BCG!C77</f>
        <v>352864</v>
      </c>
      <c r="D77" s="40">
        <f>BCG!D77</f>
        <v>17113.904000000002</v>
      </c>
      <c r="E77" s="41">
        <f>(BCG!E77/20)*0.11+(BCG!E77/20)</f>
        <v>4292.9002855720628</v>
      </c>
      <c r="F77" s="139">
        <f t="shared" si="6"/>
        <v>400</v>
      </c>
      <c r="G77" s="8"/>
      <c r="H77" s="8">
        <v>200</v>
      </c>
      <c r="I77" s="8">
        <v>400</v>
      </c>
      <c r="J77" s="8">
        <v>400</v>
      </c>
      <c r="K77" s="8">
        <v>400</v>
      </c>
      <c r="L77" s="8">
        <v>400</v>
      </c>
      <c r="M77" s="8">
        <v>400</v>
      </c>
      <c r="N77" s="8">
        <v>400</v>
      </c>
      <c r="O77" s="8">
        <v>400</v>
      </c>
      <c r="P77" s="8">
        <v>400</v>
      </c>
      <c r="Q77" s="8">
        <v>0</v>
      </c>
      <c r="R77" s="8">
        <v>400</v>
      </c>
      <c r="S77" s="151">
        <f t="shared" si="7"/>
        <v>3800</v>
      </c>
      <c r="T77" s="158">
        <f t="shared" si="10"/>
        <v>380</v>
      </c>
      <c r="U77" s="61">
        <f t="shared" si="8"/>
        <v>600</v>
      </c>
      <c r="V77" s="155">
        <f t="shared" si="9"/>
        <v>1200</v>
      </c>
      <c r="W77" s="61"/>
      <c r="X77" s="61"/>
    </row>
    <row r="78" spans="1:24" x14ac:dyDescent="0.3">
      <c r="A78" s="38">
        <v>73</v>
      </c>
      <c r="B78" s="39" t="s">
        <v>76</v>
      </c>
      <c r="C78" s="34">
        <f>BCG!C78</f>
        <v>186176</v>
      </c>
      <c r="D78" s="40">
        <f>BCG!D78</f>
        <v>9029.5360000000001</v>
      </c>
      <c r="E78" s="41">
        <f>(BCG!E78/20)*0.11+(BCG!E78/20)</f>
        <v>2264.9944555598313</v>
      </c>
      <c r="F78" s="139">
        <f t="shared" si="6"/>
        <v>200</v>
      </c>
      <c r="G78" s="8"/>
      <c r="H78" s="8">
        <v>100</v>
      </c>
      <c r="I78" s="8">
        <v>200</v>
      </c>
      <c r="J78" s="8">
        <v>200</v>
      </c>
      <c r="K78" s="8">
        <v>200</v>
      </c>
      <c r="L78" s="8">
        <v>200</v>
      </c>
      <c r="M78" s="8">
        <v>200</v>
      </c>
      <c r="N78" s="8">
        <v>200</v>
      </c>
      <c r="O78" s="8">
        <v>200</v>
      </c>
      <c r="P78" s="8">
        <v>200</v>
      </c>
      <c r="Q78" s="8">
        <v>200</v>
      </c>
      <c r="R78" s="8">
        <v>200</v>
      </c>
      <c r="S78" s="151">
        <f t="shared" si="7"/>
        <v>2100</v>
      </c>
      <c r="T78" s="158">
        <f t="shared" si="10"/>
        <v>190.90909090909091</v>
      </c>
      <c r="U78" s="61">
        <f t="shared" si="8"/>
        <v>300</v>
      </c>
      <c r="V78" s="155">
        <f t="shared" si="9"/>
        <v>600</v>
      </c>
      <c r="W78" s="61"/>
      <c r="X78" s="61"/>
    </row>
    <row r="79" spans="1:24" x14ac:dyDescent="0.3">
      <c r="A79" s="38">
        <v>74</v>
      </c>
      <c r="B79" s="39" t="s">
        <v>77</v>
      </c>
      <c r="C79" s="34">
        <f>BCG!C79</f>
        <v>296649</v>
      </c>
      <c r="D79" s="40">
        <f>BCG!D79</f>
        <v>14387.476500000001</v>
      </c>
      <c r="E79" s="41">
        <f>(BCG!E79/20)*0.11+(BCG!E79/20)</f>
        <v>3608.9954679838884</v>
      </c>
      <c r="F79" s="139">
        <f t="shared" si="6"/>
        <v>400</v>
      </c>
      <c r="G79" s="8"/>
      <c r="H79" s="8">
        <v>100</v>
      </c>
      <c r="I79" s="8">
        <v>400</v>
      </c>
      <c r="J79" s="8">
        <v>400</v>
      </c>
      <c r="K79" s="8">
        <v>400</v>
      </c>
      <c r="L79" s="8">
        <v>400</v>
      </c>
      <c r="M79" s="8">
        <v>400</v>
      </c>
      <c r="N79" s="8">
        <v>400</v>
      </c>
      <c r="O79" s="8">
        <v>400</v>
      </c>
      <c r="P79" s="8">
        <v>400</v>
      </c>
      <c r="Q79" s="8">
        <v>400</v>
      </c>
      <c r="R79" s="8">
        <v>400</v>
      </c>
      <c r="S79" s="151">
        <f t="shared" si="7"/>
        <v>4100</v>
      </c>
      <c r="T79" s="158">
        <f t="shared" si="10"/>
        <v>372.72727272727275</v>
      </c>
      <c r="U79" s="61">
        <f t="shared" si="8"/>
        <v>500</v>
      </c>
      <c r="V79" s="155">
        <f t="shared" si="9"/>
        <v>1200</v>
      </c>
      <c r="W79" s="61"/>
      <c r="X79" s="61"/>
    </row>
    <row r="80" spans="1:24" x14ac:dyDescent="0.3">
      <c r="A80" s="38">
        <v>75</v>
      </c>
      <c r="B80" s="39" t="s">
        <v>78</v>
      </c>
      <c r="C80" s="34">
        <f>BCG!C80</f>
        <v>292951</v>
      </c>
      <c r="D80" s="40">
        <f>BCG!D80</f>
        <v>14208.1235</v>
      </c>
      <c r="E80" s="41">
        <f>(BCG!E80/20)*0.11+(BCG!E80/20)</f>
        <v>3564.006052072813</v>
      </c>
      <c r="F80" s="139">
        <f t="shared" si="6"/>
        <v>300</v>
      </c>
      <c r="G80" s="8"/>
      <c r="H80" s="8">
        <v>200</v>
      </c>
      <c r="I80" s="8">
        <v>300</v>
      </c>
      <c r="J80" s="8">
        <v>300</v>
      </c>
      <c r="K80" s="8">
        <v>300</v>
      </c>
      <c r="L80" s="8">
        <v>200</v>
      </c>
      <c r="M80" s="8">
        <v>300</v>
      </c>
      <c r="N80" s="8">
        <v>200</v>
      </c>
      <c r="O80" s="8">
        <v>0</v>
      </c>
      <c r="P80" s="8">
        <v>300</v>
      </c>
      <c r="Q80" s="8">
        <v>300</v>
      </c>
      <c r="R80" s="8">
        <v>300</v>
      </c>
      <c r="S80" s="151">
        <f t="shared" si="7"/>
        <v>2700</v>
      </c>
      <c r="T80" s="158">
        <f t="shared" si="10"/>
        <v>270</v>
      </c>
      <c r="U80" s="61">
        <f t="shared" si="8"/>
        <v>500</v>
      </c>
      <c r="V80" s="155">
        <f t="shared" si="9"/>
        <v>800</v>
      </c>
      <c r="W80" s="61"/>
      <c r="X80" s="61"/>
    </row>
    <row r="81" spans="1:24" x14ac:dyDescent="0.3">
      <c r="A81" s="38">
        <v>76</v>
      </c>
      <c r="B81" s="39" t="s">
        <v>79</v>
      </c>
      <c r="C81" s="34">
        <f>BCG!C81</f>
        <v>479172</v>
      </c>
      <c r="D81" s="40">
        <f>BCG!D81</f>
        <v>23239.842000000001</v>
      </c>
      <c r="E81" s="41">
        <f>(BCG!E81/20)*0.11+(BCG!E81/20)</f>
        <v>5829.5479721312922</v>
      </c>
      <c r="F81" s="139">
        <f t="shared" si="6"/>
        <v>500</v>
      </c>
      <c r="G81" s="8"/>
      <c r="H81" s="8">
        <v>200</v>
      </c>
      <c r="I81" s="8">
        <v>500</v>
      </c>
      <c r="J81" s="8">
        <v>0</v>
      </c>
      <c r="K81" s="8">
        <v>300</v>
      </c>
      <c r="L81" s="8">
        <v>500</v>
      </c>
      <c r="M81" s="8">
        <v>500</v>
      </c>
      <c r="N81" s="8">
        <v>500</v>
      </c>
      <c r="O81" s="8">
        <v>500</v>
      </c>
      <c r="P81" s="8">
        <v>500</v>
      </c>
      <c r="Q81" s="8">
        <v>500</v>
      </c>
      <c r="R81" s="8">
        <v>500</v>
      </c>
      <c r="S81" s="151">
        <f t="shared" si="7"/>
        <v>4500</v>
      </c>
      <c r="T81" s="158">
        <f t="shared" si="10"/>
        <v>450</v>
      </c>
      <c r="U81" s="61">
        <f t="shared" si="8"/>
        <v>700</v>
      </c>
      <c r="V81" s="155">
        <f t="shared" si="9"/>
        <v>800</v>
      </c>
      <c r="W81" s="61"/>
      <c r="X81" s="61"/>
    </row>
    <row r="82" spans="1:24" x14ac:dyDescent="0.3">
      <c r="A82" s="38">
        <v>77</v>
      </c>
      <c r="B82" s="39" t="s">
        <v>80</v>
      </c>
      <c r="C82" s="34">
        <f>BCG!C82</f>
        <v>492804</v>
      </c>
      <c r="D82" s="40">
        <f>BCG!D82</f>
        <v>23900.994000000002</v>
      </c>
      <c r="E82" s="41">
        <f>(BCG!E82/20)*0.11+(BCG!E82/20)</f>
        <v>5995.3932175882346</v>
      </c>
      <c r="F82" s="139">
        <f t="shared" si="6"/>
        <v>500</v>
      </c>
      <c r="G82" s="8"/>
      <c r="H82" s="8">
        <v>200</v>
      </c>
      <c r="I82" s="8">
        <v>500</v>
      </c>
      <c r="J82" s="8">
        <v>500</v>
      </c>
      <c r="K82" s="8">
        <v>500</v>
      </c>
      <c r="L82" s="8">
        <v>500</v>
      </c>
      <c r="M82" s="8">
        <v>500</v>
      </c>
      <c r="N82" s="8">
        <v>500</v>
      </c>
      <c r="O82" s="8">
        <v>500</v>
      </c>
      <c r="P82" s="8">
        <v>500</v>
      </c>
      <c r="Q82" s="8">
        <v>500</v>
      </c>
      <c r="R82" s="8">
        <v>500</v>
      </c>
      <c r="S82" s="151">
        <f t="shared" si="7"/>
        <v>5200</v>
      </c>
      <c r="T82" s="158">
        <f t="shared" si="10"/>
        <v>472.72727272727275</v>
      </c>
      <c r="U82" s="61">
        <f t="shared" si="8"/>
        <v>700</v>
      </c>
      <c r="V82" s="155">
        <f t="shared" si="9"/>
        <v>1500</v>
      </c>
      <c r="W82" s="61"/>
      <c r="X82" s="61"/>
    </row>
    <row r="83" spans="1:24" x14ac:dyDescent="0.3">
      <c r="A83" s="38">
        <v>78</v>
      </c>
      <c r="B83" s="39" t="s">
        <v>81</v>
      </c>
      <c r="C83" s="34">
        <f>BCG!C83</f>
        <v>474144</v>
      </c>
      <c r="D83" s="40">
        <f>BCG!D83</f>
        <v>22995.984</v>
      </c>
      <c r="E83" s="41">
        <f>(BCG!E83/20)*0.11+(BCG!E83/20)</f>
        <v>5768.3779388157482</v>
      </c>
      <c r="F83" s="139">
        <f t="shared" si="6"/>
        <v>500</v>
      </c>
      <c r="G83" s="8"/>
      <c r="H83" s="8">
        <v>200</v>
      </c>
      <c r="I83" s="8">
        <v>0</v>
      </c>
      <c r="J83" s="8">
        <v>0</v>
      </c>
      <c r="K83" s="8">
        <v>0</v>
      </c>
      <c r="L83" s="8">
        <v>0</v>
      </c>
      <c r="M83" s="8">
        <v>500</v>
      </c>
      <c r="N83" s="8">
        <v>500</v>
      </c>
      <c r="O83" s="8">
        <v>0</v>
      </c>
      <c r="P83" s="8">
        <v>500</v>
      </c>
      <c r="Q83" s="8">
        <v>0</v>
      </c>
      <c r="R83" s="8">
        <v>0</v>
      </c>
      <c r="S83" s="151">
        <f t="shared" si="7"/>
        <v>1700</v>
      </c>
      <c r="T83" s="158">
        <f t="shared" si="10"/>
        <v>425</v>
      </c>
      <c r="U83" s="61">
        <f t="shared" si="8"/>
        <v>200</v>
      </c>
      <c r="V83" s="155">
        <f t="shared" si="9"/>
        <v>0</v>
      </c>
      <c r="W83" s="61"/>
      <c r="X83" s="61"/>
    </row>
    <row r="84" spans="1:24" x14ac:dyDescent="0.3">
      <c r="A84" s="38">
        <v>79</v>
      </c>
      <c r="B84" s="39" t="s">
        <v>82</v>
      </c>
      <c r="C84" s="34">
        <f>BCG!C84</f>
        <v>185519</v>
      </c>
      <c r="D84" s="40">
        <f>BCG!D84</f>
        <v>8997.6715000000004</v>
      </c>
      <c r="E84" s="41">
        <f>(BCG!E84/20)*0.11+(BCG!E84/20)</f>
        <v>2257.001473879578</v>
      </c>
      <c r="F84" s="139">
        <f t="shared" si="6"/>
        <v>200</v>
      </c>
      <c r="G84" s="8"/>
      <c r="H84" s="8">
        <v>100</v>
      </c>
      <c r="I84" s="8">
        <v>200</v>
      </c>
      <c r="J84" s="8">
        <v>0</v>
      </c>
      <c r="K84" s="8">
        <v>200</v>
      </c>
      <c r="L84" s="8">
        <v>200</v>
      </c>
      <c r="M84" s="8">
        <v>200</v>
      </c>
      <c r="N84" s="8">
        <v>200</v>
      </c>
      <c r="O84" s="8">
        <v>200</v>
      </c>
      <c r="P84" s="8">
        <v>200</v>
      </c>
      <c r="Q84" s="8">
        <v>0</v>
      </c>
      <c r="R84" s="8">
        <v>0</v>
      </c>
      <c r="S84" s="151">
        <f t="shared" si="7"/>
        <v>1500</v>
      </c>
      <c r="T84" s="158">
        <f t="shared" si="10"/>
        <v>187.5</v>
      </c>
      <c r="U84" s="61">
        <f t="shared" si="8"/>
        <v>300</v>
      </c>
      <c r="V84" s="155">
        <f t="shared" si="9"/>
        <v>400</v>
      </c>
      <c r="W84" s="61"/>
      <c r="X84" s="61"/>
    </row>
    <row r="85" spans="1:24" x14ac:dyDescent="0.3">
      <c r="A85" s="38">
        <v>80</v>
      </c>
      <c r="B85" s="39" t="s">
        <v>83</v>
      </c>
      <c r="C85" s="34">
        <f>BCG!C85</f>
        <v>331266</v>
      </c>
      <c r="D85" s="40">
        <f>BCG!D85</f>
        <v>16066.401</v>
      </c>
      <c r="E85" s="41">
        <f>(BCG!E85/20)*0.11+(BCG!E85/20)</f>
        <v>4030.1416579767692</v>
      </c>
      <c r="F85" s="139">
        <f t="shared" si="6"/>
        <v>400</v>
      </c>
      <c r="G85" s="8"/>
      <c r="H85" s="8">
        <v>200</v>
      </c>
      <c r="I85" s="8">
        <v>400</v>
      </c>
      <c r="J85" s="8">
        <v>400</v>
      </c>
      <c r="K85" s="8">
        <v>400</v>
      </c>
      <c r="L85" s="8">
        <v>400</v>
      </c>
      <c r="M85" s="8">
        <v>400</v>
      </c>
      <c r="N85" s="8">
        <v>400</v>
      </c>
      <c r="O85" s="8">
        <v>400</v>
      </c>
      <c r="P85" s="8">
        <v>500</v>
      </c>
      <c r="Q85" s="8">
        <v>0</v>
      </c>
      <c r="R85" s="8">
        <v>400</v>
      </c>
      <c r="S85" s="151">
        <f t="shared" si="7"/>
        <v>3900</v>
      </c>
      <c r="T85" s="158">
        <f t="shared" si="10"/>
        <v>390</v>
      </c>
      <c r="U85" s="61">
        <f t="shared" si="8"/>
        <v>600</v>
      </c>
      <c r="V85" s="155">
        <f t="shared" si="9"/>
        <v>1200</v>
      </c>
      <c r="W85" s="61"/>
      <c r="X85" s="61"/>
    </row>
    <row r="86" spans="1:24" x14ac:dyDescent="0.3">
      <c r="A86" s="38">
        <v>81</v>
      </c>
      <c r="B86" s="39" t="s">
        <v>84</v>
      </c>
      <c r="C86" s="34">
        <f>BCG!C86</f>
        <v>104539</v>
      </c>
      <c r="D86" s="40">
        <f>BCG!D86</f>
        <v>5070.1414999999997</v>
      </c>
      <c r="E86" s="41">
        <f>(BCG!E86/20)*0.11+(BCG!E86/20)</f>
        <v>1271.8086938690765</v>
      </c>
      <c r="F86" s="139">
        <f t="shared" si="6"/>
        <v>200</v>
      </c>
      <c r="G86" s="8"/>
      <c r="H86" s="8">
        <v>100</v>
      </c>
      <c r="I86" s="8">
        <v>200</v>
      </c>
      <c r="J86" s="8">
        <v>100</v>
      </c>
      <c r="K86" s="8">
        <v>100</v>
      </c>
      <c r="L86" s="8">
        <v>0</v>
      </c>
      <c r="M86" s="8">
        <v>200</v>
      </c>
      <c r="N86" s="8">
        <v>200</v>
      </c>
      <c r="O86" s="8">
        <v>0</v>
      </c>
      <c r="P86" s="8">
        <v>0</v>
      </c>
      <c r="Q86" s="8">
        <v>100</v>
      </c>
      <c r="R86" s="8">
        <v>200</v>
      </c>
      <c r="S86" s="151">
        <f t="shared" si="7"/>
        <v>1200</v>
      </c>
      <c r="T86" s="158">
        <f t="shared" si="10"/>
        <v>150</v>
      </c>
      <c r="U86" s="61">
        <f t="shared" si="8"/>
        <v>300</v>
      </c>
      <c r="V86" s="155">
        <f t="shared" si="9"/>
        <v>200</v>
      </c>
      <c r="W86" s="61"/>
      <c r="X86" s="61"/>
    </row>
    <row r="87" spans="1:24" x14ac:dyDescent="0.3">
      <c r="A87" s="38">
        <v>82</v>
      </c>
      <c r="B87" s="39" t="s">
        <v>85</v>
      </c>
      <c r="C87" s="34">
        <f>BCG!C87</f>
        <v>137489</v>
      </c>
      <c r="D87" s="40">
        <f>BCG!D87</f>
        <v>6668.2165000000005</v>
      </c>
      <c r="E87" s="41">
        <f>(BCG!E87/20)*0.11+(BCG!E87/20)</f>
        <v>1672.6743656565061</v>
      </c>
      <c r="F87" s="139">
        <f t="shared" si="6"/>
        <v>200</v>
      </c>
      <c r="G87" s="8"/>
      <c r="H87" s="8">
        <v>200</v>
      </c>
      <c r="I87" s="8">
        <v>200</v>
      </c>
      <c r="J87" s="8">
        <v>0</v>
      </c>
      <c r="K87" s="8">
        <v>0</v>
      </c>
      <c r="L87" s="8">
        <v>0</v>
      </c>
      <c r="M87" s="8">
        <v>200</v>
      </c>
      <c r="N87" s="8">
        <v>0</v>
      </c>
      <c r="O87" s="8">
        <v>0</v>
      </c>
      <c r="P87" s="8">
        <v>200</v>
      </c>
      <c r="Q87" s="8">
        <v>200</v>
      </c>
      <c r="R87" s="8">
        <v>100</v>
      </c>
      <c r="S87" s="151">
        <f t="shared" si="7"/>
        <v>1100</v>
      </c>
      <c r="T87" s="158">
        <f t="shared" si="10"/>
        <v>183.33333333333334</v>
      </c>
      <c r="U87" s="61">
        <f t="shared" si="8"/>
        <v>400</v>
      </c>
      <c r="V87" s="155">
        <f t="shared" si="9"/>
        <v>0</v>
      </c>
      <c r="W87" s="61"/>
      <c r="X87" s="61"/>
    </row>
    <row r="88" spans="1:24" x14ac:dyDescent="0.3">
      <c r="A88" s="38">
        <v>83</v>
      </c>
      <c r="B88" s="39" t="s">
        <v>86</v>
      </c>
      <c r="C88" s="34">
        <f>BCG!C88</f>
        <v>251512</v>
      </c>
      <c r="D88" s="40">
        <f>BCG!D88</f>
        <v>12198.332</v>
      </c>
      <c r="E88" s="41">
        <f>(BCG!E88/20)*0.11+(BCG!E88/20)</f>
        <v>3059.8642440849749</v>
      </c>
      <c r="F88" s="139">
        <f t="shared" si="6"/>
        <v>300</v>
      </c>
      <c r="G88" s="8"/>
      <c r="H88" s="8">
        <v>100</v>
      </c>
      <c r="I88" s="8">
        <v>300</v>
      </c>
      <c r="J88" s="8">
        <v>300</v>
      </c>
      <c r="K88" s="8">
        <v>300</v>
      </c>
      <c r="L88" s="8">
        <v>300</v>
      </c>
      <c r="M88" s="8">
        <v>300</v>
      </c>
      <c r="N88" s="8">
        <v>300</v>
      </c>
      <c r="O88" s="8">
        <v>300</v>
      </c>
      <c r="P88" s="8">
        <v>300</v>
      </c>
      <c r="Q88" s="8">
        <v>300</v>
      </c>
      <c r="R88" s="8">
        <v>300</v>
      </c>
      <c r="S88" s="151">
        <f t="shared" si="7"/>
        <v>3100</v>
      </c>
      <c r="T88" s="158">
        <f t="shared" si="10"/>
        <v>281.81818181818181</v>
      </c>
      <c r="U88" s="61">
        <f t="shared" si="8"/>
        <v>400</v>
      </c>
      <c r="V88" s="155">
        <f t="shared" si="9"/>
        <v>900</v>
      </c>
      <c r="W88" s="61"/>
      <c r="X88" s="61"/>
    </row>
    <row r="89" spans="1:24" x14ac:dyDescent="0.3">
      <c r="A89" s="38">
        <v>84</v>
      </c>
      <c r="B89" s="39" t="s">
        <v>87</v>
      </c>
      <c r="C89" s="34">
        <f>BCG!C89</f>
        <v>688819</v>
      </c>
      <c r="D89" s="40">
        <f>BCG!D89</f>
        <v>33407.7215</v>
      </c>
      <c r="E89" s="41">
        <f>(BCG!E89/20)*0.11+(BCG!E89/20)</f>
        <v>8380.0877443078989</v>
      </c>
      <c r="F89" s="139">
        <f t="shared" si="6"/>
        <v>700</v>
      </c>
      <c r="G89" s="8"/>
      <c r="H89" s="8">
        <v>300</v>
      </c>
      <c r="I89" s="8">
        <v>600</v>
      </c>
      <c r="J89" s="8">
        <v>500</v>
      </c>
      <c r="K89" s="8">
        <v>700</v>
      </c>
      <c r="L89" s="8">
        <v>400</v>
      </c>
      <c r="M89" s="8">
        <v>700</v>
      </c>
      <c r="N89" s="8">
        <v>700</v>
      </c>
      <c r="O89" s="8">
        <v>700</v>
      </c>
      <c r="P89" s="8">
        <v>700</v>
      </c>
      <c r="Q89" s="8">
        <v>0</v>
      </c>
      <c r="R89" s="8">
        <v>700</v>
      </c>
      <c r="S89" s="151">
        <f t="shared" si="7"/>
        <v>6000</v>
      </c>
      <c r="T89" s="158">
        <f t="shared" si="10"/>
        <v>600</v>
      </c>
      <c r="U89" s="61">
        <f t="shared" si="8"/>
        <v>900</v>
      </c>
      <c r="V89" s="155">
        <f t="shared" si="9"/>
        <v>1600</v>
      </c>
      <c r="W89" s="61"/>
      <c r="X89" s="61"/>
    </row>
    <row r="90" spans="1:24" x14ac:dyDescent="0.3">
      <c r="A90" s="38">
        <v>85</v>
      </c>
      <c r="B90" s="39" t="s">
        <v>88</v>
      </c>
      <c r="C90" s="34">
        <f>BCG!C90</f>
        <v>599817</v>
      </c>
      <c r="D90" s="40">
        <f>BCG!D90</f>
        <v>29091.124500000002</v>
      </c>
      <c r="E90" s="41">
        <f>(BCG!E90/20)*0.11+(BCG!E90/20)</f>
        <v>7297.3002930051725</v>
      </c>
      <c r="F90" s="139">
        <f t="shared" si="6"/>
        <v>700</v>
      </c>
      <c r="G90" s="8"/>
      <c r="H90" s="8">
        <v>200</v>
      </c>
      <c r="I90" s="8">
        <v>700</v>
      </c>
      <c r="J90" s="8">
        <v>700</v>
      </c>
      <c r="K90" s="8">
        <v>700</v>
      </c>
      <c r="L90" s="8">
        <v>0</v>
      </c>
      <c r="M90" s="8">
        <v>700</v>
      </c>
      <c r="N90" s="8">
        <v>500</v>
      </c>
      <c r="O90" s="8">
        <v>300</v>
      </c>
      <c r="P90" s="8">
        <v>700</v>
      </c>
      <c r="Q90" s="8">
        <v>500</v>
      </c>
      <c r="R90" s="8">
        <v>700</v>
      </c>
      <c r="S90" s="151">
        <f t="shared" si="7"/>
        <v>5700</v>
      </c>
      <c r="T90" s="158">
        <f t="shared" si="10"/>
        <v>570</v>
      </c>
      <c r="U90" s="61">
        <f t="shared" si="8"/>
        <v>900</v>
      </c>
      <c r="V90" s="155">
        <f t="shared" si="9"/>
        <v>1400</v>
      </c>
      <c r="W90" s="61"/>
      <c r="X90" s="61"/>
    </row>
    <row r="91" spans="1:24" x14ac:dyDescent="0.3">
      <c r="A91" s="38">
        <v>86</v>
      </c>
      <c r="B91" s="39" t="s">
        <v>89</v>
      </c>
      <c r="C91" s="34">
        <f>BCG!C91</f>
        <v>169691</v>
      </c>
      <c r="D91" s="40">
        <f>BCG!D91</f>
        <v>8230.0135000000009</v>
      </c>
      <c r="E91" s="41">
        <f>(BCG!E91/20)*0.11+(BCG!E91/20)</f>
        <v>2064.4399608886397</v>
      </c>
      <c r="F91" s="139">
        <f t="shared" si="6"/>
        <v>200</v>
      </c>
      <c r="G91" s="8"/>
      <c r="H91" s="8">
        <v>100</v>
      </c>
      <c r="I91" s="8">
        <v>200</v>
      </c>
      <c r="J91" s="8">
        <v>200</v>
      </c>
      <c r="K91" s="8">
        <v>200</v>
      </c>
      <c r="L91" s="8">
        <v>100</v>
      </c>
      <c r="M91" s="8">
        <v>200</v>
      </c>
      <c r="N91" s="8">
        <v>0</v>
      </c>
      <c r="O91" s="8">
        <v>200</v>
      </c>
      <c r="P91" s="8">
        <v>200</v>
      </c>
      <c r="Q91" s="8">
        <v>200</v>
      </c>
      <c r="R91" s="8">
        <v>100</v>
      </c>
      <c r="S91" s="151">
        <f t="shared" si="7"/>
        <v>1700</v>
      </c>
      <c r="T91" s="158">
        <f t="shared" si="10"/>
        <v>170</v>
      </c>
      <c r="U91" s="61">
        <f t="shared" si="8"/>
        <v>300</v>
      </c>
      <c r="V91" s="155">
        <f t="shared" si="9"/>
        <v>500</v>
      </c>
      <c r="W91" s="61"/>
      <c r="X91" s="61"/>
    </row>
    <row r="92" spans="1:24" x14ac:dyDescent="0.3">
      <c r="A92" s="38">
        <v>87</v>
      </c>
      <c r="B92" s="39" t="s">
        <v>90</v>
      </c>
      <c r="C92" s="34">
        <f>BCG!C92</f>
        <v>197703</v>
      </c>
      <c r="D92" s="40">
        <f>BCG!D92</f>
        <v>9588.5954999999994</v>
      </c>
      <c r="E92" s="41">
        <f>(BCG!E92/20)*0.11+(BCG!E92/20)</f>
        <v>2405.2305283578189</v>
      </c>
      <c r="F92" s="139">
        <f t="shared" si="6"/>
        <v>300</v>
      </c>
      <c r="G92" s="8"/>
      <c r="H92" s="8">
        <v>100</v>
      </c>
      <c r="I92" s="8">
        <v>300</v>
      </c>
      <c r="J92" s="8">
        <v>300</v>
      </c>
      <c r="K92" s="8">
        <v>300</v>
      </c>
      <c r="L92" s="8">
        <v>300</v>
      </c>
      <c r="M92" s="8">
        <v>300</v>
      </c>
      <c r="N92" s="8">
        <v>300</v>
      </c>
      <c r="O92" s="8">
        <v>300</v>
      </c>
      <c r="P92" s="8">
        <v>300</v>
      </c>
      <c r="Q92" s="8">
        <v>300</v>
      </c>
      <c r="R92" s="8">
        <v>300</v>
      </c>
      <c r="S92" s="151">
        <f t="shared" si="7"/>
        <v>3100</v>
      </c>
      <c r="T92" s="158">
        <f t="shared" si="10"/>
        <v>281.81818181818181</v>
      </c>
      <c r="U92" s="61">
        <f t="shared" si="8"/>
        <v>400</v>
      </c>
      <c r="V92" s="155">
        <f t="shared" si="9"/>
        <v>900</v>
      </c>
      <c r="W92" s="61"/>
      <c r="X92" s="61"/>
    </row>
    <row r="93" spans="1:24" x14ac:dyDescent="0.3">
      <c r="A93" s="38">
        <v>88</v>
      </c>
      <c r="B93" s="39" t="s">
        <v>91</v>
      </c>
      <c r="C93" s="34">
        <f>BCG!C93</f>
        <v>181863</v>
      </c>
      <c r="D93" s="40">
        <f>BCG!D93</f>
        <v>8820.3554999999997</v>
      </c>
      <c r="E93" s="41">
        <f>(BCG!E93/20)*0.11+(BCG!E93/20)</f>
        <v>2212.5230248339076</v>
      </c>
      <c r="F93" s="139">
        <f t="shared" si="6"/>
        <v>200</v>
      </c>
      <c r="G93" s="8"/>
      <c r="H93" s="8">
        <v>100</v>
      </c>
      <c r="I93" s="8">
        <v>200</v>
      </c>
      <c r="J93" s="8">
        <v>0</v>
      </c>
      <c r="K93" s="8">
        <v>0</v>
      </c>
      <c r="L93" s="8">
        <v>200</v>
      </c>
      <c r="M93" s="8">
        <v>0</v>
      </c>
      <c r="N93" s="8">
        <v>200</v>
      </c>
      <c r="O93" s="8">
        <v>200</v>
      </c>
      <c r="P93" s="8">
        <v>200</v>
      </c>
      <c r="Q93" s="8">
        <v>200</v>
      </c>
      <c r="R93" s="8">
        <v>200</v>
      </c>
      <c r="S93" s="151">
        <f t="shared" si="7"/>
        <v>1500</v>
      </c>
      <c r="T93" s="158">
        <f t="shared" si="10"/>
        <v>187.5</v>
      </c>
      <c r="U93" s="61">
        <f t="shared" si="8"/>
        <v>300</v>
      </c>
      <c r="V93" s="155">
        <f t="shared" si="9"/>
        <v>200</v>
      </c>
      <c r="W93" s="61"/>
      <c r="X93" s="61"/>
    </row>
    <row r="94" spans="1:24" x14ac:dyDescent="0.3">
      <c r="A94" s="38">
        <v>89</v>
      </c>
      <c r="B94" s="39" t="s">
        <v>127</v>
      </c>
      <c r="C94" s="34">
        <f>BCG!C94</f>
        <v>223229</v>
      </c>
      <c r="D94" s="40">
        <f>BCG!D94</f>
        <v>10826.6065</v>
      </c>
      <c r="E94" s="41">
        <f>(BCG!E94/20)*0.11+(BCG!E94/20)</f>
        <v>2715.7767237461626</v>
      </c>
      <c r="F94" s="139">
        <f t="shared" si="6"/>
        <v>300</v>
      </c>
      <c r="G94" s="8"/>
      <c r="H94" s="8">
        <v>100</v>
      </c>
      <c r="I94" s="8">
        <v>300</v>
      </c>
      <c r="J94" s="8">
        <v>0</v>
      </c>
      <c r="K94" s="8">
        <v>300</v>
      </c>
      <c r="L94" s="8">
        <v>0</v>
      </c>
      <c r="M94" s="8">
        <v>300</v>
      </c>
      <c r="N94" s="8">
        <v>300</v>
      </c>
      <c r="O94" s="8">
        <v>300</v>
      </c>
      <c r="P94" s="8">
        <v>300</v>
      </c>
      <c r="Q94" s="8">
        <v>300</v>
      </c>
      <c r="R94" s="8">
        <v>300</v>
      </c>
      <c r="S94" s="151">
        <f t="shared" si="7"/>
        <v>2500</v>
      </c>
      <c r="T94" s="158">
        <f t="shared" si="10"/>
        <v>277.77777777777777</v>
      </c>
      <c r="U94" s="61">
        <f t="shared" si="8"/>
        <v>400</v>
      </c>
      <c r="V94" s="155">
        <f t="shared" si="9"/>
        <v>300</v>
      </c>
      <c r="W94" s="61"/>
      <c r="X94" s="61"/>
    </row>
    <row r="95" spans="1:24" x14ac:dyDescent="0.3">
      <c r="A95" s="38">
        <v>90</v>
      </c>
      <c r="B95" s="39" t="s">
        <v>92</v>
      </c>
      <c r="C95" s="34">
        <f>BCG!C95</f>
        <v>253260</v>
      </c>
      <c r="D95" s="40">
        <f>BCG!D95</f>
        <v>12283.11</v>
      </c>
      <c r="E95" s="41">
        <f>(BCG!E95/20)*0.11+(BCG!E95/20)</f>
        <v>3081.1301983879921</v>
      </c>
      <c r="F95" s="139">
        <f t="shared" si="6"/>
        <v>300</v>
      </c>
      <c r="G95" s="8"/>
      <c r="H95" s="8">
        <v>100</v>
      </c>
      <c r="I95" s="8">
        <v>300</v>
      </c>
      <c r="J95" s="8">
        <v>300</v>
      </c>
      <c r="K95" s="8">
        <v>300</v>
      </c>
      <c r="L95" s="8">
        <v>0</v>
      </c>
      <c r="M95" s="8">
        <v>300</v>
      </c>
      <c r="N95" s="8">
        <v>300</v>
      </c>
      <c r="O95" s="8">
        <v>300</v>
      </c>
      <c r="P95" s="8">
        <v>300</v>
      </c>
      <c r="Q95" s="8">
        <v>300</v>
      </c>
      <c r="R95" s="8">
        <v>300</v>
      </c>
      <c r="S95" s="151">
        <f t="shared" si="7"/>
        <v>2800</v>
      </c>
      <c r="T95" s="158">
        <f t="shared" si="10"/>
        <v>280</v>
      </c>
      <c r="U95" s="61">
        <f t="shared" si="8"/>
        <v>400</v>
      </c>
      <c r="V95" s="155">
        <f t="shared" si="9"/>
        <v>600</v>
      </c>
      <c r="W95" s="61"/>
      <c r="X95" s="61"/>
    </row>
    <row r="96" spans="1:24" x14ac:dyDescent="0.3">
      <c r="A96" s="38">
        <v>91</v>
      </c>
      <c r="B96" s="39" t="s">
        <v>93</v>
      </c>
      <c r="C96" s="34">
        <f>BCG!C96</f>
        <v>145219</v>
      </c>
      <c r="D96" s="40">
        <f>BCG!D96</f>
        <v>7043.1215000000002</v>
      </c>
      <c r="E96" s="41">
        <f>(BCG!E96/20)*0.11+(BCG!E96/20)</f>
        <v>1766.7166006463945</v>
      </c>
      <c r="F96" s="139">
        <f t="shared" si="6"/>
        <v>200</v>
      </c>
      <c r="G96" s="8"/>
      <c r="H96" s="8">
        <v>100</v>
      </c>
      <c r="I96" s="8">
        <v>200</v>
      </c>
      <c r="J96" s="8">
        <v>100</v>
      </c>
      <c r="K96" s="8">
        <v>100</v>
      </c>
      <c r="L96" s="8">
        <v>600</v>
      </c>
      <c r="M96" s="8">
        <v>200</v>
      </c>
      <c r="N96" s="8">
        <v>100</v>
      </c>
      <c r="O96" s="8">
        <v>100</v>
      </c>
      <c r="P96" s="8">
        <v>200</v>
      </c>
      <c r="Q96" s="8">
        <v>100</v>
      </c>
      <c r="R96" s="8">
        <v>100</v>
      </c>
      <c r="S96" s="151">
        <f t="shared" si="7"/>
        <v>1900</v>
      </c>
      <c r="T96" s="158">
        <f t="shared" si="10"/>
        <v>172.72727272727272</v>
      </c>
      <c r="U96" s="61">
        <f t="shared" si="8"/>
        <v>300</v>
      </c>
      <c r="V96" s="155">
        <f t="shared" si="9"/>
        <v>800</v>
      </c>
      <c r="W96" s="61"/>
      <c r="X96" s="61"/>
    </row>
    <row r="97" spans="1:24" x14ac:dyDescent="0.3">
      <c r="A97" s="38">
        <v>92</v>
      </c>
      <c r="B97" s="39" t="s">
        <v>94</v>
      </c>
      <c r="C97" s="34">
        <f>BCG!C97</f>
        <v>385220</v>
      </c>
      <c r="D97" s="40">
        <f>BCG!D97</f>
        <v>18683.170000000002</v>
      </c>
      <c r="E97" s="41">
        <f>(BCG!E97/20)*0.11+(BCG!E97/20)</f>
        <v>4686.5394259773457</v>
      </c>
      <c r="F97" s="139">
        <f t="shared" si="6"/>
        <v>400</v>
      </c>
      <c r="G97" s="8"/>
      <c r="H97" s="8">
        <v>200</v>
      </c>
      <c r="I97" s="8">
        <v>400</v>
      </c>
      <c r="J97" s="8">
        <v>400</v>
      </c>
      <c r="K97" s="8">
        <v>400</v>
      </c>
      <c r="L97" s="8">
        <v>400</v>
      </c>
      <c r="M97" s="8">
        <v>400</v>
      </c>
      <c r="N97" s="8">
        <v>400</v>
      </c>
      <c r="O97" s="8">
        <v>400</v>
      </c>
      <c r="P97" s="8">
        <v>400</v>
      </c>
      <c r="Q97" s="8">
        <v>400</v>
      </c>
      <c r="R97" s="8">
        <v>400</v>
      </c>
      <c r="S97" s="151">
        <f t="shared" si="7"/>
        <v>4200</v>
      </c>
      <c r="T97" s="158">
        <f t="shared" si="10"/>
        <v>381.81818181818181</v>
      </c>
      <c r="U97" s="61">
        <f t="shared" si="8"/>
        <v>600</v>
      </c>
      <c r="V97" s="155">
        <f t="shared" si="9"/>
        <v>1200</v>
      </c>
      <c r="W97" s="61"/>
      <c r="X97" s="61"/>
    </row>
    <row r="98" spans="1:24" x14ac:dyDescent="0.3">
      <c r="A98" s="38">
        <v>93</v>
      </c>
      <c r="B98" s="39" t="s">
        <v>95</v>
      </c>
      <c r="C98" s="34">
        <f>BCG!C98</f>
        <v>142487</v>
      </c>
      <c r="D98" s="40">
        <f>BCG!D98</f>
        <v>6910.6194999999998</v>
      </c>
      <c r="E98" s="41">
        <f>(BCG!E98/20)*0.11+(BCG!E98/20)</f>
        <v>1733.4794226396184</v>
      </c>
      <c r="F98" s="139">
        <f t="shared" si="6"/>
        <v>200</v>
      </c>
      <c r="G98" s="8"/>
      <c r="H98" s="8">
        <v>100</v>
      </c>
      <c r="I98" s="8">
        <v>0</v>
      </c>
      <c r="J98" s="8">
        <v>0</v>
      </c>
      <c r="K98" s="8">
        <v>0</v>
      </c>
      <c r="L98" s="8">
        <v>200</v>
      </c>
      <c r="M98" s="8">
        <v>200</v>
      </c>
      <c r="N98" s="8">
        <v>200</v>
      </c>
      <c r="O98" s="8">
        <v>200</v>
      </c>
      <c r="P98" s="8">
        <v>200</v>
      </c>
      <c r="Q98" s="8">
        <v>0</v>
      </c>
      <c r="R98" s="8">
        <v>200</v>
      </c>
      <c r="S98" s="151">
        <f t="shared" si="7"/>
        <v>1300</v>
      </c>
      <c r="T98" s="158">
        <f t="shared" si="10"/>
        <v>185.71428571428572</v>
      </c>
      <c r="U98" s="61">
        <f t="shared" si="8"/>
        <v>100</v>
      </c>
      <c r="V98" s="155">
        <f t="shared" si="9"/>
        <v>200</v>
      </c>
      <c r="W98" s="61"/>
      <c r="X98" s="61"/>
    </row>
    <row r="99" spans="1:24" x14ac:dyDescent="0.3">
      <c r="A99" s="38">
        <v>94</v>
      </c>
      <c r="B99" s="39" t="s">
        <v>96</v>
      </c>
      <c r="C99" s="34">
        <f>BCG!C99</f>
        <v>66422</v>
      </c>
      <c r="D99" s="40">
        <f>BCG!D99</f>
        <v>3221.4670000000001</v>
      </c>
      <c r="E99" s="41">
        <f>(BCG!E99/20)*0.11+(BCG!E99/20)</f>
        <v>808.08193175916938</v>
      </c>
      <c r="F99" s="139">
        <f t="shared" si="6"/>
        <v>100</v>
      </c>
      <c r="G99" s="8"/>
      <c r="H99" s="8">
        <v>100</v>
      </c>
      <c r="I99" s="8">
        <v>100</v>
      </c>
      <c r="J99" s="8">
        <v>0</v>
      </c>
      <c r="K99" s="8">
        <v>0</v>
      </c>
      <c r="L99" s="8">
        <v>100</v>
      </c>
      <c r="M99" s="8">
        <v>100</v>
      </c>
      <c r="N99" s="8">
        <v>0</v>
      </c>
      <c r="O99" s="8">
        <v>0</v>
      </c>
      <c r="P99" s="8">
        <v>100</v>
      </c>
      <c r="Q99" s="8">
        <v>100</v>
      </c>
      <c r="R99" s="8">
        <v>100</v>
      </c>
      <c r="S99" s="151">
        <f t="shared" si="7"/>
        <v>700</v>
      </c>
      <c r="T99" s="158">
        <f t="shared" si="10"/>
        <v>100</v>
      </c>
      <c r="U99" s="61">
        <f t="shared" si="8"/>
        <v>200</v>
      </c>
      <c r="V99" s="155">
        <f t="shared" si="9"/>
        <v>100</v>
      </c>
      <c r="W99" s="61"/>
      <c r="X99" s="61"/>
    </row>
    <row r="100" spans="1:24" x14ac:dyDescent="0.3">
      <c r="A100" s="38">
        <v>95</v>
      </c>
      <c r="B100" s="39" t="s">
        <v>97</v>
      </c>
      <c r="C100" s="34">
        <f>BCG!C100</f>
        <v>489323</v>
      </c>
      <c r="D100" s="40">
        <f>BCG!D100</f>
        <v>23732.165499999999</v>
      </c>
      <c r="E100" s="41">
        <f>(BCG!E100/20)*0.11+(BCG!E100/20)</f>
        <v>5953.0437971484153</v>
      </c>
      <c r="F100" s="139">
        <f t="shared" si="6"/>
        <v>500</v>
      </c>
      <c r="G100" s="8"/>
      <c r="H100" s="8">
        <v>200</v>
      </c>
      <c r="I100" s="8">
        <v>500</v>
      </c>
      <c r="J100" s="8">
        <v>0</v>
      </c>
      <c r="K100" s="8">
        <v>0</v>
      </c>
      <c r="L100" s="8">
        <v>0</v>
      </c>
      <c r="M100" s="8">
        <v>500</v>
      </c>
      <c r="N100" s="8">
        <v>0</v>
      </c>
      <c r="O100" s="8">
        <v>0</v>
      </c>
      <c r="P100" s="8">
        <v>500</v>
      </c>
      <c r="Q100" s="8">
        <v>0</v>
      </c>
      <c r="R100" s="8">
        <v>0</v>
      </c>
      <c r="S100" s="151">
        <f t="shared" si="7"/>
        <v>1700</v>
      </c>
      <c r="T100" s="158">
        <f t="shared" si="10"/>
        <v>425</v>
      </c>
      <c r="U100" s="61">
        <f t="shared" si="8"/>
        <v>700</v>
      </c>
      <c r="V100" s="155">
        <f t="shared" si="9"/>
        <v>0</v>
      </c>
      <c r="W100" s="61"/>
      <c r="X100" s="61"/>
    </row>
    <row r="101" spans="1:24" x14ac:dyDescent="0.3">
      <c r="A101" s="38">
        <v>96</v>
      </c>
      <c r="B101" s="39" t="s">
        <v>98</v>
      </c>
      <c r="C101" s="34">
        <f>BCG!C101</f>
        <v>128094</v>
      </c>
      <c r="D101" s="40">
        <f>BCG!D101</f>
        <v>6212.5590000000002</v>
      </c>
      <c r="E101" s="41">
        <f>(BCG!E101/20)*0.11+(BCG!E101/20)</f>
        <v>1558.3759442166609</v>
      </c>
      <c r="F101" s="139">
        <f t="shared" si="6"/>
        <v>200</v>
      </c>
      <c r="G101" s="8"/>
      <c r="H101" s="8">
        <v>100</v>
      </c>
      <c r="I101" s="8">
        <v>200</v>
      </c>
      <c r="J101" s="8">
        <v>200</v>
      </c>
      <c r="K101" s="8">
        <v>200</v>
      </c>
      <c r="L101" s="8">
        <v>200</v>
      </c>
      <c r="M101" s="8">
        <v>200</v>
      </c>
      <c r="N101" s="8">
        <v>200</v>
      </c>
      <c r="O101" s="8">
        <v>0</v>
      </c>
      <c r="P101" s="8">
        <v>200</v>
      </c>
      <c r="Q101" s="8">
        <v>100</v>
      </c>
      <c r="R101" s="8">
        <v>200</v>
      </c>
      <c r="S101" s="151">
        <f t="shared" si="7"/>
        <v>1800</v>
      </c>
      <c r="T101" s="158">
        <f t="shared" si="10"/>
        <v>180</v>
      </c>
      <c r="U101" s="61">
        <f t="shared" si="8"/>
        <v>300</v>
      </c>
      <c r="V101" s="155">
        <f t="shared" si="9"/>
        <v>600</v>
      </c>
      <c r="W101" s="61"/>
      <c r="X101" s="61"/>
    </row>
    <row r="102" spans="1:24" x14ac:dyDescent="0.3">
      <c r="A102" s="38">
        <v>97</v>
      </c>
      <c r="B102" s="39" t="s">
        <v>99</v>
      </c>
      <c r="C102" s="34">
        <f>BCG!C102</f>
        <v>105617</v>
      </c>
      <c r="D102" s="40">
        <f>BCG!D102</f>
        <v>5122.4245000000001</v>
      </c>
      <c r="E102" s="41">
        <f>(BCG!E102/20)*0.11+(BCG!E102/20)</f>
        <v>1284.9235100811204</v>
      </c>
      <c r="F102" s="139">
        <f t="shared" si="6"/>
        <v>200</v>
      </c>
      <c r="G102" s="8"/>
      <c r="H102" s="8">
        <v>100</v>
      </c>
      <c r="I102" s="8">
        <v>200</v>
      </c>
      <c r="J102" s="8">
        <v>200</v>
      </c>
      <c r="K102" s="8">
        <v>200</v>
      </c>
      <c r="L102" s="8">
        <v>200</v>
      </c>
      <c r="M102" s="8">
        <v>300</v>
      </c>
      <c r="N102" s="8">
        <v>200</v>
      </c>
      <c r="O102" s="8">
        <v>200</v>
      </c>
      <c r="P102" s="8">
        <v>200</v>
      </c>
      <c r="Q102" s="8">
        <v>200</v>
      </c>
      <c r="R102" s="8">
        <v>200</v>
      </c>
      <c r="S102" s="151">
        <f t="shared" si="7"/>
        <v>2200</v>
      </c>
      <c r="T102" s="158">
        <f t="shared" si="10"/>
        <v>200</v>
      </c>
      <c r="U102" s="61">
        <f t="shared" si="8"/>
        <v>300</v>
      </c>
      <c r="V102" s="155">
        <f t="shared" si="9"/>
        <v>600</v>
      </c>
      <c r="W102" s="61"/>
      <c r="X102" s="61"/>
    </row>
    <row r="103" spans="1:24" x14ac:dyDescent="0.3">
      <c r="A103" s="38">
        <v>98</v>
      </c>
      <c r="B103" s="39" t="s">
        <v>100</v>
      </c>
      <c r="C103" s="34">
        <f>BCG!C103</f>
        <v>388011</v>
      </c>
      <c r="D103" s="40">
        <f>BCG!D103</f>
        <v>18818.533500000001</v>
      </c>
      <c r="E103" s="41">
        <f>(BCG!E103/20)*0.11+(BCG!E103/20)</f>
        <v>4720.4943907712359</v>
      </c>
      <c r="F103" s="139">
        <f t="shared" si="6"/>
        <v>400</v>
      </c>
      <c r="G103" s="8"/>
      <c r="H103" s="8">
        <v>200</v>
      </c>
      <c r="I103" s="8">
        <v>300</v>
      </c>
      <c r="J103" s="8">
        <v>300</v>
      </c>
      <c r="K103" s="8">
        <v>300</v>
      </c>
      <c r="L103" s="8">
        <v>300</v>
      </c>
      <c r="M103" s="8">
        <v>400</v>
      </c>
      <c r="N103" s="8">
        <v>200</v>
      </c>
      <c r="O103" s="8">
        <v>200</v>
      </c>
      <c r="P103" s="8">
        <v>400</v>
      </c>
      <c r="Q103" s="8">
        <v>400</v>
      </c>
      <c r="R103" s="8">
        <v>0</v>
      </c>
      <c r="S103" s="151">
        <f t="shared" si="7"/>
        <v>3000</v>
      </c>
      <c r="T103" s="158">
        <f t="shared" si="10"/>
        <v>300</v>
      </c>
      <c r="U103" s="61">
        <f t="shared" si="8"/>
        <v>500</v>
      </c>
      <c r="V103" s="155">
        <f t="shared" si="9"/>
        <v>900</v>
      </c>
      <c r="W103" s="61"/>
      <c r="X103" s="61"/>
    </row>
    <row r="104" spans="1:24" x14ac:dyDescent="0.3">
      <c r="A104" s="38">
        <v>99</v>
      </c>
      <c r="B104" s="39" t="s">
        <v>101</v>
      </c>
      <c r="C104" s="34">
        <f>BCG!C104</f>
        <v>183723</v>
      </c>
      <c r="D104" s="40">
        <f>BCG!D104</f>
        <v>8910.5655000000006</v>
      </c>
      <c r="E104" s="41">
        <f>(BCG!E104/20)*0.11+(BCG!E104/20)</f>
        <v>2235.1515574446703</v>
      </c>
      <c r="F104" s="139">
        <f t="shared" si="6"/>
        <v>200</v>
      </c>
      <c r="G104" s="8"/>
      <c r="H104" s="8">
        <v>500</v>
      </c>
      <c r="I104" s="8">
        <v>200</v>
      </c>
      <c r="J104" s="8">
        <v>200</v>
      </c>
      <c r="K104" s="8">
        <v>200</v>
      </c>
      <c r="L104" s="8">
        <v>200</v>
      </c>
      <c r="M104" s="8">
        <v>1000</v>
      </c>
      <c r="N104" s="8">
        <v>200</v>
      </c>
      <c r="O104" s="8">
        <v>200</v>
      </c>
      <c r="P104" s="8">
        <v>200</v>
      </c>
      <c r="Q104" s="8">
        <v>200</v>
      </c>
      <c r="R104" s="8">
        <v>200</v>
      </c>
      <c r="S104" s="151">
        <f t="shared" si="7"/>
        <v>3300</v>
      </c>
      <c r="T104" s="158">
        <f t="shared" si="10"/>
        <v>300</v>
      </c>
      <c r="U104" s="61">
        <f t="shared" si="8"/>
        <v>700</v>
      </c>
      <c r="V104" s="155">
        <f t="shared" si="9"/>
        <v>600</v>
      </c>
      <c r="W104" s="61"/>
      <c r="X104" s="61"/>
    </row>
    <row r="105" spans="1:24" x14ac:dyDescent="0.3">
      <c r="A105" s="38">
        <v>100</v>
      </c>
      <c r="B105" s="39" t="s">
        <v>102</v>
      </c>
      <c r="C105" s="34">
        <f>BCG!C105</f>
        <v>386074</v>
      </c>
      <c r="D105" s="40">
        <f>BCG!D105</f>
        <v>18724.589</v>
      </c>
      <c r="E105" s="41">
        <f>(BCG!E105/20)*0.11+(BCG!E105/20)</f>
        <v>4696.9290855738991</v>
      </c>
      <c r="F105" s="139">
        <f t="shared" si="6"/>
        <v>400</v>
      </c>
      <c r="G105" s="8"/>
      <c r="H105" s="8">
        <v>200</v>
      </c>
      <c r="I105" s="8">
        <v>0</v>
      </c>
      <c r="J105" s="8">
        <v>400</v>
      </c>
      <c r="K105" s="8">
        <v>0</v>
      </c>
      <c r="L105" s="8">
        <v>0</v>
      </c>
      <c r="M105" s="8">
        <v>400</v>
      </c>
      <c r="N105" s="8">
        <v>400</v>
      </c>
      <c r="O105" s="8">
        <v>300</v>
      </c>
      <c r="P105" s="8">
        <v>500</v>
      </c>
      <c r="Q105" s="8">
        <v>400</v>
      </c>
      <c r="R105" s="8">
        <v>400</v>
      </c>
      <c r="S105" s="151">
        <f t="shared" si="7"/>
        <v>3000</v>
      </c>
      <c r="T105" s="158">
        <f t="shared" si="10"/>
        <v>375</v>
      </c>
      <c r="U105" s="61">
        <f t="shared" si="8"/>
        <v>200</v>
      </c>
      <c r="V105" s="155">
        <f t="shared" si="9"/>
        <v>400</v>
      </c>
      <c r="W105" s="61"/>
      <c r="X105" s="61"/>
    </row>
    <row r="106" spans="1:24" x14ac:dyDescent="0.3">
      <c r="A106" s="38">
        <v>101</v>
      </c>
      <c r="B106" s="39" t="s">
        <v>103</v>
      </c>
      <c r="C106" s="34">
        <f>BCG!C106</f>
        <v>518008</v>
      </c>
      <c r="D106" s="40">
        <f>BCG!D106</f>
        <v>25123.387999999999</v>
      </c>
      <c r="E106" s="41">
        <f>(BCG!E106/20)*0.11+(BCG!E106/20)</f>
        <v>6302.0220003418117</v>
      </c>
      <c r="F106" s="139">
        <f t="shared" si="6"/>
        <v>600</v>
      </c>
      <c r="G106" s="8"/>
      <c r="H106" s="8">
        <v>200</v>
      </c>
      <c r="I106" s="8">
        <v>600</v>
      </c>
      <c r="J106" s="8">
        <v>600</v>
      </c>
      <c r="K106" s="8">
        <v>600</v>
      </c>
      <c r="L106" s="8">
        <v>600</v>
      </c>
      <c r="M106" s="8">
        <v>600</v>
      </c>
      <c r="N106" s="8">
        <v>600</v>
      </c>
      <c r="O106" s="8">
        <v>600</v>
      </c>
      <c r="P106" s="8">
        <v>600</v>
      </c>
      <c r="Q106" s="8">
        <v>600</v>
      </c>
      <c r="R106" s="8">
        <v>600</v>
      </c>
      <c r="S106" s="151">
        <f t="shared" si="7"/>
        <v>6200</v>
      </c>
      <c r="T106" s="158">
        <f t="shared" si="10"/>
        <v>563.63636363636363</v>
      </c>
      <c r="U106" s="61">
        <f t="shared" si="8"/>
        <v>800</v>
      </c>
      <c r="V106" s="155">
        <f t="shared" si="9"/>
        <v>1800</v>
      </c>
      <c r="W106" s="61"/>
      <c r="X106" s="61"/>
    </row>
    <row r="107" spans="1:24" x14ac:dyDescent="0.3">
      <c r="A107" s="38">
        <v>102</v>
      </c>
      <c r="B107" s="39" t="s">
        <v>104</v>
      </c>
      <c r="C107" s="34">
        <f>BCG!C107</f>
        <v>129283</v>
      </c>
      <c r="D107" s="40">
        <f>BCG!D107</f>
        <v>6270.2255000000005</v>
      </c>
      <c r="E107" s="41">
        <f>(BCG!E107/20)*0.11+(BCG!E107/20)</f>
        <v>1572.8411728587021</v>
      </c>
      <c r="F107" s="139">
        <f t="shared" si="6"/>
        <v>200</v>
      </c>
      <c r="G107" s="8"/>
      <c r="H107" s="8">
        <v>100</v>
      </c>
      <c r="I107" s="8">
        <v>200</v>
      </c>
      <c r="J107" s="8">
        <v>200</v>
      </c>
      <c r="K107" s="8">
        <v>0</v>
      </c>
      <c r="L107" s="8">
        <v>100</v>
      </c>
      <c r="M107" s="8">
        <v>0</v>
      </c>
      <c r="N107" s="8">
        <v>200</v>
      </c>
      <c r="O107" s="8">
        <v>0</v>
      </c>
      <c r="P107" s="8">
        <v>200</v>
      </c>
      <c r="Q107" s="8">
        <v>0</v>
      </c>
      <c r="R107" s="8">
        <v>200</v>
      </c>
      <c r="S107" s="151">
        <f t="shared" si="7"/>
        <v>1200</v>
      </c>
      <c r="T107" s="158">
        <f t="shared" si="10"/>
        <v>171.42857142857142</v>
      </c>
      <c r="U107" s="61">
        <f t="shared" si="8"/>
        <v>300</v>
      </c>
      <c r="V107" s="155">
        <f t="shared" si="9"/>
        <v>300</v>
      </c>
      <c r="W107" s="61"/>
      <c r="X107" s="61"/>
    </row>
    <row r="108" spans="1:24" x14ac:dyDescent="0.3">
      <c r="A108" s="38">
        <v>103</v>
      </c>
      <c r="B108" s="39" t="s">
        <v>105</v>
      </c>
      <c r="C108" s="34">
        <f>BCG!C108</f>
        <v>320567</v>
      </c>
      <c r="D108" s="40">
        <f>BCG!D108</f>
        <v>15547.4995</v>
      </c>
      <c r="E108" s="41">
        <f>(BCG!E108/20)*0.11+(BCG!E108/20)</f>
        <v>3899.978931953895</v>
      </c>
      <c r="F108" s="139">
        <f t="shared" si="6"/>
        <v>400</v>
      </c>
      <c r="G108" s="8"/>
      <c r="H108" s="8">
        <v>200</v>
      </c>
      <c r="I108" s="8">
        <v>400</v>
      </c>
      <c r="J108" s="8">
        <v>0</v>
      </c>
      <c r="K108" s="8">
        <v>0</v>
      </c>
      <c r="L108" s="8">
        <v>0</v>
      </c>
      <c r="M108" s="8">
        <v>400</v>
      </c>
      <c r="N108" s="8">
        <v>0</v>
      </c>
      <c r="O108" s="8">
        <v>0</v>
      </c>
      <c r="P108" s="8">
        <v>400</v>
      </c>
      <c r="Q108" s="8">
        <v>0</v>
      </c>
      <c r="R108" s="8">
        <v>0</v>
      </c>
      <c r="S108" s="151">
        <f t="shared" si="7"/>
        <v>1400</v>
      </c>
      <c r="T108" s="158">
        <f t="shared" si="10"/>
        <v>350</v>
      </c>
      <c r="U108" s="61">
        <f t="shared" si="8"/>
        <v>600</v>
      </c>
      <c r="V108" s="155">
        <f t="shared" si="9"/>
        <v>0</v>
      </c>
      <c r="W108" s="61"/>
      <c r="X108" s="61"/>
    </row>
    <row r="109" spans="1:24" x14ac:dyDescent="0.3">
      <c r="A109" s="38">
        <v>104</v>
      </c>
      <c r="B109" s="39" t="s">
        <v>106</v>
      </c>
      <c r="C109" s="34">
        <f>BCG!C109</f>
        <v>252994</v>
      </c>
      <c r="D109" s="40">
        <f>BCG!D109</f>
        <v>12270.209000000001</v>
      </c>
      <c r="E109" s="41">
        <f>(BCG!E109/20)*0.11+(BCG!E109/20)</f>
        <v>3077.8940749070985</v>
      </c>
      <c r="F109" s="139">
        <f t="shared" si="6"/>
        <v>300</v>
      </c>
      <c r="G109" s="8"/>
      <c r="H109" s="8">
        <v>200</v>
      </c>
      <c r="I109" s="8">
        <v>300</v>
      </c>
      <c r="J109" s="8">
        <v>300</v>
      </c>
      <c r="K109" s="8">
        <v>300</v>
      </c>
      <c r="L109" s="8">
        <v>200</v>
      </c>
      <c r="M109" s="8">
        <v>300</v>
      </c>
      <c r="N109" s="8">
        <v>300</v>
      </c>
      <c r="O109" s="8">
        <v>300</v>
      </c>
      <c r="P109" s="8">
        <v>300</v>
      </c>
      <c r="Q109" s="8">
        <v>0</v>
      </c>
      <c r="R109" s="8">
        <v>300</v>
      </c>
      <c r="S109" s="151">
        <f t="shared" si="7"/>
        <v>2800</v>
      </c>
      <c r="T109" s="158">
        <f t="shared" si="10"/>
        <v>280</v>
      </c>
      <c r="U109" s="61">
        <f t="shared" si="8"/>
        <v>500</v>
      </c>
      <c r="V109" s="155">
        <f t="shared" si="9"/>
        <v>800</v>
      </c>
      <c r="W109" s="61"/>
      <c r="X109" s="61"/>
    </row>
    <row r="110" spans="1:24" x14ac:dyDescent="0.3">
      <c r="A110" s="38">
        <v>105</v>
      </c>
      <c r="B110" s="39" t="s">
        <v>107</v>
      </c>
      <c r="C110" s="34">
        <f>BCG!C110</f>
        <v>283630</v>
      </c>
      <c r="D110" s="40">
        <f>BCG!D110</f>
        <v>13756.055</v>
      </c>
      <c r="E110" s="41">
        <f>(BCG!E110/20)*0.11+(BCG!E110/20)</f>
        <v>3450.6079055862992</v>
      </c>
      <c r="F110" s="139">
        <f t="shared" si="6"/>
        <v>300</v>
      </c>
      <c r="G110" s="8"/>
      <c r="H110" s="8">
        <v>100</v>
      </c>
      <c r="I110" s="8">
        <v>0</v>
      </c>
      <c r="J110" s="8">
        <v>0</v>
      </c>
      <c r="K110" s="8">
        <v>0</v>
      </c>
      <c r="L110" s="8">
        <v>0</v>
      </c>
      <c r="M110" s="8">
        <v>300</v>
      </c>
      <c r="N110" s="8">
        <v>300</v>
      </c>
      <c r="O110" s="8">
        <v>200</v>
      </c>
      <c r="P110" s="8">
        <v>0</v>
      </c>
      <c r="Q110" s="8">
        <v>300</v>
      </c>
      <c r="R110" s="8">
        <v>0</v>
      </c>
      <c r="S110" s="151">
        <f t="shared" si="7"/>
        <v>1200</v>
      </c>
      <c r="T110" s="158">
        <f t="shared" si="10"/>
        <v>240</v>
      </c>
      <c r="U110" s="61">
        <f t="shared" si="8"/>
        <v>100</v>
      </c>
      <c r="V110" s="155">
        <f t="shared" si="9"/>
        <v>0</v>
      </c>
      <c r="W110" s="61"/>
      <c r="X110" s="61"/>
    </row>
    <row r="111" spans="1:24" x14ac:dyDescent="0.3">
      <c r="A111" s="38">
        <v>106</v>
      </c>
      <c r="B111" s="39" t="s">
        <v>108</v>
      </c>
      <c r="C111" s="34">
        <f>BCG!C111</f>
        <v>211720</v>
      </c>
      <c r="D111" s="40">
        <f>BCG!D111</f>
        <v>10268.42</v>
      </c>
      <c r="E111" s="41">
        <f>(BCG!E111/20)*0.11+(BCG!E111/20)</f>
        <v>2575.7596367476335</v>
      </c>
      <c r="F111" s="139">
        <f t="shared" si="6"/>
        <v>300</v>
      </c>
      <c r="G111" s="8"/>
      <c r="H111" s="8">
        <v>100</v>
      </c>
      <c r="I111" s="8">
        <v>0</v>
      </c>
      <c r="J111" s="8">
        <v>0</v>
      </c>
      <c r="K111" s="8">
        <v>0</v>
      </c>
      <c r="L111" s="8">
        <v>300</v>
      </c>
      <c r="M111" s="8">
        <v>300</v>
      </c>
      <c r="N111" s="8">
        <v>0</v>
      </c>
      <c r="O111" s="8">
        <v>0</v>
      </c>
      <c r="P111" s="8">
        <v>300</v>
      </c>
      <c r="Q111" s="8">
        <v>300</v>
      </c>
      <c r="R111" s="8">
        <v>0</v>
      </c>
      <c r="S111" s="151">
        <f t="shared" si="7"/>
        <v>1300</v>
      </c>
      <c r="T111" s="158">
        <f t="shared" si="10"/>
        <v>260</v>
      </c>
      <c r="U111" s="61">
        <f t="shared" si="8"/>
        <v>100</v>
      </c>
      <c r="V111" s="155">
        <f t="shared" si="9"/>
        <v>300</v>
      </c>
      <c r="W111" s="61"/>
      <c r="X111" s="61"/>
    </row>
    <row r="112" spans="1:24" x14ac:dyDescent="0.3">
      <c r="A112" s="38">
        <v>107</v>
      </c>
      <c r="B112" s="39" t="s">
        <v>109</v>
      </c>
      <c r="C112" s="34">
        <f>BCG!C112</f>
        <v>246636</v>
      </c>
      <c r="D112" s="40">
        <f>BCG!D112</f>
        <v>11961.846</v>
      </c>
      <c r="E112" s="41">
        <f>(BCG!E112/20)*0.11+(BCG!E112/20)</f>
        <v>3000.5434241870839</v>
      </c>
      <c r="F112" s="139">
        <f t="shared" si="6"/>
        <v>300</v>
      </c>
      <c r="G112" s="8"/>
      <c r="H112" s="8">
        <v>200</v>
      </c>
      <c r="I112" s="8">
        <v>300</v>
      </c>
      <c r="J112" s="8">
        <v>300</v>
      </c>
      <c r="K112" s="8">
        <v>300</v>
      </c>
      <c r="L112" s="8">
        <v>300</v>
      </c>
      <c r="M112" s="8">
        <v>300</v>
      </c>
      <c r="N112" s="8">
        <v>300</v>
      </c>
      <c r="O112" s="8">
        <v>300</v>
      </c>
      <c r="P112" s="8">
        <v>300</v>
      </c>
      <c r="Q112" s="8">
        <v>300</v>
      </c>
      <c r="R112" s="8">
        <v>300</v>
      </c>
      <c r="S112" s="151">
        <f t="shared" si="7"/>
        <v>3200</v>
      </c>
      <c r="T112" s="158">
        <f t="shared" si="10"/>
        <v>290.90909090909093</v>
      </c>
      <c r="U112" s="61">
        <f t="shared" si="8"/>
        <v>500</v>
      </c>
      <c r="V112" s="155">
        <f t="shared" si="9"/>
        <v>900</v>
      </c>
      <c r="W112" s="61"/>
      <c r="X112" s="61"/>
    </row>
    <row r="113" spans="1:24" x14ac:dyDescent="0.3">
      <c r="A113" s="38">
        <v>108</v>
      </c>
      <c r="B113" s="39" t="s">
        <v>110</v>
      </c>
      <c r="C113" s="34">
        <f>BCG!C113</f>
        <v>297154</v>
      </c>
      <c r="D113" s="40">
        <f>BCG!D113</f>
        <v>14411.969000000001</v>
      </c>
      <c r="E113" s="41">
        <f>(BCG!E113/20)*0.11+(BCG!E113/20)</f>
        <v>3615.1392362464876</v>
      </c>
      <c r="F113" s="139">
        <f t="shared" si="6"/>
        <v>400</v>
      </c>
      <c r="G113" s="8"/>
      <c r="H113" s="8">
        <v>100</v>
      </c>
      <c r="I113" s="8">
        <v>400</v>
      </c>
      <c r="J113" s="8">
        <v>400</v>
      </c>
      <c r="K113" s="8">
        <v>400</v>
      </c>
      <c r="L113" s="8">
        <v>400</v>
      </c>
      <c r="M113" s="8">
        <v>400</v>
      </c>
      <c r="N113" s="8">
        <v>300</v>
      </c>
      <c r="O113" s="8">
        <v>100</v>
      </c>
      <c r="P113" s="8">
        <v>400</v>
      </c>
      <c r="Q113" s="8">
        <v>400</v>
      </c>
      <c r="R113" s="8">
        <v>400</v>
      </c>
      <c r="S113" s="151">
        <f t="shared" si="7"/>
        <v>3700</v>
      </c>
      <c r="T113" s="158">
        <f t="shared" si="10"/>
        <v>336.36363636363637</v>
      </c>
      <c r="U113" s="61">
        <f t="shared" si="8"/>
        <v>500</v>
      </c>
      <c r="V113" s="155">
        <f t="shared" si="9"/>
        <v>1200</v>
      </c>
      <c r="W113" s="61"/>
      <c r="X113" s="61"/>
    </row>
    <row r="114" spans="1:24" x14ac:dyDescent="0.3">
      <c r="A114" s="38">
        <v>109</v>
      </c>
      <c r="B114" s="39" t="s">
        <v>111</v>
      </c>
      <c r="C114" s="34">
        <f>BCG!C114</f>
        <v>526378</v>
      </c>
      <c r="D114" s="40">
        <f>BCG!D114</f>
        <v>25529.333000000002</v>
      </c>
      <c r="E114" s="41">
        <f>(BCG!E114/20)*0.11+(BCG!E114/20)</f>
        <v>6403.850397090242</v>
      </c>
      <c r="F114" s="139">
        <f t="shared" si="6"/>
        <v>600</v>
      </c>
      <c r="G114" s="8"/>
      <c r="H114" s="8">
        <v>200</v>
      </c>
      <c r="I114" s="8">
        <v>600</v>
      </c>
      <c r="J114" s="8">
        <v>0</v>
      </c>
      <c r="K114" s="8">
        <v>0</v>
      </c>
      <c r="L114" s="8">
        <v>0</v>
      </c>
      <c r="M114" s="8">
        <v>600</v>
      </c>
      <c r="N114" s="8">
        <v>600</v>
      </c>
      <c r="O114" s="8">
        <v>600</v>
      </c>
      <c r="P114" s="8">
        <v>600</v>
      </c>
      <c r="Q114" s="8">
        <v>600</v>
      </c>
      <c r="R114" s="8">
        <v>600</v>
      </c>
      <c r="S114" s="151">
        <f t="shared" si="7"/>
        <v>4400</v>
      </c>
      <c r="T114" s="158">
        <f t="shared" si="10"/>
        <v>550</v>
      </c>
      <c r="U114" s="61">
        <f t="shared" si="8"/>
        <v>800</v>
      </c>
      <c r="V114" s="155">
        <f t="shared" si="9"/>
        <v>0</v>
      </c>
      <c r="W114" s="61"/>
      <c r="X114" s="61"/>
    </row>
    <row r="115" spans="1:24" x14ac:dyDescent="0.3">
      <c r="A115" s="38">
        <v>110</v>
      </c>
      <c r="B115" s="39" t="s">
        <v>112</v>
      </c>
      <c r="C115" s="34">
        <f>BCG!C115</f>
        <v>2007700</v>
      </c>
      <c r="D115" s="40">
        <f>BCG!D115</f>
        <v>97373.45</v>
      </c>
      <c r="E115" s="41">
        <f>(BCG!E115/20)*0.11+(BCG!E115/20)</f>
        <v>24425.432754100813</v>
      </c>
      <c r="F115" s="139">
        <f t="shared" si="6"/>
        <v>2100</v>
      </c>
      <c r="G115" s="8"/>
      <c r="H115" s="8">
        <v>500</v>
      </c>
      <c r="I115" s="8">
        <v>3100</v>
      </c>
      <c r="J115" s="8">
        <v>1300</v>
      </c>
      <c r="K115" s="8">
        <v>2100</v>
      </c>
      <c r="L115" s="8">
        <v>1000</v>
      </c>
      <c r="M115" s="8">
        <v>2100</v>
      </c>
      <c r="N115" s="8">
        <v>2100</v>
      </c>
      <c r="O115" s="8">
        <v>3100</v>
      </c>
      <c r="P115" s="8">
        <v>2100</v>
      </c>
      <c r="Q115" s="8">
        <v>1500</v>
      </c>
      <c r="R115" s="8">
        <v>3100</v>
      </c>
      <c r="S115" s="151">
        <f t="shared" si="7"/>
        <v>22000</v>
      </c>
      <c r="T115" s="158">
        <f t="shared" si="10"/>
        <v>2000</v>
      </c>
      <c r="U115" s="61">
        <f t="shared" si="8"/>
        <v>3600</v>
      </c>
      <c r="V115" s="155">
        <f t="shared" si="9"/>
        <v>4400</v>
      </c>
      <c r="W115" s="61"/>
      <c r="X115" s="61"/>
    </row>
    <row r="116" spans="1:24" x14ac:dyDescent="0.3">
      <c r="A116" s="38">
        <v>111</v>
      </c>
      <c r="B116" s="39" t="s">
        <v>113</v>
      </c>
      <c r="C116" s="34">
        <f>BCG!C116</f>
        <v>485582</v>
      </c>
      <c r="D116" s="40">
        <f>BCG!D116</f>
        <v>23550.726999999999</v>
      </c>
      <c r="E116" s="41">
        <f>(BCG!E116/20)*0.11+(BCG!E116/20)</f>
        <v>5907.5312484941869</v>
      </c>
      <c r="F116" s="139">
        <f t="shared" si="6"/>
        <v>500</v>
      </c>
      <c r="G116" s="8"/>
      <c r="H116" s="8">
        <v>300</v>
      </c>
      <c r="I116" s="8">
        <v>500</v>
      </c>
      <c r="J116" s="8">
        <v>0</v>
      </c>
      <c r="K116" s="8">
        <v>500</v>
      </c>
      <c r="L116" s="8">
        <v>500</v>
      </c>
      <c r="M116" s="8">
        <v>500</v>
      </c>
      <c r="N116" s="8">
        <v>500</v>
      </c>
      <c r="O116" s="8">
        <v>500</v>
      </c>
      <c r="P116" s="8">
        <v>500</v>
      </c>
      <c r="Q116" s="8">
        <v>500</v>
      </c>
      <c r="R116" s="8">
        <v>500</v>
      </c>
      <c r="S116" s="151">
        <f t="shared" si="7"/>
        <v>4800</v>
      </c>
      <c r="T116" s="158">
        <f t="shared" si="10"/>
        <v>480</v>
      </c>
      <c r="U116" s="61">
        <f t="shared" si="8"/>
        <v>800</v>
      </c>
      <c r="V116" s="155">
        <f t="shared" si="9"/>
        <v>1000</v>
      </c>
      <c r="W116" s="61"/>
      <c r="X116" s="61"/>
    </row>
    <row r="117" spans="1:24" ht="17.25" thickBot="1" x14ac:dyDescent="0.35">
      <c r="A117" s="42">
        <v>112</v>
      </c>
      <c r="B117" s="43" t="s">
        <v>114</v>
      </c>
      <c r="C117" s="34">
        <f>BCG!C117</f>
        <v>240368</v>
      </c>
      <c r="D117" s="44">
        <f>BCG!D117</f>
        <v>11657.848</v>
      </c>
      <c r="E117" s="45">
        <f>(BCG!E117/20)*0.11+(BCG!E117/20)</f>
        <v>2924.287702464364</v>
      </c>
      <c r="F117" s="82">
        <f t="shared" si="6"/>
        <v>300</v>
      </c>
      <c r="G117" s="8"/>
      <c r="H117" s="8">
        <v>100</v>
      </c>
      <c r="I117" s="8">
        <v>300</v>
      </c>
      <c r="J117" s="8">
        <v>200</v>
      </c>
      <c r="K117" s="8">
        <v>200</v>
      </c>
      <c r="L117" s="8">
        <v>300</v>
      </c>
      <c r="M117" s="8">
        <v>300</v>
      </c>
      <c r="N117" s="8">
        <v>300</v>
      </c>
      <c r="O117" s="8">
        <v>300</v>
      </c>
      <c r="P117" s="8">
        <v>300</v>
      </c>
      <c r="Q117" s="8">
        <v>0</v>
      </c>
      <c r="R117" s="8">
        <v>200</v>
      </c>
      <c r="S117" s="151">
        <f t="shared" si="7"/>
        <v>2500</v>
      </c>
      <c r="T117" s="159">
        <f t="shared" si="10"/>
        <v>250</v>
      </c>
      <c r="U117" s="61">
        <f t="shared" si="8"/>
        <v>400</v>
      </c>
      <c r="V117" s="155">
        <f t="shared" si="9"/>
        <v>700</v>
      </c>
      <c r="W117" s="61"/>
      <c r="X117" s="61"/>
    </row>
    <row r="118" spans="1:24" ht="17.25" thickBot="1" x14ac:dyDescent="0.35">
      <c r="A118" s="46"/>
      <c r="B118" s="47"/>
      <c r="C118" s="49">
        <f>SUM(C6:C117)</f>
        <v>34844095</v>
      </c>
      <c r="D118" s="49">
        <f>SUM(D6:D117)</f>
        <v>1689938.6074999992</v>
      </c>
      <c r="E118" s="49">
        <f>SUM(E6:E117)</f>
        <v>423909.00000000029</v>
      </c>
      <c r="F118" s="50">
        <f>SUM(F6:F117)</f>
        <v>40600</v>
      </c>
      <c r="G118" s="10">
        <f t="shared" ref="G118:Q118" si="11">SUM(G6:G117)</f>
        <v>0</v>
      </c>
      <c r="H118" s="11">
        <f t="shared" si="11"/>
        <v>18000</v>
      </c>
      <c r="I118" s="11">
        <f t="shared" si="11"/>
        <v>34000</v>
      </c>
      <c r="J118" s="11">
        <f t="shared" si="11"/>
        <v>22800</v>
      </c>
      <c r="K118" s="11">
        <f t="shared" si="11"/>
        <v>24500</v>
      </c>
      <c r="L118" s="11">
        <f t="shared" si="11"/>
        <v>22700</v>
      </c>
      <c r="M118" s="11">
        <f t="shared" si="11"/>
        <v>40800</v>
      </c>
      <c r="N118" s="11">
        <f>SUM(N6:N117)</f>
        <v>27800</v>
      </c>
      <c r="O118" s="11">
        <f t="shared" si="11"/>
        <v>30800</v>
      </c>
      <c r="P118" s="11">
        <f t="shared" si="11"/>
        <v>40000</v>
      </c>
      <c r="Q118" s="11">
        <f t="shared" si="11"/>
        <v>28600</v>
      </c>
      <c r="R118" s="12">
        <f>SUM(R6:R117)</f>
        <v>31800</v>
      </c>
      <c r="S118" s="150">
        <f>SUM(S6:S117)</f>
        <v>321800</v>
      </c>
      <c r="T118" s="160">
        <f>IFERROR((SUMIF(G118:R118,"&gt;0" )/COUNTIF(G118:R118,"&gt;0")),"")</f>
        <v>29254.545454545456</v>
      </c>
      <c r="U118" s="162">
        <f t="shared" ref="U118:V118" si="12">SUM(G118:I118)</f>
        <v>52000</v>
      </c>
      <c r="V118" s="162">
        <f t="shared" si="12"/>
        <v>74800</v>
      </c>
      <c r="W118" s="162"/>
      <c r="X118" s="164"/>
    </row>
    <row r="119" spans="1:24" x14ac:dyDescent="0.3">
      <c r="F119" s="14"/>
    </row>
  </sheetData>
  <autoFilter ref="B5:F5"/>
  <mergeCells count="2">
    <mergeCell ref="C4:F4"/>
    <mergeCell ref="G4:R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X11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R14" sqref="R14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13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16384" width="9.140625" style="2"/>
  </cols>
  <sheetData>
    <row r="1" spans="1:24" x14ac:dyDescent="0.3">
      <c r="A1" s="15"/>
      <c r="B1" s="16" t="s">
        <v>118</v>
      </c>
      <c r="C1" s="17">
        <v>1.1000000000000001</v>
      </c>
      <c r="D1" s="18"/>
      <c r="E1" s="18"/>
      <c r="F1" s="18"/>
    </row>
    <row r="2" spans="1:24" x14ac:dyDescent="0.3">
      <c r="A2" s="15"/>
      <c r="B2" s="19" t="s">
        <v>121</v>
      </c>
      <c r="C2" s="20">
        <v>1</v>
      </c>
      <c r="D2" s="18"/>
      <c r="E2" s="18"/>
      <c r="F2" s="18"/>
    </row>
    <row r="3" spans="1:24" ht="17.25" thickBot="1" x14ac:dyDescent="0.35">
      <c r="A3" s="21"/>
      <c r="B3" s="22" t="s">
        <v>122</v>
      </c>
      <c r="C3" s="23">
        <v>1</v>
      </c>
      <c r="D3" s="18"/>
      <c r="E3" s="18"/>
      <c r="F3" s="18"/>
      <c r="S3" s="47"/>
      <c r="T3" s="51"/>
      <c r="U3" s="51"/>
      <c r="V3" s="51"/>
      <c r="W3" s="51"/>
      <c r="X3" s="51"/>
    </row>
    <row r="4" spans="1:24" ht="17.25" thickBot="1" x14ac:dyDescent="0.35">
      <c r="A4" s="24"/>
      <c r="B4" s="25"/>
      <c r="C4" s="220" t="s">
        <v>146</v>
      </c>
      <c r="D4" s="221"/>
      <c r="E4" s="221"/>
      <c r="F4" s="222"/>
      <c r="G4" s="217" t="s">
        <v>152</v>
      </c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9"/>
      <c r="S4" s="52"/>
      <c r="T4" s="214" t="s">
        <v>129</v>
      </c>
      <c r="U4" s="215"/>
      <c r="V4" s="215"/>
      <c r="W4" s="215"/>
      <c r="X4" s="216"/>
    </row>
    <row r="5" spans="1:24" s="7" customFormat="1" ht="63.75" customHeight="1" thickBot="1" x14ac:dyDescent="0.3">
      <c r="A5" s="26" t="s">
        <v>0</v>
      </c>
      <c r="B5" s="27" t="s">
        <v>1</v>
      </c>
      <c r="C5" s="79" t="s">
        <v>155</v>
      </c>
      <c r="D5" s="29" t="s">
        <v>2</v>
      </c>
      <c r="E5" s="30" t="s">
        <v>144</v>
      </c>
      <c r="F5" s="31" t="s">
        <v>147</v>
      </c>
      <c r="G5" s="140">
        <v>42005</v>
      </c>
      <c r="H5" s="116">
        <f>G5+31</f>
        <v>42036</v>
      </c>
      <c r="I5" s="116">
        <f t="shared" ref="I5:R5" si="0">H5+31</f>
        <v>42067</v>
      </c>
      <c r="J5" s="116">
        <f t="shared" si="0"/>
        <v>42098</v>
      </c>
      <c r="K5" s="116">
        <f t="shared" si="0"/>
        <v>42129</v>
      </c>
      <c r="L5" s="116">
        <f t="shared" si="0"/>
        <v>42160</v>
      </c>
      <c r="M5" s="116">
        <f t="shared" si="0"/>
        <v>42191</v>
      </c>
      <c r="N5" s="116">
        <f t="shared" si="0"/>
        <v>42222</v>
      </c>
      <c r="O5" s="116">
        <f t="shared" si="0"/>
        <v>42253</v>
      </c>
      <c r="P5" s="116">
        <f t="shared" si="0"/>
        <v>42284</v>
      </c>
      <c r="Q5" s="116">
        <f t="shared" si="0"/>
        <v>42315</v>
      </c>
      <c r="R5" s="116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4" x14ac:dyDescent="0.3">
      <c r="A6" s="32">
        <v>1</v>
      </c>
      <c r="B6" s="33" t="s">
        <v>4</v>
      </c>
      <c r="C6" s="74">
        <f>BCG!C6</f>
        <v>109039</v>
      </c>
      <c r="D6" s="78">
        <f>BCG!D6</f>
        <v>5288.3914999999997</v>
      </c>
      <c r="E6" s="80">
        <f>(BCG!E6)*0.1+(BCG!E6)</f>
        <v>26292.083929859571</v>
      </c>
      <c r="F6" s="138">
        <f>CEILING((E6/12),100)</f>
        <v>2200</v>
      </c>
      <c r="G6" s="8"/>
      <c r="H6" s="213">
        <v>500</v>
      </c>
      <c r="I6" s="8">
        <v>1000</v>
      </c>
      <c r="J6" s="8">
        <v>2000</v>
      </c>
      <c r="K6" s="8">
        <v>0</v>
      </c>
      <c r="L6" s="8">
        <v>0</v>
      </c>
      <c r="M6" s="8">
        <v>2200</v>
      </c>
      <c r="N6" s="8">
        <v>500</v>
      </c>
      <c r="O6" s="8">
        <v>2000</v>
      </c>
      <c r="P6" s="8">
        <v>2200</v>
      </c>
      <c r="Q6" s="8">
        <v>1500</v>
      </c>
      <c r="R6" s="8">
        <v>1500</v>
      </c>
      <c r="S6" s="117">
        <f>SUM(G6:R6)</f>
        <v>13400</v>
      </c>
      <c r="T6" s="57">
        <f>IFERROR((SUMIF(G6:R6,"&gt;0" )/COUNTIF(G6:R6,"&gt;0")),"")</f>
        <v>1488.8888888888889</v>
      </c>
      <c r="U6" s="58">
        <f>SUM(G6:I6)</f>
        <v>1500</v>
      </c>
      <c r="V6" s="58">
        <f>SUM(J6:L6)</f>
        <v>2000</v>
      </c>
      <c r="W6" s="58">
        <f>SUM(M6:O6)</f>
        <v>4700</v>
      </c>
      <c r="X6" s="59">
        <f>SUM(P6:R6)</f>
        <v>5200</v>
      </c>
    </row>
    <row r="7" spans="1:24" x14ac:dyDescent="0.3">
      <c r="A7" s="38">
        <v>2</v>
      </c>
      <c r="B7" s="39" t="s">
        <v>5</v>
      </c>
      <c r="C7" s="81">
        <f>BCG!C7</f>
        <v>232813</v>
      </c>
      <c r="D7" s="35">
        <f>BCG!D7</f>
        <v>11291.4305</v>
      </c>
      <c r="E7" s="41">
        <f>(BCG!E7)*0.1+(BCG!E7)</f>
        <v>56137.152174565046</v>
      </c>
      <c r="F7" s="139">
        <f t="shared" ref="F7:F70" si="1">CEILING((E7/12),100)</f>
        <v>4700</v>
      </c>
      <c r="G7" s="8"/>
      <c r="H7" s="213">
        <v>1100</v>
      </c>
      <c r="I7" s="8">
        <v>4700</v>
      </c>
      <c r="J7" s="8">
        <v>0</v>
      </c>
      <c r="K7" s="8">
        <v>3000</v>
      </c>
      <c r="L7" s="8">
        <v>0</v>
      </c>
      <c r="M7" s="8">
        <v>4700</v>
      </c>
      <c r="N7" s="8">
        <v>0</v>
      </c>
      <c r="O7" s="8">
        <v>0</v>
      </c>
      <c r="P7" s="8">
        <v>4700</v>
      </c>
      <c r="Q7" s="8">
        <v>4700</v>
      </c>
      <c r="R7" s="8">
        <v>0</v>
      </c>
      <c r="S7" s="118">
        <f t="shared" ref="S7:S70" si="2">SUM(G7:R7)</f>
        <v>22900</v>
      </c>
      <c r="T7" s="60">
        <f>IFERROR((SUMIF(G7:R7,"&gt;0" )/COUNTIF(G7:R7,"&gt;0")),"")</f>
        <v>3816.6666666666665</v>
      </c>
      <c r="U7" s="61">
        <f>SUM(G7:I7)</f>
        <v>5800</v>
      </c>
      <c r="V7" s="61">
        <f t="shared" ref="V7:V70" si="3">SUM(J7:L7)</f>
        <v>3000</v>
      </c>
      <c r="W7" s="61">
        <f t="shared" ref="W7:W70" si="4">SUM(M7:O7)</f>
        <v>4700</v>
      </c>
      <c r="X7" s="62">
        <f t="shared" ref="X7:X70" si="5">SUM(P7:R7)</f>
        <v>9400</v>
      </c>
    </row>
    <row r="8" spans="1:24" x14ac:dyDescent="0.3">
      <c r="A8" s="38">
        <v>3</v>
      </c>
      <c r="B8" s="39" t="s">
        <v>6</v>
      </c>
      <c r="C8" s="81">
        <f>BCG!C8</f>
        <v>227486</v>
      </c>
      <c r="D8" s="35">
        <f>BCG!D8</f>
        <v>11033.071</v>
      </c>
      <c r="E8" s="41">
        <f>(BCG!E8)*0.1+(BCG!E8)</f>
        <v>54852.676609910537</v>
      </c>
      <c r="F8" s="139">
        <f t="shared" si="1"/>
        <v>4600</v>
      </c>
      <c r="G8" s="8"/>
      <c r="H8" s="213">
        <v>1100</v>
      </c>
      <c r="I8" s="8">
        <v>0</v>
      </c>
      <c r="J8" s="8">
        <v>1000</v>
      </c>
      <c r="K8" s="8">
        <v>0</v>
      </c>
      <c r="L8" s="8">
        <v>0</v>
      </c>
      <c r="M8" s="8">
        <v>4600</v>
      </c>
      <c r="N8" s="8">
        <v>4600</v>
      </c>
      <c r="O8" s="8">
        <v>0</v>
      </c>
      <c r="P8" s="8">
        <v>4600</v>
      </c>
      <c r="Q8" s="8">
        <v>0</v>
      </c>
      <c r="R8" s="8">
        <v>0</v>
      </c>
      <c r="S8" s="118">
        <f t="shared" si="2"/>
        <v>15900</v>
      </c>
      <c r="T8" s="60">
        <f>IFERROR((SUMIF(G8:R8,"&gt;0" )/COUNTIF(G8:R8,"&gt;0")),"")</f>
        <v>3180</v>
      </c>
      <c r="U8" s="61">
        <f t="shared" ref="U8:U71" si="6">SUM(G8:I8)</f>
        <v>1100</v>
      </c>
      <c r="V8" s="61">
        <f t="shared" si="3"/>
        <v>1000</v>
      </c>
      <c r="W8" s="61">
        <f t="shared" si="4"/>
        <v>9200</v>
      </c>
      <c r="X8" s="62">
        <f t="shared" si="5"/>
        <v>4600</v>
      </c>
    </row>
    <row r="9" spans="1:24" x14ac:dyDescent="0.3">
      <c r="A9" s="38">
        <v>4</v>
      </c>
      <c r="B9" s="39" t="s">
        <v>7</v>
      </c>
      <c r="C9" s="81">
        <f>BCG!C9</f>
        <v>225327</v>
      </c>
      <c r="D9" s="35">
        <f>BCG!D9</f>
        <v>10928.3595</v>
      </c>
      <c r="E9" s="41">
        <f>(BCG!E9)*0.1+(BCG!E9)</f>
        <v>54332.08664481029</v>
      </c>
      <c r="F9" s="139">
        <f t="shared" si="1"/>
        <v>4600</v>
      </c>
      <c r="G9" s="8"/>
      <c r="H9" s="213">
        <v>1100</v>
      </c>
      <c r="I9" s="8">
        <v>0</v>
      </c>
      <c r="J9" s="8">
        <v>1000</v>
      </c>
      <c r="K9" s="8">
        <v>0</v>
      </c>
      <c r="L9" s="8">
        <v>2000</v>
      </c>
      <c r="M9" s="8">
        <v>2000</v>
      </c>
      <c r="N9" s="8">
        <v>3000</v>
      </c>
      <c r="O9" s="8">
        <v>1000</v>
      </c>
      <c r="P9" s="8">
        <v>4600</v>
      </c>
      <c r="Q9" s="8">
        <v>2000</v>
      </c>
      <c r="R9" s="8">
        <v>3000</v>
      </c>
      <c r="S9" s="118">
        <f t="shared" si="2"/>
        <v>19700</v>
      </c>
      <c r="T9" s="60">
        <f t="shared" ref="T9:T72" si="7">IFERROR((SUMIF(G9:R9,"&gt;0" )/COUNTIF(G9:R9,"&gt;0")),"")</f>
        <v>2188.8888888888887</v>
      </c>
      <c r="U9" s="61">
        <f t="shared" si="6"/>
        <v>1100</v>
      </c>
      <c r="V9" s="61">
        <f t="shared" si="3"/>
        <v>3000</v>
      </c>
      <c r="W9" s="61">
        <f t="shared" si="4"/>
        <v>6000</v>
      </c>
      <c r="X9" s="62">
        <f t="shared" si="5"/>
        <v>9600</v>
      </c>
    </row>
    <row r="10" spans="1:24" x14ac:dyDescent="0.3">
      <c r="A10" s="38">
        <v>5</v>
      </c>
      <c r="B10" s="39" t="s">
        <v>8</v>
      </c>
      <c r="C10" s="81">
        <f>BCG!C10</f>
        <v>146904</v>
      </c>
      <c r="D10" s="35">
        <f>BCG!D10</f>
        <v>7124.8440000000001</v>
      </c>
      <c r="E10" s="41">
        <f>(BCG!E10)*0.1+(BCG!E10)</f>
        <v>35422.301173269116</v>
      </c>
      <c r="F10" s="139">
        <f t="shared" si="1"/>
        <v>3000</v>
      </c>
      <c r="G10" s="8"/>
      <c r="H10" s="213">
        <v>700</v>
      </c>
      <c r="I10" s="8">
        <v>0</v>
      </c>
      <c r="J10" s="8">
        <v>300</v>
      </c>
      <c r="K10" s="8">
        <v>0</v>
      </c>
      <c r="L10" s="8">
        <v>900</v>
      </c>
      <c r="M10" s="8">
        <v>3000</v>
      </c>
      <c r="N10" s="8">
        <v>900</v>
      </c>
      <c r="O10" s="8">
        <v>0</v>
      </c>
      <c r="P10" s="8">
        <v>3000</v>
      </c>
      <c r="Q10" s="8">
        <v>0</v>
      </c>
      <c r="R10" s="8">
        <v>0</v>
      </c>
      <c r="S10" s="118">
        <f t="shared" si="2"/>
        <v>8800</v>
      </c>
      <c r="T10" s="60">
        <f t="shared" si="7"/>
        <v>1466.6666666666667</v>
      </c>
      <c r="U10" s="61">
        <f t="shared" si="6"/>
        <v>700</v>
      </c>
      <c r="V10" s="61">
        <f t="shared" si="3"/>
        <v>1200</v>
      </c>
      <c r="W10" s="61">
        <f t="shared" si="4"/>
        <v>3900</v>
      </c>
      <c r="X10" s="62">
        <f t="shared" si="5"/>
        <v>3000</v>
      </c>
    </row>
    <row r="11" spans="1:24" x14ac:dyDescent="0.3">
      <c r="A11" s="38">
        <v>6</v>
      </c>
      <c r="B11" s="39" t="s">
        <v>9</v>
      </c>
      <c r="C11" s="81">
        <f>BCG!C11</f>
        <v>111758</v>
      </c>
      <c r="D11" s="35">
        <f>BCG!D11</f>
        <v>5420.2629999999999</v>
      </c>
      <c r="E11" s="41">
        <f>(BCG!E11)*0.1+(BCG!E11)</f>
        <v>26947.704177709318</v>
      </c>
      <c r="F11" s="139">
        <f t="shared" si="1"/>
        <v>2300</v>
      </c>
      <c r="G11" s="8"/>
      <c r="H11" s="213">
        <v>500</v>
      </c>
      <c r="I11" s="8">
        <v>2300</v>
      </c>
      <c r="J11" s="8">
        <v>0</v>
      </c>
      <c r="K11" s="8">
        <v>100</v>
      </c>
      <c r="L11" s="8">
        <v>0</v>
      </c>
      <c r="M11" s="8">
        <v>2300</v>
      </c>
      <c r="N11" s="8">
        <v>1800</v>
      </c>
      <c r="O11" s="8">
        <v>1800</v>
      </c>
      <c r="P11" s="8">
        <v>800</v>
      </c>
      <c r="Q11" s="8">
        <v>0</v>
      </c>
      <c r="R11" s="8">
        <v>0</v>
      </c>
      <c r="S11" s="118">
        <f t="shared" si="2"/>
        <v>9600</v>
      </c>
      <c r="T11" s="60">
        <f t="shared" si="7"/>
        <v>1371.4285714285713</v>
      </c>
      <c r="U11" s="61">
        <f t="shared" si="6"/>
        <v>2800</v>
      </c>
      <c r="V11" s="61">
        <f t="shared" si="3"/>
        <v>100</v>
      </c>
      <c r="W11" s="61">
        <f t="shared" si="4"/>
        <v>5900</v>
      </c>
      <c r="X11" s="62">
        <f t="shared" si="5"/>
        <v>800</v>
      </c>
    </row>
    <row r="12" spans="1:24" x14ac:dyDescent="0.3">
      <c r="A12" s="38">
        <v>7</v>
      </c>
      <c r="B12" s="39" t="s">
        <v>10</v>
      </c>
      <c r="C12" s="81">
        <f>BCG!C12</f>
        <v>270601</v>
      </c>
      <c r="D12" s="35">
        <f>BCG!D12</f>
        <v>13124.148500000001</v>
      </c>
      <c r="E12" s="41">
        <f>(BCG!E12)*0.1+(BCG!E12)</f>
        <v>65248.802754096534</v>
      </c>
      <c r="F12" s="139">
        <f t="shared" si="1"/>
        <v>5500</v>
      </c>
      <c r="G12" s="8"/>
      <c r="H12" s="213">
        <v>1300</v>
      </c>
      <c r="I12" s="8">
        <v>0</v>
      </c>
      <c r="J12" s="8">
        <v>4000</v>
      </c>
      <c r="K12" s="8">
        <v>2200</v>
      </c>
      <c r="L12" s="8">
        <v>5500</v>
      </c>
      <c r="M12" s="8">
        <v>5500</v>
      </c>
      <c r="N12" s="8">
        <v>0</v>
      </c>
      <c r="O12" s="8">
        <v>0</v>
      </c>
      <c r="P12" s="8">
        <v>0</v>
      </c>
      <c r="Q12" s="8">
        <v>5000</v>
      </c>
      <c r="R12" s="8">
        <v>0</v>
      </c>
      <c r="S12" s="118">
        <f t="shared" si="2"/>
        <v>23500</v>
      </c>
      <c r="T12" s="60">
        <f t="shared" si="7"/>
        <v>3916.6666666666665</v>
      </c>
      <c r="U12" s="61">
        <f t="shared" si="6"/>
        <v>1300</v>
      </c>
      <c r="V12" s="61">
        <f t="shared" si="3"/>
        <v>11700</v>
      </c>
      <c r="W12" s="61">
        <f t="shared" si="4"/>
        <v>5500</v>
      </c>
      <c r="X12" s="62">
        <f t="shared" si="5"/>
        <v>5000</v>
      </c>
    </row>
    <row r="13" spans="1:24" x14ac:dyDescent="0.3">
      <c r="A13" s="38">
        <v>8</v>
      </c>
      <c r="B13" s="39" t="s">
        <v>11</v>
      </c>
      <c r="C13" s="81">
        <f>BCG!C13</f>
        <v>190516</v>
      </c>
      <c r="D13" s="35">
        <f>BCG!D13</f>
        <v>9240.0259999999998</v>
      </c>
      <c r="E13" s="41">
        <f>(BCG!E13)*0.1+(BCG!E13)</f>
        <v>45938.266693395271</v>
      </c>
      <c r="F13" s="139">
        <f t="shared" si="1"/>
        <v>3900</v>
      </c>
      <c r="G13" s="8"/>
      <c r="H13" s="213">
        <v>900</v>
      </c>
      <c r="I13" s="8">
        <v>3900</v>
      </c>
      <c r="J13" s="8">
        <v>0</v>
      </c>
      <c r="K13" s="8">
        <v>900</v>
      </c>
      <c r="L13" s="8">
        <v>3900</v>
      </c>
      <c r="M13" s="8">
        <v>3900</v>
      </c>
      <c r="N13" s="8">
        <v>1000</v>
      </c>
      <c r="O13" s="8">
        <v>500</v>
      </c>
      <c r="P13" s="8">
        <v>3900</v>
      </c>
      <c r="Q13" s="8">
        <v>0</v>
      </c>
      <c r="R13" s="8">
        <v>1000</v>
      </c>
      <c r="S13" s="118">
        <f t="shared" si="2"/>
        <v>19900</v>
      </c>
      <c r="T13" s="60">
        <f t="shared" si="7"/>
        <v>2211.1111111111113</v>
      </c>
      <c r="U13" s="61">
        <f t="shared" si="6"/>
        <v>4800</v>
      </c>
      <c r="V13" s="61">
        <f t="shared" si="3"/>
        <v>4800</v>
      </c>
      <c r="W13" s="61">
        <f t="shared" si="4"/>
        <v>5400</v>
      </c>
      <c r="X13" s="62">
        <f t="shared" si="5"/>
        <v>4900</v>
      </c>
    </row>
    <row r="14" spans="1:24" x14ac:dyDescent="0.3">
      <c r="A14" s="38">
        <v>9</v>
      </c>
      <c r="B14" s="39" t="s">
        <v>12</v>
      </c>
      <c r="C14" s="81">
        <f>BCG!C14</f>
        <v>368786</v>
      </c>
      <c r="D14" s="35">
        <f>BCG!D14</f>
        <v>17886.120999999999</v>
      </c>
      <c r="E14" s="41">
        <f>(BCG!E14)*0.1+(BCG!E14)</f>
        <v>88923.710453665146</v>
      </c>
      <c r="F14" s="139">
        <f t="shared" si="1"/>
        <v>7500</v>
      </c>
      <c r="G14" s="8"/>
      <c r="H14" s="213">
        <v>1700</v>
      </c>
      <c r="I14" s="8">
        <v>6000</v>
      </c>
      <c r="J14" s="8">
        <v>1000</v>
      </c>
      <c r="K14" s="8">
        <v>0</v>
      </c>
      <c r="L14" s="8">
        <v>0</v>
      </c>
      <c r="M14" s="8">
        <v>7500</v>
      </c>
      <c r="N14" s="8">
        <v>0</v>
      </c>
      <c r="O14" s="8">
        <v>6600</v>
      </c>
      <c r="P14" s="8">
        <v>7500</v>
      </c>
      <c r="Q14" s="8">
        <v>0</v>
      </c>
      <c r="R14" s="8">
        <v>1000</v>
      </c>
      <c r="S14" s="118">
        <f t="shared" si="2"/>
        <v>31300</v>
      </c>
      <c r="T14" s="60">
        <f t="shared" si="7"/>
        <v>4471.4285714285716</v>
      </c>
      <c r="U14" s="61">
        <f t="shared" si="6"/>
        <v>7700</v>
      </c>
      <c r="V14" s="61">
        <f t="shared" si="3"/>
        <v>1000</v>
      </c>
      <c r="W14" s="61">
        <f t="shared" si="4"/>
        <v>14100</v>
      </c>
      <c r="X14" s="62">
        <f t="shared" si="5"/>
        <v>8500</v>
      </c>
    </row>
    <row r="15" spans="1:24" x14ac:dyDescent="0.3">
      <c r="A15" s="38">
        <v>10</v>
      </c>
      <c r="B15" s="39" t="s">
        <v>13</v>
      </c>
      <c r="C15" s="81">
        <f>BCG!C15</f>
        <v>785189</v>
      </c>
      <c r="D15" s="35">
        <f>BCG!D15</f>
        <v>38081.666499999999</v>
      </c>
      <c r="E15" s="41">
        <f>(BCG!E15)*0.1+(BCG!E15)</f>
        <v>189329.0940746202</v>
      </c>
      <c r="F15" s="139">
        <f t="shared" si="1"/>
        <v>15800</v>
      </c>
      <c r="G15" s="8"/>
      <c r="H15" s="213">
        <v>3500</v>
      </c>
      <c r="I15" s="8">
        <v>7200</v>
      </c>
      <c r="J15" s="8">
        <v>3000</v>
      </c>
      <c r="K15" s="8">
        <v>0</v>
      </c>
      <c r="L15" s="8">
        <v>0</v>
      </c>
      <c r="M15" s="8">
        <v>15800</v>
      </c>
      <c r="N15" s="8">
        <v>0</v>
      </c>
      <c r="O15" s="8">
        <v>1000</v>
      </c>
      <c r="P15" s="8">
        <v>5000</v>
      </c>
      <c r="Q15" s="8">
        <v>3000</v>
      </c>
      <c r="R15" s="8">
        <v>0</v>
      </c>
      <c r="S15" s="118">
        <f t="shared" si="2"/>
        <v>38500</v>
      </c>
      <c r="T15" s="60">
        <f t="shared" si="7"/>
        <v>5500</v>
      </c>
      <c r="U15" s="61">
        <f t="shared" si="6"/>
        <v>10700</v>
      </c>
      <c r="V15" s="61">
        <f t="shared" si="3"/>
        <v>3000</v>
      </c>
      <c r="W15" s="61">
        <f t="shared" si="4"/>
        <v>16800</v>
      </c>
      <c r="X15" s="62">
        <f t="shared" si="5"/>
        <v>8000</v>
      </c>
    </row>
    <row r="16" spans="1:24" x14ac:dyDescent="0.3">
      <c r="A16" s="38">
        <v>11</v>
      </c>
      <c r="B16" s="39" t="s">
        <v>14</v>
      </c>
      <c r="C16" s="81">
        <f>BCG!C16</f>
        <v>208439</v>
      </c>
      <c r="D16" s="35">
        <f>BCG!D16</f>
        <v>10109.291500000001</v>
      </c>
      <c r="E16" s="41">
        <f>(BCG!E16)*0.1+(BCG!E16)</f>
        <v>50259.95911789361</v>
      </c>
      <c r="F16" s="139">
        <f t="shared" si="1"/>
        <v>4200</v>
      </c>
      <c r="G16" s="8"/>
      <c r="H16" s="213">
        <v>1000</v>
      </c>
      <c r="I16" s="8">
        <v>0</v>
      </c>
      <c r="J16" s="8">
        <v>0</v>
      </c>
      <c r="K16" s="8">
        <v>0</v>
      </c>
      <c r="L16" s="8">
        <v>3000</v>
      </c>
      <c r="M16" s="8">
        <v>4200</v>
      </c>
      <c r="N16" s="8">
        <v>1500</v>
      </c>
      <c r="O16" s="8">
        <v>4200</v>
      </c>
      <c r="P16" s="8">
        <v>4200</v>
      </c>
      <c r="Q16" s="8">
        <v>3000</v>
      </c>
      <c r="R16" s="8">
        <v>3000</v>
      </c>
      <c r="S16" s="118">
        <f t="shared" si="2"/>
        <v>24100</v>
      </c>
      <c r="T16" s="60">
        <f t="shared" si="7"/>
        <v>3012.5</v>
      </c>
      <c r="U16" s="61">
        <f t="shared" si="6"/>
        <v>1000</v>
      </c>
      <c r="V16" s="61">
        <f t="shared" si="3"/>
        <v>3000</v>
      </c>
      <c r="W16" s="61">
        <f t="shared" si="4"/>
        <v>9900</v>
      </c>
      <c r="X16" s="62">
        <f t="shared" si="5"/>
        <v>10200</v>
      </c>
    </row>
    <row r="17" spans="1:24" x14ac:dyDescent="0.3">
      <c r="A17" s="38">
        <v>12</v>
      </c>
      <c r="B17" s="39" t="s">
        <v>15</v>
      </c>
      <c r="C17" s="81">
        <f>BCG!C17</f>
        <v>211683</v>
      </c>
      <c r="D17" s="35">
        <f>BCG!D17</f>
        <v>10266.6255</v>
      </c>
      <c r="E17" s="41">
        <f>(BCG!E17)*0.1+(BCG!E17)</f>
        <v>51042.170255820994</v>
      </c>
      <c r="F17" s="139">
        <f t="shared" si="1"/>
        <v>4300</v>
      </c>
      <c r="G17" s="8"/>
      <c r="H17" s="213">
        <v>1000</v>
      </c>
      <c r="I17" s="8">
        <v>4300</v>
      </c>
      <c r="J17" s="8">
        <v>0</v>
      </c>
      <c r="K17" s="8">
        <v>1000</v>
      </c>
      <c r="L17" s="8">
        <v>2000</v>
      </c>
      <c r="M17" s="8">
        <v>4300</v>
      </c>
      <c r="N17" s="8">
        <v>2000</v>
      </c>
      <c r="O17" s="8">
        <v>2000</v>
      </c>
      <c r="P17" s="8">
        <v>4300</v>
      </c>
      <c r="Q17" s="8">
        <v>0</v>
      </c>
      <c r="R17" s="8">
        <v>2000</v>
      </c>
      <c r="S17" s="118">
        <f t="shared" si="2"/>
        <v>22900</v>
      </c>
      <c r="T17" s="60">
        <f t="shared" si="7"/>
        <v>2544.4444444444443</v>
      </c>
      <c r="U17" s="61">
        <f t="shared" si="6"/>
        <v>5300</v>
      </c>
      <c r="V17" s="61">
        <f t="shared" si="3"/>
        <v>3000</v>
      </c>
      <c r="W17" s="61">
        <f t="shared" si="4"/>
        <v>8300</v>
      </c>
      <c r="X17" s="62">
        <f t="shared" si="5"/>
        <v>6300</v>
      </c>
    </row>
    <row r="18" spans="1:24" x14ac:dyDescent="0.3">
      <c r="A18" s="38">
        <v>13</v>
      </c>
      <c r="B18" s="39" t="s">
        <v>16</v>
      </c>
      <c r="C18" s="81">
        <f>BCG!C18</f>
        <v>390076</v>
      </c>
      <c r="D18" s="35">
        <f>BCG!D18</f>
        <v>18918.686000000002</v>
      </c>
      <c r="E18" s="41">
        <f>(BCG!E18)*0.1+(BCG!E18)</f>
        <v>94057.272453194761</v>
      </c>
      <c r="F18" s="139">
        <f t="shared" si="1"/>
        <v>7900</v>
      </c>
      <c r="G18" s="8"/>
      <c r="H18" s="213">
        <v>1800</v>
      </c>
      <c r="I18" s="8">
        <v>0</v>
      </c>
      <c r="J18" s="8">
        <v>6000</v>
      </c>
      <c r="K18" s="8">
        <v>6000</v>
      </c>
      <c r="L18" s="8">
        <v>6000</v>
      </c>
      <c r="M18" s="8">
        <v>7900</v>
      </c>
      <c r="N18" s="8">
        <v>6000</v>
      </c>
      <c r="O18" s="8">
        <v>6000</v>
      </c>
      <c r="P18" s="8">
        <v>7900</v>
      </c>
      <c r="Q18" s="8">
        <v>7000</v>
      </c>
      <c r="R18" s="8">
        <v>6000</v>
      </c>
      <c r="S18" s="118">
        <f t="shared" si="2"/>
        <v>60600</v>
      </c>
      <c r="T18" s="60">
        <f t="shared" si="7"/>
        <v>6060</v>
      </c>
      <c r="U18" s="61">
        <f t="shared" si="6"/>
        <v>1800</v>
      </c>
      <c r="V18" s="61">
        <f t="shared" si="3"/>
        <v>18000</v>
      </c>
      <c r="W18" s="61">
        <f t="shared" si="4"/>
        <v>19900</v>
      </c>
      <c r="X18" s="62">
        <f t="shared" si="5"/>
        <v>20900</v>
      </c>
    </row>
    <row r="19" spans="1:24" x14ac:dyDescent="0.3">
      <c r="A19" s="38">
        <v>14</v>
      </c>
      <c r="B19" s="39" t="s">
        <v>17</v>
      </c>
      <c r="C19" s="81">
        <f>BCG!C19</f>
        <v>124044</v>
      </c>
      <c r="D19" s="35">
        <f>BCG!D19</f>
        <v>6016.134</v>
      </c>
      <c r="E19" s="41">
        <f>(BCG!E19)*0.1+(BCG!E19)</f>
        <v>29910.172131031108</v>
      </c>
      <c r="F19" s="139">
        <f t="shared" si="1"/>
        <v>2500</v>
      </c>
      <c r="G19" s="8"/>
      <c r="H19" s="213">
        <v>600</v>
      </c>
      <c r="I19" s="8">
        <v>2500</v>
      </c>
      <c r="J19" s="8">
        <v>1000</v>
      </c>
      <c r="K19" s="8">
        <v>0</v>
      </c>
      <c r="L19" s="8">
        <v>900</v>
      </c>
      <c r="M19" s="8">
        <v>2500</v>
      </c>
      <c r="N19" s="8">
        <v>0</v>
      </c>
      <c r="O19" s="8">
        <v>1400</v>
      </c>
      <c r="P19" s="8">
        <v>2500</v>
      </c>
      <c r="Q19" s="8">
        <v>1400</v>
      </c>
      <c r="R19" s="8">
        <v>1400</v>
      </c>
      <c r="S19" s="118">
        <f t="shared" si="2"/>
        <v>14200</v>
      </c>
      <c r="T19" s="60">
        <f t="shared" si="7"/>
        <v>1577.7777777777778</v>
      </c>
      <c r="U19" s="61">
        <f t="shared" si="6"/>
        <v>3100</v>
      </c>
      <c r="V19" s="61">
        <f t="shared" si="3"/>
        <v>1900</v>
      </c>
      <c r="W19" s="61">
        <f t="shared" si="4"/>
        <v>3900</v>
      </c>
      <c r="X19" s="62">
        <f t="shared" si="5"/>
        <v>5300</v>
      </c>
    </row>
    <row r="20" spans="1:24" x14ac:dyDescent="0.3">
      <c r="A20" s="38">
        <v>15</v>
      </c>
      <c r="B20" s="39" t="s">
        <v>18</v>
      </c>
      <c r="C20" s="81">
        <f>BCG!C20</f>
        <v>436406</v>
      </c>
      <c r="D20" s="35">
        <f>BCG!D20</f>
        <v>21165.690999999999</v>
      </c>
      <c r="E20" s="41">
        <f>(BCG!E20)*0.1+(BCG!E20)</f>
        <v>105228.61709566574</v>
      </c>
      <c r="F20" s="139">
        <f t="shared" si="1"/>
        <v>8800</v>
      </c>
      <c r="G20" s="8"/>
      <c r="H20" s="213">
        <v>2000</v>
      </c>
      <c r="I20" s="8">
        <v>3000</v>
      </c>
      <c r="J20" s="8">
        <v>3600</v>
      </c>
      <c r="K20" s="8">
        <v>0</v>
      </c>
      <c r="L20" s="8">
        <v>7200</v>
      </c>
      <c r="M20" s="8">
        <v>8800</v>
      </c>
      <c r="N20" s="8">
        <v>5400</v>
      </c>
      <c r="O20" s="8">
        <v>8800</v>
      </c>
      <c r="P20" s="8">
        <v>8800</v>
      </c>
      <c r="Q20" s="8">
        <v>8800</v>
      </c>
      <c r="R20" s="8">
        <v>3300</v>
      </c>
      <c r="S20" s="118">
        <f t="shared" si="2"/>
        <v>59700</v>
      </c>
      <c r="T20" s="60">
        <f t="shared" si="7"/>
        <v>5970</v>
      </c>
      <c r="U20" s="61">
        <f t="shared" si="6"/>
        <v>5000</v>
      </c>
      <c r="V20" s="61">
        <f t="shared" si="3"/>
        <v>10800</v>
      </c>
      <c r="W20" s="61">
        <f t="shared" si="4"/>
        <v>23000</v>
      </c>
      <c r="X20" s="62">
        <f t="shared" si="5"/>
        <v>20900</v>
      </c>
    </row>
    <row r="21" spans="1:24" x14ac:dyDescent="0.3">
      <c r="A21" s="38">
        <v>16</v>
      </c>
      <c r="B21" s="39" t="s">
        <v>19</v>
      </c>
      <c r="C21" s="81">
        <f>BCG!C21</f>
        <v>188918</v>
      </c>
      <c r="D21" s="35">
        <f>BCG!D21</f>
        <v>9162.523000000001</v>
      </c>
      <c r="E21" s="41">
        <f>(BCG!E21)*0.1+(BCG!E21)</f>
        <v>45552.948136549421</v>
      </c>
      <c r="F21" s="139">
        <f t="shared" si="1"/>
        <v>3800</v>
      </c>
      <c r="G21" s="8"/>
      <c r="H21" s="213">
        <v>900</v>
      </c>
      <c r="I21" s="8">
        <v>2300</v>
      </c>
      <c r="J21" s="8">
        <v>2000</v>
      </c>
      <c r="K21" s="8">
        <v>1000</v>
      </c>
      <c r="L21" s="8">
        <v>2000</v>
      </c>
      <c r="M21" s="8">
        <v>3800</v>
      </c>
      <c r="N21" s="8">
        <v>2000</v>
      </c>
      <c r="O21" s="8">
        <v>2000</v>
      </c>
      <c r="P21" s="8">
        <v>2600</v>
      </c>
      <c r="Q21" s="8">
        <v>0</v>
      </c>
      <c r="R21" s="8">
        <v>0</v>
      </c>
      <c r="S21" s="118">
        <f t="shared" si="2"/>
        <v>18600</v>
      </c>
      <c r="T21" s="60">
        <f t="shared" si="7"/>
        <v>2066.6666666666665</v>
      </c>
      <c r="U21" s="61">
        <f t="shared" si="6"/>
        <v>3200</v>
      </c>
      <c r="V21" s="61">
        <f t="shared" si="3"/>
        <v>5000</v>
      </c>
      <c r="W21" s="61">
        <f t="shared" si="4"/>
        <v>7800</v>
      </c>
      <c r="X21" s="62">
        <f t="shared" si="5"/>
        <v>2600</v>
      </c>
    </row>
    <row r="22" spans="1:24" x14ac:dyDescent="0.3">
      <c r="A22" s="38">
        <v>17</v>
      </c>
      <c r="B22" s="39" t="s">
        <v>20</v>
      </c>
      <c r="C22" s="81">
        <f>BCG!C22</f>
        <v>151075</v>
      </c>
      <c r="D22" s="35">
        <f>BCG!D22</f>
        <v>7327.1374999999998</v>
      </c>
      <c r="E22" s="41">
        <f>(BCG!E22)*0.1+(BCG!E22)</f>
        <v>36428.035654247884</v>
      </c>
      <c r="F22" s="139">
        <f t="shared" si="1"/>
        <v>3100</v>
      </c>
      <c r="G22" s="8"/>
      <c r="H22" s="213">
        <v>700</v>
      </c>
      <c r="I22" s="8">
        <v>3100</v>
      </c>
      <c r="J22" s="8">
        <v>0</v>
      </c>
      <c r="K22" s="8">
        <v>200</v>
      </c>
      <c r="L22" s="8">
        <v>3000</v>
      </c>
      <c r="M22" s="8">
        <v>3100</v>
      </c>
      <c r="N22" s="8">
        <v>3100</v>
      </c>
      <c r="O22" s="8">
        <v>3100</v>
      </c>
      <c r="P22" s="8">
        <v>3100</v>
      </c>
      <c r="Q22" s="8">
        <v>3000</v>
      </c>
      <c r="R22" s="8">
        <v>1600</v>
      </c>
      <c r="S22" s="118">
        <f t="shared" si="2"/>
        <v>24000</v>
      </c>
      <c r="T22" s="60">
        <f t="shared" si="7"/>
        <v>2400</v>
      </c>
      <c r="U22" s="61">
        <f t="shared" si="6"/>
        <v>3800</v>
      </c>
      <c r="V22" s="61">
        <f t="shared" si="3"/>
        <v>3200</v>
      </c>
      <c r="W22" s="61">
        <f t="shared" si="4"/>
        <v>9300</v>
      </c>
      <c r="X22" s="62">
        <f t="shared" si="5"/>
        <v>7700</v>
      </c>
    </row>
    <row r="23" spans="1:24" x14ac:dyDescent="0.3">
      <c r="A23" s="38">
        <v>18</v>
      </c>
      <c r="B23" s="39" t="s">
        <v>21</v>
      </c>
      <c r="C23" s="81">
        <f>BCG!C23</f>
        <v>89253</v>
      </c>
      <c r="D23" s="35">
        <f>BCG!D23</f>
        <v>4328.7705000000005</v>
      </c>
      <c r="E23" s="41">
        <f>(BCG!E23)*0.1+(BCG!E23)</f>
        <v>21521.174689714295</v>
      </c>
      <c r="F23" s="139">
        <f t="shared" si="1"/>
        <v>1800</v>
      </c>
      <c r="G23" s="8"/>
      <c r="H23" s="213">
        <v>400</v>
      </c>
      <c r="I23" s="8">
        <v>1000</v>
      </c>
      <c r="J23" s="8">
        <v>0</v>
      </c>
      <c r="K23" s="8">
        <v>4400</v>
      </c>
      <c r="L23" s="8">
        <v>1800</v>
      </c>
      <c r="M23" s="8">
        <v>1800</v>
      </c>
      <c r="N23" s="8">
        <v>1800</v>
      </c>
      <c r="O23" s="8">
        <v>1800</v>
      </c>
      <c r="P23" s="8">
        <v>1800</v>
      </c>
      <c r="Q23" s="8">
        <v>0</v>
      </c>
      <c r="R23" s="8">
        <v>900</v>
      </c>
      <c r="S23" s="118">
        <f t="shared" si="2"/>
        <v>15700</v>
      </c>
      <c r="T23" s="60">
        <f t="shared" si="7"/>
        <v>1744.4444444444443</v>
      </c>
      <c r="U23" s="61">
        <f t="shared" si="6"/>
        <v>1400</v>
      </c>
      <c r="V23" s="61">
        <f t="shared" si="3"/>
        <v>6200</v>
      </c>
      <c r="W23" s="61">
        <f t="shared" si="4"/>
        <v>5400</v>
      </c>
      <c r="X23" s="62">
        <f t="shared" si="5"/>
        <v>2700</v>
      </c>
    </row>
    <row r="24" spans="1:24" x14ac:dyDescent="0.3">
      <c r="A24" s="38">
        <v>19</v>
      </c>
      <c r="B24" s="39" t="s">
        <v>22</v>
      </c>
      <c r="C24" s="81">
        <f>BCG!C24</f>
        <v>177322</v>
      </c>
      <c r="D24" s="35">
        <f>BCG!D24</f>
        <v>8600.1170000000002</v>
      </c>
      <c r="E24" s="41">
        <f>(BCG!E24)*0.1+(BCG!E24)</f>
        <v>42756.856781615381</v>
      </c>
      <c r="F24" s="139">
        <f t="shared" si="1"/>
        <v>3600</v>
      </c>
      <c r="G24" s="8"/>
      <c r="H24" s="213">
        <v>800</v>
      </c>
      <c r="I24" s="8">
        <v>0</v>
      </c>
      <c r="J24" s="8">
        <v>0</v>
      </c>
      <c r="K24" s="8">
        <v>0</v>
      </c>
      <c r="L24" s="8">
        <v>0</v>
      </c>
      <c r="M24" s="8">
        <v>3600</v>
      </c>
      <c r="N24" s="8">
        <v>0</v>
      </c>
      <c r="O24" s="8">
        <v>0</v>
      </c>
      <c r="P24" s="8">
        <v>3600</v>
      </c>
      <c r="Q24" s="8">
        <v>0</v>
      </c>
      <c r="R24" s="8">
        <v>0</v>
      </c>
      <c r="S24" s="118">
        <f t="shared" si="2"/>
        <v>8000</v>
      </c>
      <c r="T24" s="60">
        <f t="shared" si="7"/>
        <v>2666.6666666666665</v>
      </c>
      <c r="U24" s="61">
        <f t="shared" si="6"/>
        <v>800</v>
      </c>
      <c r="V24" s="61">
        <f t="shared" si="3"/>
        <v>0</v>
      </c>
      <c r="W24" s="61">
        <f t="shared" si="4"/>
        <v>3600</v>
      </c>
      <c r="X24" s="62">
        <f t="shared" si="5"/>
        <v>3600</v>
      </c>
    </row>
    <row r="25" spans="1:24" x14ac:dyDescent="0.3">
      <c r="A25" s="38">
        <v>20</v>
      </c>
      <c r="B25" s="39" t="s">
        <v>23</v>
      </c>
      <c r="C25" s="81">
        <f>BCG!C25</f>
        <v>113569</v>
      </c>
      <c r="D25" s="35">
        <f>BCG!D25</f>
        <v>5508.0965000000006</v>
      </c>
      <c r="E25" s="41">
        <f>(BCG!E25)*0.1+(BCG!E25)</f>
        <v>27384.382467100968</v>
      </c>
      <c r="F25" s="139">
        <f t="shared" si="1"/>
        <v>2300</v>
      </c>
      <c r="G25" s="8"/>
      <c r="H25" s="213">
        <v>600</v>
      </c>
      <c r="I25" s="8">
        <v>2300</v>
      </c>
      <c r="J25" s="8">
        <v>0</v>
      </c>
      <c r="K25" s="8">
        <v>0</v>
      </c>
      <c r="L25" s="8">
        <v>2300</v>
      </c>
      <c r="M25" s="8">
        <v>2300</v>
      </c>
      <c r="N25" s="8">
        <v>0</v>
      </c>
      <c r="O25" s="8">
        <v>0</v>
      </c>
      <c r="P25" s="8">
        <v>2300</v>
      </c>
      <c r="Q25" s="8">
        <v>2300</v>
      </c>
      <c r="R25" s="8">
        <v>0</v>
      </c>
      <c r="S25" s="118">
        <f t="shared" si="2"/>
        <v>12100</v>
      </c>
      <c r="T25" s="60">
        <f t="shared" si="7"/>
        <v>2016.6666666666667</v>
      </c>
      <c r="U25" s="61">
        <f t="shared" si="6"/>
        <v>2900</v>
      </c>
      <c r="V25" s="61">
        <f t="shared" si="3"/>
        <v>2300</v>
      </c>
      <c r="W25" s="61">
        <f t="shared" si="4"/>
        <v>2300</v>
      </c>
      <c r="X25" s="62">
        <f t="shared" si="5"/>
        <v>4600</v>
      </c>
    </row>
    <row r="26" spans="1:24" x14ac:dyDescent="0.3">
      <c r="A26" s="38">
        <v>21</v>
      </c>
      <c r="B26" s="39" t="s">
        <v>24</v>
      </c>
      <c r="C26" s="81">
        <f>BCG!C26</f>
        <v>224145</v>
      </c>
      <c r="D26" s="35">
        <f>BCG!D26</f>
        <v>10871.032500000001</v>
      </c>
      <c r="E26" s="41">
        <f>(BCG!E26)*0.1+(BCG!E26)</f>
        <v>54047.076298006912</v>
      </c>
      <c r="F26" s="139">
        <f t="shared" si="1"/>
        <v>4600</v>
      </c>
      <c r="G26" s="8"/>
      <c r="H26" s="213">
        <v>1000</v>
      </c>
      <c r="I26" s="8">
        <v>1000</v>
      </c>
      <c r="J26" s="8">
        <v>1000</v>
      </c>
      <c r="K26" s="8">
        <v>8500</v>
      </c>
      <c r="L26" s="8">
        <v>3000</v>
      </c>
      <c r="M26" s="8">
        <v>4600</v>
      </c>
      <c r="N26" s="8">
        <v>4600</v>
      </c>
      <c r="O26" s="8">
        <v>0</v>
      </c>
      <c r="P26" s="8">
        <v>0</v>
      </c>
      <c r="Q26" s="8">
        <v>0</v>
      </c>
      <c r="R26" s="8">
        <v>0</v>
      </c>
      <c r="S26" s="118">
        <f t="shared" si="2"/>
        <v>23700</v>
      </c>
      <c r="T26" s="60">
        <f t="shared" si="7"/>
        <v>3385.7142857142858</v>
      </c>
      <c r="U26" s="61">
        <f t="shared" si="6"/>
        <v>2000</v>
      </c>
      <c r="V26" s="61">
        <f t="shared" si="3"/>
        <v>12500</v>
      </c>
      <c r="W26" s="61">
        <f t="shared" si="4"/>
        <v>9200</v>
      </c>
      <c r="X26" s="62">
        <f t="shared" si="5"/>
        <v>0</v>
      </c>
    </row>
    <row r="27" spans="1:24" x14ac:dyDescent="0.3">
      <c r="A27" s="38">
        <v>22</v>
      </c>
      <c r="B27" s="39" t="s">
        <v>25</v>
      </c>
      <c r="C27" s="81">
        <f>BCG!C27</f>
        <v>235621</v>
      </c>
      <c r="D27" s="35">
        <f>BCG!D27</f>
        <v>11427.6185</v>
      </c>
      <c r="E27" s="41">
        <f>(BCG!E27)*0.1+(BCG!E27)</f>
        <v>56814.232592351756</v>
      </c>
      <c r="F27" s="139">
        <f t="shared" si="1"/>
        <v>4800</v>
      </c>
      <c r="G27" s="8"/>
      <c r="H27" s="213">
        <v>1100</v>
      </c>
      <c r="I27" s="8">
        <v>2000</v>
      </c>
      <c r="J27" s="8">
        <v>1000</v>
      </c>
      <c r="K27" s="8">
        <v>6000</v>
      </c>
      <c r="L27" s="8">
        <v>0</v>
      </c>
      <c r="M27" s="8">
        <v>4800</v>
      </c>
      <c r="N27" s="8">
        <v>0</v>
      </c>
      <c r="O27" s="8">
        <v>0</v>
      </c>
      <c r="P27" s="8">
        <v>4800</v>
      </c>
      <c r="Q27" s="8">
        <v>0</v>
      </c>
      <c r="R27" s="8">
        <v>0</v>
      </c>
      <c r="S27" s="118">
        <f t="shared" si="2"/>
        <v>19700</v>
      </c>
      <c r="T27" s="60">
        <f t="shared" si="7"/>
        <v>3283.3333333333335</v>
      </c>
      <c r="U27" s="61">
        <f t="shared" si="6"/>
        <v>3100</v>
      </c>
      <c r="V27" s="61">
        <f t="shared" si="3"/>
        <v>7000</v>
      </c>
      <c r="W27" s="61">
        <f t="shared" si="4"/>
        <v>4800</v>
      </c>
      <c r="X27" s="62">
        <f t="shared" si="5"/>
        <v>4800</v>
      </c>
    </row>
    <row r="28" spans="1:24" x14ac:dyDescent="0.3">
      <c r="A28" s="38">
        <v>23</v>
      </c>
      <c r="B28" s="39" t="s">
        <v>26</v>
      </c>
      <c r="C28" s="81">
        <f>BCG!C28</f>
        <v>325527</v>
      </c>
      <c r="D28" s="35">
        <f>BCG!D28</f>
        <v>15788.059500000001</v>
      </c>
      <c r="E28" s="41">
        <f>(BCG!E28)*0.1+(BCG!E28)</f>
        <v>78492.862236772169</v>
      </c>
      <c r="F28" s="139">
        <f t="shared" si="1"/>
        <v>6600</v>
      </c>
      <c r="G28" s="8"/>
      <c r="H28" s="213">
        <v>1500</v>
      </c>
      <c r="I28" s="8">
        <v>6600</v>
      </c>
      <c r="J28" s="8">
        <v>4500</v>
      </c>
      <c r="K28" s="8">
        <v>10000</v>
      </c>
      <c r="L28" s="8">
        <v>5000</v>
      </c>
      <c r="M28" s="8">
        <v>6600</v>
      </c>
      <c r="N28" s="8">
        <v>3000</v>
      </c>
      <c r="O28" s="8">
        <v>6600</v>
      </c>
      <c r="P28" s="8">
        <v>6600</v>
      </c>
      <c r="Q28" s="8">
        <v>1000</v>
      </c>
      <c r="R28" s="8">
        <v>2000</v>
      </c>
      <c r="S28" s="118">
        <f t="shared" si="2"/>
        <v>53400</v>
      </c>
      <c r="T28" s="60">
        <f t="shared" si="7"/>
        <v>4854.545454545455</v>
      </c>
      <c r="U28" s="61">
        <f t="shared" si="6"/>
        <v>8100</v>
      </c>
      <c r="V28" s="61">
        <f t="shared" si="3"/>
        <v>19500</v>
      </c>
      <c r="W28" s="61">
        <f t="shared" si="4"/>
        <v>16200</v>
      </c>
      <c r="X28" s="62">
        <f t="shared" si="5"/>
        <v>9600</v>
      </c>
    </row>
    <row r="29" spans="1:24" x14ac:dyDescent="0.3">
      <c r="A29" s="38">
        <v>24</v>
      </c>
      <c r="B29" s="39" t="s">
        <v>27</v>
      </c>
      <c r="C29" s="81">
        <f>BCG!C29</f>
        <v>245873</v>
      </c>
      <c r="D29" s="35">
        <f>BCG!D29</f>
        <v>11924.8405</v>
      </c>
      <c r="E29" s="41">
        <f>(BCG!E29)*0.1+(BCG!E29)</f>
        <v>59286.251268687018</v>
      </c>
      <c r="F29" s="139">
        <f t="shared" si="1"/>
        <v>5000</v>
      </c>
      <c r="G29" s="8"/>
      <c r="H29" s="213">
        <v>1100</v>
      </c>
      <c r="I29" s="8">
        <v>2000</v>
      </c>
      <c r="J29" s="8">
        <v>2500</v>
      </c>
      <c r="K29" s="8">
        <v>11900</v>
      </c>
      <c r="L29" s="8">
        <v>2000</v>
      </c>
      <c r="M29" s="8">
        <v>5000</v>
      </c>
      <c r="N29" s="8">
        <v>4500</v>
      </c>
      <c r="O29" s="8">
        <v>5000</v>
      </c>
      <c r="P29" s="8">
        <v>5000</v>
      </c>
      <c r="Q29" s="8">
        <v>5000</v>
      </c>
      <c r="R29" s="8">
        <v>4000</v>
      </c>
      <c r="S29" s="118">
        <f t="shared" si="2"/>
        <v>48000</v>
      </c>
      <c r="T29" s="60">
        <f t="shared" si="7"/>
        <v>4363.636363636364</v>
      </c>
      <c r="U29" s="61">
        <f t="shared" si="6"/>
        <v>3100</v>
      </c>
      <c r="V29" s="61">
        <f t="shared" si="3"/>
        <v>16400</v>
      </c>
      <c r="W29" s="61">
        <f t="shared" si="4"/>
        <v>14500</v>
      </c>
      <c r="X29" s="62">
        <f t="shared" si="5"/>
        <v>14000</v>
      </c>
    </row>
    <row r="30" spans="1:24" x14ac:dyDescent="0.3">
      <c r="A30" s="38">
        <v>25</v>
      </c>
      <c r="B30" s="39" t="s">
        <v>28</v>
      </c>
      <c r="C30" s="81">
        <f>BCG!C30</f>
        <v>100471</v>
      </c>
      <c r="D30" s="35">
        <f>BCG!D30</f>
        <v>4872.8434999999999</v>
      </c>
      <c r="E30" s="41">
        <f>(BCG!E30)*0.1+(BCG!E30)</f>
        <v>24226.12060379242</v>
      </c>
      <c r="F30" s="139">
        <f t="shared" si="1"/>
        <v>2100</v>
      </c>
      <c r="G30" s="8"/>
      <c r="H30" s="213">
        <v>500</v>
      </c>
      <c r="I30" s="8">
        <v>0</v>
      </c>
      <c r="J30" s="8">
        <v>500</v>
      </c>
      <c r="K30" s="8">
        <v>4900</v>
      </c>
      <c r="L30" s="8">
        <v>0</v>
      </c>
      <c r="M30" s="8">
        <v>2100</v>
      </c>
      <c r="N30" s="8">
        <v>0</v>
      </c>
      <c r="O30" s="8">
        <v>0</v>
      </c>
      <c r="P30" s="8">
        <v>2100</v>
      </c>
      <c r="Q30" s="8">
        <v>0</v>
      </c>
      <c r="R30" s="8">
        <v>0</v>
      </c>
      <c r="S30" s="118">
        <f t="shared" si="2"/>
        <v>10100</v>
      </c>
      <c r="T30" s="60">
        <f t="shared" si="7"/>
        <v>2020</v>
      </c>
      <c r="U30" s="61">
        <f t="shared" si="6"/>
        <v>500</v>
      </c>
      <c r="V30" s="61">
        <f t="shared" si="3"/>
        <v>5400</v>
      </c>
      <c r="W30" s="61">
        <f t="shared" si="4"/>
        <v>2100</v>
      </c>
      <c r="X30" s="62">
        <f t="shared" si="5"/>
        <v>2100</v>
      </c>
    </row>
    <row r="31" spans="1:24" x14ac:dyDescent="0.3">
      <c r="A31" s="38">
        <v>26</v>
      </c>
      <c r="B31" s="39" t="s">
        <v>29</v>
      </c>
      <c r="C31" s="81">
        <f>BCG!C31</f>
        <v>89960</v>
      </c>
      <c r="D31" s="35">
        <f>BCG!D31</f>
        <v>4363.0600000000004</v>
      </c>
      <c r="E31" s="41">
        <f>(BCG!E31)*0.1+(BCG!E31)</f>
        <v>21691.650421685525</v>
      </c>
      <c r="F31" s="139">
        <f t="shared" si="1"/>
        <v>1900</v>
      </c>
      <c r="G31" s="8"/>
      <c r="H31" s="213">
        <v>600</v>
      </c>
      <c r="I31" s="8">
        <v>1900</v>
      </c>
      <c r="J31" s="8">
        <v>400</v>
      </c>
      <c r="K31" s="8">
        <v>0</v>
      </c>
      <c r="L31" s="8">
        <v>500</v>
      </c>
      <c r="M31" s="8">
        <v>1900</v>
      </c>
      <c r="N31" s="8">
        <v>500</v>
      </c>
      <c r="O31" s="8">
        <v>500</v>
      </c>
      <c r="P31" s="8">
        <v>1900</v>
      </c>
      <c r="Q31" s="8">
        <v>1000</v>
      </c>
      <c r="R31" s="8">
        <v>1000</v>
      </c>
      <c r="S31" s="118">
        <f t="shared" si="2"/>
        <v>10200</v>
      </c>
      <c r="T31" s="60">
        <f t="shared" si="7"/>
        <v>1020</v>
      </c>
      <c r="U31" s="61">
        <f t="shared" si="6"/>
        <v>2500</v>
      </c>
      <c r="V31" s="61">
        <f t="shared" si="3"/>
        <v>900</v>
      </c>
      <c r="W31" s="61">
        <f t="shared" si="4"/>
        <v>2900</v>
      </c>
      <c r="X31" s="62">
        <f t="shared" si="5"/>
        <v>3900</v>
      </c>
    </row>
    <row r="32" spans="1:24" x14ac:dyDescent="0.3">
      <c r="A32" s="38">
        <v>27</v>
      </c>
      <c r="B32" s="39" t="s">
        <v>30</v>
      </c>
      <c r="C32" s="81">
        <f>BCG!C32</f>
        <v>320468</v>
      </c>
      <c r="D32" s="35">
        <f>BCG!D32</f>
        <v>15542.698</v>
      </c>
      <c r="E32" s="41">
        <f>(BCG!E32)*0.1+(BCG!E32)</f>
        <v>77273.008307433469</v>
      </c>
      <c r="F32" s="139">
        <f t="shared" si="1"/>
        <v>6500</v>
      </c>
      <c r="G32" s="8"/>
      <c r="H32" s="213">
        <v>1500</v>
      </c>
      <c r="I32" s="8">
        <v>6500</v>
      </c>
      <c r="J32" s="8">
        <v>2000</v>
      </c>
      <c r="K32" s="8">
        <v>0</v>
      </c>
      <c r="L32" s="8">
        <v>4500</v>
      </c>
      <c r="M32" s="8">
        <v>6500</v>
      </c>
      <c r="N32" s="8">
        <v>4500</v>
      </c>
      <c r="O32" s="8">
        <v>4500</v>
      </c>
      <c r="P32" s="8">
        <v>6500</v>
      </c>
      <c r="Q32" s="8">
        <v>6500</v>
      </c>
      <c r="R32" s="8">
        <v>3300</v>
      </c>
      <c r="S32" s="118">
        <f t="shared" si="2"/>
        <v>46300</v>
      </c>
      <c r="T32" s="60">
        <f t="shared" si="7"/>
        <v>4630</v>
      </c>
      <c r="U32" s="61">
        <f t="shared" si="6"/>
        <v>8000</v>
      </c>
      <c r="V32" s="61">
        <f t="shared" si="3"/>
        <v>6500</v>
      </c>
      <c r="W32" s="61">
        <f t="shared" si="4"/>
        <v>15500</v>
      </c>
      <c r="X32" s="62">
        <f t="shared" si="5"/>
        <v>16300</v>
      </c>
    </row>
    <row r="33" spans="1:24" x14ac:dyDescent="0.3">
      <c r="A33" s="38">
        <v>28</v>
      </c>
      <c r="B33" s="39" t="s">
        <v>31</v>
      </c>
      <c r="C33" s="81">
        <f>BCG!C33</f>
        <v>182579</v>
      </c>
      <c r="D33" s="35">
        <f>BCG!D33</f>
        <v>8855.0815000000002</v>
      </c>
      <c r="E33" s="41">
        <f>(BCG!E33)*0.1+(BCG!E33)</f>
        <v>44024.453560926202</v>
      </c>
      <c r="F33" s="139">
        <f t="shared" si="1"/>
        <v>3700</v>
      </c>
      <c r="G33" s="8"/>
      <c r="H33" s="213">
        <v>900</v>
      </c>
      <c r="I33" s="8">
        <v>0</v>
      </c>
      <c r="J33" s="8">
        <v>0</v>
      </c>
      <c r="K33" s="8">
        <v>0</v>
      </c>
      <c r="L33" s="8">
        <v>0</v>
      </c>
      <c r="M33" s="8">
        <v>3700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118">
        <f t="shared" si="2"/>
        <v>4600</v>
      </c>
      <c r="T33" s="60">
        <f t="shared" si="7"/>
        <v>2300</v>
      </c>
      <c r="U33" s="61">
        <f t="shared" si="6"/>
        <v>900</v>
      </c>
      <c r="V33" s="61">
        <f t="shared" si="3"/>
        <v>0</v>
      </c>
      <c r="W33" s="61">
        <f t="shared" si="4"/>
        <v>3700</v>
      </c>
      <c r="X33" s="62">
        <f t="shared" si="5"/>
        <v>0</v>
      </c>
    </row>
    <row r="34" spans="1:24" x14ac:dyDescent="0.3">
      <c r="A34" s="38">
        <v>29</v>
      </c>
      <c r="B34" s="39" t="s">
        <v>32</v>
      </c>
      <c r="C34" s="81">
        <f>BCG!C34</f>
        <v>160075</v>
      </c>
      <c r="D34" s="35">
        <f>BCG!D34</f>
        <v>7763.6374999999998</v>
      </c>
      <c r="E34" s="41">
        <f>(BCG!E34)*0.1+(BCG!E34)</f>
        <v>38598.16519843608</v>
      </c>
      <c r="F34" s="139">
        <f t="shared" si="1"/>
        <v>3300</v>
      </c>
      <c r="G34" s="8"/>
      <c r="H34" s="213">
        <v>800</v>
      </c>
      <c r="I34" s="8">
        <v>0</v>
      </c>
      <c r="J34" s="8">
        <v>0</v>
      </c>
      <c r="K34" s="8">
        <v>2000</v>
      </c>
      <c r="L34" s="8">
        <v>0</v>
      </c>
      <c r="M34" s="8">
        <v>3300</v>
      </c>
      <c r="N34" s="8">
        <v>0</v>
      </c>
      <c r="O34" s="8">
        <v>0</v>
      </c>
      <c r="P34" s="8">
        <v>3300</v>
      </c>
      <c r="Q34" s="8">
        <v>0</v>
      </c>
      <c r="R34" s="8">
        <v>0</v>
      </c>
      <c r="S34" s="118">
        <f t="shared" si="2"/>
        <v>9400</v>
      </c>
      <c r="T34" s="60">
        <f t="shared" si="7"/>
        <v>2350</v>
      </c>
      <c r="U34" s="61">
        <f t="shared" si="6"/>
        <v>800</v>
      </c>
      <c r="V34" s="61">
        <f t="shared" si="3"/>
        <v>2000</v>
      </c>
      <c r="W34" s="61">
        <f t="shared" si="4"/>
        <v>3300</v>
      </c>
      <c r="X34" s="62">
        <f t="shared" si="5"/>
        <v>3300</v>
      </c>
    </row>
    <row r="35" spans="1:24" x14ac:dyDescent="0.3">
      <c r="A35" s="38">
        <v>30</v>
      </c>
      <c r="B35" s="39" t="s">
        <v>33</v>
      </c>
      <c r="C35" s="81">
        <f>BCG!C35</f>
        <v>443733</v>
      </c>
      <c r="D35" s="35">
        <f>BCG!D35</f>
        <v>21521.050500000001</v>
      </c>
      <c r="E35" s="41">
        <f>(BCG!E35)*0.1+(BCG!E35)</f>
        <v>106995.34367013986</v>
      </c>
      <c r="F35" s="139">
        <f t="shared" si="1"/>
        <v>9000</v>
      </c>
      <c r="G35" s="8"/>
      <c r="H35" s="213">
        <v>2000</v>
      </c>
      <c r="I35" s="8">
        <v>8000</v>
      </c>
      <c r="J35" s="8">
        <v>9000</v>
      </c>
      <c r="K35" s="8">
        <v>0</v>
      </c>
      <c r="L35" s="8">
        <v>8500</v>
      </c>
      <c r="M35" s="8">
        <v>9000</v>
      </c>
      <c r="N35" s="8">
        <v>8500</v>
      </c>
      <c r="O35" s="8">
        <v>9000</v>
      </c>
      <c r="P35" s="8">
        <v>9000</v>
      </c>
      <c r="Q35" s="8">
        <v>0</v>
      </c>
      <c r="R35" s="8">
        <v>0</v>
      </c>
      <c r="S35" s="118">
        <f t="shared" si="2"/>
        <v>63000</v>
      </c>
      <c r="T35" s="60">
        <f t="shared" si="7"/>
        <v>7875</v>
      </c>
      <c r="U35" s="61">
        <f t="shared" si="6"/>
        <v>10000</v>
      </c>
      <c r="V35" s="61">
        <f t="shared" si="3"/>
        <v>17500</v>
      </c>
      <c r="W35" s="61">
        <f t="shared" si="4"/>
        <v>26500</v>
      </c>
      <c r="X35" s="62">
        <f t="shared" si="5"/>
        <v>9000</v>
      </c>
    </row>
    <row r="36" spans="1:24" x14ac:dyDescent="0.3">
      <c r="A36" s="38">
        <v>31</v>
      </c>
      <c r="B36" s="39" t="s">
        <v>34</v>
      </c>
      <c r="C36" s="81">
        <f>BCG!C36</f>
        <v>573903</v>
      </c>
      <c r="D36" s="35">
        <f>BCG!D36</f>
        <v>27834.2955</v>
      </c>
      <c r="E36" s="41">
        <f>(BCG!E36)*0.1+(BCG!E36)</f>
        <v>138382.65064424841</v>
      </c>
      <c r="F36" s="139">
        <f t="shared" si="1"/>
        <v>11600</v>
      </c>
      <c r="G36" s="8"/>
      <c r="H36" s="213">
        <v>2600</v>
      </c>
      <c r="I36" s="8">
        <v>4500</v>
      </c>
      <c r="J36" s="8">
        <v>3000</v>
      </c>
      <c r="K36" s="8">
        <v>0</v>
      </c>
      <c r="L36" s="8">
        <v>4500</v>
      </c>
      <c r="M36" s="8">
        <v>11600</v>
      </c>
      <c r="N36" s="8">
        <v>0</v>
      </c>
      <c r="O36" s="8">
        <v>0</v>
      </c>
      <c r="P36" s="8">
        <v>2000</v>
      </c>
      <c r="Q36" s="8">
        <v>5000</v>
      </c>
      <c r="R36" s="8">
        <v>0</v>
      </c>
      <c r="S36" s="118">
        <f t="shared" si="2"/>
        <v>33200</v>
      </c>
      <c r="T36" s="60">
        <f t="shared" si="7"/>
        <v>4742.8571428571431</v>
      </c>
      <c r="U36" s="61">
        <f t="shared" si="6"/>
        <v>7100</v>
      </c>
      <c r="V36" s="61">
        <f t="shared" si="3"/>
        <v>7500</v>
      </c>
      <c r="W36" s="61">
        <f t="shared" si="4"/>
        <v>11600</v>
      </c>
      <c r="X36" s="62">
        <f t="shared" si="5"/>
        <v>7000</v>
      </c>
    </row>
    <row r="37" spans="1:24" x14ac:dyDescent="0.3">
      <c r="A37" s="38">
        <v>32</v>
      </c>
      <c r="B37" s="39" t="s">
        <v>35</v>
      </c>
      <c r="C37" s="81">
        <f>BCG!C37</f>
        <v>248083</v>
      </c>
      <c r="D37" s="35">
        <f>BCG!D37</f>
        <v>12032.0255</v>
      </c>
      <c r="E37" s="41">
        <f>(BCG!E37)*0.1+(BCG!E37)</f>
        <v>59819.138634537674</v>
      </c>
      <c r="F37" s="139">
        <f t="shared" si="1"/>
        <v>5000</v>
      </c>
      <c r="G37" s="8"/>
      <c r="H37" s="213">
        <v>1200</v>
      </c>
      <c r="I37" s="8">
        <v>0</v>
      </c>
      <c r="J37" s="8">
        <v>0</v>
      </c>
      <c r="K37" s="8">
        <v>0</v>
      </c>
      <c r="L37" s="8">
        <v>3000</v>
      </c>
      <c r="M37" s="8">
        <v>5000</v>
      </c>
      <c r="N37" s="8">
        <v>5000</v>
      </c>
      <c r="O37" s="8">
        <v>2000</v>
      </c>
      <c r="P37" s="8">
        <v>5000</v>
      </c>
      <c r="Q37" s="8">
        <v>3000</v>
      </c>
      <c r="R37" s="8">
        <v>1000</v>
      </c>
      <c r="S37" s="118">
        <f t="shared" si="2"/>
        <v>25200</v>
      </c>
      <c r="T37" s="60">
        <f t="shared" si="7"/>
        <v>3150</v>
      </c>
      <c r="U37" s="61">
        <f t="shared" si="6"/>
        <v>1200</v>
      </c>
      <c r="V37" s="61">
        <f t="shared" si="3"/>
        <v>3000</v>
      </c>
      <c r="W37" s="61">
        <f t="shared" si="4"/>
        <v>12000</v>
      </c>
      <c r="X37" s="62">
        <f t="shared" si="5"/>
        <v>9000</v>
      </c>
    </row>
    <row r="38" spans="1:24" x14ac:dyDescent="0.3">
      <c r="A38" s="38">
        <v>33</v>
      </c>
      <c r="B38" s="39" t="s">
        <v>36</v>
      </c>
      <c r="C38" s="81">
        <f>BCG!C38</f>
        <v>506388</v>
      </c>
      <c r="D38" s="35">
        <f>BCG!D38</f>
        <v>24559.817999999999</v>
      </c>
      <c r="E38" s="41">
        <f>(BCG!E38)*0.1+(BCG!E38)</f>
        <v>122103.06218026332</v>
      </c>
      <c r="F38" s="139">
        <f t="shared" si="1"/>
        <v>10200</v>
      </c>
      <c r="G38" s="8"/>
      <c r="H38" s="213">
        <v>2300</v>
      </c>
      <c r="I38" s="8">
        <v>3600</v>
      </c>
      <c r="J38" s="8">
        <v>8000</v>
      </c>
      <c r="K38" s="8">
        <v>3000</v>
      </c>
      <c r="L38" s="8">
        <v>8000</v>
      </c>
      <c r="M38" s="8">
        <v>10200</v>
      </c>
      <c r="N38" s="8">
        <v>3000</v>
      </c>
      <c r="O38" s="8">
        <v>10000</v>
      </c>
      <c r="P38" s="8">
        <v>6000</v>
      </c>
      <c r="Q38" s="8">
        <v>0</v>
      </c>
      <c r="R38" s="8">
        <v>0</v>
      </c>
      <c r="S38" s="118">
        <f t="shared" si="2"/>
        <v>54100</v>
      </c>
      <c r="T38" s="60">
        <f t="shared" si="7"/>
        <v>6011.1111111111113</v>
      </c>
      <c r="U38" s="61">
        <f t="shared" si="6"/>
        <v>5900</v>
      </c>
      <c r="V38" s="61">
        <f t="shared" si="3"/>
        <v>19000</v>
      </c>
      <c r="W38" s="61">
        <f t="shared" si="4"/>
        <v>23200</v>
      </c>
      <c r="X38" s="62">
        <f t="shared" si="5"/>
        <v>6000</v>
      </c>
    </row>
    <row r="39" spans="1:24" x14ac:dyDescent="0.3">
      <c r="A39" s="38">
        <v>34</v>
      </c>
      <c r="B39" s="39" t="s">
        <v>37</v>
      </c>
      <c r="C39" s="81">
        <f>BCG!C39</f>
        <v>492116</v>
      </c>
      <c r="D39" s="35">
        <f>BCG!D39</f>
        <v>23867.626</v>
      </c>
      <c r="E39" s="41">
        <f>(BCG!E39)*0.1+(BCG!E39)</f>
        <v>118661.71897419065</v>
      </c>
      <c r="F39" s="139">
        <f t="shared" si="1"/>
        <v>9900</v>
      </c>
      <c r="G39" s="8"/>
      <c r="H39" s="213">
        <v>2200</v>
      </c>
      <c r="I39" s="8">
        <v>3000</v>
      </c>
      <c r="J39" s="8">
        <v>3300</v>
      </c>
      <c r="K39" s="8">
        <v>14400</v>
      </c>
      <c r="L39" s="8">
        <v>3000</v>
      </c>
      <c r="M39" s="8">
        <v>9900</v>
      </c>
      <c r="N39" s="8">
        <v>9900</v>
      </c>
      <c r="O39" s="8">
        <v>6000</v>
      </c>
      <c r="P39" s="8">
        <v>9900</v>
      </c>
      <c r="Q39" s="8">
        <v>8000</v>
      </c>
      <c r="R39" s="8">
        <v>6000</v>
      </c>
      <c r="S39" s="118">
        <f t="shared" si="2"/>
        <v>75600</v>
      </c>
      <c r="T39" s="60">
        <f t="shared" si="7"/>
        <v>6872.727272727273</v>
      </c>
      <c r="U39" s="61">
        <f t="shared" si="6"/>
        <v>5200</v>
      </c>
      <c r="V39" s="61">
        <f t="shared" si="3"/>
        <v>20700</v>
      </c>
      <c r="W39" s="61">
        <f t="shared" si="4"/>
        <v>25800</v>
      </c>
      <c r="X39" s="62">
        <f t="shared" si="5"/>
        <v>23900</v>
      </c>
    </row>
    <row r="40" spans="1:24" x14ac:dyDescent="0.3">
      <c r="A40" s="38">
        <v>35</v>
      </c>
      <c r="B40" s="39" t="s">
        <v>38</v>
      </c>
      <c r="C40" s="81">
        <f>BCG!C40</f>
        <v>468256</v>
      </c>
      <c r="D40" s="35">
        <f>BCG!D40</f>
        <v>22710.416000000001</v>
      </c>
      <c r="E40" s="41">
        <f>(BCG!E40)*0.1+(BCG!E40)</f>
        <v>112908.46442704287</v>
      </c>
      <c r="F40" s="139">
        <f t="shared" si="1"/>
        <v>9500</v>
      </c>
      <c r="G40" s="8"/>
      <c r="H40" s="213">
        <v>2100</v>
      </c>
      <c r="I40" s="8">
        <v>9000</v>
      </c>
      <c r="J40" s="8">
        <v>9000</v>
      </c>
      <c r="K40" s="8">
        <v>5600</v>
      </c>
      <c r="L40" s="8">
        <v>0</v>
      </c>
      <c r="M40" s="8">
        <v>9500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118">
        <f t="shared" si="2"/>
        <v>35200</v>
      </c>
      <c r="T40" s="60">
        <f t="shared" si="7"/>
        <v>7040</v>
      </c>
      <c r="U40" s="61">
        <f t="shared" si="6"/>
        <v>11100</v>
      </c>
      <c r="V40" s="61">
        <f t="shared" si="3"/>
        <v>14600</v>
      </c>
      <c r="W40" s="61">
        <f t="shared" si="4"/>
        <v>9500</v>
      </c>
      <c r="X40" s="62">
        <f t="shared" si="5"/>
        <v>0</v>
      </c>
    </row>
    <row r="41" spans="1:24" x14ac:dyDescent="0.3">
      <c r="A41" s="38">
        <v>36</v>
      </c>
      <c r="B41" s="39" t="s">
        <v>39</v>
      </c>
      <c r="C41" s="81">
        <f>BCG!C41</f>
        <v>169274</v>
      </c>
      <c r="D41" s="35">
        <f>BCG!D41</f>
        <v>8209.7890000000007</v>
      </c>
      <c r="E41" s="41">
        <f>(BCG!E41)*0.1+(BCG!E41)</f>
        <v>40816.278718101326</v>
      </c>
      <c r="F41" s="139">
        <f t="shared" si="1"/>
        <v>3500</v>
      </c>
      <c r="G41" s="8"/>
      <c r="H41" s="213">
        <v>800</v>
      </c>
      <c r="I41" s="8">
        <v>3500</v>
      </c>
      <c r="J41" s="8">
        <v>0</v>
      </c>
      <c r="K41" s="8">
        <v>0</v>
      </c>
      <c r="L41" s="8">
        <v>0</v>
      </c>
      <c r="M41" s="8">
        <v>3500</v>
      </c>
      <c r="N41" s="8">
        <v>0</v>
      </c>
      <c r="O41" s="8">
        <v>3500</v>
      </c>
      <c r="P41" s="8">
        <v>0</v>
      </c>
      <c r="Q41" s="8">
        <v>200</v>
      </c>
      <c r="R41" s="8">
        <v>3500</v>
      </c>
      <c r="S41" s="118">
        <f t="shared" si="2"/>
        <v>15000</v>
      </c>
      <c r="T41" s="60">
        <f t="shared" si="7"/>
        <v>2500</v>
      </c>
      <c r="U41" s="61">
        <f t="shared" si="6"/>
        <v>4300</v>
      </c>
      <c r="V41" s="61">
        <f t="shared" si="3"/>
        <v>0</v>
      </c>
      <c r="W41" s="61">
        <f t="shared" si="4"/>
        <v>7000</v>
      </c>
      <c r="X41" s="62">
        <f t="shared" si="5"/>
        <v>3700</v>
      </c>
    </row>
    <row r="42" spans="1:24" x14ac:dyDescent="0.3">
      <c r="A42" s="38">
        <v>37</v>
      </c>
      <c r="B42" s="39" t="s">
        <v>40</v>
      </c>
      <c r="C42" s="81">
        <f>BCG!C42</f>
        <v>534160</v>
      </c>
      <c r="D42" s="35">
        <f>BCG!D42</f>
        <v>25906.760000000002</v>
      </c>
      <c r="E42" s="41">
        <f>(BCG!E42)*0.1+(BCG!E42)</f>
        <v>128799.59970261826</v>
      </c>
      <c r="F42" s="139">
        <f t="shared" si="1"/>
        <v>10800</v>
      </c>
      <c r="G42" s="8"/>
      <c r="H42" s="213">
        <v>2400</v>
      </c>
      <c r="I42" s="8">
        <v>2000</v>
      </c>
      <c r="J42" s="8">
        <v>0</v>
      </c>
      <c r="K42" s="8">
        <v>1000</v>
      </c>
      <c r="L42" s="8">
        <v>0</v>
      </c>
      <c r="M42" s="8">
        <v>10800</v>
      </c>
      <c r="N42" s="8">
        <v>0</v>
      </c>
      <c r="O42" s="8">
        <v>0</v>
      </c>
      <c r="P42" s="8">
        <v>10800</v>
      </c>
      <c r="Q42" s="8">
        <v>10000</v>
      </c>
      <c r="R42" s="8">
        <v>3600</v>
      </c>
      <c r="S42" s="118">
        <f t="shared" si="2"/>
        <v>40600</v>
      </c>
      <c r="T42" s="60">
        <f t="shared" si="7"/>
        <v>5800</v>
      </c>
      <c r="U42" s="61">
        <f t="shared" si="6"/>
        <v>4400</v>
      </c>
      <c r="V42" s="61">
        <f t="shared" si="3"/>
        <v>1000</v>
      </c>
      <c r="W42" s="61">
        <f t="shared" si="4"/>
        <v>10800</v>
      </c>
      <c r="X42" s="62">
        <f t="shared" si="5"/>
        <v>24400</v>
      </c>
    </row>
    <row r="43" spans="1:24" x14ac:dyDescent="0.3">
      <c r="A43" s="38">
        <v>38</v>
      </c>
      <c r="B43" s="39" t="s">
        <v>41</v>
      </c>
      <c r="C43" s="81">
        <f>BCG!C43</f>
        <v>474216</v>
      </c>
      <c r="D43" s="35">
        <f>BCG!D43</f>
        <v>22999.476000000002</v>
      </c>
      <c r="E43" s="41">
        <f>(BCG!E43)*0.1+(BCG!E43)</f>
        <v>114345.57243630526</v>
      </c>
      <c r="F43" s="139">
        <f t="shared" si="1"/>
        <v>9600</v>
      </c>
      <c r="G43" s="8"/>
      <c r="H43" s="213">
        <v>2200</v>
      </c>
      <c r="I43" s="8">
        <v>2000</v>
      </c>
      <c r="J43" s="8">
        <v>2000</v>
      </c>
      <c r="K43" s="8">
        <v>2000</v>
      </c>
      <c r="L43" s="8">
        <v>9600</v>
      </c>
      <c r="M43" s="8">
        <v>9600</v>
      </c>
      <c r="N43" s="8">
        <v>9600</v>
      </c>
      <c r="O43" s="8">
        <v>0</v>
      </c>
      <c r="P43" s="8">
        <v>9600</v>
      </c>
      <c r="Q43" s="8">
        <v>7000</v>
      </c>
      <c r="R43" s="8">
        <v>7000</v>
      </c>
      <c r="S43" s="118">
        <f t="shared" si="2"/>
        <v>60600</v>
      </c>
      <c r="T43" s="60">
        <f t="shared" si="7"/>
        <v>6060</v>
      </c>
      <c r="U43" s="61">
        <f t="shared" si="6"/>
        <v>4200</v>
      </c>
      <c r="V43" s="61">
        <f t="shared" si="3"/>
        <v>13600</v>
      </c>
      <c r="W43" s="61">
        <f t="shared" si="4"/>
        <v>19200</v>
      </c>
      <c r="X43" s="62">
        <f t="shared" si="5"/>
        <v>23600</v>
      </c>
    </row>
    <row r="44" spans="1:24" x14ac:dyDescent="0.3">
      <c r="A44" s="38">
        <v>39</v>
      </c>
      <c r="B44" s="39" t="s">
        <v>42</v>
      </c>
      <c r="C44" s="81">
        <f>BCG!C44</f>
        <v>213374</v>
      </c>
      <c r="D44" s="35">
        <f>BCG!D44</f>
        <v>10348.639000000001</v>
      </c>
      <c r="E44" s="41">
        <f>(BCG!E44)*0.1+(BCG!E44)</f>
        <v>51449.913484623459</v>
      </c>
      <c r="F44" s="139">
        <f t="shared" si="1"/>
        <v>4300</v>
      </c>
      <c r="G44" s="8"/>
      <c r="H44" s="213">
        <v>1000</v>
      </c>
      <c r="I44" s="8">
        <v>0</v>
      </c>
      <c r="J44" s="8">
        <v>0</v>
      </c>
      <c r="K44" s="8">
        <v>0</v>
      </c>
      <c r="L44" s="8">
        <v>3300</v>
      </c>
      <c r="M44" s="8">
        <v>4300</v>
      </c>
      <c r="N44" s="8">
        <v>0</v>
      </c>
      <c r="O44" s="8">
        <v>0</v>
      </c>
      <c r="P44" s="8">
        <v>0</v>
      </c>
      <c r="Q44" s="8">
        <v>2000</v>
      </c>
      <c r="R44" s="8">
        <v>1000</v>
      </c>
      <c r="S44" s="118">
        <f t="shared" si="2"/>
        <v>11600</v>
      </c>
      <c r="T44" s="60">
        <f t="shared" si="7"/>
        <v>2320</v>
      </c>
      <c r="U44" s="61">
        <f t="shared" si="6"/>
        <v>1000</v>
      </c>
      <c r="V44" s="61">
        <f t="shared" si="3"/>
        <v>3300</v>
      </c>
      <c r="W44" s="61">
        <f t="shared" si="4"/>
        <v>4300</v>
      </c>
      <c r="X44" s="62">
        <f t="shared" si="5"/>
        <v>3000</v>
      </c>
    </row>
    <row r="45" spans="1:24" x14ac:dyDescent="0.3">
      <c r="A45" s="38">
        <v>40</v>
      </c>
      <c r="B45" s="39" t="s">
        <v>43</v>
      </c>
      <c r="C45" s="81">
        <f>BCG!C45</f>
        <v>53406</v>
      </c>
      <c r="D45" s="35">
        <f>BCG!D45</f>
        <v>2590.1910000000003</v>
      </c>
      <c r="E45" s="41">
        <f>(BCG!E45)*0.1+(BCG!E45)</f>
        <v>12877.548715212728</v>
      </c>
      <c r="F45" s="139">
        <f t="shared" si="1"/>
        <v>1100</v>
      </c>
      <c r="G45" s="8"/>
      <c r="H45" s="213">
        <v>300</v>
      </c>
      <c r="I45" s="8">
        <v>1100</v>
      </c>
      <c r="J45" s="8">
        <v>0</v>
      </c>
      <c r="K45" s="8">
        <v>0</v>
      </c>
      <c r="L45" s="8">
        <v>1100</v>
      </c>
      <c r="M45" s="8">
        <v>1100</v>
      </c>
      <c r="N45" s="8">
        <v>0</v>
      </c>
      <c r="O45" s="8">
        <v>0</v>
      </c>
      <c r="P45" s="8">
        <v>1100</v>
      </c>
      <c r="Q45" s="8">
        <v>0</v>
      </c>
      <c r="R45" s="8">
        <v>0</v>
      </c>
      <c r="S45" s="118">
        <f t="shared" si="2"/>
        <v>4700</v>
      </c>
      <c r="T45" s="60">
        <f t="shared" si="7"/>
        <v>940</v>
      </c>
      <c r="U45" s="61">
        <f t="shared" si="6"/>
        <v>1400</v>
      </c>
      <c r="V45" s="61">
        <f t="shared" si="3"/>
        <v>1100</v>
      </c>
      <c r="W45" s="61">
        <f t="shared" si="4"/>
        <v>1100</v>
      </c>
      <c r="X45" s="62">
        <f t="shared" si="5"/>
        <v>1100</v>
      </c>
    </row>
    <row r="46" spans="1:24" x14ac:dyDescent="0.3">
      <c r="A46" s="38">
        <v>41</v>
      </c>
      <c r="B46" s="39" t="s">
        <v>44</v>
      </c>
      <c r="C46" s="81">
        <f>BCG!C46</f>
        <v>236927</v>
      </c>
      <c r="D46" s="35">
        <f>BCG!D46</f>
        <v>11490.959500000001</v>
      </c>
      <c r="E46" s="41">
        <f>(BCG!E46)*0.1+(BCG!E46)</f>
        <v>57129.142501763956</v>
      </c>
      <c r="F46" s="139">
        <f t="shared" si="1"/>
        <v>4800</v>
      </c>
      <c r="G46" s="8"/>
      <c r="H46" s="213">
        <v>1100</v>
      </c>
      <c r="I46" s="8">
        <v>2000</v>
      </c>
      <c r="J46" s="8">
        <v>0</v>
      </c>
      <c r="K46" s="8">
        <v>10000</v>
      </c>
      <c r="L46" s="8">
        <v>0</v>
      </c>
      <c r="M46" s="8">
        <v>0</v>
      </c>
      <c r="N46" s="8">
        <v>0</v>
      </c>
      <c r="O46" s="8">
        <v>4000</v>
      </c>
      <c r="P46" s="8">
        <v>4800</v>
      </c>
      <c r="Q46" s="8">
        <v>0</v>
      </c>
      <c r="R46" s="8">
        <v>0</v>
      </c>
      <c r="S46" s="118">
        <f t="shared" si="2"/>
        <v>21900</v>
      </c>
      <c r="T46" s="60">
        <f t="shared" si="7"/>
        <v>4380</v>
      </c>
      <c r="U46" s="61">
        <f t="shared" si="6"/>
        <v>3100</v>
      </c>
      <c r="V46" s="61">
        <f t="shared" si="3"/>
        <v>10000</v>
      </c>
      <c r="W46" s="61">
        <f t="shared" si="4"/>
        <v>4000</v>
      </c>
      <c r="X46" s="62">
        <f t="shared" si="5"/>
        <v>4800</v>
      </c>
    </row>
    <row r="47" spans="1:24" x14ac:dyDescent="0.3">
      <c r="A47" s="38">
        <v>42</v>
      </c>
      <c r="B47" s="39" t="s">
        <v>45</v>
      </c>
      <c r="C47" s="81">
        <f>BCG!C47</f>
        <v>184131</v>
      </c>
      <c r="D47" s="35">
        <f>BCG!D47</f>
        <v>8930.3535000000011</v>
      </c>
      <c r="E47" s="41">
        <f>(BCG!E47)*0.1+(BCG!E47)</f>
        <v>44398.680344546206</v>
      </c>
      <c r="F47" s="139">
        <f t="shared" si="1"/>
        <v>3700</v>
      </c>
      <c r="G47" s="8"/>
      <c r="H47" s="213">
        <v>900</v>
      </c>
      <c r="I47" s="8">
        <v>0</v>
      </c>
      <c r="J47" s="8">
        <v>1000</v>
      </c>
      <c r="K47" s="8">
        <v>8900</v>
      </c>
      <c r="L47" s="8">
        <v>0</v>
      </c>
      <c r="M47" s="8">
        <v>3700</v>
      </c>
      <c r="N47" s="8">
        <v>0</v>
      </c>
      <c r="O47" s="8">
        <v>0</v>
      </c>
      <c r="P47" s="8">
        <v>3700</v>
      </c>
      <c r="Q47" s="8">
        <v>0</v>
      </c>
      <c r="R47" s="8">
        <v>0</v>
      </c>
      <c r="S47" s="118">
        <f t="shared" si="2"/>
        <v>18200</v>
      </c>
      <c r="T47" s="60">
        <f t="shared" si="7"/>
        <v>3640</v>
      </c>
      <c r="U47" s="61">
        <f t="shared" si="6"/>
        <v>900</v>
      </c>
      <c r="V47" s="61">
        <f t="shared" si="3"/>
        <v>9900</v>
      </c>
      <c r="W47" s="61">
        <f t="shared" si="4"/>
        <v>3700</v>
      </c>
      <c r="X47" s="62">
        <f t="shared" si="5"/>
        <v>3700</v>
      </c>
    </row>
    <row r="48" spans="1:24" x14ac:dyDescent="0.3">
      <c r="A48" s="38">
        <v>43</v>
      </c>
      <c r="B48" s="39" t="s">
        <v>46</v>
      </c>
      <c r="C48" s="81">
        <f>BCG!C48</f>
        <v>1516210</v>
      </c>
      <c r="D48" s="35">
        <f>BCG!D48</f>
        <v>73536.184999999998</v>
      </c>
      <c r="E48" s="41">
        <f>(BCG!E48)*0.1+(BCG!E48)</f>
        <v>365596.90179928637</v>
      </c>
      <c r="F48" s="139">
        <f t="shared" si="1"/>
        <v>30500</v>
      </c>
      <c r="G48" s="8"/>
      <c r="H48" s="213">
        <v>6800</v>
      </c>
      <c r="I48" s="8">
        <v>30500</v>
      </c>
      <c r="J48" s="8">
        <v>22300</v>
      </c>
      <c r="K48" s="8">
        <v>0</v>
      </c>
      <c r="L48" s="8">
        <v>7100</v>
      </c>
      <c r="M48" s="8">
        <v>30500</v>
      </c>
      <c r="N48" s="8">
        <v>8100</v>
      </c>
      <c r="O48" s="8">
        <v>14200</v>
      </c>
      <c r="P48" s="8">
        <v>30500</v>
      </c>
      <c r="Q48" s="8">
        <v>12200</v>
      </c>
      <c r="R48" s="8">
        <v>22000</v>
      </c>
      <c r="S48" s="118">
        <f t="shared" si="2"/>
        <v>184200</v>
      </c>
      <c r="T48" s="60">
        <f t="shared" si="7"/>
        <v>18420</v>
      </c>
      <c r="U48" s="61">
        <f t="shared" si="6"/>
        <v>37300</v>
      </c>
      <c r="V48" s="61">
        <f t="shared" si="3"/>
        <v>29400</v>
      </c>
      <c r="W48" s="61">
        <f t="shared" si="4"/>
        <v>52800</v>
      </c>
      <c r="X48" s="62">
        <f t="shared" si="5"/>
        <v>64700</v>
      </c>
    </row>
    <row r="49" spans="1:24" x14ac:dyDescent="0.3">
      <c r="A49" s="38">
        <v>44</v>
      </c>
      <c r="B49" s="39" t="s">
        <v>47</v>
      </c>
      <c r="C49" s="81">
        <f>BCG!C49</f>
        <v>490255</v>
      </c>
      <c r="D49" s="35">
        <f>BCG!D49</f>
        <v>23777.3675</v>
      </c>
      <c r="E49" s="41">
        <f>(BCG!E49)*0.1+(BCG!E49)</f>
        <v>118212.98440955352</v>
      </c>
      <c r="F49" s="139">
        <f t="shared" si="1"/>
        <v>9900</v>
      </c>
      <c r="G49" s="8"/>
      <c r="H49" s="213">
        <v>2200</v>
      </c>
      <c r="I49" s="8">
        <v>1000</v>
      </c>
      <c r="J49" s="8">
        <v>5400</v>
      </c>
      <c r="K49" s="8">
        <v>0</v>
      </c>
      <c r="L49" s="8">
        <v>5400</v>
      </c>
      <c r="M49" s="8">
        <v>9900</v>
      </c>
      <c r="N49" s="8">
        <v>5600</v>
      </c>
      <c r="O49" s="8">
        <v>9900</v>
      </c>
      <c r="P49" s="8">
        <v>9900</v>
      </c>
      <c r="Q49" s="8">
        <v>5600</v>
      </c>
      <c r="R49" s="8">
        <v>0</v>
      </c>
      <c r="S49" s="118">
        <f t="shared" si="2"/>
        <v>54900</v>
      </c>
      <c r="T49" s="60">
        <f t="shared" si="7"/>
        <v>6100</v>
      </c>
      <c r="U49" s="61">
        <f t="shared" si="6"/>
        <v>3200</v>
      </c>
      <c r="V49" s="61">
        <f t="shared" si="3"/>
        <v>10800</v>
      </c>
      <c r="W49" s="61">
        <f t="shared" si="4"/>
        <v>25400</v>
      </c>
      <c r="X49" s="62">
        <f t="shared" si="5"/>
        <v>15500</v>
      </c>
    </row>
    <row r="50" spans="1:24" x14ac:dyDescent="0.3">
      <c r="A50" s="38">
        <v>45</v>
      </c>
      <c r="B50" s="39" t="s">
        <v>48</v>
      </c>
      <c r="C50" s="81">
        <f>BCG!C50</f>
        <v>421470</v>
      </c>
      <c r="D50" s="35">
        <f>BCG!D50</f>
        <v>20441.295000000002</v>
      </c>
      <c r="E50" s="41">
        <f>(BCG!E50)*0.1+(BCG!E50)</f>
        <v>101627.16655433302</v>
      </c>
      <c r="F50" s="139">
        <f t="shared" si="1"/>
        <v>8500</v>
      </c>
      <c r="G50" s="8"/>
      <c r="H50" s="213">
        <v>1900</v>
      </c>
      <c r="I50" s="8">
        <v>0</v>
      </c>
      <c r="J50" s="8">
        <v>0</v>
      </c>
      <c r="K50" s="8">
        <v>0</v>
      </c>
      <c r="L50" s="8">
        <v>0</v>
      </c>
      <c r="M50" s="8">
        <v>8500</v>
      </c>
      <c r="N50" s="8">
        <v>0</v>
      </c>
      <c r="O50" s="8">
        <v>6600</v>
      </c>
      <c r="P50" s="8">
        <v>8500</v>
      </c>
      <c r="Q50" s="8">
        <v>0</v>
      </c>
      <c r="R50" s="8">
        <v>0</v>
      </c>
      <c r="S50" s="118">
        <f t="shared" si="2"/>
        <v>25500</v>
      </c>
      <c r="T50" s="60">
        <f t="shared" si="7"/>
        <v>6375</v>
      </c>
      <c r="U50" s="61">
        <f t="shared" si="6"/>
        <v>1900</v>
      </c>
      <c r="V50" s="61">
        <f t="shared" si="3"/>
        <v>0</v>
      </c>
      <c r="W50" s="61">
        <f t="shared" si="4"/>
        <v>15100</v>
      </c>
      <c r="X50" s="62">
        <f t="shared" si="5"/>
        <v>8500</v>
      </c>
    </row>
    <row r="51" spans="1:24" x14ac:dyDescent="0.3">
      <c r="A51" s="38">
        <v>46</v>
      </c>
      <c r="B51" s="39" t="s">
        <v>49</v>
      </c>
      <c r="C51" s="81">
        <f>BCG!C51</f>
        <v>252075</v>
      </c>
      <c r="D51" s="35">
        <f>BCG!D51</f>
        <v>12225.637500000001</v>
      </c>
      <c r="E51" s="41">
        <f>(BCG!E51)*0.1+(BCG!E51)</f>
        <v>60781.711650137593</v>
      </c>
      <c r="F51" s="139">
        <f t="shared" si="1"/>
        <v>5100</v>
      </c>
      <c r="G51" s="8"/>
      <c r="H51" s="213">
        <v>1200</v>
      </c>
      <c r="I51" s="8">
        <v>1000</v>
      </c>
      <c r="J51" s="8">
        <v>1000</v>
      </c>
      <c r="K51" s="8">
        <v>0</v>
      </c>
      <c r="L51" s="8">
        <v>0</v>
      </c>
      <c r="M51" s="8">
        <v>5100</v>
      </c>
      <c r="N51" s="8">
        <v>3000</v>
      </c>
      <c r="O51" s="8">
        <v>0</v>
      </c>
      <c r="P51" s="8">
        <v>5100</v>
      </c>
      <c r="Q51" s="8">
        <v>1000</v>
      </c>
      <c r="R51" s="8">
        <v>3200</v>
      </c>
      <c r="S51" s="118">
        <f t="shared" si="2"/>
        <v>20600</v>
      </c>
      <c r="T51" s="60">
        <f t="shared" si="7"/>
        <v>2575</v>
      </c>
      <c r="U51" s="61">
        <f t="shared" si="6"/>
        <v>2200</v>
      </c>
      <c r="V51" s="61">
        <f t="shared" si="3"/>
        <v>1000</v>
      </c>
      <c r="W51" s="61">
        <f t="shared" si="4"/>
        <v>8100</v>
      </c>
      <c r="X51" s="62">
        <f t="shared" si="5"/>
        <v>9300</v>
      </c>
    </row>
    <row r="52" spans="1:24" x14ac:dyDescent="0.3">
      <c r="A52" s="38">
        <v>47</v>
      </c>
      <c r="B52" s="39" t="s">
        <v>50</v>
      </c>
      <c r="C52" s="81">
        <f>BCG!C52</f>
        <v>104580</v>
      </c>
      <c r="D52" s="35">
        <f>BCG!D52</f>
        <v>5072.13</v>
      </c>
      <c r="E52" s="41">
        <f>(BCG!E52)*0.1+(BCG!E52)</f>
        <v>25216.905303466785</v>
      </c>
      <c r="F52" s="139">
        <f t="shared" si="1"/>
        <v>2200</v>
      </c>
      <c r="G52" s="8"/>
      <c r="H52" s="213">
        <v>500</v>
      </c>
      <c r="I52" s="8">
        <v>2200</v>
      </c>
      <c r="J52" s="8">
        <v>2000</v>
      </c>
      <c r="K52" s="8">
        <v>0</v>
      </c>
      <c r="L52" s="8">
        <v>2000</v>
      </c>
      <c r="M52" s="8">
        <v>2200</v>
      </c>
      <c r="N52" s="8">
        <v>2200</v>
      </c>
      <c r="O52" s="8">
        <v>0</v>
      </c>
      <c r="P52" s="8">
        <v>2200</v>
      </c>
      <c r="Q52" s="8">
        <v>0</v>
      </c>
      <c r="R52" s="8">
        <v>1100</v>
      </c>
      <c r="S52" s="118">
        <f t="shared" si="2"/>
        <v>14400</v>
      </c>
      <c r="T52" s="60">
        <f t="shared" si="7"/>
        <v>1800</v>
      </c>
      <c r="U52" s="61">
        <f t="shared" si="6"/>
        <v>2700</v>
      </c>
      <c r="V52" s="61">
        <f t="shared" si="3"/>
        <v>4000</v>
      </c>
      <c r="W52" s="61">
        <f t="shared" si="4"/>
        <v>4400</v>
      </c>
      <c r="X52" s="62">
        <f t="shared" si="5"/>
        <v>3300</v>
      </c>
    </row>
    <row r="53" spans="1:24" x14ac:dyDescent="0.3">
      <c r="A53" s="38">
        <v>48</v>
      </c>
      <c r="B53" s="39" t="s">
        <v>51</v>
      </c>
      <c r="C53" s="81">
        <f>BCG!C53</f>
        <v>702029</v>
      </c>
      <c r="D53" s="35">
        <f>BCG!D53</f>
        <v>34048.406500000005</v>
      </c>
      <c r="E53" s="41">
        <f>(BCG!E53)*0.1+(BCG!E53)</f>
        <v>169277.09708632133</v>
      </c>
      <c r="F53" s="139">
        <f t="shared" si="1"/>
        <v>14200</v>
      </c>
      <c r="G53" s="8"/>
      <c r="H53" s="213">
        <v>3200</v>
      </c>
      <c r="I53" s="8">
        <v>14200</v>
      </c>
      <c r="J53" s="8">
        <v>5000</v>
      </c>
      <c r="K53" s="8">
        <v>0</v>
      </c>
      <c r="L53" s="8">
        <v>3300</v>
      </c>
      <c r="M53" s="8">
        <v>14200</v>
      </c>
      <c r="N53" s="8">
        <v>14200</v>
      </c>
      <c r="O53" s="8">
        <v>14200</v>
      </c>
      <c r="P53" s="8">
        <v>14200</v>
      </c>
      <c r="Q53" s="8">
        <v>0</v>
      </c>
      <c r="R53" s="8">
        <v>5600</v>
      </c>
      <c r="S53" s="118">
        <f t="shared" si="2"/>
        <v>88100</v>
      </c>
      <c r="T53" s="60">
        <f t="shared" si="7"/>
        <v>9788.8888888888887</v>
      </c>
      <c r="U53" s="61">
        <f t="shared" si="6"/>
        <v>17400</v>
      </c>
      <c r="V53" s="61">
        <f t="shared" si="3"/>
        <v>8300</v>
      </c>
      <c r="W53" s="61">
        <f t="shared" si="4"/>
        <v>42600</v>
      </c>
      <c r="X53" s="62">
        <f t="shared" si="5"/>
        <v>19800</v>
      </c>
    </row>
    <row r="54" spans="1:24" x14ac:dyDescent="0.3">
      <c r="A54" s="38">
        <v>49</v>
      </c>
      <c r="B54" s="39" t="s">
        <v>52</v>
      </c>
      <c r="C54" s="81">
        <f>BCG!C54</f>
        <v>165553</v>
      </c>
      <c r="D54" s="35">
        <f>BCG!D54</f>
        <v>8029.3204999999998</v>
      </c>
      <c r="E54" s="41">
        <f>(BCG!E54)*0.1+(BCG!E54)</f>
        <v>39919.050714331963</v>
      </c>
      <c r="F54" s="139">
        <f t="shared" si="1"/>
        <v>3400</v>
      </c>
      <c r="G54" s="8"/>
      <c r="H54" s="213">
        <v>800</v>
      </c>
      <c r="I54" s="8">
        <v>2000</v>
      </c>
      <c r="J54" s="8">
        <v>2000</v>
      </c>
      <c r="K54" s="8">
        <v>5000</v>
      </c>
      <c r="L54" s="8">
        <v>1000</v>
      </c>
      <c r="M54" s="8">
        <v>3400</v>
      </c>
      <c r="N54" s="8">
        <v>1000</v>
      </c>
      <c r="O54" s="8">
        <v>1000</v>
      </c>
      <c r="P54" s="8">
        <v>3400</v>
      </c>
      <c r="Q54" s="8">
        <v>1000</v>
      </c>
      <c r="R54" s="8">
        <v>500</v>
      </c>
      <c r="S54" s="118">
        <f t="shared" si="2"/>
        <v>21100</v>
      </c>
      <c r="T54" s="60">
        <f t="shared" si="7"/>
        <v>1918.1818181818182</v>
      </c>
      <c r="U54" s="61">
        <f t="shared" si="6"/>
        <v>2800</v>
      </c>
      <c r="V54" s="61">
        <f t="shared" si="3"/>
        <v>8000</v>
      </c>
      <c r="W54" s="61">
        <f t="shared" si="4"/>
        <v>5400</v>
      </c>
      <c r="X54" s="62">
        <f t="shared" si="5"/>
        <v>4900</v>
      </c>
    </row>
    <row r="55" spans="1:24" x14ac:dyDescent="0.3">
      <c r="A55" s="38">
        <v>50</v>
      </c>
      <c r="B55" s="39" t="s">
        <v>53</v>
      </c>
      <c r="C55" s="81">
        <f>BCG!C55</f>
        <v>370210</v>
      </c>
      <c r="D55" s="35">
        <f>BCG!D55</f>
        <v>17955.185000000001</v>
      </c>
      <c r="E55" s="41">
        <f>(BCG!E55)*0.1+(BCG!E55)</f>
        <v>89267.073172656703</v>
      </c>
      <c r="F55" s="139">
        <f t="shared" si="1"/>
        <v>7500</v>
      </c>
      <c r="G55" s="8"/>
      <c r="H55" s="213">
        <v>1700</v>
      </c>
      <c r="I55" s="8">
        <v>4000</v>
      </c>
      <c r="J55" s="8">
        <v>0</v>
      </c>
      <c r="K55" s="8">
        <v>0</v>
      </c>
      <c r="L55" s="8">
        <v>7500</v>
      </c>
      <c r="M55" s="8">
        <v>7500</v>
      </c>
      <c r="N55" s="8">
        <v>7500</v>
      </c>
      <c r="O55" s="8">
        <v>0</v>
      </c>
      <c r="P55" s="8">
        <v>7500</v>
      </c>
      <c r="Q55" s="8">
        <v>7500</v>
      </c>
      <c r="R55" s="8">
        <v>3800</v>
      </c>
      <c r="S55" s="118">
        <f t="shared" si="2"/>
        <v>47000</v>
      </c>
      <c r="T55" s="60">
        <f t="shared" si="7"/>
        <v>5875</v>
      </c>
      <c r="U55" s="61">
        <f t="shared" si="6"/>
        <v>5700</v>
      </c>
      <c r="V55" s="61">
        <f t="shared" si="3"/>
        <v>7500</v>
      </c>
      <c r="W55" s="61">
        <f t="shared" si="4"/>
        <v>15000</v>
      </c>
      <c r="X55" s="62">
        <f t="shared" si="5"/>
        <v>18800</v>
      </c>
    </row>
    <row r="56" spans="1:24" x14ac:dyDescent="0.3">
      <c r="A56" s="38">
        <v>51</v>
      </c>
      <c r="B56" s="39" t="s">
        <v>54</v>
      </c>
      <c r="C56" s="81">
        <f>BCG!C56</f>
        <v>788714</v>
      </c>
      <c r="D56" s="35">
        <f>BCG!D56</f>
        <v>38252.629000000001</v>
      </c>
      <c r="E56" s="41">
        <f>(BCG!E56)*0.1+(BCG!E56)</f>
        <v>190179.06147942724</v>
      </c>
      <c r="F56" s="139">
        <f t="shared" si="1"/>
        <v>15900</v>
      </c>
      <c r="G56" s="8"/>
      <c r="H56" s="213">
        <v>3600</v>
      </c>
      <c r="I56" s="8">
        <v>15900</v>
      </c>
      <c r="J56" s="8">
        <v>0</v>
      </c>
      <c r="K56" s="8">
        <v>0</v>
      </c>
      <c r="L56" s="8">
        <v>8000</v>
      </c>
      <c r="M56" s="8">
        <v>15900</v>
      </c>
      <c r="N56" s="8">
        <v>15900</v>
      </c>
      <c r="O56" s="8">
        <v>15900</v>
      </c>
      <c r="P56" s="8">
        <v>15900</v>
      </c>
      <c r="Q56" s="8">
        <v>0</v>
      </c>
      <c r="R56" s="8">
        <v>0</v>
      </c>
      <c r="S56" s="118">
        <f t="shared" si="2"/>
        <v>91100</v>
      </c>
      <c r="T56" s="60">
        <f t="shared" si="7"/>
        <v>13014.285714285714</v>
      </c>
      <c r="U56" s="61">
        <f t="shared" si="6"/>
        <v>19500</v>
      </c>
      <c r="V56" s="61">
        <f t="shared" si="3"/>
        <v>8000</v>
      </c>
      <c r="W56" s="61">
        <f t="shared" si="4"/>
        <v>47700</v>
      </c>
      <c r="X56" s="62">
        <f t="shared" si="5"/>
        <v>15900</v>
      </c>
    </row>
    <row r="57" spans="1:24" x14ac:dyDescent="0.3">
      <c r="A57" s="38">
        <v>52</v>
      </c>
      <c r="B57" s="39" t="s">
        <v>55</v>
      </c>
      <c r="C57" s="81">
        <f>BCG!C57</f>
        <v>148606</v>
      </c>
      <c r="D57" s="35">
        <f>BCG!D57</f>
        <v>7207.3910000000005</v>
      </c>
      <c r="E57" s="41">
        <f>(BCG!E57)*0.1+(BCG!E57)</f>
        <v>35832.6967826256</v>
      </c>
      <c r="F57" s="139">
        <f t="shared" si="1"/>
        <v>3000</v>
      </c>
      <c r="G57" s="8"/>
      <c r="H57" s="213">
        <v>700</v>
      </c>
      <c r="I57" s="8">
        <v>3000</v>
      </c>
      <c r="J57" s="8">
        <v>1800</v>
      </c>
      <c r="K57" s="8">
        <v>0</v>
      </c>
      <c r="L57" s="8">
        <v>3000</v>
      </c>
      <c r="M57" s="8">
        <v>3000</v>
      </c>
      <c r="N57" s="8">
        <v>0</v>
      </c>
      <c r="O57" s="8">
        <v>1000</v>
      </c>
      <c r="P57" s="8">
        <v>3000</v>
      </c>
      <c r="Q57" s="8">
        <v>0</v>
      </c>
      <c r="R57" s="8">
        <v>1500</v>
      </c>
      <c r="S57" s="118">
        <f t="shared" si="2"/>
        <v>17000</v>
      </c>
      <c r="T57" s="60">
        <f t="shared" si="7"/>
        <v>2125</v>
      </c>
      <c r="U57" s="61">
        <f t="shared" si="6"/>
        <v>3700</v>
      </c>
      <c r="V57" s="61">
        <f t="shared" si="3"/>
        <v>4800</v>
      </c>
      <c r="W57" s="61">
        <f t="shared" si="4"/>
        <v>4000</v>
      </c>
      <c r="X57" s="62">
        <f t="shared" si="5"/>
        <v>4500</v>
      </c>
    </row>
    <row r="58" spans="1:24" x14ac:dyDescent="0.3">
      <c r="A58" s="38">
        <v>53</v>
      </c>
      <c r="B58" s="39" t="s">
        <v>56</v>
      </c>
      <c r="C58" s="81">
        <f>BCG!C58</f>
        <v>202630</v>
      </c>
      <c r="D58" s="35">
        <f>BCG!D58</f>
        <v>9827.5550000000003</v>
      </c>
      <c r="E58" s="41">
        <f>(BCG!E58)*0.1+(BCG!E58)</f>
        <v>48859.261059872573</v>
      </c>
      <c r="F58" s="139">
        <f t="shared" si="1"/>
        <v>4100</v>
      </c>
      <c r="G58" s="8"/>
      <c r="H58" s="213">
        <v>1000</v>
      </c>
      <c r="I58" s="8">
        <v>1000</v>
      </c>
      <c r="J58" s="8">
        <v>0</v>
      </c>
      <c r="K58" s="8">
        <v>0</v>
      </c>
      <c r="L58" s="8">
        <v>0</v>
      </c>
      <c r="M58" s="8">
        <v>4100</v>
      </c>
      <c r="N58" s="8">
        <v>0</v>
      </c>
      <c r="O58" s="8">
        <v>0</v>
      </c>
      <c r="P58" s="8">
        <v>1000</v>
      </c>
      <c r="Q58" s="8">
        <v>0</v>
      </c>
      <c r="R58" s="8">
        <v>0</v>
      </c>
      <c r="S58" s="118">
        <f t="shared" si="2"/>
        <v>7100</v>
      </c>
      <c r="T58" s="60">
        <f t="shared" si="7"/>
        <v>1775</v>
      </c>
      <c r="U58" s="61">
        <f t="shared" si="6"/>
        <v>2000</v>
      </c>
      <c r="V58" s="61">
        <f t="shared" si="3"/>
        <v>0</v>
      </c>
      <c r="W58" s="61">
        <f t="shared" si="4"/>
        <v>4100</v>
      </c>
      <c r="X58" s="62">
        <f t="shared" si="5"/>
        <v>1000</v>
      </c>
    </row>
    <row r="59" spans="1:24" x14ac:dyDescent="0.3">
      <c r="A59" s="38">
        <v>54</v>
      </c>
      <c r="B59" s="39" t="s">
        <v>57</v>
      </c>
      <c r="C59" s="81">
        <f>BCG!C59</f>
        <v>328544</v>
      </c>
      <c r="D59" s="35">
        <f>BCG!D59</f>
        <v>15934.384</v>
      </c>
      <c r="E59" s="41">
        <f>(BCG!E59)*0.1+(BCG!E59)</f>
        <v>79220.337885085013</v>
      </c>
      <c r="F59" s="139">
        <f t="shared" si="1"/>
        <v>6700</v>
      </c>
      <c r="G59" s="8"/>
      <c r="H59" s="213">
        <v>1500</v>
      </c>
      <c r="I59" s="8">
        <v>0</v>
      </c>
      <c r="J59" s="8">
        <v>1500</v>
      </c>
      <c r="K59" s="8">
        <v>0</v>
      </c>
      <c r="L59" s="8">
        <v>0</v>
      </c>
      <c r="M59" s="8">
        <v>6700</v>
      </c>
      <c r="N59" s="8">
        <v>0</v>
      </c>
      <c r="O59" s="8">
        <v>0</v>
      </c>
      <c r="P59" s="8">
        <v>6700</v>
      </c>
      <c r="Q59" s="8">
        <v>0</v>
      </c>
      <c r="R59" s="8">
        <v>0</v>
      </c>
      <c r="S59" s="118">
        <f t="shared" si="2"/>
        <v>16400</v>
      </c>
      <c r="T59" s="60">
        <f t="shared" si="7"/>
        <v>4100</v>
      </c>
      <c r="U59" s="61">
        <f t="shared" si="6"/>
        <v>1500</v>
      </c>
      <c r="V59" s="61">
        <f t="shared" si="3"/>
        <v>1500</v>
      </c>
      <c r="W59" s="61">
        <f t="shared" si="4"/>
        <v>6700</v>
      </c>
      <c r="X59" s="62">
        <f t="shared" si="5"/>
        <v>6700</v>
      </c>
    </row>
    <row r="60" spans="1:24" x14ac:dyDescent="0.3">
      <c r="A60" s="38">
        <v>55</v>
      </c>
      <c r="B60" s="39" t="s">
        <v>58</v>
      </c>
      <c r="C60" s="81">
        <f>BCG!C60</f>
        <v>268188</v>
      </c>
      <c r="D60" s="35">
        <f>BCG!D60</f>
        <v>13007.118</v>
      </c>
      <c r="E60" s="41">
        <f>(BCG!E60)*0.1+(BCG!E60)</f>
        <v>64666.966910749179</v>
      </c>
      <c r="F60" s="139">
        <f t="shared" si="1"/>
        <v>5400</v>
      </c>
      <c r="G60" s="8"/>
      <c r="H60" s="213">
        <v>1200</v>
      </c>
      <c r="I60" s="8">
        <v>0</v>
      </c>
      <c r="J60" s="8">
        <v>0</v>
      </c>
      <c r="K60" s="8">
        <v>6000</v>
      </c>
      <c r="L60" s="8">
        <v>4000</v>
      </c>
      <c r="M60" s="8">
        <v>5400</v>
      </c>
      <c r="N60" s="8">
        <v>0</v>
      </c>
      <c r="O60" s="8">
        <v>5400</v>
      </c>
      <c r="P60" s="8">
        <v>5400</v>
      </c>
      <c r="Q60" s="8">
        <v>5400</v>
      </c>
      <c r="R60" s="8">
        <v>0</v>
      </c>
      <c r="S60" s="118">
        <f t="shared" si="2"/>
        <v>32800</v>
      </c>
      <c r="T60" s="60">
        <f t="shared" si="7"/>
        <v>4685.7142857142853</v>
      </c>
      <c r="U60" s="61">
        <f t="shared" si="6"/>
        <v>1200</v>
      </c>
      <c r="V60" s="61">
        <f t="shared" si="3"/>
        <v>10000</v>
      </c>
      <c r="W60" s="61">
        <f t="shared" si="4"/>
        <v>10800</v>
      </c>
      <c r="X60" s="62">
        <f t="shared" si="5"/>
        <v>10800</v>
      </c>
    </row>
    <row r="61" spans="1:24" x14ac:dyDescent="0.3">
      <c r="A61" s="38">
        <v>56</v>
      </c>
      <c r="B61" s="39" t="s">
        <v>59</v>
      </c>
      <c r="C61" s="81">
        <f>BCG!C61</f>
        <v>287179</v>
      </c>
      <c r="D61" s="35">
        <f>BCG!D61</f>
        <v>13928.181500000001</v>
      </c>
      <c r="E61" s="41">
        <f>(BCG!E61)*0.1+(BCG!E61)</f>
        <v>69246.181374491178</v>
      </c>
      <c r="F61" s="139">
        <f t="shared" si="1"/>
        <v>5800</v>
      </c>
      <c r="G61" s="8"/>
      <c r="H61" s="213">
        <v>1300</v>
      </c>
      <c r="I61" s="8">
        <v>5800</v>
      </c>
      <c r="J61" s="8">
        <v>0</v>
      </c>
      <c r="K61" s="8">
        <v>0</v>
      </c>
      <c r="L61" s="8">
        <v>0</v>
      </c>
      <c r="M61" s="8">
        <v>5800</v>
      </c>
      <c r="N61" s="8">
        <v>3600</v>
      </c>
      <c r="O61" s="8">
        <v>0</v>
      </c>
      <c r="P61" s="8">
        <v>5800</v>
      </c>
      <c r="Q61" s="8">
        <v>3000</v>
      </c>
      <c r="R61" s="8">
        <v>0</v>
      </c>
      <c r="S61" s="118">
        <f t="shared" si="2"/>
        <v>25300</v>
      </c>
      <c r="T61" s="60">
        <f t="shared" si="7"/>
        <v>4216.666666666667</v>
      </c>
      <c r="U61" s="61">
        <f t="shared" si="6"/>
        <v>7100</v>
      </c>
      <c r="V61" s="61">
        <f t="shared" si="3"/>
        <v>0</v>
      </c>
      <c r="W61" s="61">
        <f t="shared" si="4"/>
        <v>9400</v>
      </c>
      <c r="X61" s="62">
        <f t="shared" si="5"/>
        <v>8800</v>
      </c>
    </row>
    <row r="62" spans="1:24" x14ac:dyDescent="0.3">
      <c r="A62" s="38">
        <v>57</v>
      </c>
      <c r="B62" s="39" t="s">
        <v>60</v>
      </c>
      <c r="C62" s="81">
        <f>BCG!C62</f>
        <v>204012</v>
      </c>
      <c r="D62" s="35">
        <f>BCG!D62</f>
        <v>9894.5820000000003</v>
      </c>
      <c r="E62" s="41">
        <f>(BCG!E62)*0.1+(BCG!E62)</f>
        <v>49192.496507657917</v>
      </c>
      <c r="F62" s="139">
        <f t="shared" si="1"/>
        <v>4100</v>
      </c>
      <c r="G62" s="8"/>
      <c r="H62" s="213">
        <v>1000</v>
      </c>
      <c r="I62" s="8">
        <v>4100</v>
      </c>
      <c r="J62" s="8">
        <v>0</v>
      </c>
      <c r="K62" s="8">
        <v>800</v>
      </c>
      <c r="L62" s="8">
        <v>4100</v>
      </c>
      <c r="M62" s="8">
        <v>4100</v>
      </c>
      <c r="N62" s="8">
        <v>0</v>
      </c>
      <c r="O62" s="8">
        <v>0</v>
      </c>
      <c r="P62" s="8">
        <v>4100</v>
      </c>
      <c r="Q62" s="8">
        <v>0</v>
      </c>
      <c r="R62" s="8">
        <v>0</v>
      </c>
      <c r="S62" s="118">
        <f t="shared" si="2"/>
        <v>18200</v>
      </c>
      <c r="T62" s="60">
        <f t="shared" si="7"/>
        <v>3033.3333333333335</v>
      </c>
      <c r="U62" s="61">
        <f t="shared" si="6"/>
        <v>5100</v>
      </c>
      <c r="V62" s="61">
        <f t="shared" si="3"/>
        <v>4900</v>
      </c>
      <c r="W62" s="61">
        <f t="shared" si="4"/>
        <v>4100</v>
      </c>
      <c r="X62" s="62">
        <f t="shared" si="5"/>
        <v>4100</v>
      </c>
    </row>
    <row r="63" spans="1:24" x14ac:dyDescent="0.3">
      <c r="A63" s="38">
        <v>58</v>
      </c>
      <c r="B63" s="39" t="s">
        <v>61</v>
      </c>
      <c r="C63" s="81">
        <f>BCG!C63</f>
        <v>208163</v>
      </c>
      <c r="D63" s="35">
        <f>BCG!D63</f>
        <v>10095.905500000001</v>
      </c>
      <c r="E63" s="41">
        <f>(BCG!E63)*0.1+(BCG!E63)</f>
        <v>50193.408478538498</v>
      </c>
      <c r="F63" s="139">
        <f t="shared" si="1"/>
        <v>4200</v>
      </c>
      <c r="G63" s="8"/>
      <c r="H63" s="213">
        <v>1000</v>
      </c>
      <c r="I63" s="8">
        <v>3000</v>
      </c>
      <c r="J63" s="8">
        <v>0</v>
      </c>
      <c r="K63" s="8">
        <v>0</v>
      </c>
      <c r="L63" s="8">
        <v>4000</v>
      </c>
      <c r="M63" s="8">
        <v>4200</v>
      </c>
      <c r="N63" s="8">
        <v>3300</v>
      </c>
      <c r="O63" s="8">
        <v>4200</v>
      </c>
      <c r="P63" s="8">
        <v>4200</v>
      </c>
      <c r="Q63" s="8">
        <v>4200</v>
      </c>
      <c r="R63" s="8">
        <v>4200</v>
      </c>
      <c r="S63" s="118">
        <f t="shared" si="2"/>
        <v>32300</v>
      </c>
      <c r="T63" s="60">
        <f t="shared" si="7"/>
        <v>3588.8888888888887</v>
      </c>
      <c r="U63" s="61">
        <f t="shared" si="6"/>
        <v>4000</v>
      </c>
      <c r="V63" s="61">
        <f t="shared" si="3"/>
        <v>4000</v>
      </c>
      <c r="W63" s="61">
        <f t="shared" si="4"/>
        <v>11700</v>
      </c>
      <c r="X63" s="62">
        <f t="shared" si="5"/>
        <v>12600</v>
      </c>
    </row>
    <row r="64" spans="1:24" x14ac:dyDescent="0.3">
      <c r="A64" s="38">
        <v>59</v>
      </c>
      <c r="B64" s="39" t="s">
        <v>62</v>
      </c>
      <c r="C64" s="81">
        <f>BCG!C64</f>
        <v>241878</v>
      </c>
      <c r="D64" s="35">
        <f>BCG!D64</f>
        <v>11731.083000000001</v>
      </c>
      <c r="E64" s="41">
        <f>(BCG!E64)*0.1+(BCG!E64)</f>
        <v>58322.954876572374</v>
      </c>
      <c r="F64" s="139">
        <f t="shared" si="1"/>
        <v>4900</v>
      </c>
      <c r="G64" s="8"/>
      <c r="H64" s="213">
        <v>1100</v>
      </c>
      <c r="I64" s="8">
        <v>1000</v>
      </c>
      <c r="J64" s="8">
        <v>0</v>
      </c>
      <c r="K64" s="8">
        <v>0</v>
      </c>
      <c r="L64" s="8">
        <v>3000</v>
      </c>
      <c r="M64" s="8">
        <v>4900</v>
      </c>
      <c r="N64" s="8">
        <v>1000</v>
      </c>
      <c r="O64" s="8">
        <v>4800</v>
      </c>
      <c r="P64" s="8">
        <v>4900</v>
      </c>
      <c r="Q64" s="8">
        <v>4900</v>
      </c>
      <c r="R64" s="8">
        <v>2500</v>
      </c>
      <c r="S64" s="118">
        <f t="shared" si="2"/>
        <v>28100</v>
      </c>
      <c r="T64" s="60">
        <f t="shared" si="7"/>
        <v>3122.2222222222222</v>
      </c>
      <c r="U64" s="61">
        <f t="shared" si="6"/>
        <v>2100</v>
      </c>
      <c r="V64" s="61">
        <f t="shared" si="3"/>
        <v>3000</v>
      </c>
      <c r="W64" s="61">
        <f t="shared" si="4"/>
        <v>10700</v>
      </c>
      <c r="X64" s="62">
        <f t="shared" si="5"/>
        <v>12300</v>
      </c>
    </row>
    <row r="65" spans="1:24" x14ac:dyDescent="0.3">
      <c r="A65" s="38">
        <v>60</v>
      </c>
      <c r="B65" s="39" t="s">
        <v>63</v>
      </c>
      <c r="C65" s="81">
        <f>BCG!C65</f>
        <v>178909</v>
      </c>
      <c r="D65" s="35">
        <f>BCG!D65</f>
        <v>8677.0864999999994</v>
      </c>
      <c r="E65" s="41">
        <f>(BCG!E65)*0.1+(BCG!E65)</f>
        <v>43139.522957907233</v>
      </c>
      <c r="F65" s="139">
        <f t="shared" si="1"/>
        <v>3600</v>
      </c>
      <c r="G65" s="8"/>
      <c r="H65" s="213">
        <v>800</v>
      </c>
      <c r="I65" s="8">
        <v>0</v>
      </c>
      <c r="J65" s="8">
        <v>0</v>
      </c>
      <c r="K65" s="8">
        <v>0</v>
      </c>
      <c r="L65" s="8">
        <v>0</v>
      </c>
      <c r="M65" s="8">
        <v>3600</v>
      </c>
      <c r="N65" s="8">
        <v>0</v>
      </c>
      <c r="O65" s="8">
        <v>0</v>
      </c>
      <c r="P65" s="8">
        <v>3600</v>
      </c>
      <c r="Q65" s="8">
        <v>0</v>
      </c>
      <c r="R65" s="8">
        <v>0</v>
      </c>
      <c r="S65" s="118">
        <f t="shared" si="2"/>
        <v>8000</v>
      </c>
      <c r="T65" s="60">
        <f t="shared" si="7"/>
        <v>2666.6666666666665</v>
      </c>
      <c r="U65" s="61">
        <f t="shared" si="6"/>
        <v>800</v>
      </c>
      <c r="V65" s="61">
        <f t="shared" si="3"/>
        <v>0</v>
      </c>
      <c r="W65" s="61">
        <f t="shared" si="4"/>
        <v>3600</v>
      </c>
      <c r="X65" s="62">
        <f t="shared" si="5"/>
        <v>3600</v>
      </c>
    </row>
    <row r="66" spans="1:24" x14ac:dyDescent="0.3">
      <c r="A66" s="38">
        <v>61</v>
      </c>
      <c r="B66" s="39" t="s">
        <v>64</v>
      </c>
      <c r="C66" s="81">
        <f>BCG!C66</f>
        <v>258073</v>
      </c>
      <c r="D66" s="35">
        <f>BCG!D66</f>
        <v>12516.540500000001</v>
      </c>
      <c r="E66" s="41">
        <f>(BCG!E66)*0.1+(BCG!E66)</f>
        <v>62227.982428586576</v>
      </c>
      <c r="F66" s="139">
        <f t="shared" si="1"/>
        <v>5200</v>
      </c>
      <c r="G66" s="8"/>
      <c r="H66" s="213">
        <v>1200</v>
      </c>
      <c r="I66" s="8">
        <v>0</v>
      </c>
      <c r="J66" s="8">
        <v>0</v>
      </c>
      <c r="K66" s="8">
        <v>0</v>
      </c>
      <c r="L66" s="8">
        <v>0</v>
      </c>
      <c r="M66" s="8">
        <v>5200</v>
      </c>
      <c r="N66" s="8">
        <v>0</v>
      </c>
      <c r="O66" s="8">
        <v>3000</v>
      </c>
      <c r="P66" s="8">
        <v>3000</v>
      </c>
      <c r="Q66" s="8">
        <v>3000</v>
      </c>
      <c r="R66" s="8">
        <v>3000</v>
      </c>
      <c r="S66" s="118">
        <f t="shared" si="2"/>
        <v>18400</v>
      </c>
      <c r="T66" s="60">
        <f t="shared" si="7"/>
        <v>3066.6666666666665</v>
      </c>
      <c r="U66" s="61">
        <f t="shared" si="6"/>
        <v>1200</v>
      </c>
      <c r="V66" s="61">
        <f t="shared" si="3"/>
        <v>0</v>
      </c>
      <c r="W66" s="61">
        <f t="shared" si="4"/>
        <v>8200</v>
      </c>
      <c r="X66" s="62">
        <f t="shared" si="5"/>
        <v>9000</v>
      </c>
    </row>
    <row r="67" spans="1:24" x14ac:dyDescent="0.3">
      <c r="A67" s="38">
        <v>62</v>
      </c>
      <c r="B67" s="39" t="s">
        <v>65</v>
      </c>
      <c r="C67" s="81">
        <f>BCG!C67</f>
        <v>95623</v>
      </c>
      <c r="D67" s="35">
        <f>BCG!D67</f>
        <v>4637.7155000000002</v>
      </c>
      <c r="E67" s="41">
        <f>(BCG!E67)*0.1+(BCG!E67)</f>
        <v>23057.144155989714</v>
      </c>
      <c r="F67" s="139">
        <f t="shared" si="1"/>
        <v>2000</v>
      </c>
      <c r="G67" s="8"/>
      <c r="H67" s="213">
        <v>500</v>
      </c>
      <c r="I67" s="8">
        <v>2000</v>
      </c>
      <c r="J67" s="8">
        <v>0</v>
      </c>
      <c r="K67" s="8">
        <v>2200</v>
      </c>
      <c r="L67" s="8">
        <v>2000</v>
      </c>
      <c r="M67" s="8">
        <v>2000</v>
      </c>
      <c r="N67" s="8">
        <v>2000</v>
      </c>
      <c r="O67" s="8">
        <v>2000</v>
      </c>
      <c r="P67" s="8">
        <v>2000</v>
      </c>
      <c r="Q67" s="8">
        <v>2000</v>
      </c>
      <c r="R67" s="8">
        <v>0</v>
      </c>
      <c r="S67" s="118">
        <f t="shared" si="2"/>
        <v>16700</v>
      </c>
      <c r="T67" s="60">
        <f t="shared" si="7"/>
        <v>1855.5555555555557</v>
      </c>
      <c r="U67" s="61">
        <f t="shared" si="6"/>
        <v>2500</v>
      </c>
      <c r="V67" s="61">
        <f t="shared" si="3"/>
        <v>4200</v>
      </c>
      <c r="W67" s="61">
        <f t="shared" si="4"/>
        <v>6000</v>
      </c>
      <c r="X67" s="62">
        <f t="shared" si="5"/>
        <v>4000</v>
      </c>
    </row>
    <row r="68" spans="1:24" x14ac:dyDescent="0.3">
      <c r="A68" s="38">
        <v>63</v>
      </c>
      <c r="B68" s="39" t="s">
        <v>66</v>
      </c>
      <c r="C68" s="81">
        <f>BCG!C68</f>
        <v>214057</v>
      </c>
      <c r="D68" s="35">
        <f>BCG!D68</f>
        <v>10381.764500000001</v>
      </c>
      <c r="E68" s="41">
        <f>(BCG!E68)*0.1+(BCG!E68)</f>
        <v>51614.602204476854</v>
      </c>
      <c r="F68" s="139">
        <f t="shared" si="1"/>
        <v>4400</v>
      </c>
      <c r="G68" s="8"/>
      <c r="H68" s="213">
        <v>1000</v>
      </c>
      <c r="I68" s="8">
        <v>0</v>
      </c>
      <c r="J68" s="8">
        <v>0</v>
      </c>
      <c r="K68" s="8">
        <v>1600</v>
      </c>
      <c r="L68" s="8">
        <v>4000</v>
      </c>
      <c r="M68" s="8">
        <v>4400</v>
      </c>
      <c r="N68" s="8">
        <v>0</v>
      </c>
      <c r="O68" s="8">
        <v>4000</v>
      </c>
      <c r="P68" s="8">
        <v>4400</v>
      </c>
      <c r="Q68" s="8">
        <v>0</v>
      </c>
      <c r="R68" s="8">
        <v>0</v>
      </c>
      <c r="S68" s="118">
        <f t="shared" si="2"/>
        <v>19400</v>
      </c>
      <c r="T68" s="60">
        <f t="shared" si="7"/>
        <v>3233.3333333333335</v>
      </c>
      <c r="U68" s="61">
        <f t="shared" si="6"/>
        <v>1000</v>
      </c>
      <c r="V68" s="61">
        <f t="shared" si="3"/>
        <v>5600</v>
      </c>
      <c r="W68" s="61">
        <f t="shared" si="4"/>
        <v>8400</v>
      </c>
      <c r="X68" s="62">
        <f t="shared" si="5"/>
        <v>4400</v>
      </c>
    </row>
    <row r="69" spans="1:24" x14ac:dyDescent="0.3">
      <c r="A69" s="38">
        <v>64</v>
      </c>
      <c r="B69" s="39" t="s">
        <v>67</v>
      </c>
      <c r="C69" s="81">
        <f>BCG!C69</f>
        <v>277379</v>
      </c>
      <c r="D69" s="35">
        <f>BCG!D69</f>
        <v>13452.8815</v>
      </c>
      <c r="E69" s="41">
        <f>(BCG!E69)*0.1+(BCG!E69)</f>
        <v>66883.151426375145</v>
      </c>
      <c r="F69" s="139">
        <f t="shared" si="1"/>
        <v>5600</v>
      </c>
      <c r="G69" s="8"/>
      <c r="H69" s="213">
        <v>1300</v>
      </c>
      <c r="I69" s="8">
        <v>5600</v>
      </c>
      <c r="J69" s="8">
        <v>5600</v>
      </c>
      <c r="K69" s="8">
        <v>5200</v>
      </c>
      <c r="L69" s="8">
        <v>5600</v>
      </c>
      <c r="M69" s="8">
        <v>5600</v>
      </c>
      <c r="N69" s="8">
        <v>0</v>
      </c>
      <c r="O69" s="8">
        <v>0</v>
      </c>
      <c r="P69" s="8">
        <v>5600</v>
      </c>
      <c r="Q69" s="8">
        <v>0</v>
      </c>
      <c r="R69" s="8">
        <v>5600</v>
      </c>
      <c r="S69" s="118">
        <f t="shared" si="2"/>
        <v>40100</v>
      </c>
      <c r="T69" s="60">
        <f t="shared" si="7"/>
        <v>5012.5</v>
      </c>
      <c r="U69" s="61">
        <f t="shared" si="6"/>
        <v>6900</v>
      </c>
      <c r="V69" s="61">
        <f t="shared" si="3"/>
        <v>16400</v>
      </c>
      <c r="W69" s="61">
        <f t="shared" si="4"/>
        <v>5600</v>
      </c>
      <c r="X69" s="62">
        <f t="shared" si="5"/>
        <v>11200</v>
      </c>
    </row>
    <row r="70" spans="1:24" x14ac:dyDescent="0.3">
      <c r="A70" s="38">
        <v>65</v>
      </c>
      <c r="B70" s="39" t="s">
        <v>68</v>
      </c>
      <c r="C70" s="81">
        <f>BCG!C70</f>
        <v>423991</v>
      </c>
      <c r="D70" s="35">
        <f>BCG!D70</f>
        <v>20563.5635</v>
      </c>
      <c r="E70" s="41">
        <f>(BCG!E70)*0.1+(BCG!E70)</f>
        <v>102235.0439522106</v>
      </c>
      <c r="F70" s="139">
        <f t="shared" si="1"/>
        <v>8600</v>
      </c>
      <c r="G70" s="8"/>
      <c r="H70" s="213">
        <v>1900</v>
      </c>
      <c r="I70" s="8">
        <v>8400</v>
      </c>
      <c r="J70" s="8">
        <v>8200</v>
      </c>
      <c r="K70" s="8">
        <v>8200</v>
      </c>
      <c r="L70" s="8">
        <v>0</v>
      </c>
      <c r="M70" s="8">
        <v>8600</v>
      </c>
      <c r="N70" s="8">
        <v>0</v>
      </c>
      <c r="O70" s="8">
        <v>0</v>
      </c>
      <c r="P70" s="8">
        <v>8600</v>
      </c>
      <c r="Q70" s="8">
        <v>0</v>
      </c>
      <c r="R70" s="8">
        <v>0</v>
      </c>
      <c r="S70" s="118">
        <f t="shared" si="2"/>
        <v>43900</v>
      </c>
      <c r="T70" s="60">
        <f t="shared" si="7"/>
        <v>7316.666666666667</v>
      </c>
      <c r="U70" s="61">
        <f t="shared" si="6"/>
        <v>10300</v>
      </c>
      <c r="V70" s="61">
        <f t="shared" si="3"/>
        <v>16400</v>
      </c>
      <c r="W70" s="61">
        <f t="shared" si="4"/>
        <v>8600</v>
      </c>
      <c r="X70" s="62">
        <f t="shared" si="5"/>
        <v>8600</v>
      </c>
    </row>
    <row r="71" spans="1:24" x14ac:dyDescent="0.3">
      <c r="A71" s="38">
        <v>66</v>
      </c>
      <c r="B71" s="39" t="s">
        <v>69</v>
      </c>
      <c r="C71" s="81">
        <f>BCG!C71</f>
        <v>134050</v>
      </c>
      <c r="D71" s="35">
        <f>BCG!D71</f>
        <v>6501.4250000000002</v>
      </c>
      <c r="E71" s="41">
        <f>(BCG!E71)*0.1+(BCG!E71)</f>
        <v>32322.87393315856</v>
      </c>
      <c r="F71" s="139">
        <f t="shared" ref="F71:F117" si="8">CEILING((E71/12),100)</f>
        <v>2700</v>
      </c>
      <c r="G71" s="8"/>
      <c r="H71" s="213">
        <v>600</v>
      </c>
      <c r="I71" s="8">
        <v>1000</v>
      </c>
      <c r="J71" s="8">
        <v>2000</v>
      </c>
      <c r="K71" s="8">
        <v>0</v>
      </c>
      <c r="L71" s="8">
        <v>0</v>
      </c>
      <c r="M71" s="8">
        <v>2700</v>
      </c>
      <c r="N71" s="8">
        <v>0</v>
      </c>
      <c r="O71" s="8">
        <v>800</v>
      </c>
      <c r="P71" s="8">
        <v>2700</v>
      </c>
      <c r="Q71" s="8">
        <v>2700</v>
      </c>
      <c r="R71" s="8">
        <v>0</v>
      </c>
      <c r="S71" s="118">
        <f t="shared" ref="S71:S117" si="9">SUM(G71:R71)</f>
        <v>12500</v>
      </c>
      <c r="T71" s="60">
        <f t="shared" si="7"/>
        <v>1785.7142857142858</v>
      </c>
      <c r="U71" s="61">
        <f t="shared" si="6"/>
        <v>1600</v>
      </c>
      <c r="V71" s="61">
        <f t="shared" ref="V71:V118" si="10">SUM(J71:L71)</f>
        <v>2000</v>
      </c>
      <c r="W71" s="61">
        <f t="shared" ref="W71:W118" si="11">SUM(M71:O71)</f>
        <v>3500</v>
      </c>
      <c r="X71" s="62">
        <f t="shared" ref="X71:X118" si="12">SUM(P71:R71)</f>
        <v>5400</v>
      </c>
    </row>
    <row r="72" spans="1:24" x14ac:dyDescent="0.3">
      <c r="A72" s="38">
        <v>67</v>
      </c>
      <c r="B72" s="39" t="s">
        <v>70</v>
      </c>
      <c r="C72" s="81">
        <f>BCG!C72</f>
        <v>410516</v>
      </c>
      <c r="D72" s="35">
        <f>BCG!D72</f>
        <v>19910.026000000002</v>
      </c>
      <c r="E72" s="41">
        <f>(BCG!E72)*0.1+(BCG!E72)</f>
        <v>98985.877773551067</v>
      </c>
      <c r="F72" s="139">
        <f t="shared" si="8"/>
        <v>8300</v>
      </c>
      <c r="G72" s="8"/>
      <c r="H72" s="213">
        <v>1900</v>
      </c>
      <c r="I72" s="8">
        <v>0</v>
      </c>
      <c r="J72" s="8">
        <v>0</v>
      </c>
      <c r="K72" s="8">
        <v>0</v>
      </c>
      <c r="L72" s="8">
        <v>0</v>
      </c>
      <c r="M72" s="8">
        <v>8300</v>
      </c>
      <c r="N72" s="8">
        <v>8300</v>
      </c>
      <c r="O72" s="8">
        <v>8300</v>
      </c>
      <c r="P72" s="8">
        <v>8300</v>
      </c>
      <c r="Q72" s="8">
        <v>0</v>
      </c>
      <c r="R72" s="8">
        <v>0</v>
      </c>
      <c r="S72" s="118">
        <f t="shared" si="9"/>
        <v>35100</v>
      </c>
      <c r="T72" s="60">
        <f t="shared" si="7"/>
        <v>7020</v>
      </c>
      <c r="U72" s="61">
        <f t="shared" ref="U72:U118" si="13">SUM(G72:I72)</f>
        <v>1900</v>
      </c>
      <c r="V72" s="61">
        <f t="shared" si="10"/>
        <v>0</v>
      </c>
      <c r="W72" s="61">
        <f t="shared" si="11"/>
        <v>24900</v>
      </c>
      <c r="X72" s="62">
        <f t="shared" si="12"/>
        <v>8300</v>
      </c>
    </row>
    <row r="73" spans="1:24" x14ac:dyDescent="0.3">
      <c r="A73" s="38">
        <v>68</v>
      </c>
      <c r="B73" s="39" t="s">
        <v>71</v>
      </c>
      <c r="C73" s="81">
        <f>BCG!C73</f>
        <v>241453</v>
      </c>
      <c r="D73" s="35">
        <f>BCG!D73</f>
        <v>11710.470499999999</v>
      </c>
      <c r="E73" s="41">
        <f>(BCG!E73)*0.1+(BCG!E73)</f>
        <v>58220.476536985705</v>
      </c>
      <c r="F73" s="139">
        <f t="shared" si="8"/>
        <v>4900</v>
      </c>
      <c r="G73" s="8"/>
      <c r="H73" s="213">
        <v>1100</v>
      </c>
      <c r="I73" s="8">
        <v>4900</v>
      </c>
      <c r="J73" s="8">
        <v>0</v>
      </c>
      <c r="K73" s="8">
        <v>3000</v>
      </c>
      <c r="L73" s="8">
        <v>0</v>
      </c>
      <c r="M73" s="8">
        <v>4900</v>
      </c>
      <c r="N73" s="8">
        <v>0</v>
      </c>
      <c r="O73" s="8">
        <v>4900</v>
      </c>
      <c r="P73" s="8">
        <v>4900</v>
      </c>
      <c r="Q73" s="8">
        <v>0</v>
      </c>
      <c r="R73" s="8">
        <v>0</v>
      </c>
      <c r="S73" s="118">
        <f t="shared" si="9"/>
        <v>23700</v>
      </c>
      <c r="T73" s="60">
        <f t="shared" ref="T73:T118" si="14">IFERROR((SUMIF(G73:R73,"&gt;0" )/COUNTIF(G73:R73,"&gt;0")),"")</f>
        <v>3950</v>
      </c>
      <c r="U73" s="61">
        <f t="shared" si="13"/>
        <v>6000</v>
      </c>
      <c r="V73" s="61">
        <f t="shared" si="10"/>
        <v>3000</v>
      </c>
      <c r="W73" s="61">
        <f t="shared" si="11"/>
        <v>9800</v>
      </c>
      <c r="X73" s="62">
        <f t="shared" si="12"/>
        <v>4900</v>
      </c>
    </row>
    <row r="74" spans="1:24" x14ac:dyDescent="0.3">
      <c r="A74" s="38">
        <v>69</v>
      </c>
      <c r="B74" s="39" t="s">
        <v>72</v>
      </c>
      <c r="C74" s="81">
        <f>BCG!C74</f>
        <v>458158</v>
      </c>
      <c r="D74" s="35">
        <f>BCG!D74</f>
        <v>22220.663</v>
      </c>
      <c r="E74" s="41">
        <f>(BCG!E74)*0.1+(BCG!E74)</f>
        <v>110473.57907846371</v>
      </c>
      <c r="F74" s="139">
        <f t="shared" si="8"/>
        <v>9300</v>
      </c>
      <c r="G74" s="8"/>
      <c r="H74" s="213">
        <v>2100</v>
      </c>
      <c r="I74" s="8">
        <v>6000</v>
      </c>
      <c r="J74" s="8">
        <v>6000</v>
      </c>
      <c r="K74" s="8">
        <v>3000</v>
      </c>
      <c r="L74" s="8">
        <v>6600</v>
      </c>
      <c r="M74" s="8">
        <v>9300</v>
      </c>
      <c r="N74" s="8">
        <v>0</v>
      </c>
      <c r="O74" s="8">
        <v>0</v>
      </c>
      <c r="P74" s="8">
        <v>9300</v>
      </c>
      <c r="Q74" s="8">
        <v>9300</v>
      </c>
      <c r="R74" s="8">
        <v>0</v>
      </c>
      <c r="S74" s="118">
        <f t="shared" si="9"/>
        <v>51600</v>
      </c>
      <c r="T74" s="60">
        <f t="shared" si="14"/>
        <v>6450</v>
      </c>
      <c r="U74" s="61">
        <f t="shared" si="13"/>
        <v>8100</v>
      </c>
      <c r="V74" s="61">
        <f t="shared" si="10"/>
        <v>15600</v>
      </c>
      <c r="W74" s="61">
        <f t="shared" si="11"/>
        <v>9300</v>
      </c>
      <c r="X74" s="62">
        <f t="shared" si="12"/>
        <v>18600</v>
      </c>
    </row>
    <row r="75" spans="1:24" x14ac:dyDescent="0.3">
      <c r="A75" s="38">
        <v>70</v>
      </c>
      <c r="B75" s="39" t="s">
        <v>73</v>
      </c>
      <c r="C75" s="81">
        <f>BCG!C75</f>
        <v>275450</v>
      </c>
      <c r="D75" s="35">
        <f>BCG!D75</f>
        <v>13359.325000000001</v>
      </c>
      <c r="E75" s="41">
        <f>(BCG!E75)*0.1+(BCG!E75)</f>
        <v>66418.020327404141</v>
      </c>
      <c r="F75" s="139">
        <f t="shared" si="8"/>
        <v>5600</v>
      </c>
      <c r="G75" s="8"/>
      <c r="H75" s="213">
        <v>1300</v>
      </c>
      <c r="I75" s="8">
        <v>5000</v>
      </c>
      <c r="J75" s="8">
        <v>1000</v>
      </c>
      <c r="K75" s="8">
        <v>500</v>
      </c>
      <c r="L75" s="8">
        <v>1500</v>
      </c>
      <c r="M75" s="8">
        <v>5600</v>
      </c>
      <c r="N75" s="8">
        <v>2000</v>
      </c>
      <c r="O75" s="8">
        <v>0</v>
      </c>
      <c r="P75" s="8">
        <v>5600</v>
      </c>
      <c r="Q75" s="8">
        <v>0</v>
      </c>
      <c r="R75" s="8">
        <v>0</v>
      </c>
      <c r="S75" s="118">
        <f t="shared" si="9"/>
        <v>22500</v>
      </c>
      <c r="T75" s="60">
        <f t="shared" si="14"/>
        <v>2812.5</v>
      </c>
      <c r="U75" s="61">
        <f t="shared" si="13"/>
        <v>6300</v>
      </c>
      <c r="V75" s="61">
        <f t="shared" si="10"/>
        <v>3000</v>
      </c>
      <c r="W75" s="61">
        <f t="shared" si="11"/>
        <v>7600</v>
      </c>
      <c r="X75" s="62">
        <f t="shared" si="12"/>
        <v>5600</v>
      </c>
    </row>
    <row r="76" spans="1:24" x14ac:dyDescent="0.3">
      <c r="A76" s="38">
        <v>71</v>
      </c>
      <c r="B76" s="39" t="s">
        <v>74</v>
      </c>
      <c r="C76" s="81">
        <f>BCG!C76</f>
        <v>94573</v>
      </c>
      <c r="D76" s="35">
        <f>BCG!D76</f>
        <v>4586.7905000000001</v>
      </c>
      <c r="E76" s="41">
        <f>(BCG!E76)*0.1+(BCG!E76)</f>
        <v>22803.962375834421</v>
      </c>
      <c r="F76" s="139">
        <f t="shared" si="8"/>
        <v>2000</v>
      </c>
      <c r="G76" s="8"/>
      <c r="H76" s="213">
        <v>500</v>
      </c>
      <c r="I76" s="8">
        <v>200</v>
      </c>
      <c r="J76" s="8">
        <v>2000</v>
      </c>
      <c r="K76" s="8">
        <v>4600</v>
      </c>
      <c r="L76" s="8">
        <v>1100</v>
      </c>
      <c r="M76" s="8">
        <v>2000</v>
      </c>
      <c r="N76" s="8">
        <v>1100</v>
      </c>
      <c r="O76" s="8">
        <v>1000</v>
      </c>
      <c r="P76" s="8">
        <v>2000</v>
      </c>
      <c r="Q76" s="8">
        <v>1000</v>
      </c>
      <c r="R76" s="8">
        <v>1000</v>
      </c>
      <c r="S76" s="118">
        <f t="shared" si="9"/>
        <v>16500</v>
      </c>
      <c r="T76" s="60">
        <f t="shared" si="14"/>
        <v>1500</v>
      </c>
      <c r="U76" s="61">
        <f t="shared" si="13"/>
        <v>700</v>
      </c>
      <c r="V76" s="61">
        <f t="shared" si="10"/>
        <v>7700</v>
      </c>
      <c r="W76" s="61">
        <f t="shared" si="11"/>
        <v>4100</v>
      </c>
      <c r="X76" s="62">
        <f t="shared" si="12"/>
        <v>4000</v>
      </c>
    </row>
    <row r="77" spans="1:24" x14ac:dyDescent="0.3">
      <c r="A77" s="38">
        <v>72</v>
      </c>
      <c r="B77" s="39" t="s">
        <v>75</v>
      </c>
      <c r="C77" s="81">
        <f>BCG!C77</f>
        <v>352864</v>
      </c>
      <c r="D77" s="35">
        <f>BCG!D77</f>
        <v>17113.904000000002</v>
      </c>
      <c r="E77" s="41">
        <f>(BCG!E77)*0.1+(BCG!E77)</f>
        <v>85084.510164491337</v>
      </c>
      <c r="F77" s="139">
        <f t="shared" si="8"/>
        <v>7100</v>
      </c>
      <c r="G77" s="8"/>
      <c r="H77" s="213">
        <v>1600</v>
      </c>
      <c r="I77" s="8">
        <v>7100</v>
      </c>
      <c r="J77" s="8">
        <v>0</v>
      </c>
      <c r="K77" s="8">
        <v>0</v>
      </c>
      <c r="L77" s="8">
        <v>0</v>
      </c>
      <c r="M77" s="8">
        <v>7100</v>
      </c>
      <c r="N77" s="8">
        <v>1600</v>
      </c>
      <c r="O77" s="8">
        <v>0</v>
      </c>
      <c r="P77" s="8">
        <v>7100</v>
      </c>
      <c r="Q77" s="8">
        <v>0</v>
      </c>
      <c r="R77" s="8">
        <v>0</v>
      </c>
      <c r="S77" s="118">
        <f t="shared" si="9"/>
        <v>24500</v>
      </c>
      <c r="T77" s="60">
        <f t="shared" si="14"/>
        <v>4900</v>
      </c>
      <c r="U77" s="61">
        <f t="shared" si="13"/>
        <v>8700</v>
      </c>
      <c r="V77" s="61">
        <f t="shared" si="10"/>
        <v>0</v>
      </c>
      <c r="W77" s="61">
        <f t="shared" si="11"/>
        <v>8700</v>
      </c>
      <c r="X77" s="62">
        <f t="shared" si="12"/>
        <v>7100</v>
      </c>
    </row>
    <row r="78" spans="1:24" x14ac:dyDescent="0.3">
      <c r="A78" s="38">
        <v>73</v>
      </c>
      <c r="B78" s="39" t="s">
        <v>76</v>
      </c>
      <c r="C78" s="81">
        <f>BCG!C78</f>
        <v>186176</v>
      </c>
      <c r="D78" s="35">
        <f>BCG!D78</f>
        <v>9029.5360000000001</v>
      </c>
      <c r="E78" s="41">
        <f>(BCG!E78)*0.1+(BCG!E78)</f>
        <v>44891.782002086751</v>
      </c>
      <c r="F78" s="139">
        <f t="shared" si="8"/>
        <v>3800</v>
      </c>
      <c r="G78" s="8"/>
      <c r="H78" s="213">
        <v>900</v>
      </c>
      <c r="I78" s="8">
        <v>2500</v>
      </c>
      <c r="J78" s="8">
        <v>3800</v>
      </c>
      <c r="K78" s="8">
        <v>0</v>
      </c>
      <c r="L78" s="8">
        <v>3800</v>
      </c>
      <c r="M78" s="8">
        <v>3800</v>
      </c>
      <c r="N78" s="8">
        <v>3800</v>
      </c>
      <c r="O78" s="8">
        <v>3800</v>
      </c>
      <c r="P78" s="8">
        <v>3800</v>
      </c>
      <c r="Q78" s="8">
        <v>2000</v>
      </c>
      <c r="R78" s="8">
        <v>3800</v>
      </c>
      <c r="S78" s="118">
        <f t="shared" si="9"/>
        <v>32000</v>
      </c>
      <c r="T78" s="60">
        <f t="shared" si="14"/>
        <v>3200</v>
      </c>
      <c r="U78" s="61">
        <f t="shared" si="13"/>
        <v>3400</v>
      </c>
      <c r="V78" s="61">
        <f t="shared" si="10"/>
        <v>7600</v>
      </c>
      <c r="W78" s="61">
        <f t="shared" si="11"/>
        <v>11400</v>
      </c>
      <c r="X78" s="62">
        <f t="shared" si="12"/>
        <v>9600</v>
      </c>
    </row>
    <row r="79" spans="1:24" x14ac:dyDescent="0.3">
      <c r="A79" s="38">
        <v>74</v>
      </c>
      <c r="B79" s="39" t="s">
        <v>77</v>
      </c>
      <c r="C79" s="81">
        <f>BCG!C79</f>
        <v>296649</v>
      </c>
      <c r="D79" s="35">
        <f>BCG!D79</f>
        <v>14387.476500000001</v>
      </c>
      <c r="E79" s="41">
        <f>(BCG!E79)*0.1+(BCG!E79)</f>
        <v>71529.639905986973</v>
      </c>
      <c r="F79" s="139">
        <f t="shared" si="8"/>
        <v>6000</v>
      </c>
      <c r="G79" s="8"/>
      <c r="H79" s="213">
        <v>1400</v>
      </c>
      <c r="I79" s="8">
        <v>4000</v>
      </c>
      <c r="J79" s="8">
        <v>6000</v>
      </c>
      <c r="K79" s="8">
        <v>3000</v>
      </c>
      <c r="L79" s="8">
        <v>6000</v>
      </c>
      <c r="M79" s="8">
        <v>6000</v>
      </c>
      <c r="N79" s="8">
        <v>5000</v>
      </c>
      <c r="O79" s="8">
        <v>3000</v>
      </c>
      <c r="P79" s="8">
        <v>5000</v>
      </c>
      <c r="Q79" s="8">
        <v>6000</v>
      </c>
      <c r="R79" s="8">
        <v>6000</v>
      </c>
      <c r="S79" s="118">
        <f t="shared" si="9"/>
        <v>51400</v>
      </c>
      <c r="T79" s="60">
        <f t="shared" si="14"/>
        <v>4672.727272727273</v>
      </c>
      <c r="U79" s="61">
        <f t="shared" si="13"/>
        <v>5400</v>
      </c>
      <c r="V79" s="61">
        <f t="shared" si="10"/>
        <v>15000</v>
      </c>
      <c r="W79" s="61">
        <f t="shared" si="11"/>
        <v>14000</v>
      </c>
      <c r="X79" s="62">
        <f t="shared" si="12"/>
        <v>17000</v>
      </c>
    </row>
    <row r="80" spans="1:24" x14ac:dyDescent="0.3">
      <c r="A80" s="38">
        <v>75</v>
      </c>
      <c r="B80" s="39" t="s">
        <v>78</v>
      </c>
      <c r="C80" s="81">
        <f>BCG!C80</f>
        <v>292951</v>
      </c>
      <c r="D80" s="35">
        <f>BCG!D80</f>
        <v>14208.1235</v>
      </c>
      <c r="E80" s="41">
        <f>(BCG!E80)*0.1+(BCG!E80)</f>
        <v>70637.957788830536</v>
      </c>
      <c r="F80" s="139">
        <f t="shared" si="8"/>
        <v>5900</v>
      </c>
      <c r="G80" s="8"/>
      <c r="H80" s="213">
        <v>1400</v>
      </c>
      <c r="I80" s="8">
        <v>0</v>
      </c>
      <c r="J80" s="8">
        <v>0</v>
      </c>
      <c r="K80" s="8">
        <v>4000</v>
      </c>
      <c r="L80" s="8">
        <v>0</v>
      </c>
      <c r="M80" s="8">
        <v>5900</v>
      </c>
      <c r="N80" s="8">
        <v>0</v>
      </c>
      <c r="O80" s="8">
        <v>5000</v>
      </c>
      <c r="P80" s="8">
        <v>5900</v>
      </c>
      <c r="Q80" s="8">
        <v>0</v>
      </c>
      <c r="R80" s="8">
        <v>0</v>
      </c>
      <c r="S80" s="118">
        <f t="shared" si="9"/>
        <v>22200</v>
      </c>
      <c r="T80" s="60">
        <f t="shared" si="14"/>
        <v>4440</v>
      </c>
      <c r="U80" s="61">
        <f t="shared" si="13"/>
        <v>1400</v>
      </c>
      <c r="V80" s="61">
        <f t="shared" si="10"/>
        <v>4000</v>
      </c>
      <c r="W80" s="61">
        <f t="shared" si="11"/>
        <v>10900</v>
      </c>
      <c r="X80" s="62">
        <f t="shared" si="12"/>
        <v>5900</v>
      </c>
    </row>
    <row r="81" spans="1:24" x14ac:dyDescent="0.3">
      <c r="A81" s="38">
        <v>76</v>
      </c>
      <c r="B81" s="39" t="s">
        <v>79</v>
      </c>
      <c r="C81" s="81">
        <f>BCG!C81</f>
        <v>479172</v>
      </c>
      <c r="D81" s="35">
        <f>BCG!D81</f>
        <v>23239.842000000001</v>
      </c>
      <c r="E81" s="41">
        <f>(BCG!E81)*0.1+(BCG!E81)</f>
        <v>115540.59043863823</v>
      </c>
      <c r="F81" s="139">
        <f t="shared" si="8"/>
        <v>9700</v>
      </c>
      <c r="G81" s="8"/>
      <c r="H81" s="213">
        <v>2200</v>
      </c>
      <c r="I81" s="8">
        <v>9700</v>
      </c>
      <c r="J81" s="8">
        <v>0</v>
      </c>
      <c r="K81" s="8">
        <v>12000</v>
      </c>
      <c r="L81" s="8">
        <v>0</v>
      </c>
      <c r="M81" s="8">
        <v>9700</v>
      </c>
      <c r="N81" s="8">
        <v>0</v>
      </c>
      <c r="O81" s="8">
        <v>9700</v>
      </c>
      <c r="P81" s="8">
        <v>9700</v>
      </c>
      <c r="Q81" s="8">
        <v>0</v>
      </c>
      <c r="R81" s="8">
        <v>0</v>
      </c>
      <c r="S81" s="118">
        <f t="shared" si="9"/>
        <v>53000</v>
      </c>
      <c r="T81" s="60">
        <f t="shared" si="14"/>
        <v>8833.3333333333339</v>
      </c>
      <c r="U81" s="61">
        <f t="shared" si="13"/>
        <v>11900</v>
      </c>
      <c r="V81" s="61">
        <f t="shared" si="10"/>
        <v>12000</v>
      </c>
      <c r="W81" s="61">
        <f t="shared" si="11"/>
        <v>19400</v>
      </c>
      <c r="X81" s="62">
        <f t="shared" si="12"/>
        <v>9700</v>
      </c>
    </row>
    <row r="82" spans="1:24" x14ac:dyDescent="0.3">
      <c r="A82" s="38">
        <v>77</v>
      </c>
      <c r="B82" s="39" t="s">
        <v>80</v>
      </c>
      <c r="C82" s="81">
        <f>BCG!C82</f>
        <v>492804</v>
      </c>
      <c r="D82" s="35">
        <f>BCG!D82</f>
        <v>23900.994000000002</v>
      </c>
      <c r="E82" s="41">
        <f>(BCG!E82)*0.1+(BCG!E82)</f>
        <v>118827.61332156861</v>
      </c>
      <c r="F82" s="139">
        <f t="shared" si="8"/>
        <v>10000</v>
      </c>
      <c r="G82" s="8"/>
      <c r="H82" s="213">
        <v>2200</v>
      </c>
      <c r="I82" s="8">
        <v>1000</v>
      </c>
      <c r="J82" s="8">
        <v>1000</v>
      </c>
      <c r="K82" s="8">
        <v>0</v>
      </c>
      <c r="L82" s="8">
        <v>10000</v>
      </c>
      <c r="M82" s="8">
        <v>10000</v>
      </c>
      <c r="N82" s="8">
        <v>10000</v>
      </c>
      <c r="O82" s="8">
        <v>10000</v>
      </c>
      <c r="P82" s="8">
        <v>10000</v>
      </c>
      <c r="Q82" s="8">
        <v>10000</v>
      </c>
      <c r="R82" s="8">
        <v>10000</v>
      </c>
      <c r="S82" s="118">
        <f t="shared" si="9"/>
        <v>74200</v>
      </c>
      <c r="T82" s="60">
        <f t="shared" si="14"/>
        <v>7420</v>
      </c>
      <c r="U82" s="61">
        <f t="shared" si="13"/>
        <v>3200</v>
      </c>
      <c r="V82" s="61">
        <f t="shared" si="10"/>
        <v>11000</v>
      </c>
      <c r="W82" s="61">
        <f t="shared" si="11"/>
        <v>30000</v>
      </c>
      <c r="X82" s="62">
        <f t="shared" si="12"/>
        <v>30000</v>
      </c>
    </row>
    <row r="83" spans="1:24" x14ac:dyDescent="0.3">
      <c r="A83" s="38">
        <v>78</v>
      </c>
      <c r="B83" s="39" t="s">
        <v>81</v>
      </c>
      <c r="C83" s="81">
        <f>BCG!C83</f>
        <v>474144</v>
      </c>
      <c r="D83" s="35">
        <f>BCG!D83</f>
        <v>22995.984</v>
      </c>
      <c r="E83" s="41">
        <f>(BCG!E83)*0.1+(BCG!E83)</f>
        <v>114328.21139995176</v>
      </c>
      <c r="F83" s="139">
        <f t="shared" si="8"/>
        <v>9600</v>
      </c>
      <c r="G83" s="8"/>
      <c r="H83" s="213">
        <v>2200</v>
      </c>
      <c r="I83" s="8">
        <v>0</v>
      </c>
      <c r="J83" s="8">
        <v>0</v>
      </c>
      <c r="K83" s="8">
        <v>0</v>
      </c>
      <c r="L83" s="8">
        <v>0</v>
      </c>
      <c r="M83" s="8">
        <v>9600</v>
      </c>
      <c r="N83" s="8">
        <v>4500</v>
      </c>
      <c r="O83" s="8">
        <v>3000</v>
      </c>
      <c r="P83" s="8">
        <v>5000</v>
      </c>
      <c r="Q83" s="8">
        <v>0</v>
      </c>
      <c r="R83" s="8">
        <v>0</v>
      </c>
      <c r="S83" s="118">
        <f t="shared" si="9"/>
        <v>24300</v>
      </c>
      <c r="T83" s="60">
        <f t="shared" si="14"/>
        <v>4860</v>
      </c>
      <c r="U83" s="61">
        <f t="shared" si="13"/>
        <v>2200</v>
      </c>
      <c r="V83" s="61">
        <f t="shared" si="10"/>
        <v>0</v>
      </c>
      <c r="W83" s="61">
        <f t="shared" si="11"/>
        <v>17100</v>
      </c>
      <c r="X83" s="62">
        <f t="shared" si="12"/>
        <v>5000</v>
      </c>
    </row>
    <row r="84" spans="1:24" x14ac:dyDescent="0.3">
      <c r="A84" s="38">
        <v>79</v>
      </c>
      <c r="B84" s="39" t="s">
        <v>82</v>
      </c>
      <c r="C84" s="81">
        <f>BCG!C84</f>
        <v>185519</v>
      </c>
      <c r="D84" s="35">
        <f>BCG!D84</f>
        <v>8997.6715000000004</v>
      </c>
      <c r="E84" s="41">
        <f>(BCG!E84)*0.1+(BCG!E84)</f>
        <v>44733.362545361008</v>
      </c>
      <c r="F84" s="139">
        <f t="shared" si="8"/>
        <v>3800</v>
      </c>
      <c r="G84" s="8"/>
      <c r="H84" s="213">
        <v>900</v>
      </c>
      <c r="I84" s="8">
        <v>0</v>
      </c>
      <c r="J84" s="8">
        <v>0</v>
      </c>
      <c r="K84" s="8">
        <v>0</v>
      </c>
      <c r="L84" s="8">
        <v>1000</v>
      </c>
      <c r="M84" s="8">
        <v>3800</v>
      </c>
      <c r="N84" s="8">
        <v>0</v>
      </c>
      <c r="O84" s="8">
        <v>0</v>
      </c>
      <c r="P84" s="8">
        <v>3800</v>
      </c>
      <c r="Q84" s="8">
        <v>1000</v>
      </c>
      <c r="R84" s="8">
        <v>0</v>
      </c>
      <c r="S84" s="118">
        <f t="shared" si="9"/>
        <v>10500</v>
      </c>
      <c r="T84" s="60">
        <f t="shared" si="14"/>
        <v>2100</v>
      </c>
      <c r="U84" s="61">
        <f t="shared" si="13"/>
        <v>900</v>
      </c>
      <c r="V84" s="61">
        <f t="shared" si="10"/>
        <v>1000</v>
      </c>
      <c r="W84" s="61">
        <f t="shared" si="11"/>
        <v>3800</v>
      </c>
      <c r="X84" s="62">
        <f t="shared" si="12"/>
        <v>4800</v>
      </c>
    </row>
    <row r="85" spans="1:24" x14ac:dyDescent="0.3">
      <c r="A85" s="38">
        <v>80</v>
      </c>
      <c r="B85" s="39" t="s">
        <v>83</v>
      </c>
      <c r="C85" s="81">
        <f>BCG!C85</f>
        <v>331266</v>
      </c>
      <c r="D85" s="35">
        <f>BCG!D85</f>
        <v>16066.401</v>
      </c>
      <c r="E85" s="41">
        <f>(BCG!E85)*0.1+(BCG!E85)</f>
        <v>79876.681509449481</v>
      </c>
      <c r="F85" s="139">
        <f t="shared" si="8"/>
        <v>6700</v>
      </c>
      <c r="G85" s="8"/>
      <c r="H85" s="213">
        <v>1500</v>
      </c>
      <c r="I85" s="8">
        <v>4000</v>
      </c>
      <c r="J85" s="8">
        <v>1000</v>
      </c>
      <c r="K85" s="8">
        <v>6000</v>
      </c>
      <c r="L85" s="8">
        <v>0</v>
      </c>
      <c r="M85" s="8">
        <v>6700</v>
      </c>
      <c r="N85" s="8">
        <v>0</v>
      </c>
      <c r="O85" s="8">
        <v>3300</v>
      </c>
      <c r="P85" s="8">
        <v>3300</v>
      </c>
      <c r="Q85" s="8">
        <v>6000</v>
      </c>
      <c r="R85" s="8">
        <v>1500</v>
      </c>
      <c r="S85" s="118">
        <f t="shared" si="9"/>
        <v>33300</v>
      </c>
      <c r="T85" s="60">
        <f t="shared" si="14"/>
        <v>3700</v>
      </c>
      <c r="U85" s="61">
        <f t="shared" si="13"/>
        <v>5500</v>
      </c>
      <c r="V85" s="61">
        <f t="shared" si="10"/>
        <v>7000</v>
      </c>
      <c r="W85" s="61">
        <f t="shared" si="11"/>
        <v>10000</v>
      </c>
      <c r="X85" s="62">
        <f t="shared" si="12"/>
        <v>10800</v>
      </c>
    </row>
    <row r="86" spans="1:24" x14ac:dyDescent="0.3">
      <c r="A86" s="38">
        <v>81</v>
      </c>
      <c r="B86" s="39" t="s">
        <v>84</v>
      </c>
      <c r="C86" s="81">
        <f>BCG!C86</f>
        <v>104539</v>
      </c>
      <c r="D86" s="35">
        <f>BCG!D86</f>
        <v>5070.1414999999997</v>
      </c>
      <c r="E86" s="41">
        <f>(BCG!E86)*0.1+(BCG!E86)</f>
        <v>25207.019157765477</v>
      </c>
      <c r="F86" s="139">
        <f t="shared" si="8"/>
        <v>2200</v>
      </c>
      <c r="G86" s="8"/>
      <c r="H86" s="213">
        <v>500</v>
      </c>
      <c r="I86" s="8">
        <v>2200</v>
      </c>
      <c r="J86" s="8">
        <v>0</v>
      </c>
      <c r="K86" s="8">
        <v>3600</v>
      </c>
      <c r="L86" s="8">
        <v>2200</v>
      </c>
      <c r="M86" s="8">
        <v>2200</v>
      </c>
      <c r="N86" s="8">
        <v>0</v>
      </c>
      <c r="O86" s="8">
        <v>0</v>
      </c>
      <c r="P86" s="8">
        <v>0</v>
      </c>
      <c r="Q86" s="8">
        <v>0</v>
      </c>
      <c r="R86" s="8">
        <v>1100</v>
      </c>
      <c r="S86" s="118">
        <f t="shared" si="9"/>
        <v>11800</v>
      </c>
      <c r="T86" s="60">
        <f t="shared" si="14"/>
        <v>1966.6666666666667</v>
      </c>
      <c r="U86" s="61">
        <f t="shared" si="13"/>
        <v>2700</v>
      </c>
      <c r="V86" s="61">
        <f t="shared" si="10"/>
        <v>5800</v>
      </c>
      <c r="W86" s="61">
        <f t="shared" si="11"/>
        <v>2200</v>
      </c>
      <c r="X86" s="62">
        <f t="shared" si="12"/>
        <v>1100</v>
      </c>
    </row>
    <row r="87" spans="1:24" x14ac:dyDescent="0.3">
      <c r="A87" s="38">
        <v>82</v>
      </c>
      <c r="B87" s="39" t="s">
        <v>85</v>
      </c>
      <c r="C87" s="81">
        <f>BCG!C87</f>
        <v>137489</v>
      </c>
      <c r="D87" s="35">
        <f>BCG!D87</f>
        <v>6668.2165000000005</v>
      </c>
      <c r="E87" s="41">
        <f>(BCG!E87)*0.1+(BCG!E87)</f>
        <v>33152.104544543363</v>
      </c>
      <c r="F87" s="139">
        <f t="shared" si="8"/>
        <v>2800</v>
      </c>
      <c r="G87" s="8"/>
      <c r="H87" s="213">
        <v>700</v>
      </c>
      <c r="I87" s="8">
        <v>2800</v>
      </c>
      <c r="J87" s="8">
        <v>0</v>
      </c>
      <c r="K87" s="8">
        <v>0</v>
      </c>
      <c r="L87" s="8">
        <v>0</v>
      </c>
      <c r="M87" s="8">
        <v>2800</v>
      </c>
      <c r="N87" s="8">
        <v>0</v>
      </c>
      <c r="O87" s="8">
        <v>0</v>
      </c>
      <c r="P87" s="8">
        <v>2000</v>
      </c>
      <c r="Q87" s="8">
        <v>2800</v>
      </c>
      <c r="R87" s="8">
        <v>2400</v>
      </c>
      <c r="S87" s="118">
        <f t="shared" si="9"/>
        <v>13500</v>
      </c>
      <c r="T87" s="60">
        <f t="shared" si="14"/>
        <v>2250</v>
      </c>
      <c r="U87" s="61">
        <f t="shared" si="13"/>
        <v>3500</v>
      </c>
      <c r="V87" s="61">
        <f t="shared" si="10"/>
        <v>0</v>
      </c>
      <c r="W87" s="61">
        <f t="shared" si="11"/>
        <v>2800</v>
      </c>
      <c r="X87" s="62">
        <f t="shared" si="12"/>
        <v>7200</v>
      </c>
    </row>
    <row r="88" spans="1:24" x14ac:dyDescent="0.3">
      <c r="A88" s="38">
        <v>83</v>
      </c>
      <c r="B88" s="39" t="s">
        <v>86</v>
      </c>
      <c r="C88" s="81">
        <f>BCG!C88</f>
        <v>251512</v>
      </c>
      <c r="D88" s="35">
        <f>BCG!D88</f>
        <v>12198.332</v>
      </c>
      <c r="E88" s="41">
        <f>(BCG!E88)*0.1+(BCG!E88)</f>
        <v>60645.957990873372</v>
      </c>
      <c r="F88" s="139">
        <f t="shared" si="8"/>
        <v>5100</v>
      </c>
      <c r="G88" s="8"/>
      <c r="H88" s="213">
        <v>1200</v>
      </c>
      <c r="I88" s="8">
        <v>3000</v>
      </c>
      <c r="J88" s="8">
        <v>3000</v>
      </c>
      <c r="K88" s="8">
        <v>6000</v>
      </c>
      <c r="L88" s="8">
        <v>3000</v>
      </c>
      <c r="M88" s="8">
        <v>5100</v>
      </c>
      <c r="N88" s="8">
        <v>3000</v>
      </c>
      <c r="O88" s="8">
        <v>3000</v>
      </c>
      <c r="P88" s="8">
        <v>5100</v>
      </c>
      <c r="Q88" s="8">
        <v>3000</v>
      </c>
      <c r="R88" s="8">
        <v>3000</v>
      </c>
      <c r="S88" s="118">
        <f t="shared" si="9"/>
        <v>38400</v>
      </c>
      <c r="T88" s="60">
        <f t="shared" si="14"/>
        <v>3490.909090909091</v>
      </c>
      <c r="U88" s="61">
        <f t="shared" si="13"/>
        <v>4200</v>
      </c>
      <c r="V88" s="61">
        <f t="shared" si="10"/>
        <v>12000</v>
      </c>
      <c r="W88" s="61">
        <f t="shared" si="11"/>
        <v>11100</v>
      </c>
      <c r="X88" s="62">
        <f t="shared" si="12"/>
        <v>11100</v>
      </c>
    </row>
    <row r="89" spans="1:24" x14ac:dyDescent="0.3">
      <c r="A89" s="38">
        <v>84</v>
      </c>
      <c r="B89" s="39" t="s">
        <v>87</v>
      </c>
      <c r="C89" s="81">
        <f>BCG!C89</f>
        <v>688819</v>
      </c>
      <c r="D89" s="35">
        <f>BCG!D89</f>
        <v>33407.7215</v>
      </c>
      <c r="E89" s="41">
        <f>(BCG!E89)*0.1+(BCG!E89)</f>
        <v>166091.82916646285</v>
      </c>
      <c r="F89" s="139">
        <f t="shared" si="8"/>
        <v>13900</v>
      </c>
      <c r="G89" s="8"/>
      <c r="H89" s="213">
        <v>3100</v>
      </c>
      <c r="I89" s="8">
        <v>9000</v>
      </c>
      <c r="J89" s="8">
        <v>2300</v>
      </c>
      <c r="K89" s="8">
        <v>1000</v>
      </c>
      <c r="L89" s="8">
        <v>6000</v>
      </c>
      <c r="M89" s="8">
        <v>13900</v>
      </c>
      <c r="N89" s="8">
        <v>13900</v>
      </c>
      <c r="O89" s="8">
        <v>13900</v>
      </c>
      <c r="P89" s="8">
        <v>13900</v>
      </c>
      <c r="Q89" s="8">
        <v>0</v>
      </c>
      <c r="R89" s="8">
        <v>6000</v>
      </c>
      <c r="S89" s="118">
        <f t="shared" si="9"/>
        <v>83000</v>
      </c>
      <c r="T89" s="60">
        <f t="shared" si="14"/>
        <v>8300</v>
      </c>
      <c r="U89" s="61">
        <f t="shared" si="13"/>
        <v>12100</v>
      </c>
      <c r="V89" s="61">
        <f t="shared" si="10"/>
        <v>9300</v>
      </c>
      <c r="W89" s="61">
        <f t="shared" si="11"/>
        <v>41700</v>
      </c>
      <c r="X89" s="62">
        <f t="shared" si="12"/>
        <v>19900</v>
      </c>
    </row>
    <row r="90" spans="1:24" x14ac:dyDescent="0.3">
      <c r="A90" s="38">
        <v>85</v>
      </c>
      <c r="B90" s="39" t="s">
        <v>88</v>
      </c>
      <c r="C90" s="81">
        <f>BCG!C90</f>
        <v>599817</v>
      </c>
      <c r="D90" s="35">
        <f>BCG!D90</f>
        <v>29091.124500000002</v>
      </c>
      <c r="E90" s="41">
        <f>(BCG!E90)*0.1+(BCG!E90)</f>
        <v>144631.17697848091</v>
      </c>
      <c r="F90" s="139">
        <f t="shared" si="8"/>
        <v>12100</v>
      </c>
      <c r="G90" s="8"/>
      <c r="H90" s="213">
        <v>2700</v>
      </c>
      <c r="I90" s="8">
        <v>12100</v>
      </c>
      <c r="J90" s="8">
        <v>0</v>
      </c>
      <c r="K90" s="8">
        <v>500</v>
      </c>
      <c r="L90" s="8">
        <v>6000</v>
      </c>
      <c r="M90" s="8">
        <v>12100</v>
      </c>
      <c r="N90" s="8">
        <v>0</v>
      </c>
      <c r="O90" s="8">
        <v>600</v>
      </c>
      <c r="P90" s="8">
        <v>12100</v>
      </c>
      <c r="Q90" s="8">
        <v>0</v>
      </c>
      <c r="R90" s="8">
        <v>0</v>
      </c>
      <c r="S90" s="118">
        <f t="shared" si="9"/>
        <v>46100</v>
      </c>
      <c r="T90" s="60">
        <f t="shared" si="14"/>
        <v>6585.7142857142853</v>
      </c>
      <c r="U90" s="61">
        <f t="shared" si="13"/>
        <v>14800</v>
      </c>
      <c r="V90" s="61">
        <f t="shared" si="10"/>
        <v>6500</v>
      </c>
      <c r="W90" s="61">
        <f t="shared" si="11"/>
        <v>12700</v>
      </c>
      <c r="X90" s="62">
        <f t="shared" si="12"/>
        <v>12100</v>
      </c>
    </row>
    <row r="91" spans="1:24" x14ac:dyDescent="0.3">
      <c r="A91" s="38">
        <v>86</v>
      </c>
      <c r="B91" s="39" t="s">
        <v>89</v>
      </c>
      <c r="C91" s="81">
        <f>BCG!C91</f>
        <v>169691</v>
      </c>
      <c r="D91" s="35">
        <f>BCG!D91</f>
        <v>8230.0135000000009</v>
      </c>
      <c r="E91" s="41">
        <f>(BCG!E91)*0.1+(BCG!E91)</f>
        <v>40916.828053648715</v>
      </c>
      <c r="F91" s="139">
        <f t="shared" si="8"/>
        <v>3500</v>
      </c>
      <c r="G91" s="8"/>
      <c r="H91" s="213">
        <v>800</v>
      </c>
      <c r="I91" s="8">
        <v>500</v>
      </c>
      <c r="J91" s="8">
        <v>500</v>
      </c>
      <c r="K91" s="8">
        <v>6000</v>
      </c>
      <c r="L91" s="8">
        <v>3500</v>
      </c>
      <c r="M91" s="8">
        <v>3500</v>
      </c>
      <c r="N91" s="8">
        <v>1000</v>
      </c>
      <c r="O91" s="8">
        <v>200</v>
      </c>
      <c r="P91" s="8">
        <v>0</v>
      </c>
      <c r="Q91" s="8">
        <v>600</v>
      </c>
      <c r="R91" s="8">
        <v>200</v>
      </c>
      <c r="S91" s="118">
        <f t="shared" si="9"/>
        <v>16800</v>
      </c>
      <c r="T91" s="60">
        <f t="shared" si="14"/>
        <v>1680</v>
      </c>
      <c r="U91" s="61">
        <f t="shared" si="13"/>
        <v>1300</v>
      </c>
      <c r="V91" s="61">
        <f t="shared" si="10"/>
        <v>10000</v>
      </c>
      <c r="W91" s="61">
        <f t="shared" si="11"/>
        <v>4700</v>
      </c>
      <c r="X91" s="62">
        <f t="shared" si="12"/>
        <v>800</v>
      </c>
    </row>
    <row r="92" spans="1:24" x14ac:dyDescent="0.3">
      <c r="A92" s="38">
        <v>87</v>
      </c>
      <c r="B92" s="39" t="s">
        <v>90</v>
      </c>
      <c r="C92" s="81">
        <f>BCG!C92</f>
        <v>197703</v>
      </c>
      <c r="D92" s="35">
        <f>BCG!D92</f>
        <v>9588.5954999999994</v>
      </c>
      <c r="E92" s="41">
        <f>(BCG!E92)*0.1+(BCG!E92)</f>
        <v>47671.235697181997</v>
      </c>
      <c r="F92" s="139">
        <f t="shared" si="8"/>
        <v>4000</v>
      </c>
      <c r="G92" s="8"/>
      <c r="H92" s="213">
        <v>900</v>
      </c>
      <c r="I92" s="8">
        <v>4000</v>
      </c>
      <c r="J92" s="8">
        <v>4000</v>
      </c>
      <c r="K92" s="8">
        <v>4000</v>
      </c>
      <c r="L92" s="8">
        <v>0</v>
      </c>
      <c r="M92" s="8">
        <v>4000</v>
      </c>
      <c r="N92" s="8">
        <v>4000</v>
      </c>
      <c r="O92" s="8">
        <v>4000</v>
      </c>
      <c r="P92" s="8">
        <v>4000</v>
      </c>
      <c r="Q92" s="8">
        <v>4000</v>
      </c>
      <c r="R92" s="8">
        <v>3000</v>
      </c>
      <c r="S92" s="118">
        <f t="shared" si="9"/>
        <v>35900</v>
      </c>
      <c r="T92" s="60">
        <f t="shared" si="14"/>
        <v>3590</v>
      </c>
      <c r="U92" s="61">
        <f t="shared" si="13"/>
        <v>4900</v>
      </c>
      <c r="V92" s="61">
        <f t="shared" si="10"/>
        <v>8000</v>
      </c>
      <c r="W92" s="61">
        <f t="shared" si="11"/>
        <v>12000</v>
      </c>
      <c r="X92" s="62">
        <f t="shared" si="12"/>
        <v>11000</v>
      </c>
    </row>
    <row r="93" spans="1:24" x14ac:dyDescent="0.3">
      <c r="A93" s="38">
        <v>88</v>
      </c>
      <c r="B93" s="39" t="s">
        <v>91</v>
      </c>
      <c r="C93" s="81">
        <f>BCG!C93</f>
        <v>181863</v>
      </c>
      <c r="D93" s="35">
        <f>BCG!D93</f>
        <v>8820.3554999999997</v>
      </c>
      <c r="E93" s="41">
        <f>(BCG!E93)*0.1+(BCG!E93)</f>
        <v>43851.807699410776</v>
      </c>
      <c r="F93" s="139">
        <f t="shared" si="8"/>
        <v>3700</v>
      </c>
      <c r="G93" s="8"/>
      <c r="H93" s="213">
        <v>900</v>
      </c>
      <c r="I93" s="8">
        <v>3700</v>
      </c>
      <c r="J93" s="8">
        <v>0</v>
      </c>
      <c r="K93" s="8">
        <v>1000</v>
      </c>
      <c r="L93" s="8">
        <v>0</v>
      </c>
      <c r="M93" s="8">
        <v>0</v>
      </c>
      <c r="N93" s="8">
        <v>3700</v>
      </c>
      <c r="O93" s="8">
        <v>3700</v>
      </c>
      <c r="P93" s="8">
        <v>3700</v>
      </c>
      <c r="Q93" s="8">
        <v>3700</v>
      </c>
      <c r="R93" s="8">
        <v>1900</v>
      </c>
      <c r="S93" s="118">
        <f t="shared" si="9"/>
        <v>22300</v>
      </c>
      <c r="T93" s="60">
        <f t="shared" si="14"/>
        <v>2787.5</v>
      </c>
      <c r="U93" s="61">
        <f t="shared" si="13"/>
        <v>4600</v>
      </c>
      <c r="V93" s="61">
        <f t="shared" si="10"/>
        <v>1000</v>
      </c>
      <c r="W93" s="61">
        <f t="shared" si="11"/>
        <v>7400</v>
      </c>
      <c r="X93" s="62">
        <f t="shared" si="12"/>
        <v>9300</v>
      </c>
    </row>
    <row r="94" spans="1:24" x14ac:dyDescent="0.3">
      <c r="A94" s="38">
        <v>89</v>
      </c>
      <c r="B94" s="39" t="s">
        <v>127</v>
      </c>
      <c r="C94" s="81">
        <f>BCG!C94</f>
        <v>223229</v>
      </c>
      <c r="D94" s="35">
        <f>BCG!D94</f>
        <v>10826.6065</v>
      </c>
      <c r="E94" s="41">
        <f>(BCG!E94)*0.1+(BCG!E94)</f>
        <v>53826.205335509534</v>
      </c>
      <c r="F94" s="139">
        <f t="shared" si="8"/>
        <v>4500</v>
      </c>
      <c r="G94" s="8"/>
      <c r="H94" s="213">
        <v>1000</v>
      </c>
      <c r="I94" s="8">
        <v>4500</v>
      </c>
      <c r="J94" s="8">
        <v>0</v>
      </c>
      <c r="K94" s="8">
        <v>4000</v>
      </c>
      <c r="L94" s="8">
        <v>0</v>
      </c>
      <c r="M94" s="8">
        <v>4500</v>
      </c>
      <c r="N94" s="8">
        <v>4500</v>
      </c>
      <c r="O94" s="8">
        <v>4500</v>
      </c>
      <c r="P94" s="8">
        <v>4500</v>
      </c>
      <c r="Q94" s="8">
        <v>4500</v>
      </c>
      <c r="R94" s="8">
        <v>4500</v>
      </c>
      <c r="S94" s="118">
        <f t="shared" si="9"/>
        <v>36500</v>
      </c>
      <c r="T94" s="60">
        <f t="shared" si="14"/>
        <v>4055.5555555555557</v>
      </c>
      <c r="U94" s="61">
        <f t="shared" si="13"/>
        <v>5500</v>
      </c>
      <c r="V94" s="61">
        <f t="shared" si="10"/>
        <v>4000</v>
      </c>
      <c r="W94" s="61">
        <f t="shared" si="11"/>
        <v>13500</v>
      </c>
      <c r="X94" s="62">
        <f t="shared" si="12"/>
        <v>13500</v>
      </c>
    </row>
    <row r="95" spans="1:24" x14ac:dyDescent="0.3">
      <c r="A95" s="38">
        <v>90</v>
      </c>
      <c r="B95" s="39" t="s">
        <v>92</v>
      </c>
      <c r="C95" s="81">
        <f>BCG!C95</f>
        <v>253260</v>
      </c>
      <c r="D95" s="35">
        <f>BCG!D95</f>
        <v>12283.11</v>
      </c>
      <c r="E95" s="41">
        <f>(BCG!E95)*0.1+(BCG!E95)</f>
        <v>61067.445373455703</v>
      </c>
      <c r="F95" s="139">
        <f t="shared" si="8"/>
        <v>5100</v>
      </c>
      <c r="G95" s="8"/>
      <c r="H95" s="213">
        <v>1200</v>
      </c>
      <c r="I95" s="8">
        <v>0</v>
      </c>
      <c r="J95" s="8">
        <v>0</v>
      </c>
      <c r="K95" s="8">
        <v>2000</v>
      </c>
      <c r="L95" s="8">
        <v>5100</v>
      </c>
      <c r="M95" s="8">
        <v>5100</v>
      </c>
      <c r="N95" s="8">
        <v>3600</v>
      </c>
      <c r="O95" s="8">
        <v>3600</v>
      </c>
      <c r="P95" s="8">
        <v>5100</v>
      </c>
      <c r="Q95" s="8">
        <v>3600</v>
      </c>
      <c r="R95" s="8">
        <v>5100</v>
      </c>
      <c r="S95" s="118">
        <f t="shared" si="9"/>
        <v>34400</v>
      </c>
      <c r="T95" s="60">
        <f t="shared" si="14"/>
        <v>3822.2222222222222</v>
      </c>
      <c r="U95" s="61">
        <f t="shared" si="13"/>
        <v>1200</v>
      </c>
      <c r="V95" s="61">
        <f t="shared" si="10"/>
        <v>7100</v>
      </c>
      <c r="W95" s="61">
        <f t="shared" si="11"/>
        <v>12300</v>
      </c>
      <c r="X95" s="62">
        <f t="shared" si="12"/>
        <v>13800</v>
      </c>
    </row>
    <row r="96" spans="1:24" x14ac:dyDescent="0.3">
      <c r="A96" s="38">
        <v>91</v>
      </c>
      <c r="B96" s="39" t="s">
        <v>93</v>
      </c>
      <c r="C96" s="81">
        <f>BCG!C96</f>
        <v>145219</v>
      </c>
      <c r="D96" s="35">
        <f>BCG!D96</f>
        <v>7043.1215000000002</v>
      </c>
      <c r="E96" s="41">
        <f>(BCG!E96)*0.1+(BCG!E96)</f>
        <v>35016.004697496108</v>
      </c>
      <c r="F96" s="139">
        <f t="shared" si="8"/>
        <v>3000</v>
      </c>
      <c r="G96" s="8"/>
      <c r="H96" s="213">
        <v>700</v>
      </c>
      <c r="I96" s="8">
        <v>1500</v>
      </c>
      <c r="J96" s="8">
        <v>500</v>
      </c>
      <c r="K96" s="8">
        <v>5400</v>
      </c>
      <c r="L96" s="8">
        <v>500</v>
      </c>
      <c r="M96" s="8">
        <v>3000</v>
      </c>
      <c r="N96" s="8">
        <v>600</v>
      </c>
      <c r="O96" s="8">
        <v>100</v>
      </c>
      <c r="P96" s="8">
        <v>3000</v>
      </c>
      <c r="Q96" s="8">
        <v>500</v>
      </c>
      <c r="R96" s="8">
        <v>300</v>
      </c>
      <c r="S96" s="118">
        <f t="shared" si="9"/>
        <v>16100</v>
      </c>
      <c r="T96" s="60">
        <f t="shared" si="14"/>
        <v>1463.6363636363637</v>
      </c>
      <c r="U96" s="61">
        <f t="shared" si="13"/>
        <v>2200</v>
      </c>
      <c r="V96" s="61">
        <f t="shared" si="10"/>
        <v>6400</v>
      </c>
      <c r="W96" s="61">
        <f t="shared" si="11"/>
        <v>3700</v>
      </c>
      <c r="X96" s="62">
        <f t="shared" si="12"/>
        <v>3800</v>
      </c>
    </row>
    <row r="97" spans="1:24" x14ac:dyDescent="0.3">
      <c r="A97" s="38">
        <v>92</v>
      </c>
      <c r="B97" s="39" t="s">
        <v>94</v>
      </c>
      <c r="C97" s="81">
        <f>BCG!C97</f>
        <v>385220</v>
      </c>
      <c r="D97" s="35">
        <f>BCG!D97</f>
        <v>18683.170000000002</v>
      </c>
      <c r="E97" s="41">
        <f>(BCG!E97)*0.1+(BCG!E97)</f>
        <v>92886.367001352803</v>
      </c>
      <c r="F97" s="139">
        <f t="shared" si="8"/>
        <v>7800</v>
      </c>
      <c r="G97" s="8"/>
      <c r="H97" s="213">
        <v>1800</v>
      </c>
      <c r="I97" s="8">
        <v>7800</v>
      </c>
      <c r="J97" s="8">
        <v>0</v>
      </c>
      <c r="K97" s="8">
        <v>1000</v>
      </c>
      <c r="L97" s="8">
        <v>3000</v>
      </c>
      <c r="M97" s="8">
        <v>7800</v>
      </c>
      <c r="N97" s="8">
        <v>7000</v>
      </c>
      <c r="O97" s="8">
        <v>7000</v>
      </c>
      <c r="P97" s="8">
        <v>0</v>
      </c>
      <c r="Q97" s="8">
        <v>7800</v>
      </c>
      <c r="R97" s="8">
        <v>4000</v>
      </c>
      <c r="S97" s="118">
        <f t="shared" si="9"/>
        <v>47200</v>
      </c>
      <c r="T97" s="60">
        <f t="shared" si="14"/>
        <v>5244.4444444444443</v>
      </c>
      <c r="U97" s="61">
        <f t="shared" si="13"/>
        <v>9600</v>
      </c>
      <c r="V97" s="61">
        <f t="shared" si="10"/>
        <v>4000</v>
      </c>
      <c r="W97" s="61">
        <f t="shared" si="11"/>
        <v>21800</v>
      </c>
      <c r="X97" s="62">
        <f t="shared" si="12"/>
        <v>11800</v>
      </c>
    </row>
    <row r="98" spans="1:24" x14ac:dyDescent="0.3">
      <c r="A98" s="38">
        <v>93</v>
      </c>
      <c r="B98" s="39" t="s">
        <v>95</v>
      </c>
      <c r="C98" s="81">
        <f>BCG!C98</f>
        <v>142487</v>
      </c>
      <c r="D98" s="35">
        <f>BCG!D98</f>
        <v>6910.6194999999998</v>
      </c>
      <c r="E98" s="41">
        <f>(BCG!E98)*0.1+(BCG!E98)</f>
        <v>34357.249818082528</v>
      </c>
      <c r="F98" s="139">
        <f t="shared" si="8"/>
        <v>2900</v>
      </c>
      <c r="G98" s="8"/>
      <c r="H98" s="213">
        <v>700</v>
      </c>
      <c r="I98" s="8">
        <v>0</v>
      </c>
      <c r="J98" s="8">
        <v>0</v>
      </c>
      <c r="K98" s="8">
        <v>0</v>
      </c>
      <c r="L98" s="8">
        <v>2900</v>
      </c>
      <c r="M98" s="8">
        <v>2900</v>
      </c>
      <c r="N98" s="8">
        <v>0</v>
      </c>
      <c r="O98" s="8">
        <v>0</v>
      </c>
      <c r="P98" s="8">
        <v>0</v>
      </c>
      <c r="Q98" s="8">
        <v>0</v>
      </c>
      <c r="R98" s="8">
        <v>200</v>
      </c>
      <c r="S98" s="118">
        <f t="shared" si="9"/>
        <v>6700</v>
      </c>
      <c r="T98" s="60">
        <f t="shared" si="14"/>
        <v>1675</v>
      </c>
      <c r="U98" s="61">
        <f t="shared" si="13"/>
        <v>700</v>
      </c>
      <c r="V98" s="61">
        <f t="shared" si="10"/>
        <v>2900</v>
      </c>
      <c r="W98" s="61">
        <f t="shared" si="11"/>
        <v>2900</v>
      </c>
      <c r="X98" s="62">
        <f t="shared" si="12"/>
        <v>200</v>
      </c>
    </row>
    <row r="99" spans="1:24" x14ac:dyDescent="0.3">
      <c r="A99" s="38">
        <v>94</v>
      </c>
      <c r="B99" s="39" t="s">
        <v>96</v>
      </c>
      <c r="C99" s="81">
        <f>BCG!C99</f>
        <v>66422</v>
      </c>
      <c r="D99" s="35">
        <f>BCG!D99</f>
        <v>3221.4670000000001</v>
      </c>
      <c r="E99" s="41">
        <f>(BCG!E99)*0.1+(BCG!E99)</f>
        <v>16016.038287118672</v>
      </c>
      <c r="F99" s="139">
        <f t="shared" si="8"/>
        <v>1400</v>
      </c>
      <c r="G99" s="8"/>
      <c r="H99" s="213">
        <v>300</v>
      </c>
      <c r="I99" s="8">
        <v>1400</v>
      </c>
      <c r="J99" s="8">
        <v>1400</v>
      </c>
      <c r="K99" s="8">
        <v>0</v>
      </c>
      <c r="L99" s="8">
        <v>1000</v>
      </c>
      <c r="M99" s="8">
        <v>1400</v>
      </c>
      <c r="N99" s="8">
        <v>0</v>
      </c>
      <c r="O99" s="8">
        <v>0</v>
      </c>
      <c r="P99" s="8">
        <v>1400</v>
      </c>
      <c r="Q99" s="8">
        <v>1400</v>
      </c>
      <c r="R99" s="8">
        <v>1400</v>
      </c>
      <c r="S99" s="118">
        <f t="shared" si="9"/>
        <v>9700</v>
      </c>
      <c r="T99" s="60">
        <f t="shared" si="14"/>
        <v>1212.5</v>
      </c>
      <c r="U99" s="61">
        <f t="shared" si="13"/>
        <v>1700</v>
      </c>
      <c r="V99" s="61">
        <f t="shared" si="10"/>
        <v>2400</v>
      </c>
      <c r="W99" s="61">
        <f t="shared" si="11"/>
        <v>1400</v>
      </c>
      <c r="X99" s="62">
        <f t="shared" si="12"/>
        <v>4200</v>
      </c>
    </row>
    <row r="100" spans="1:24" x14ac:dyDescent="0.3">
      <c r="A100" s="38">
        <v>95</v>
      </c>
      <c r="B100" s="39" t="s">
        <v>97</v>
      </c>
      <c r="C100" s="81">
        <f>BCG!C100</f>
        <v>489323</v>
      </c>
      <c r="D100" s="35">
        <f>BCG!D100</f>
        <v>23732.165499999999</v>
      </c>
      <c r="E100" s="41">
        <f>(BCG!E100)*0.1+(BCG!E100)</f>
        <v>117988.25543897759</v>
      </c>
      <c r="F100" s="139">
        <f t="shared" si="8"/>
        <v>9900</v>
      </c>
      <c r="G100" s="8"/>
      <c r="H100" s="213">
        <v>2200</v>
      </c>
      <c r="I100" s="8">
        <v>1000</v>
      </c>
      <c r="J100" s="8">
        <v>6000</v>
      </c>
      <c r="K100" s="8">
        <v>0</v>
      </c>
      <c r="L100" s="8">
        <v>4000</v>
      </c>
      <c r="M100" s="8">
        <v>9900</v>
      </c>
      <c r="N100" s="8">
        <v>6000</v>
      </c>
      <c r="O100" s="8">
        <v>6000</v>
      </c>
      <c r="P100" s="8">
        <v>9900</v>
      </c>
      <c r="Q100" s="8">
        <v>3300</v>
      </c>
      <c r="R100" s="8">
        <v>3600</v>
      </c>
      <c r="S100" s="118">
        <f t="shared" si="9"/>
        <v>51900</v>
      </c>
      <c r="T100" s="60">
        <f t="shared" si="14"/>
        <v>5190</v>
      </c>
      <c r="U100" s="61">
        <f t="shared" si="13"/>
        <v>3200</v>
      </c>
      <c r="V100" s="61">
        <f t="shared" si="10"/>
        <v>10000</v>
      </c>
      <c r="W100" s="61">
        <f t="shared" si="11"/>
        <v>21900</v>
      </c>
      <c r="X100" s="62">
        <f t="shared" si="12"/>
        <v>16800</v>
      </c>
    </row>
    <row r="101" spans="1:24" x14ac:dyDescent="0.3">
      <c r="A101" s="38">
        <v>96</v>
      </c>
      <c r="B101" s="39" t="s">
        <v>98</v>
      </c>
      <c r="C101" s="81">
        <f>BCG!C101</f>
        <v>128094</v>
      </c>
      <c r="D101" s="35">
        <f>BCG!D101</f>
        <v>6212.5590000000002</v>
      </c>
      <c r="E101" s="41">
        <f>(BCG!E101)*0.1+(BCG!E101)</f>
        <v>30886.730425915801</v>
      </c>
      <c r="F101" s="139">
        <f t="shared" si="8"/>
        <v>2600</v>
      </c>
      <c r="G101" s="8"/>
      <c r="H101" s="213">
        <v>600</v>
      </c>
      <c r="I101" s="8">
        <v>1000</v>
      </c>
      <c r="J101" s="8">
        <v>400</v>
      </c>
      <c r="K101" s="8">
        <v>0</v>
      </c>
      <c r="L101" s="8">
        <v>1000</v>
      </c>
      <c r="M101" s="8">
        <v>2600</v>
      </c>
      <c r="N101" s="8">
        <v>1000</v>
      </c>
      <c r="O101" s="8">
        <v>1000</v>
      </c>
      <c r="P101" s="8">
        <v>2600</v>
      </c>
      <c r="Q101" s="8">
        <v>1000</v>
      </c>
      <c r="R101" s="8">
        <v>0</v>
      </c>
      <c r="S101" s="118">
        <f t="shared" si="9"/>
        <v>11200</v>
      </c>
      <c r="T101" s="60">
        <f t="shared" si="14"/>
        <v>1244.4444444444443</v>
      </c>
      <c r="U101" s="61">
        <f t="shared" si="13"/>
        <v>1600</v>
      </c>
      <c r="V101" s="61">
        <f t="shared" si="10"/>
        <v>1400</v>
      </c>
      <c r="W101" s="61">
        <f t="shared" si="11"/>
        <v>4600</v>
      </c>
      <c r="X101" s="62">
        <f t="shared" si="12"/>
        <v>3600</v>
      </c>
    </row>
    <row r="102" spans="1:24" x14ac:dyDescent="0.3">
      <c r="A102" s="38">
        <v>97</v>
      </c>
      <c r="B102" s="39" t="s">
        <v>99</v>
      </c>
      <c r="C102" s="81">
        <f>BCG!C102</f>
        <v>105617</v>
      </c>
      <c r="D102" s="35">
        <f>BCG!D102</f>
        <v>5122.4245000000001</v>
      </c>
      <c r="E102" s="41">
        <f>(BCG!E102)*0.1+(BCG!E102)</f>
        <v>25466.952452058245</v>
      </c>
      <c r="F102" s="139">
        <f t="shared" si="8"/>
        <v>2200</v>
      </c>
      <c r="G102" s="8"/>
      <c r="H102" s="213">
        <v>500</v>
      </c>
      <c r="I102" s="8">
        <v>1000</v>
      </c>
      <c r="J102" s="8">
        <v>0</v>
      </c>
      <c r="K102" s="8">
        <v>2500</v>
      </c>
      <c r="L102" s="8">
        <v>1800</v>
      </c>
      <c r="M102" s="8">
        <v>1800</v>
      </c>
      <c r="N102" s="8">
        <v>2000</v>
      </c>
      <c r="O102" s="8">
        <v>1800</v>
      </c>
      <c r="P102" s="8">
        <v>2200</v>
      </c>
      <c r="Q102" s="8">
        <v>0</v>
      </c>
      <c r="R102" s="8">
        <v>0</v>
      </c>
      <c r="S102" s="118">
        <f t="shared" si="9"/>
        <v>13600</v>
      </c>
      <c r="T102" s="60">
        <f t="shared" si="14"/>
        <v>1700</v>
      </c>
      <c r="U102" s="61">
        <f t="shared" si="13"/>
        <v>1500</v>
      </c>
      <c r="V102" s="61">
        <f t="shared" si="10"/>
        <v>4300</v>
      </c>
      <c r="W102" s="61">
        <f t="shared" si="11"/>
        <v>5600</v>
      </c>
      <c r="X102" s="62">
        <f t="shared" si="12"/>
        <v>2200</v>
      </c>
    </row>
    <row r="103" spans="1:24" x14ac:dyDescent="0.3">
      <c r="A103" s="38">
        <v>98</v>
      </c>
      <c r="B103" s="39" t="s">
        <v>100</v>
      </c>
      <c r="C103" s="81">
        <f>BCG!C103</f>
        <v>388011</v>
      </c>
      <c r="D103" s="35">
        <f>BCG!D103</f>
        <v>18818.533500000001</v>
      </c>
      <c r="E103" s="41">
        <f>(BCG!E103)*0.1+(BCG!E103)</f>
        <v>93559.348285556029</v>
      </c>
      <c r="F103" s="139">
        <f t="shared" si="8"/>
        <v>7800</v>
      </c>
      <c r="G103" s="8"/>
      <c r="H103" s="213">
        <v>1800</v>
      </c>
      <c r="I103" s="8">
        <v>5000</v>
      </c>
      <c r="J103" s="8">
        <v>4000</v>
      </c>
      <c r="K103" s="8">
        <v>0</v>
      </c>
      <c r="L103" s="8">
        <v>4000</v>
      </c>
      <c r="M103" s="8">
        <v>7800</v>
      </c>
      <c r="N103" s="8">
        <v>2000</v>
      </c>
      <c r="O103" s="8">
        <v>4000</v>
      </c>
      <c r="P103" s="8">
        <v>7800</v>
      </c>
      <c r="Q103" s="8">
        <v>7800</v>
      </c>
      <c r="R103" s="8">
        <v>0</v>
      </c>
      <c r="S103" s="118">
        <f t="shared" si="9"/>
        <v>44200</v>
      </c>
      <c r="T103" s="60">
        <f t="shared" si="14"/>
        <v>4911.1111111111113</v>
      </c>
      <c r="U103" s="61">
        <f t="shared" si="13"/>
        <v>6800</v>
      </c>
      <c r="V103" s="61">
        <f t="shared" si="10"/>
        <v>8000</v>
      </c>
      <c r="W103" s="61">
        <f t="shared" si="11"/>
        <v>13800</v>
      </c>
      <c r="X103" s="62">
        <f t="shared" si="12"/>
        <v>15600</v>
      </c>
    </row>
    <row r="104" spans="1:24" x14ac:dyDescent="0.3">
      <c r="A104" s="38">
        <v>99</v>
      </c>
      <c r="B104" s="39" t="s">
        <v>101</v>
      </c>
      <c r="C104" s="81">
        <f>BCG!C104</f>
        <v>183723</v>
      </c>
      <c r="D104" s="35">
        <f>BCG!D104</f>
        <v>8910.5655000000006</v>
      </c>
      <c r="E104" s="41">
        <f>(BCG!E104)*0.1+(BCG!E104)</f>
        <v>44300.301138543015</v>
      </c>
      <c r="F104" s="139">
        <f t="shared" si="8"/>
        <v>3700</v>
      </c>
      <c r="G104" s="8"/>
      <c r="H104" s="213">
        <v>900</v>
      </c>
      <c r="I104" s="8">
        <v>0</v>
      </c>
      <c r="J104" s="8">
        <v>3700</v>
      </c>
      <c r="K104" s="8">
        <v>7200</v>
      </c>
      <c r="L104" s="8">
        <v>1000</v>
      </c>
      <c r="M104" s="8">
        <v>3700</v>
      </c>
      <c r="N104" s="8">
        <v>1000</v>
      </c>
      <c r="O104" s="8">
        <v>3700</v>
      </c>
      <c r="P104" s="8">
        <v>3700</v>
      </c>
      <c r="Q104" s="8">
        <v>2000</v>
      </c>
      <c r="R104" s="8">
        <v>1000</v>
      </c>
      <c r="S104" s="118">
        <f t="shared" si="9"/>
        <v>27900</v>
      </c>
      <c r="T104" s="60">
        <f t="shared" si="14"/>
        <v>2790</v>
      </c>
      <c r="U104" s="61">
        <f t="shared" si="13"/>
        <v>900</v>
      </c>
      <c r="V104" s="61">
        <f t="shared" si="10"/>
        <v>11900</v>
      </c>
      <c r="W104" s="61">
        <f t="shared" si="11"/>
        <v>8400</v>
      </c>
      <c r="X104" s="62">
        <f t="shared" si="12"/>
        <v>6700</v>
      </c>
    </row>
    <row r="105" spans="1:24" x14ac:dyDescent="0.3">
      <c r="A105" s="38">
        <v>100</v>
      </c>
      <c r="B105" s="39" t="s">
        <v>102</v>
      </c>
      <c r="C105" s="81">
        <f>BCG!C105</f>
        <v>386074</v>
      </c>
      <c r="D105" s="35">
        <f>BCG!D105</f>
        <v>18724.589</v>
      </c>
      <c r="E105" s="41">
        <f>(BCG!E105)*0.1+(BCG!E105)</f>
        <v>93092.288182545744</v>
      </c>
      <c r="F105" s="139">
        <f t="shared" si="8"/>
        <v>7800</v>
      </c>
      <c r="G105" s="8"/>
      <c r="H105" s="213">
        <v>1800</v>
      </c>
      <c r="I105" s="8">
        <v>0</v>
      </c>
      <c r="J105" s="8">
        <v>6400</v>
      </c>
      <c r="K105" s="8">
        <v>0</v>
      </c>
      <c r="L105" s="8">
        <v>0</v>
      </c>
      <c r="M105" s="8">
        <v>7800</v>
      </c>
      <c r="N105" s="8">
        <v>0</v>
      </c>
      <c r="O105" s="8">
        <v>1800</v>
      </c>
      <c r="P105" s="8">
        <v>1800</v>
      </c>
      <c r="Q105" s="8">
        <v>7800</v>
      </c>
      <c r="R105" s="8">
        <v>3600</v>
      </c>
      <c r="S105" s="118">
        <f t="shared" si="9"/>
        <v>31000</v>
      </c>
      <c r="T105" s="60">
        <f t="shared" si="14"/>
        <v>4428.5714285714284</v>
      </c>
      <c r="U105" s="61">
        <f t="shared" si="13"/>
        <v>1800</v>
      </c>
      <c r="V105" s="61">
        <f t="shared" si="10"/>
        <v>6400</v>
      </c>
      <c r="W105" s="61">
        <f t="shared" si="11"/>
        <v>9600</v>
      </c>
      <c r="X105" s="62">
        <f t="shared" si="12"/>
        <v>13200</v>
      </c>
    </row>
    <row r="106" spans="1:24" x14ac:dyDescent="0.3">
      <c r="A106" s="38">
        <v>101</v>
      </c>
      <c r="B106" s="39" t="s">
        <v>103</v>
      </c>
      <c r="C106" s="81">
        <f>BCG!C106</f>
        <v>518008</v>
      </c>
      <c r="D106" s="35">
        <f>BCG!D106</f>
        <v>25123.387999999999</v>
      </c>
      <c r="E106" s="41">
        <f>(BCG!E106)*0.1+(BCG!E106)</f>
        <v>124904.94054731519</v>
      </c>
      <c r="F106" s="139">
        <f t="shared" si="8"/>
        <v>10500</v>
      </c>
      <c r="G106" s="8"/>
      <c r="H106" s="213">
        <v>2400</v>
      </c>
      <c r="I106" s="8">
        <v>6000</v>
      </c>
      <c r="J106" s="8">
        <v>0</v>
      </c>
      <c r="K106" s="8">
        <v>0</v>
      </c>
      <c r="L106" s="8">
        <v>10000</v>
      </c>
      <c r="M106" s="8">
        <v>10500</v>
      </c>
      <c r="N106" s="8">
        <v>10000</v>
      </c>
      <c r="O106" s="8">
        <v>3000</v>
      </c>
      <c r="P106" s="8">
        <v>10500</v>
      </c>
      <c r="Q106" s="8">
        <v>0</v>
      </c>
      <c r="R106" s="8">
        <v>0</v>
      </c>
      <c r="S106" s="118">
        <f t="shared" si="9"/>
        <v>52400</v>
      </c>
      <c r="T106" s="60">
        <f t="shared" si="14"/>
        <v>7485.7142857142853</v>
      </c>
      <c r="U106" s="61">
        <f t="shared" si="13"/>
        <v>8400</v>
      </c>
      <c r="V106" s="61">
        <f t="shared" si="10"/>
        <v>10000</v>
      </c>
      <c r="W106" s="61">
        <f t="shared" si="11"/>
        <v>23500</v>
      </c>
      <c r="X106" s="62">
        <f t="shared" si="12"/>
        <v>10500</v>
      </c>
    </row>
    <row r="107" spans="1:24" x14ac:dyDescent="0.3">
      <c r="A107" s="38">
        <v>102</v>
      </c>
      <c r="B107" s="39" t="s">
        <v>104</v>
      </c>
      <c r="C107" s="81">
        <f>BCG!C107</f>
        <v>129283</v>
      </c>
      <c r="D107" s="35">
        <f>BCG!D107</f>
        <v>6270.2255000000005</v>
      </c>
      <c r="E107" s="41">
        <f>(BCG!E107)*0.1+(BCG!E107)</f>
        <v>31173.428651253551</v>
      </c>
      <c r="F107" s="139">
        <f t="shared" si="8"/>
        <v>2600</v>
      </c>
      <c r="G107" s="8"/>
      <c r="H107" s="213">
        <v>600</v>
      </c>
      <c r="I107" s="8">
        <v>2600</v>
      </c>
      <c r="J107" s="8">
        <v>2000</v>
      </c>
      <c r="K107" s="8">
        <v>0</v>
      </c>
      <c r="L107" s="8">
        <v>2000</v>
      </c>
      <c r="M107" s="8">
        <v>0</v>
      </c>
      <c r="N107" s="8">
        <v>0</v>
      </c>
      <c r="O107" s="8">
        <v>1000</v>
      </c>
      <c r="P107" s="8">
        <v>2600</v>
      </c>
      <c r="Q107" s="8">
        <v>0</v>
      </c>
      <c r="R107" s="8">
        <v>0</v>
      </c>
      <c r="S107" s="118">
        <f t="shared" si="9"/>
        <v>10800</v>
      </c>
      <c r="T107" s="60">
        <f t="shared" si="14"/>
        <v>1800</v>
      </c>
      <c r="U107" s="61">
        <f t="shared" si="13"/>
        <v>3200</v>
      </c>
      <c r="V107" s="61">
        <f t="shared" si="10"/>
        <v>4000</v>
      </c>
      <c r="W107" s="61">
        <f t="shared" si="11"/>
        <v>1000</v>
      </c>
      <c r="X107" s="62">
        <f t="shared" si="12"/>
        <v>2600</v>
      </c>
    </row>
    <row r="108" spans="1:24" x14ac:dyDescent="0.3">
      <c r="A108" s="38">
        <v>103</v>
      </c>
      <c r="B108" s="39" t="s">
        <v>105</v>
      </c>
      <c r="C108" s="81">
        <f>BCG!C108</f>
        <v>320567</v>
      </c>
      <c r="D108" s="35">
        <f>BCG!D108</f>
        <v>15547.4995</v>
      </c>
      <c r="E108" s="41">
        <f>(BCG!E108)*0.1+(BCG!E108)</f>
        <v>77296.879732419548</v>
      </c>
      <c r="F108" s="139">
        <f t="shared" si="8"/>
        <v>6500</v>
      </c>
      <c r="G108" s="8"/>
      <c r="H108" s="213">
        <v>1500</v>
      </c>
      <c r="I108" s="8">
        <v>6500</v>
      </c>
      <c r="J108" s="8">
        <v>0</v>
      </c>
      <c r="K108" s="8">
        <v>1200</v>
      </c>
      <c r="L108" s="8">
        <v>0</v>
      </c>
      <c r="M108" s="8">
        <v>6500</v>
      </c>
      <c r="N108" s="8">
        <v>0</v>
      </c>
      <c r="O108" s="8">
        <v>0</v>
      </c>
      <c r="P108" s="8">
        <v>6500</v>
      </c>
      <c r="Q108" s="8">
        <v>0</v>
      </c>
      <c r="R108" s="8">
        <v>0</v>
      </c>
      <c r="S108" s="118">
        <f t="shared" si="9"/>
        <v>22200</v>
      </c>
      <c r="T108" s="60">
        <f t="shared" si="14"/>
        <v>4440</v>
      </c>
      <c r="U108" s="61">
        <f t="shared" si="13"/>
        <v>8000</v>
      </c>
      <c r="V108" s="61">
        <f t="shared" si="10"/>
        <v>1200</v>
      </c>
      <c r="W108" s="61">
        <f t="shared" si="11"/>
        <v>6500</v>
      </c>
      <c r="X108" s="62">
        <f t="shared" si="12"/>
        <v>6500</v>
      </c>
    </row>
    <row r="109" spans="1:24" x14ac:dyDescent="0.3">
      <c r="A109" s="38">
        <v>104</v>
      </c>
      <c r="B109" s="39" t="s">
        <v>106</v>
      </c>
      <c r="C109" s="81">
        <f>BCG!C109</f>
        <v>252994</v>
      </c>
      <c r="D109" s="35">
        <f>BCG!D109</f>
        <v>12270.209000000001</v>
      </c>
      <c r="E109" s="41">
        <f>(BCG!E109)*0.1+(BCG!E109)</f>
        <v>61003.305989149696</v>
      </c>
      <c r="F109" s="139">
        <f t="shared" si="8"/>
        <v>5100</v>
      </c>
      <c r="G109" s="8"/>
      <c r="H109" s="213">
        <v>1200</v>
      </c>
      <c r="I109" s="8">
        <v>5100</v>
      </c>
      <c r="J109" s="8">
        <v>0</v>
      </c>
      <c r="K109" s="8">
        <v>0</v>
      </c>
      <c r="L109" s="8">
        <v>0</v>
      </c>
      <c r="M109" s="8">
        <v>5100</v>
      </c>
      <c r="N109" s="8">
        <v>5100</v>
      </c>
      <c r="O109" s="8">
        <v>0</v>
      </c>
      <c r="P109" s="8">
        <v>5100</v>
      </c>
      <c r="Q109" s="8">
        <v>0</v>
      </c>
      <c r="R109" s="8">
        <v>0</v>
      </c>
      <c r="S109" s="118">
        <f t="shared" si="9"/>
        <v>21600</v>
      </c>
      <c r="T109" s="60">
        <f t="shared" si="14"/>
        <v>4320</v>
      </c>
      <c r="U109" s="61">
        <f t="shared" si="13"/>
        <v>6300</v>
      </c>
      <c r="V109" s="61">
        <f t="shared" si="10"/>
        <v>0</v>
      </c>
      <c r="W109" s="61">
        <f t="shared" si="11"/>
        <v>10200</v>
      </c>
      <c r="X109" s="62">
        <f t="shared" si="12"/>
        <v>5100</v>
      </c>
    </row>
    <row r="110" spans="1:24" x14ac:dyDescent="0.3">
      <c r="A110" s="38">
        <v>105</v>
      </c>
      <c r="B110" s="39" t="s">
        <v>107</v>
      </c>
      <c r="C110" s="81">
        <f>BCG!C110</f>
        <v>283630</v>
      </c>
      <c r="D110" s="35">
        <f>BCG!D110</f>
        <v>13756.055</v>
      </c>
      <c r="E110" s="41">
        <f>(BCG!E110)*0.1+(BCG!E110)</f>
        <v>68390.426957566291</v>
      </c>
      <c r="F110" s="139">
        <f t="shared" si="8"/>
        <v>5700</v>
      </c>
      <c r="G110" s="8"/>
      <c r="H110" s="213">
        <v>1300</v>
      </c>
      <c r="I110" s="8">
        <v>5700</v>
      </c>
      <c r="J110" s="8">
        <v>1800</v>
      </c>
      <c r="K110" s="8">
        <v>0</v>
      </c>
      <c r="L110" s="8">
        <v>1000</v>
      </c>
      <c r="M110" s="8">
        <v>5700</v>
      </c>
      <c r="N110" s="8">
        <v>1000</v>
      </c>
      <c r="O110" s="8">
        <v>200</v>
      </c>
      <c r="P110" s="8">
        <v>0</v>
      </c>
      <c r="Q110" s="8">
        <v>5700</v>
      </c>
      <c r="R110" s="8">
        <v>0</v>
      </c>
      <c r="S110" s="118">
        <f t="shared" si="9"/>
        <v>22400</v>
      </c>
      <c r="T110" s="60">
        <f t="shared" si="14"/>
        <v>2800</v>
      </c>
      <c r="U110" s="61">
        <f t="shared" si="13"/>
        <v>7000</v>
      </c>
      <c r="V110" s="61">
        <f t="shared" si="10"/>
        <v>2800</v>
      </c>
      <c r="W110" s="61">
        <f t="shared" si="11"/>
        <v>6900</v>
      </c>
      <c r="X110" s="62">
        <f t="shared" si="12"/>
        <v>5700</v>
      </c>
    </row>
    <row r="111" spans="1:24" x14ac:dyDescent="0.3">
      <c r="A111" s="38">
        <v>106</v>
      </c>
      <c r="B111" s="39" t="s">
        <v>108</v>
      </c>
      <c r="C111" s="81">
        <f>BCG!C111</f>
        <v>211720</v>
      </c>
      <c r="D111" s="35">
        <f>BCG!D111</f>
        <v>10268.42</v>
      </c>
      <c r="E111" s="41">
        <f>(BCG!E111)*0.1+(BCG!E111)</f>
        <v>51051.091899502651</v>
      </c>
      <c r="F111" s="139">
        <f t="shared" si="8"/>
        <v>4300</v>
      </c>
      <c r="G111" s="8"/>
      <c r="H111" s="213">
        <v>1000</v>
      </c>
      <c r="I111" s="8">
        <v>2000</v>
      </c>
      <c r="J111" s="8">
        <v>0</v>
      </c>
      <c r="K111" s="8">
        <v>2500</v>
      </c>
      <c r="L111" s="8">
        <v>2000</v>
      </c>
      <c r="M111" s="8">
        <v>4300</v>
      </c>
      <c r="N111" s="8">
        <v>0</v>
      </c>
      <c r="O111" s="8">
        <v>0</v>
      </c>
      <c r="P111" s="8">
        <v>4300</v>
      </c>
      <c r="Q111" s="8">
        <v>4300</v>
      </c>
      <c r="R111" s="8">
        <v>0</v>
      </c>
      <c r="S111" s="118">
        <f t="shared" si="9"/>
        <v>20400</v>
      </c>
      <c r="T111" s="60">
        <f t="shared" si="14"/>
        <v>2914.2857142857142</v>
      </c>
      <c r="U111" s="61">
        <f t="shared" si="13"/>
        <v>3000</v>
      </c>
      <c r="V111" s="61">
        <f t="shared" si="10"/>
        <v>4500</v>
      </c>
      <c r="W111" s="61">
        <f t="shared" si="11"/>
        <v>4300</v>
      </c>
      <c r="X111" s="62">
        <f t="shared" si="12"/>
        <v>8600</v>
      </c>
    </row>
    <row r="112" spans="1:24" x14ac:dyDescent="0.3">
      <c r="A112" s="38">
        <v>107</v>
      </c>
      <c r="B112" s="39" t="s">
        <v>109</v>
      </c>
      <c r="C112" s="81">
        <f>BCG!C112</f>
        <v>246636</v>
      </c>
      <c r="D112" s="35">
        <f>BCG!D112</f>
        <v>11961.846</v>
      </c>
      <c r="E112" s="41">
        <f>(BCG!E112)*0.1+(BCG!E112)</f>
        <v>59470.230028933191</v>
      </c>
      <c r="F112" s="139">
        <f t="shared" si="8"/>
        <v>5000</v>
      </c>
      <c r="G112" s="8"/>
      <c r="H112" s="213">
        <v>1100</v>
      </c>
      <c r="I112" s="8">
        <v>2000</v>
      </c>
      <c r="J112" s="8">
        <v>2000</v>
      </c>
      <c r="K112" s="8">
        <v>2000</v>
      </c>
      <c r="L112" s="8">
        <v>3000</v>
      </c>
      <c r="M112" s="8">
        <v>5000</v>
      </c>
      <c r="N112" s="8">
        <v>5000</v>
      </c>
      <c r="O112" s="8">
        <v>3000</v>
      </c>
      <c r="P112" s="8">
        <v>3000</v>
      </c>
      <c r="Q112" s="8">
        <v>5000</v>
      </c>
      <c r="R112" s="8">
        <v>3000</v>
      </c>
      <c r="S112" s="118">
        <f t="shared" si="9"/>
        <v>34100</v>
      </c>
      <c r="T112" s="60">
        <f t="shared" si="14"/>
        <v>3100</v>
      </c>
      <c r="U112" s="61">
        <f t="shared" si="13"/>
        <v>3100</v>
      </c>
      <c r="V112" s="61">
        <f t="shared" si="10"/>
        <v>7000</v>
      </c>
      <c r="W112" s="61">
        <f t="shared" si="11"/>
        <v>13000</v>
      </c>
      <c r="X112" s="62">
        <f t="shared" si="12"/>
        <v>11000</v>
      </c>
    </row>
    <row r="113" spans="1:24" x14ac:dyDescent="0.3">
      <c r="A113" s="38">
        <v>108</v>
      </c>
      <c r="B113" s="39" t="s">
        <v>110</v>
      </c>
      <c r="C113" s="81">
        <f>BCG!C113</f>
        <v>297154</v>
      </c>
      <c r="D113" s="35">
        <f>BCG!D113</f>
        <v>14411.969000000001</v>
      </c>
      <c r="E113" s="41">
        <f>(BCG!E113)*0.1+(BCG!E113)</f>
        <v>71651.408285966419</v>
      </c>
      <c r="F113" s="139">
        <f t="shared" si="8"/>
        <v>6000</v>
      </c>
      <c r="G113" s="8"/>
      <c r="H113" s="213">
        <v>1400</v>
      </c>
      <c r="I113" s="8">
        <v>0</v>
      </c>
      <c r="J113" s="8">
        <v>1000</v>
      </c>
      <c r="K113" s="8">
        <v>7200</v>
      </c>
      <c r="L113" s="8">
        <v>0</v>
      </c>
      <c r="M113" s="8">
        <v>6000</v>
      </c>
      <c r="N113" s="8">
        <v>5000</v>
      </c>
      <c r="O113" s="8">
        <v>3300</v>
      </c>
      <c r="P113" s="8">
        <v>6000</v>
      </c>
      <c r="Q113" s="8">
        <v>0</v>
      </c>
      <c r="R113" s="8">
        <v>6000</v>
      </c>
      <c r="S113" s="118">
        <f t="shared" si="9"/>
        <v>35900</v>
      </c>
      <c r="T113" s="60">
        <f t="shared" si="14"/>
        <v>4487.5</v>
      </c>
      <c r="U113" s="61">
        <f t="shared" si="13"/>
        <v>1400</v>
      </c>
      <c r="V113" s="61">
        <f t="shared" si="10"/>
        <v>8200</v>
      </c>
      <c r="W113" s="61">
        <f t="shared" si="11"/>
        <v>14300</v>
      </c>
      <c r="X113" s="62">
        <f t="shared" si="12"/>
        <v>12000</v>
      </c>
    </row>
    <row r="114" spans="1:24" x14ac:dyDescent="0.3">
      <c r="A114" s="38">
        <v>109</v>
      </c>
      <c r="B114" s="39" t="s">
        <v>111</v>
      </c>
      <c r="C114" s="81">
        <f>BCG!C114</f>
        <v>526378</v>
      </c>
      <c r="D114" s="35">
        <f>BCG!D114</f>
        <v>25529.333000000002</v>
      </c>
      <c r="E114" s="41">
        <f>(BCG!E114)*0.1+(BCG!E114)</f>
        <v>126923.1610234102</v>
      </c>
      <c r="F114" s="139">
        <f t="shared" si="8"/>
        <v>10600</v>
      </c>
      <c r="G114" s="8"/>
      <c r="H114" s="213">
        <v>2400</v>
      </c>
      <c r="I114" s="8">
        <v>10600</v>
      </c>
      <c r="J114" s="8">
        <v>0</v>
      </c>
      <c r="K114" s="8">
        <v>2000</v>
      </c>
      <c r="L114" s="8">
        <v>2000</v>
      </c>
      <c r="M114" s="8">
        <v>10600</v>
      </c>
      <c r="N114" s="8">
        <v>2000</v>
      </c>
      <c r="O114" s="8">
        <v>3000</v>
      </c>
      <c r="P114" s="8">
        <v>4500</v>
      </c>
      <c r="Q114" s="8">
        <v>4500</v>
      </c>
      <c r="R114" s="8">
        <v>3000</v>
      </c>
      <c r="S114" s="118">
        <f t="shared" si="9"/>
        <v>44600</v>
      </c>
      <c r="T114" s="60">
        <f t="shared" si="14"/>
        <v>4460</v>
      </c>
      <c r="U114" s="61">
        <f t="shared" si="13"/>
        <v>13000</v>
      </c>
      <c r="V114" s="61">
        <f t="shared" si="10"/>
        <v>4000</v>
      </c>
      <c r="W114" s="61">
        <f t="shared" si="11"/>
        <v>15600</v>
      </c>
      <c r="X114" s="62">
        <f t="shared" si="12"/>
        <v>12000</v>
      </c>
    </row>
    <row r="115" spans="1:24" x14ac:dyDescent="0.3">
      <c r="A115" s="38">
        <v>110</v>
      </c>
      <c r="B115" s="39" t="s">
        <v>112</v>
      </c>
      <c r="C115" s="81">
        <f>BCG!C115</f>
        <v>2007700</v>
      </c>
      <c r="D115" s="35">
        <f>BCG!D115</f>
        <v>97373.45</v>
      </c>
      <c r="E115" s="41">
        <f>(BCG!E115)*0.1+(BCG!E115)</f>
        <v>484107.67620740354</v>
      </c>
      <c r="F115" s="139">
        <f t="shared" si="8"/>
        <v>40400</v>
      </c>
      <c r="G115" s="8"/>
      <c r="H115" s="213">
        <v>9000</v>
      </c>
      <c r="I115" s="8">
        <v>43400</v>
      </c>
      <c r="J115" s="8">
        <v>4000</v>
      </c>
      <c r="K115" s="8">
        <v>1000</v>
      </c>
      <c r="L115" s="8">
        <v>3000</v>
      </c>
      <c r="M115" s="8">
        <v>41400</v>
      </c>
      <c r="N115" s="8">
        <v>0</v>
      </c>
      <c r="O115" s="8">
        <v>2000</v>
      </c>
      <c r="P115" s="8">
        <v>40400</v>
      </c>
      <c r="Q115" s="8">
        <v>3500</v>
      </c>
      <c r="R115" s="8">
        <v>8000</v>
      </c>
      <c r="S115" s="118">
        <f t="shared" si="9"/>
        <v>155700</v>
      </c>
      <c r="T115" s="60">
        <f t="shared" si="14"/>
        <v>15570</v>
      </c>
      <c r="U115" s="61">
        <f t="shared" si="13"/>
        <v>52400</v>
      </c>
      <c r="V115" s="61">
        <f t="shared" si="10"/>
        <v>8000</v>
      </c>
      <c r="W115" s="61">
        <f t="shared" si="11"/>
        <v>43400</v>
      </c>
      <c r="X115" s="62">
        <f t="shared" si="12"/>
        <v>51900</v>
      </c>
    </row>
    <row r="116" spans="1:24" x14ac:dyDescent="0.3">
      <c r="A116" s="38">
        <v>111</v>
      </c>
      <c r="B116" s="39" t="s">
        <v>113</v>
      </c>
      <c r="C116" s="81">
        <f>BCG!C116</f>
        <v>485582</v>
      </c>
      <c r="D116" s="35">
        <f>BCG!D116</f>
        <v>23550.726999999999</v>
      </c>
      <c r="E116" s="41">
        <f>(BCG!E116)*0.1+(BCG!E116)</f>
        <v>117086.20492511001</v>
      </c>
      <c r="F116" s="139">
        <f t="shared" si="8"/>
        <v>9800</v>
      </c>
      <c r="G116" s="8"/>
      <c r="H116" s="213">
        <v>2200</v>
      </c>
      <c r="I116" s="8">
        <v>9800</v>
      </c>
      <c r="J116" s="8">
        <v>0</v>
      </c>
      <c r="K116" s="8">
        <v>0</v>
      </c>
      <c r="L116" s="8">
        <v>0</v>
      </c>
      <c r="M116" s="8">
        <v>9800</v>
      </c>
      <c r="N116" s="8">
        <v>6000</v>
      </c>
      <c r="O116" s="8">
        <v>0</v>
      </c>
      <c r="P116" s="8">
        <v>4000</v>
      </c>
      <c r="Q116" s="8">
        <v>0</v>
      </c>
      <c r="R116" s="8">
        <v>0</v>
      </c>
      <c r="S116" s="118">
        <f t="shared" si="9"/>
        <v>31800</v>
      </c>
      <c r="T116" s="60">
        <f t="shared" si="14"/>
        <v>6360</v>
      </c>
      <c r="U116" s="61">
        <f t="shared" si="13"/>
        <v>12000</v>
      </c>
      <c r="V116" s="61">
        <f t="shared" si="10"/>
        <v>0</v>
      </c>
      <c r="W116" s="61">
        <f t="shared" si="11"/>
        <v>15800</v>
      </c>
      <c r="X116" s="62">
        <f t="shared" si="12"/>
        <v>4000</v>
      </c>
    </row>
    <row r="117" spans="1:24" ht="17.25" thickBot="1" x14ac:dyDescent="0.35">
      <c r="A117" s="42">
        <v>112</v>
      </c>
      <c r="B117" s="43" t="s">
        <v>114</v>
      </c>
      <c r="C117" s="77">
        <f>BCG!C117</f>
        <v>240368</v>
      </c>
      <c r="D117" s="44">
        <f>BCG!D117</f>
        <v>11657.848</v>
      </c>
      <c r="E117" s="82">
        <f>(BCG!E117)*0.1+(BCG!E117)</f>
        <v>57958.855364158575</v>
      </c>
      <c r="F117" s="82">
        <f t="shared" si="8"/>
        <v>4900</v>
      </c>
      <c r="G117" s="8"/>
      <c r="H117" s="213">
        <v>1100</v>
      </c>
      <c r="I117" s="8">
        <v>2000</v>
      </c>
      <c r="J117" s="8">
        <v>2000</v>
      </c>
      <c r="K117" s="8">
        <v>1200</v>
      </c>
      <c r="L117" s="8">
        <v>3600</v>
      </c>
      <c r="M117" s="8">
        <v>4900</v>
      </c>
      <c r="N117" s="8">
        <v>4900</v>
      </c>
      <c r="O117" s="8">
        <v>0</v>
      </c>
      <c r="P117" s="8">
        <v>2000</v>
      </c>
      <c r="Q117" s="8">
        <v>1000</v>
      </c>
      <c r="R117" s="8">
        <v>500</v>
      </c>
      <c r="S117" s="119">
        <f t="shared" si="9"/>
        <v>23200</v>
      </c>
      <c r="T117" s="63">
        <f t="shared" si="14"/>
        <v>2320</v>
      </c>
      <c r="U117" s="64">
        <f t="shared" si="13"/>
        <v>3100</v>
      </c>
      <c r="V117" s="64">
        <f t="shared" si="10"/>
        <v>6800</v>
      </c>
      <c r="W117" s="64">
        <f t="shared" si="11"/>
        <v>9800</v>
      </c>
      <c r="X117" s="65">
        <f t="shared" si="12"/>
        <v>3500</v>
      </c>
    </row>
    <row r="118" spans="1:24" ht="17.25" thickBot="1" x14ac:dyDescent="0.35">
      <c r="A118" s="46"/>
      <c r="B118" s="47"/>
      <c r="C118" s="49">
        <f>SUM(C6:C117)</f>
        <v>34844095</v>
      </c>
      <c r="D118" s="49">
        <f>SUM(D6:D117)</f>
        <v>1689938.6074999992</v>
      </c>
      <c r="E118" s="49">
        <f>SUM(E6:E117)</f>
        <v>8401800.0000000037</v>
      </c>
      <c r="F118" s="50">
        <f>SUM(F6:F117)</f>
        <v>705500</v>
      </c>
      <c r="G118" s="10">
        <f t="shared" ref="G118:R118" si="15">SUM(G6:G117)</f>
        <v>0</v>
      </c>
      <c r="H118" s="11">
        <f t="shared" si="15"/>
        <v>161000</v>
      </c>
      <c r="I118" s="11">
        <f t="shared" si="15"/>
        <v>408600</v>
      </c>
      <c r="J118" s="11">
        <f t="shared" si="15"/>
        <v>194700</v>
      </c>
      <c r="K118" s="11">
        <f t="shared" si="15"/>
        <v>233400</v>
      </c>
      <c r="L118" s="11">
        <f t="shared" si="15"/>
        <v>262100</v>
      </c>
      <c r="M118" s="11">
        <f t="shared" si="15"/>
        <v>692400</v>
      </c>
      <c r="N118" s="11">
        <f>SUM(N6:N117)</f>
        <v>282700</v>
      </c>
      <c r="O118" s="11">
        <f t="shared" si="15"/>
        <v>306700</v>
      </c>
      <c r="P118" s="11">
        <f t="shared" si="15"/>
        <v>587100</v>
      </c>
      <c r="Q118" s="11">
        <f t="shared" si="15"/>
        <v>256000</v>
      </c>
      <c r="R118" s="12">
        <f t="shared" si="15"/>
        <v>194200</v>
      </c>
      <c r="S118" s="66">
        <f>SUM(G118:R118)</f>
        <v>3578900</v>
      </c>
      <c r="T118" s="67">
        <f t="shared" si="14"/>
        <v>325354.54545454547</v>
      </c>
      <c r="U118" s="68">
        <f t="shared" si="13"/>
        <v>569600</v>
      </c>
      <c r="V118" s="68">
        <f t="shared" si="10"/>
        <v>690200</v>
      </c>
      <c r="W118" s="68">
        <f t="shared" si="11"/>
        <v>1281800</v>
      </c>
      <c r="X118" s="69">
        <f t="shared" si="12"/>
        <v>1037300</v>
      </c>
    </row>
    <row r="119" spans="1:24" x14ac:dyDescent="0.3">
      <c r="F119" s="14"/>
    </row>
  </sheetData>
  <mergeCells count="3">
    <mergeCell ref="C4:F4"/>
    <mergeCell ref="G4:R4"/>
    <mergeCell ref="T4:X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B119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R13" sqref="R13"/>
    </sheetView>
  </sheetViews>
  <sheetFormatPr defaultRowHeight="16.5" x14ac:dyDescent="0.3"/>
  <cols>
    <col min="1" max="1" width="4.140625" style="9" customWidth="1"/>
    <col min="2" max="2" width="21.42578125" style="2" bestFit="1" customWidth="1"/>
    <col min="3" max="3" width="11" style="13" bestFit="1" customWidth="1"/>
    <col min="4" max="4" width="10" style="4" bestFit="1" customWidth="1"/>
    <col min="5" max="5" width="12.85546875" style="1" customWidth="1"/>
    <col min="6" max="6" width="11.5703125" style="1" bestFit="1" customWidth="1"/>
    <col min="7" max="7" width="9.28515625" style="2" bestFit="1" customWidth="1"/>
    <col min="8" max="8" width="9.28515625" style="3" bestFit="1" customWidth="1"/>
    <col min="9" max="12" width="9.28515625" style="2" bestFit="1" customWidth="1"/>
    <col min="13" max="13" width="10" style="2" bestFit="1" customWidth="1"/>
    <col min="14" max="14" width="11" style="2" bestFit="1" customWidth="1"/>
    <col min="15" max="16" width="9.28515625" style="2" bestFit="1" customWidth="1"/>
    <col min="17" max="17" width="9.28515625" style="3" bestFit="1" customWidth="1"/>
    <col min="18" max="18" width="9.28515625" style="2" bestFit="1" customWidth="1"/>
    <col min="19" max="19" width="13.28515625" style="2" customWidth="1"/>
    <col min="20" max="20" width="13.28515625" style="4" customWidth="1"/>
    <col min="21" max="24" width="10.85546875" style="4" bestFit="1" customWidth="1"/>
    <col min="25" max="26" width="9.140625" style="2"/>
    <col min="27" max="27" width="28.5703125" style="2" bestFit="1" customWidth="1"/>
    <col min="28" max="16384" width="9.140625" style="2"/>
  </cols>
  <sheetData>
    <row r="1" spans="1:28" x14ac:dyDescent="0.3">
      <c r="A1" s="15"/>
      <c r="B1" s="16" t="s">
        <v>118</v>
      </c>
      <c r="C1" s="17">
        <v>1.1000000000000001</v>
      </c>
      <c r="D1" s="72"/>
      <c r="E1" s="18"/>
      <c r="F1" s="18"/>
    </row>
    <row r="2" spans="1:28" x14ac:dyDescent="0.3">
      <c r="A2" s="15"/>
      <c r="B2" s="91" t="s">
        <v>143</v>
      </c>
      <c r="C2" s="92">
        <v>10</v>
      </c>
      <c r="D2" s="72"/>
      <c r="E2" s="18"/>
      <c r="F2" s="18"/>
    </row>
    <row r="3" spans="1:28" ht="17.25" thickBot="1" x14ac:dyDescent="0.35">
      <c r="A3" s="21"/>
      <c r="B3" s="22" t="s">
        <v>122</v>
      </c>
      <c r="C3" s="23">
        <v>1</v>
      </c>
      <c r="D3" s="72"/>
      <c r="E3" s="18"/>
      <c r="F3" s="18"/>
      <c r="S3" s="47"/>
      <c r="T3" s="51"/>
      <c r="U3" s="51"/>
      <c r="V3" s="51"/>
      <c r="W3" s="51"/>
      <c r="X3" s="51"/>
    </row>
    <row r="4" spans="1:28" ht="17.25" thickBot="1" x14ac:dyDescent="0.35">
      <c r="A4" s="24"/>
      <c r="B4" s="25"/>
      <c r="C4" s="220" t="s">
        <v>138</v>
      </c>
      <c r="D4" s="221"/>
      <c r="E4" s="221"/>
      <c r="F4" s="222"/>
      <c r="G4" s="217" t="s">
        <v>152</v>
      </c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9"/>
      <c r="S4" s="52"/>
      <c r="T4" s="214" t="s">
        <v>129</v>
      </c>
      <c r="U4" s="215"/>
      <c r="V4" s="215"/>
      <c r="W4" s="215"/>
      <c r="X4" s="216"/>
    </row>
    <row r="5" spans="1:28" s="7" customFormat="1" ht="63.75" customHeight="1" thickBot="1" x14ac:dyDescent="0.3">
      <c r="A5" s="26" t="s">
        <v>0</v>
      </c>
      <c r="B5" s="27" t="s">
        <v>1</v>
      </c>
      <c r="C5" s="28" t="s">
        <v>117</v>
      </c>
      <c r="D5" s="30" t="s">
        <v>3</v>
      </c>
      <c r="E5" s="30" t="s">
        <v>144</v>
      </c>
      <c r="F5" s="31" t="s">
        <v>147</v>
      </c>
      <c r="G5" s="140">
        <v>42005</v>
      </c>
      <c r="H5" s="116">
        <f>G5+31</f>
        <v>42036</v>
      </c>
      <c r="I5" s="116">
        <f t="shared" ref="I5:R5" si="0">H5+31</f>
        <v>42067</v>
      </c>
      <c r="J5" s="116">
        <f t="shared" si="0"/>
        <v>42098</v>
      </c>
      <c r="K5" s="116">
        <f t="shared" si="0"/>
        <v>42129</v>
      </c>
      <c r="L5" s="116">
        <f t="shared" si="0"/>
        <v>42160</v>
      </c>
      <c r="M5" s="116">
        <f t="shared" si="0"/>
        <v>42191</v>
      </c>
      <c r="N5" s="116">
        <f t="shared" si="0"/>
        <v>42222</v>
      </c>
      <c r="O5" s="116">
        <f t="shared" si="0"/>
        <v>42253</v>
      </c>
      <c r="P5" s="116">
        <f t="shared" si="0"/>
        <v>42284</v>
      </c>
      <c r="Q5" s="116">
        <f t="shared" si="0"/>
        <v>42315</v>
      </c>
      <c r="R5" s="116">
        <f t="shared" si="0"/>
        <v>42346</v>
      </c>
      <c r="S5" s="53" t="s">
        <v>126</v>
      </c>
      <c r="T5" s="54" t="s">
        <v>128</v>
      </c>
      <c r="U5" s="55" t="s">
        <v>133</v>
      </c>
      <c r="V5" s="55" t="s">
        <v>134</v>
      </c>
      <c r="W5" s="55" t="s">
        <v>135</v>
      </c>
      <c r="X5" s="56" t="s">
        <v>136</v>
      </c>
    </row>
    <row r="6" spans="1:28" x14ac:dyDescent="0.3">
      <c r="A6" s="32">
        <v>1</v>
      </c>
      <c r="B6" s="33" t="s">
        <v>4</v>
      </c>
      <c r="C6" s="34">
        <f>Measles!C6</f>
        <v>109039</v>
      </c>
      <c r="D6" s="34">
        <f>Measles!D6</f>
        <v>4688.6769999999997</v>
      </c>
      <c r="E6" s="37">
        <f>(Measles!E6/10)*0.1+(Measles!E6/10)</f>
        <v>1107.0351128361926</v>
      </c>
      <c r="F6" s="139">
        <f>CEILING(E6/12,100)</f>
        <v>100</v>
      </c>
      <c r="G6" s="8"/>
      <c r="H6" s="8">
        <v>100</v>
      </c>
      <c r="I6" s="8">
        <v>100</v>
      </c>
      <c r="J6" s="8">
        <v>100</v>
      </c>
      <c r="K6" s="8">
        <v>100</v>
      </c>
      <c r="L6" s="8">
        <v>0</v>
      </c>
      <c r="M6" s="8">
        <v>100</v>
      </c>
      <c r="N6" s="8">
        <v>100</v>
      </c>
      <c r="O6" s="8">
        <v>100</v>
      </c>
      <c r="P6" s="8">
        <v>500</v>
      </c>
      <c r="Q6" s="8">
        <v>100</v>
      </c>
      <c r="R6" s="8">
        <v>100</v>
      </c>
      <c r="S6" s="117">
        <f>SUM(G6:R6)</f>
        <v>1400</v>
      </c>
      <c r="T6" s="57">
        <f t="shared" ref="T6:T69" si="1">IFERROR((SUMIF(G6:R6,"&gt;0" )/COUNTIF(G6:R6,"&gt;0")),"")</f>
        <v>140</v>
      </c>
      <c r="U6" s="58">
        <f>SUM(G6:I6)</f>
        <v>200</v>
      </c>
      <c r="V6" s="58">
        <f>SUM(J6:L6)</f>
        <v>200</v>
      </c>
      <c r="W6" s="58">
        <f>SUM(M6:O6)</f>
        <v>300</v>
      </c>
      <c r="X6" s="59">
        <f>SUM(P6:R6)</f>
        <v>700</v>
      </c>
      <c r="AA6" s="83" t="s">
        <v>139</v>
      </c>
      <c r="AB6" s="84">
        <v>0.25</v>
      </c>
    </row>
    <row r="7" spans="1:28" x14ac:dyDescent="0.3">
      <c r="A7" s="38">
        <v>2</v>
      </c>
      <c r="B7" s="39" t="s">
        <v>5</v>
      </c>
      <c r="C7" s="34">
        <f>Measles!C7</f>
        <v>232813</v>
      </c>
      <c r="D7" s="34">
        <f>Measles!D7</f>
        <v>10010.958999999999</v>
      </c>
      <c r="E7" s="37">
        <f>(Measles!E7/10)*0.1+(Measles!E7/10)</f>
        <v>2363.6695652448434</v>
      </c>
      <c r="F7" s="139">
        <f t="shared" ref="F7:F70" si="2">CEILING(E7/12,100)</f>
        <v>200</v>
      </c>
      <c r="G7" s="8"/>
      <c r="H7" s="8">
        <v>400</v>
      </c>
      <c r="I7" s="8">
        <v>200</v>
      </c>
      <c r="J7" s="8">
        <v>0</v>
      </c>
      <c r="K7" s="8">
        <v>0</v>
      </c>
      <c r="L7" s="8">
        <v>0</v>
      </c>
      <c r="M7" s="8">
        <v>200</v>
      </c>
      <c r="N7" s="8">
        <v>0</v>
      </c>
      <c r="O7" s="8">
        <v>200</v>
      </c>
      <c r="P7" s="8">
        <v>200</v>
      </c>
      <c r="Q7" s="8">
        <v>200</v>
      </c>
      <c r="R7" s="8">
        <v>200</v>
      </c>
      <c r="S7" s="118">
        <f t="shared" ref="S7:S70" si="3">SUM(G7:R7)</f>
        <v>1600</v>
      </c>
      <c r="T7" s="60">
        <f t="shared" si="1"/>
        <v>228.57142857142858</v>
      </c>
      <c r="U7" s="61">
        <f>SUM(G7:I7)</f>
        <v>600</v>
      </c>
      <c r="V7" s="61">
        <f t="shared" ref="V7:V70" si="4">SUM(J7:L7)</f>
        <v>0</v>
      </c>
      <c r="W7" s="61">
        <f t="shared" ref="W7:W70" si="5">SUM(M7:O7)</f>
        <v>400</v>
      </c>
      <c r="X7" s="62">
        <f t="shared" ref="X7:X70" si="6">SUM(P7:R7)</f>
        <v>600</v>
      </c>
      <c r="AA7" s="85" t="s">
        <v>118</v>
      </c>
      <c r="AB7" s="86">
        <v>1.1000000000000001</v>
      </c>
    </row>
    <row r="8" spans="1:28" x14ac:dyDescent="0.3">
      <c r="A8" s="38">
        <v>3</v>
      </c>
      <c r="B8" s="39" t="s">
        <v>6</v>
      </c>
      <c r="C8" s="34">
        <f>Measles!C8</f>
        <v>227486</v>
      </c>
      <c r="D8" s="34">
        <f>Measles!D8</f>
        <v>9781.8979999999992</v>
      </c>
      <c r="E8" s="37">
        <f>(Measles!E8/10)*0.1+(Measles!E8/10)</f>
        <v>2309.5863835751807</v>
      </c>
      <c r="F8" s="139">
        <f t="shared" si="2"/>
        <v>200</v>
      </c>
      <c r="G8" s="8"/>
      <c r="H8" s="8">
        <v>300</v>
      </c>
      <c r="I8" s="8">
        <v>200</v>
      </c>
      <c r="J8" s="8">
        <v>200</v>
      </c>
      <c r="K8" s="8">
        <v>200</v>
      </c>
      <c r="L8" s="8">
        <v>0</v>
      </c>
      <c r="M8" s="8">
        <v>200</v>
      </c>
      <c r="N8" s="8">
        <v>900</v>
      </c>
      <c r="O8" s="8">
        <v>0</v>
      </c>
      <c r="P8" s="8">
        <v>200</v>
      </c>
      <c r="Q8" s="8">
        <v>0</v>
      </c>
      <c r="R8" s="8">
        <v>200</v>
      </c>
      <c r="S8" s="118">
        <f t="shared" si="3"/>
        <v>2400</v>
      </c>
      <c r="T8" s="60">
        <f t="shared" si="1"/>
        <v>300</v>
      </c>
      <c r="U8" s="61">
        <f t="shared" ref="U8:U71" si="7">SUM(G8:I8)</f>
        <v>500</v>
      </c>
      <c r="V8" s="61">
        <f t="shared" si="4"/>
        <v>400</v>
      </c>
      <c r="W8" s="61">
        <f t="shared" si="5"/>
        <v>1100</v>
      </c>
      <c r="X8" s="62">
        <f t="shared" si="6"/>
        <v>400</v>
      </c>
      <c r="AA8" s="87" t="s">
        <v>140</v>
      </c>
      <c r="AB8" s="88">
        <v>12</v>
      </c>
    </row>
    <row r="9" spans="1:28" x14ac:dyDescent="0.3">
      <c r="A9" s="38">
        <v>4</v>
      </c>
      <c r="B9" s="39" t="s">
        <v>7</v>
      </c>
      <c r="C9" s="34">
        <f>Measles!C9</f>
        <v>225327</v>
      </c>
      <c r="D9" s="34">
        <f>Measles!D9</f>
        <v>9689.0609999999997</v>
      </c>
      <c r="E9" s="37">
        <f>(Measles!E9/10)*0.1+(Measles!E9/10)</f>
        <v>2287.6668060972747</v>
      </c>
      <c r="F9" s="139">
        <f t="shared" si="2"/>
        <v>200</v>
      </c>
      <c r="G9" s="8"/>
      <c r="H9" s="8">
        <v>200</v>
      </c>
      <c r="I9" s="8">
        <v>0</v>
      </c>
      <c r="J9" s="8">
        <v>0</v>
      </c>
      <c r="K9" s="8">
        <v>0</v>
      </c>
      <c r="L9" s="8">
        <v>200</v>
      </c>
      <c r="M9" s="8">
        <v>100</v>
      </c>
      <c r="N9" s="8">
        <v>100</v>
      </c>
      <c r="O9" s="8">
        <v>200</v>
      </c>
      <c r="P9" s="8">
        <v>200</v>
      </c>
      <c r="Q9" s="8">
        <v>0</v>
      </c>
      <c r="R9" s="8">
        <v>0</v>
      </c>
      <c r="S9" s="118">
        <f t="shared" si="3"/>
        <v>1000</v>
      </c>
      <c r="T9" s="60">
        <f t="shared" si="1"/>
        <v>166.66666666666666</v>
      </c>
      <c r="U9" s="61">
        <f t="shared" si="7"/>
        <v>200</v>
      </c>
      <c r="V9" s="61">
        <f t="shared" si="4"/>
        <v>200</v>
      </c>
      <c r="W9" s="61">
        <f t="shared" si="5"/>
        <v>400</v>
      </c>
      <c r="X9" s="62">
        <f t="shared" si="6"/>
        <v>200</v>
      </c>
      <c r="AA9" s="85" t="s">
        <v>141</v>
      </c>
      <c r="AB9" s="86">
        <v>15</v>
      </c>
    </row>
    <row r="10" spans="1:28" x14ac:dyDescent="0.3">
      <c r="A10" s="38">
        <v>5</v>
      </c>
      <c r="B10" s="39" t="s">
        <v>8</v>
      </c>
      <c r="C10" s="34">
        <f>Measles!C10</f>
        <v>146904</v>
      </c>
      <c r="D10" s="34">
        <f>Measles!D10</f>
        <v>6316.8719999999994</v>
      </c>
      <c r="E10" s="37">
        <f>(Measles!E10/10)*0.1+(Measles!E10/10)</f>
        <v>1491.4653125586992</v>
      </c>
      <c r="F10" s="139">
        <f t="shared" si="2"/>
        <v>200</v>
      </c>
      <c r="G10" s="8"/>
      <c r="H10" s="8">
        <v>200</v>
      </c>
      <c r="I10" s="8">
        <v>100</v>
      </c>
      <c r="J10" s="8">
        <v>100</v>
      </c>
      <c r="K10" s="8">
        <v>200</v>
      </c>
      <c r="L10" s="8">
        <v>100</v>
      </c>
      <c r="M10" s="8">
        <v>200</v>
      </c>
      <c r="N10" s="8">
        <v>100</v>
      </c>
      <c r="O10" s="8">
        <v>0</v>
      </c>
      <c r="P10" s="8">
        <v>200</v>
      </c>
      <c r="Q10" s="8">
        <v>0</v>
      </c>
      <c r="R10" s="8">
        <v>100</v>
      </c>
      <c r="S10" s="118">
        <f t="shared" si="3"/>
        <v>1300</v>
      </c>
      <c r="T10" s="60">
        <f t="shared" si="1"/>
        <v>144.44444444444446</v>
      </c>
      <c r="U10" s="61">
        <f t="shared" si="7"/>
        <v>300</v>
      </c>
      <c r="V10" s="61">
        <f t="shared" si="4"/>
        <v>400</v>
      </c>
      <c r="W10" s="61">
        <f t="shared" si="5"/>
        <v>300</v>
      </c>
      <c r="X10" s="62">
        <f t="shared" si="6"/>
        <v>300</v>
      </c>
      <c r="AA10" s="87" t="s">
        <v>121</v>
      </c>
      <c r="AB10" s="84"/>
    </row>
    <row r="11" spans="1:28" x14ac:dyDescent="0.3">
      <c r="A11" s="38">
        <v>6</v>
      </c>
      <c r="B11" s="39" t="s">
        <v>9</v>
      </c>
      <c r="C11" s="34">
        <f>Measles!C11</f>
        <v>111758</v>
      </c>
      <c r="D11" s="34">
        <f>Measles!D11</f>
        <v>4805.5940000000001</v>
      </c>
      <c r="E11" s="37">
        <f>(Measles!E11/10)*0.1+(Measles!E11/10)</f>
        <v>1134.64017590355</v>
      </c>
      <c r="F11" s="139">
        <f t="shared" si="2"/>
        <v>100</v>
      </c>
      <c r="G11" s="8"/>
      <c r="H11" s="8">
        <v>100</v>
      </c>
      <c r="I11" s="8">
        <v>100</v>
      </c>
      <c r="J11" s="8">
        <v>0</v>
      </c>
      <c r="K11" s="8">
        <v>100</v>
      </c>
      <c r="L11" s="8">
        <v>0</v>
      </c>
      <c r="M11" s="8">
        <v>100</v>
      </c>
      <c r="N11" s="8">
        <v>100</v>
      </c>
      <c r="O11" s="8">
        <v>100</v>
      </c>
      <c r="P11" s="8">
        <v>200</v>
      </c>
      <c r="Q11" s="8">
        <v>100</v>
      </c>
      <c r="R11" s="8">
        <v>100</v>
      </c>
      <c r="S11" s="118">
        <f t="shared" si="3"/>
        <v>1000</v>
      </c>
      <c r="T11" s="60">
        <f t="shared" si="1"/>
        <v>111.11111111111111</v>
      </c>
      <c r="U11" s="61">
        <f t="shared" si="7"/>
        <v>200</v>
      </c>
      <c r="V11" s="61">
        <f t="shared" si="4"/>
        <v>100</v>
      </c>
      <c r="W11" s="61">
        <f t="shared" si="5"/>
        <v>300</v>
      </c>
      <c r="X11" s="62">
        <f t="shared" si="6"/>
        <v>400</v>
      </c>
      <c r="AA11" s="85" t="s">
        <v>122</v>
      </c>
      <c r="AB11" s="89">
        <v>1</v>
      </c>
    </row>
    <row r="12" spans="1:28" x14ac:dyDescent="0.3">
      <c r="A12" s="38">
        <v>7</v>
      </c>
      <c r="B12" s="39" t="s">
        <v>10</v>
      </c>
      <c r="C12" s="34">
        <f>Measles!C12</f>
        <v>270601</v>
      </c>
      <c r="D12" s="34">
        <f>Measles!D12</f>
        <v>11635.842999999999</v>
      </c>
      <c r="E12" s="37">
        <f>(Measles!E12/10)*0.1+(Measles!E12/10)</f>
        <v>2747.3180106988002</v>
      </c>
      <c r="F12" s="139">
        <f t="shared" si="2"/>
        <v>300</v>
      </c>
      <c r="G12" s="8"/>
      <c r="H12" s="8">
        <v>400</v>
      </c>
      <c r="I12" s="8">
        <v>0</v>
      </c>
      <c r="J12" s="8">
        <v>300</v>
      </c>
      <c r="K12" s="8">
        <v>300</v>
      </c>
      <c r="L12" s="8">
        <v>300</v>
      </c>
      <c r="M12" s="8">
        <v>300</v>
      </c>
      <c r="N12" s="8">
        <v>300</v>
      </c>
      <c r="O12" s="8">
        <v>300</v>
      </c>
      <c r="P12" s="8">
        <v>300</v>
      </c>
      <c r="Q12" s="8">
        <v>300</v>
      </c>
      <c r="R12" s="8">
        <v>300</v>
      </c>
      <c r="S12" s="118">
        <f t="shared" si="3"/>
        <v>3100</v>
      </c>
      <c r="T12" s="60">
        <f t="shared" si="1"/>
        <v>310</v>
      </c>
      <c r="U12" s="61">
        <f t="shared" si="7"/>
        <v>400</v>
      </c>
      <c r="V12" s="61">
        <f t="shared" si="4"/>
        <v>900</v>
      </c>
      <c r="W12" s="61">
        <f t="shared" si="5"/>
        <v>900</v>
      </c>
      <c r="X12" s="62">
        <f t="shared" si="6"/>
        <v>900</v>
      </c>
      <c r="AA12" s="85" t="s">
        <v>142</v>
      </c>
      <c r="AB12" s="89">
        <v>10</v>
      </c>
    </row>
    <row r="13" spans="1:28" x14ac:dyDescent="0.3">
      <c r="A13" s="38">
        <v>8</v>
      </c>
      <c r="B13" s="39" t="s">
        <v>11</v>
      </c>
      <c r="C13" s="34">
        <f>Measles!C13</f>
        <v>190516</v>
      </c>
      <c r="D13" s="34">
        <f>Measles!D13</f>
        <v>8192.1880000000001</v>
      </c>
      <c r="E13" s="37">
        <f>(Measles!E13/10)*0.1+(Measles!E13/10)</f>
        <v>1934.2428081429587</v>
      </c>
      <c r="F13" s="139">
        <f t="shared" si="2"/>
        <v>200</v>
      </c>
      <c r="G13" s="8"/>
      <c r="H13" s="8">
        <v>200</v>
      </c>
      <c r="I13" s="8">
        <v>200</v>
      </c>
      <c r="J13" s="8">
        <v>200</v>
      </c>
      <c r="K13" s="8">
        <v>0</v>
      </c>
      <c r="L13" s="8">
        <v>0</v>
      </c>
      <c r="M13" s="8">
        <v>200</v>
      </c>
      <c r="N13" s="8">
        <v>2600</v>
      </c>
      <c r="O13" s="8">
        <v>200</v>
      </c>
      <c r="P13" s="8">
        <v>200</v>
      </c>
      <c r="Q13" s="8">
        <v>200</v>
      </c>
      <c r="R13" s="8">
        <v>200</v>
      </c>
      <c r="S13" s="118">
        <f t="shared" si="3"/>
        <v>4200</v>
      </c>
      <c r="T13" s="60">
        <f t="shared" si="1"/>
        <v>466.66666666666669</v>
      </c>
      <c r="U13" s="61">
        <f t="shared" si="7"/>
        <v>400</v>
      </c>
      <c r="V13" s="61">
        <f t="shared" si="4"/>
        <v>200</v>
      </c>
      <c r="W13" s="61">
        <f t="shared" si="5"/>
        <v>3000</v>
      </c>
      <c r="X13" s="62">
        <f t="shared" si="6"/>
        <v>600</v>
      </c>
      <c r="AA13" s="85" t="s">
        <v>123</v>
      </c>
      <c r="AB13" s="90" t="s">
        <v>125</v>
      </c>
    </row>
    <row r="14" spans="1:28" x14ac:dyDescent="0.3">
      <c r="A14" s="38">
        <v>9</v>
      </c>
      <c r="B14" s="39" t="s">
        <v>12</v>
      </c>
      <c r="C14" s="34">
        <f>Measles!C14</f>
        <v>368786</v>
      </c>
      <c r="D14" s="34">
        <f>Measles!D14</f>
        <v>15857.797999999999</v>
      </c>
      <c r="E14" s="37">
        <f>(Measles!E14/10)*0.1+(Measles!E14/10)</f>
        <v>3744.1562296280053</v>
      </c>
      <c r="F14" s="139">
        <f t="shared" si="2"/>
        <v>400</v>
      </c>
      <c r="G14" s="8"/>
      <c r="H14" s="8">
        <v>300</v>
      </c>
      <c r="I14" s="8">
        <v>300</v>
      </c>
      <c r="J14" s="8">
        <v>300</v>
      </c>
      <c r="K14" s="8">
        <v>100</v>
      </c>
      <c r="L14" s="8">
        <v>200</v>
      </c>
      <c r="M14" s="8">
        <v>400</v>
      </c>
      <c r="N14" s="8">
        <v>8600</v>
      </c>
      <c r="O14" s="8">
        <v>100</v>
      </c>
      <c r="P14" s="8">
        <v>400</v>
      </c>
      <c r="Q14" s="8">
        <v>200</v>
      </c>
      <c r="R14" s="8">
        <v>300</v>
      </c>
      <c r="S14" s="118">
        <f t="shared" si="3"/>
        <v>11200</v>
      </c>
      <c r="T14" s="60">
        <f t="shared" si="1"/>
        <v>1018.1818181818181</v>
      </c>
      <c r="U14" s="61">
        <f t="shared" si="7"/>
        <v>600</v>
      </c>
      <c r="V14" s="61">
        <f t="shared" si="4"/>
        <v>600</v>
      </c>
      <c r="W14" s="61">
        <f t="shared" si="5"/>
        <v>9100</v>
      </c>
      <c r="X14" s="62">
        <f t="shared" si="6"/>
        <v>900</v>
      </c>
    </row>
    <row r="15" spans="1:28" x14ac:dyDescent="0.3">
      <c r="A15" s="38">
        <v>10</v>
      </c>
      <c r="B15" s="39" t="s">
        <v>13</v>
      </c>
      <c r="C15" s="34">
        <f>Measles!C15</f>
        <v>785189</v>
      </c>
      <c r="D15" s="34">
        <f>Measles!D15</f>
        <v>33763.127</v>
      </c>
      <c r="E15" s="37">
        <f>(Measles!E15/10)*0.1+(Measles!E15/10)</f>
        <v>7971.751329457692</v>
      </c>
      <c r="F15" s="139">
        <f t="shared" si="2"/>
        <v>700</v>
      </c>
      <c r="G15" s="8"/>
      <c r="H15" s="8">
        <v>700</v>
      </c>
      <c r="I15" s="8">
        <v>700</v>
      </c>
      <c r="J15" s="8">
        <v>0</v>
      </c>
      <c r="K15" s="8">
        <v>0</v>
      </c>
      <c r="L15" s="8">
        <v>0</v>
      </c>
      <c r="M15" s="8">
        <v>700</v>
      </c>
      <c r="N15" s="8">
        <v>0</v>
      </c>
      <c r="O15" s="8">
        <v>700</v>
      </c>
      <c r="P15" s="8">
        <v>300</v>
      </c>
      <c r="Q15" s="8">
        <v>700</v>
      </c>
      <c r="R15" s="8">
        <v>700</v>
      </c>
      <c r="S15" s="118">
        <f t="shared" si="3"/>
        <v>4500</v>
      </c>
      <c r="T15" s="60">
        <f t="shared" si="1"/>
        <v>642.85714285714289</v>
      </c>
      <c r="U15" s="61">
        <f t="shared" si="7"/>
        <v>1400</v>
      </c>
      <c r="V15" s="61">
        <f t="shared" si="4"/>
        <v>0</v>
      </c>
      <c r="W15" s="61">
        <f t="shared" si="5"/>
        <v>1400</v>
      </c>
      <c r="X15" s="62">
        <f t="shared" si="6"/>
        <v>1700</v>
      </c>
    </row>
    <row r="16" spans="1:28" x14ac:dyDescent="0.3">
      <c r="A16" s="38">
        <v>11</v>
      </c>
      <c r="B16" s="39" t="s">
        <v>14</v>
      </c>
      <c r="C16" s="34">
        <f>Measles!C16</f>
        <v>208439</v>
      </c>
      <c r="D16" s="34">
        <f>Measles!D16</f>
        <v>8962.8769999999986</v>
      </c>
      <c r="E16" s="37">
        <f>(Measles!E16/10)*0.1+(Measles!E16/10)</f>
        <v>2116.2088049639406</v>
      </c>
      <c r="F16" s="139">
        <f t="shared" si="2"/>
        <v>200</v>
      </c>
      <c r="G16" s="8"/>
      <c r="H16" s="8">
        <v>200</v>
      </c>
      <c r="I16" s="8">
        <v>200</v>
      </c>
      <c r="J16" s="8">
        <v>200</v>
      </c>
      <c r="K16" s="8">
        <v>200</v>
      </c>
      <c r="L16" s="8">
        <v>200</v>
      </c>
      <c r="M16" s="8">
        <v>200</v>
      </c>
      <c r="N16" s="8">
        <v>200</v>
      </c>
      <c r="O16" s="8">
        <v>200</v>
      </c>
      <c r="P16" s="8">
        <v>200</v>
      </c>
      <c r="Q16" s="8">
        <v>200</v>
      </c>
      <c r="R16" s="8">
        <v>0</v>
      </c>
      <c r="S16" s="118">
        <f t="shared" si="3"/>
        <v>2000</v>
      </c>
      <c r="T16" s="60">
        <f t="shared" si="1"/>
        <v>200</v>
      </c>
      <c r="U16" s="61">
        <f t="shared" si="7"/>
        <v>400</v>
      </c>
      <c r="V16" s="61">
        <f t="shared" si="4"/>
        <v>600</v>
      </c>
      <c r="W16" s="61">
        <f t="shared" si="5"/>
        <v>600</v>
      </c>
      <c r="X16" s="62">
        <f t="shared" si="6"/>
        <v>400</v>
      </c>
    </row>
    <row r="17" spans="1:24" x14ac:dyDescent="0.3">
      <c r="A17" s="38">
        <v>12</v>
      </c>
      <c r="B17" s="39" t="s">
        <v>15</v>
      </c>
      <c r="C17" s="34">
        <f>Measles!C17</f>
        <v>211683</v>
      </c>
      <c r="D17" s="34">
        <f>Measles!D17</f>
        <v>9102.3689999999988</v>
      </c>
      <c r="E17" s="37">
        <f>(Measles!E17/10)*0.1+(Measles!E17/10)</f>
        <v>2149.1440107714093</v>
      </c>
      <c r="F17" s="139">
        <f t="shared" si="2"/>
        <v>200</v>
      </c>
      <c r="G17" s="8"/>
      <c r="H17" s="8">
        <v>200</v>
      </c>
      <c r="I17" s="8">
        <v>200</v>
      </c>
      <c r="J17" s="8">
        <v>200</v>
      </c>
      <c r="K17" s="8">
        <v>0</v>
      </c>
      <c r="L17" s="8">
        <v>200</v>
      </c>
      <c r="M17" s="8">
        <v>200</v>
      </c>
      <c r="N17" s="8">
        <v>200</v>
      </c>
      <c r="O17" s="8">
        <v>200</v>
      </c>
      <c r="P17" s="8">
        <v>200</v>
      </c>
      <c r="Q17" s="8">
        <v>200</v>
      </c>
      <c r="R17" s="8">
        <v>200</v>
      </c>
      <c r="S17" s="118">
        <f t="shared" si="3"/>
        <v>2000</v>
      </c>
      <c r="T17" s="60">
        <f t="shared" si="1"/>
        <v>200</v>
      </c>
      <c r="U17" s="61">
        <f t="shared" si="7"/>
        <v>400</v>
      </c>
      <c r="V17" s="61">
        <f t="shared" si="4"/>
        <v>400</v>
      </c>
      <c r="W17" s="61">
        <f t="shared" si="5"/>
        <v>600</v>
      </c>
      <c r="X17" s="62">
        <f t="shared" si="6"/>
        <v>600</v>
      </c>
    </row>
    <row r="18" spans="1:24" x14ac:dyDescent="0.3">
      <c r="A18" s="38">
        <v>13</v>
      </c>
      <c r="B18" s="39" t="s">
        <v>16</v>
      </c>
      <c r="C18" s="34">
        <f>Measles!C18</f>
        <v>390076</v>
      </c>
      <c r="D18" s="34">
        <f>Measles!D18</f>
        <v>16773.268</v>
      </c>
      <c r="E18" s="37">
        <f>(Measles!E18/10)*0.1+(Measles!E18/10)</f>
        <v>3960.3062085555694</v>
      </c>
      <c r="F18" s="139">
        <f t="shared" si="2"/>
        <v>400</v>
      </c>
      <c r="G18" s="8"/>
      <c r="H18" s="8">
        <v>400</v>
      </c>
      <c r="I18" s="8">
        <v>200</v>
      </c>
      <c r="J18" s="8">
        <v>300</v>
      </c>
      <c r="K18" s="8">
        <v>300</v>
      </c>
      <c r="L18" s="8">
        <v>400</v>
      </c>
      <c r="M18" s="8">
        <v>400</v>
      </c>
      <c r="N18" s="8">
        <v>400</v>
      </c>
      <c r="O18" s="8">
        <v>400</v>
      </c>
      <c r="P18" s="8">
        <v>400</v>
      </c>
      <c r="Q18" s="8">
        <v>400</v>
      </c>
      <c r="R18" s="8">
        <v>400</v>
      </c>
      <c r="S18" s="118">
        <f t="shared" si="3"/>
        <v>4000</v>
      </c>
      <c r="T18" s="60">
        <f t="shared" si="1"/>
        <v>363.63636363636363</v>
      </c>
      <c r="U18" s="61">
        <f t="shared" si="7"/>
        <v>600</v>
      </c>
      <c r="V18" s="61">
        <f t="shared" si="4"/>
        <v>1000</v>
      </c>
      <c r="W18" s="61">
        <f t="shared" si="5"/>
        <v>1200</v>
      </c>
      <c r="X18" s="62">
        <f t="shared" si="6"/>
        <v>1200</v>
      </c>
    </row>
    <row r="19" spans="1:24" x14ac:dyDescent="0.3">
      <c r="A19" s="38">
        <v>14</v>
      </c>
      <c r="B19" s="39" t="s">
        <v>17</v>
      </c>
      <c r="C19" s="34">
        <f>Measles!C19</f>
        <v>124044</v>
      </c>
      <c r="D19" s="34">
        <f>Measles!D19</f>
        <v>5333.8919999999998</v>
      </c>
      <c r="E19" s="37">
        <f>(Measles!E19/10)*0.1+(Measles!E19/10)</f>
        <v>1259.3756686749939</v>
      </c>
      <c r="F19" s="139">
        <f t="shared" si="2"/>
        <v>200</v>
      </c>
      <c r="G19" s="8"/>
      <c r="H19" s="8">
        <v>100</v>
      </c>
      <c r="I19" s="8">
        <v>100</v>
      </c>
      <c r="J19" s="8">
        <v>100</v>
      </c>
      <c r="K19" s="8">
        <v>0</v>
      </c>
      <c r="L19" s="8">
        <v>200</v>
      </c>
      <c r="M19" s="8">
        <v>200</v>
      </c>
      <c r="N19" s="8">
        <v>200</v>
      </c>
      <c r="O19" s="8">
        <v>0</v>
      </c>
      <c r="P19" s="8">
        <v>200</v>
      </c>
      <c r="Q19" s="8">
        <v>100</v>
      </c>
      <c r="R19" s="8">
        <v>200</v>
      </c>
      <c r="S19" s="118">
        <f t="shared" si="3"/>
        <v>1400</v>
      </c>
      <c r="T19" s="60">
        <f t="shared" si="1"/>
        <v>155.55555555555554</v>
      </c>
      <c r="U19" s="61">
        <f t="shared" si="7"/>
        <v>200</v>
      </c>
      <c r="V19" s="61">
        <f t="shared" si="4"/>
        <v>300</v>
      </c>
      <c r="W19" s="61">
        <f t="shared" si="5"/>
        <v>400</v>
      </c>
      <c r="X19" s="62">
        <f t="shared" si="6"/>
        <v>500</v>
      </c>
    </row>
    <row r="20" spans="1:24" x14ac:dyDescent="0.3">
      <c r="A20" s="38">
        <v>15</v>
      </c>
      <c r="B20" s="39" t="s">
        <v>18</v>
      </c>
      <c r="C20" s="34">
        <f>Measles!C20</f>
        <v>436406</v>
      </c>
      <c r="D20" s="34">
        <f>Measles!D20</f>
        <v>18765.457999999999</v>
      </c>
      <c r="E20" s="37">
        <f>(Measles!E20/10)*0.1+(Measles!E20/10)</f>
        <v>4430.6786145543465</v>
      </c>
      <c r="F20" s="139">
        <f t="shared" si="2"/>
        <v>400</v>
      </c>
      <c r="G20" s="8"/>
      <c r="H20" s="8">
        <v>400</v>
      </c>
      <c r="I20" s="8">
        <v>0</v>
      </c>
      <c r="J20" s="8">
        <v>400</v>
      </c>
      <c r="K20" s="8">
        <v>400</v>
      </c>
      <c r="L20" s="8">
        <v>400</v>
      </c>
      <c r="M20" s="8">
        <v>400</v>
      </c>
      <c r="N20" s="8">
        <v>0</v>
      </c>
      <c r="O20" s="8">
        <v>400</v>
      </c>
      <c r="P20" s="8">
        <v>400</v>
      </c>
      <c r="Q20" s="8">
        <v>0</v>
      </c>
      <c r="R20" s="8">
        <v>400</v>
      </c>
      <c r="S20" s="118">
        <f t="shared" si="3"/>
        <v>3200</v>
      </c>
      <c r="T20" s="60">
        <f t="shared" si="1"/>
        <v>400</v>
      </c>
      <c r="U20" s="61">
        <f t="shared" si="7"/>
        <v>400</v>
      </c>
      <c r="V20" s="61">
        <f t="shared" si="4"/>
        <v>1200</v>
      </c>
      <c r="W20" s="61">
        <f t="shared" si="5"/>
        <v>800</v>
      </c>
      <c r="X20" s="62">
        <f t="shared" si="6"/>
        <v>800</v>
      </c>
    </row>
    <row r="21" spans="1:24" x14ac:dyDescent="0.3">
      <c r="A21" s="38">
        <v>16</v>
      </c>
      <c r="B21" s="39" t="s">
        <v>19</v>
      </c>
      <c r="C21" s="34">
        <f>Measles!C21</f>
        <v>188918</v>
      </c>
      <c r="D21" s="34">
        <f>Measles!D21</f>
        <v>8123.4739999999993</v>
      </c>
      <c r="E21" s="37">
        <f>(Measles!E21/10)*0.1+(Measles!E21/10)</f>
        <v>1918.0188689073434</v>
      </c>
      <c r="F21" s="139">
        <f t="shared" si="2"/>
        <v>200</v>
      </c>
      <c r="G21" s="8"/>
      <c r="H21" s="8">
        <v>200</v>
      </c>
      <c r="I21" s="8">
        <v>200</v>
      </c>
      <c r="J21" s="8">
        <v>200</v>
      </c>
      <c r="K21" s="8">
        <v>200</v>
      </c>
      <c r="L21" s="8">
        <v>200</v>
      </c>
      <c r="M21" s="8">
        <v>200</v>
      </c>
      <c r="N21" s="8">
        <v>200</v>
      </c>
      <c r="O21" s="8">
        <v>200</v>
      </c>
      <c r="P21" s="8">
        <v>800</v>
      </c>
      <c r="Q21" s="8">
        <v>0</v>
      </c>
      <c r="R21" s="8">
        <v>0</v>
      </c>
      <c r="S21" s="118">
        <f t="shared" si="3"/>
        <v>2400</v>
      </c>
      <c r="T21" s="60">
        <f t="shared" si="1"/>
        <v>266.66666666666669</v>
      </c>
      <c r="U21" s="61">
        <f t="shared" si="7"/>
        <v>400</v>
      </c>
      <c r="V21" s="61">
        <f t="shared" si="4"/>
        <v>600</v>
      </c>
      <c r="W21" s="61">
        <f t="shared" si="5"/>
        <v>600</v>
      </c>
      <c r="X21" s="62">
        <f t="shared" si="6"/>
        <v>800</v>
      </c>
    </row>
    <row r="22" spans="1:24" x14ac:dyDescent="0.3">
      <c r="A22" s="38">
        <v>17</v>
      </c>
      <c r="B22" s="39" t="s">
        <v>20</v>
      </c>
      <c r="C22" s="34">
        <f>Measles!C22</f>
        <v>151075</v>
      </c>
      <c r="D22" s="34">
        <f>Measles!D22</f>
        <v>6496.2249999999995</v>
      </c>
      <c r="E22" s="37">
        <f>(Measles!E22/10)*0.1+(Measles!E22/10)</f>
        <v>1533.8120275472793</v>
      </c>
      <c r="F22" s="139">
        <f t="shared" si="2"/>
        <v>200</v>
      </c>
      <c r="G22" s="8"/>
      <c r="H22" s="8">
        <v>200</v>
      </c>
      <c r="I22" s="8">
        <v>200</v>
      </c>
      <c r="J22" s="8">
        <v>0</v>
      </c>
      <c r="K22" s="8">
        <v>200</v>
      </c>
      <c r="L22" s="8">
        <v>200</v>
      </c>
      <c r="M22" s="8">
        <v>200</v>
      </c>
      <c r="N22" s="8">
        <v>200</v>
      </c>
      <c r="O22" s="8">
        <v>200</v>
      </c>
      <c r="P22" s="8">
        <v>200</v>
      </c>
      <c r="Q22" s="8">
        <v>200</v>
      </c>
      <c r="R22" s="8">
        <v>200</v>
      </c>
      <c r="S22" s="118">
        <f t="shared" si="3"/>
        <v>2000</v>
      </c>
      <c r="T22" s="60">
        <f t="shared" si="1"/>
        <v>200</v>
      </c>
      <c r="U22" s="61">
        <f t="shared" si="7"/>
        <v>400</v>
      </c>
      <c r="V22" s="61">
        <f t="shared" si="4"/>
        <v>400</v>
      </c>
      <c r="W22" s="61">
        <f t="shared" si="5"/>
        <v>600</v>
      </c>
      <c r="X22" s="62">
        <f t="shared" si="6"/>
        <v>600</v>
      </c>
    </row>
    <row r="23" spans="1:24" x14ac:dyDescent="0.3">
      <c r="A23" s="38">
        <v>18</v>
      </c>
      <c r="B23" s="39" t="s">
        <v>21</v>
      </c>
      <c r="C23" s="34">
        <f>Measles!C23</f>
        <v>89253</v>
      </c>
      <c r="D23" s="34">
        <f>Measles!D23</f>
        <v>3837.8789999999999</v>
      </c>
      <c r="E23" s="37">
        <f>(Measles!E23/10)*0.1+(Measles!E23/10)</f>
        <v>906.15472377744391</v>
      </c>
      <c r="F23" s="139">
        <f t="shared" si="2"/>
        <v>100</v>
      </c>
      <c r="G23" s="8"/>
      <c r="H23" s="8">
        <v>100</v>
      </c>
      <c r="I23" s="8">
        <v>100</v>
      </c>
      <c r="J23" s="8">
        <v>100</v>
      </c>
      <c r="K23" s="8">
        <v>100</v>
      </c>
      <c r="L23" s="8">
        <v>0</v>
      </c>
      <c r="M23" s="8">
        <v>100</v>
      </c>
      <c r="N23" s="8">
        <v>100</v>
      </c>
      <c r="O23" s="8">
        <v>100</v>
      </c>
      <c r="P23" s="8">
        <v>100</v>
      </c>
      <c r="Q23" s="8">
        <v>100</v>
      </c>
      <c r="R23" s="8">
        <v>100</v>
      </c>
      <c r="S23" s="118">
        <f t="shared" si="3"/>
        <v>1000</v>
      </c>
      <c r="T23" s="60">
        <f t="shared" si="1"/>
        <v>100</v>
      </c>
      <c r="U23" s="61">
        <f t="shared" si="7"/>
        <v>200</v>
      </c>
      <c r="V23" s="61">
        <f t="shared" si="4"/>
        <v>200</v>
      </c>
      <c r="W23" s="61">
        <f t="shared" si="5"/>
        <v>300</v>
      </c>
      <c r="X23" s="62">
        <f t="shared" si="6"/>
        <v>300</v>
      </c>
    </row>
    <row r="24" spans="1:24" x14ac:dyDescent="0.3">
      <c r="A24" s="38">
        <v>19</v>
      </c>
      <c r="B24" s="39" t="s">
        <v>22</v>
      </c>
      <c r="C24" s="34">
        <f>Measles!C24</f>
        <v>177322</v>
      </c>
      <c r="D24" s="34">
        <f>Measles!D24</f>
        <v>7624.8459999999995</v>
      </c>
      <c r="E24" s="37">
        <f>(Measles!E24/10)*0.1+(Measles!E24/10)</f>
        <v>1800.2887065943316</v>
      </c>
      <c r="F24" s="139">
        <f t="shared" si="2"/>
        <v>200</v>
      </c>
      <c r="G24" s="8"/>
      <c r="H24" s="8">
        <v>200</v>
      </c>
      <c r="I24" s="8">
        <v>200</v>
      </c>
      <c r="J24" s="8">
        <v>200</v>
      </c>
      <c r="K24" s="8">
        <v>0</v>
      </c>
      <c r="L24" s="8">
        <v>200</v>
      </c>
      <c r="M24" s="8">
        <v>200</v>
      </c>
      <c r="N24" s="8">
        <v>200</v>
      </c>
      <c r="O24" s="8">
        <v>200</v>
      </c>
      <c r="P24" s="8">
        <v>200</v>
      </c>
      <c r="Q24" s="8">
        <v>200</v>
      </c>
      <c r="R24" s="8">
        <v>200</v>
      </c>
      <c r="S24" s="118">
        <f t="shared" si="3"/>
        <v>2000</v>
      </c>
      <c r="T24" s="60">
        <f t="shared" si="1"/>
        <v>200</v>
      </c>
      <c r="U24" s="61">
        <f t="shared" si="7"/>
        <v>400</v>
      </c>
      <c r="V24" s="61">
        <f t="shared" si="4"/>
        <v>400</v>
      </c>
      <c r="W24" s="61">
        <f t="shared" si="5"/>
        <v>600</v>
      </c>
      <c r="X24" s="62">
        <f t="shared" si="6"/>
        <v>600</v>
      </c>
    </row>
    <row r="25" spans="1:24" x14ac:dyDescent="0.3">
      <c r="A25" s="38">
        <v>20</v>
      </c>
      <c r="B25" s="39" t="s">
        <v>23</v>
      </c>
      <c r="C25" s="34">
        <f>Measles!C25</f>
        <v>113569</v>
      </c>
      <c r="D25" s="34">
        <f>Measles!D25</f>
        <v>4883.4669999999996</v>
      </c>
      <c r="E25" s="37">
        <f>(Measles!E25/10)*0.1+(Measles!E25/10)</f>
        <v>1153.0266301937249</v>
      </c>
      <c r="F25" s="139">
        <f t="shared" si="2"/>
        <v>100</v>
      </c>
      <c r="G25" s="8"/>
      <c r="H25" s="8">
        <v>100</v>
      </c>
      <c r="I25" s="8">
        <v>100</v>
      </c>
      <c r="J25" s="8">
        <v>0</v>
      </c>
      <c r="K25" s="8">
        <v>0</v>
      </c>
      <c r="L25" s="8">
        <v>0</v>
      </c>
      <c r="M25" s="8">
        <v>100</v>
      </c>
      <c r="N25" s="8">
        <v>0</v>
      </c>
      <c r="O25" s="8">
        <v>100</v>
      </c>
      <c r="P25" s="8">
        <v>100</v>
      </c>
      <c r="Q25" s="8">
        <v>100</v>
      </c>
      <c r="R25" s="8">
        <v>0</v>
      </c>
      <c r="S25" s="118">
        <f t="shared" si="3"/>
        <v>600</v>
      </c>
      <c r="T25" s="60">
        <f t="shared" si="1"/>
        <v>100</v>
      </c>
      <c r="U25" s="61">
        <f t="shared" si="7"/>
        <v>200</v>
      </c>
      <c r="V25" s="61">
        <f t="shared" si="4"/>
        <v>0</v>
      </c>
      <c r="W25" s="61">
        <f t="shared" si="5"/>
        <v>200</v>
      </c>
      <c r="X25" s="62">
        <f t="shared" si="6"/>
        <v>200</v>
      </c>
    </row>
    <row r="26" spans="1:24" x14ac:dyDescent="0.3">
      <c r="A26" s="38">
        <v>21</v>
      </c>
      <c r="B26" s="39" t="s">
        <v>24</v>
      </c>
      <c r="C26" s="34">
        <f>Measles!C26</f>
        <v>224145</v>
      </c>
      <c r="D26" s="34">
        <f>Measles!D26</f>
        <v>9638.2349999999988</v>
      </c>
      <c r="E26" s="37">
        <f>(Measles!E26/10)*0.1+(Measles!E26/10)</f>
        <v>2275.6663704423954</v>
      </c>
      <c r="F26" s="139">
        <f t="shared" si="2"/>
        <v>200</v>
      </c>
      <c r="G26" s="8"/>
      <c r="H26" s="8">
        <v>300</v>
      </c>
      <c r="I26" s="8">
        <v>200</v>
      </c>
      <c r="J26" s="8">
        <v>200</v>
      </c>
      <c r="K26" s="8">
        <v>200</v>
      </c>
      <c r="L26" s="8">
        <v>200</v>
      </c>
      <c r="M26" s="8">
        <v>200</v>
      </c>
      <c r="N26" s="8">
        <v>200</v>
      </c>
      <c r="O26" s="8">
        <v>200</v>
      </c>
      <c r="P26" s="8">
        <v>500</v>
      </c>
      <c r="Q26" s="8">
        <v>200</v>
      </c>
      <c r="R26" s="8">
        <v>200</v>
      </c>
      <c r="S26" s="118">
        <f t="shared" si="3"/>
        <v>2600</v>
      </c>
      <c r="T26" s="60">
        <f t="shared" si="1"/>
        <v>236.36363636363637</v>
      </c>
      <c r="U26" s="61">
        <f t="shared" si="7"/>
        <v>500</v>
      </c>
      <c r="V26" s="61">
        <f t="shared" si="4"/>
        <v>600</v>
      </c>
      <c r="W26" s="61">
        <f t="shared" si="5"/>
        <v>600</v>
      </c>
      <c r="X26" s="62">
        <f t="shared" si="6"/>
        <v>900</v>
      </c>
    </row>
    <row r="27" spans="1:24" x14ac:dyDescent="0.3">
      <c r="A27" s="38">
        <v>22</v>
      </c>
      <c r="B27" s="39" t="s">
        <v>25</v>
      </c>
      <c r="C27" s="34">
        <f>Measles!C27</f>
        <v>235621</v>
      </c>
      <c r="D27" s="34">
        <f>Measles!D27</f>
        <v>10131.703</v>
      </c>
      <c r="E27" s="37">
        <f>(Measles!E27/10)*0.1+(Measles!E27/10)</f>
        <v>2392.1782144148106</v>
      </c>
      <c r="F27" s="139">
        <f t="shared" si="2"/>
        <v>200</v>
      </c>
      <c r="G27" s="8"/>
      <c r="H27" s="8">
        <v>300</v>
      </c>
      <c r="I27" s="8">
        <v>200</v>
      </c>
      <c r="J27" s="8">
        <v>200</v>
      </c>
      <c r="K27" s="8">
        <v>200</v>
      </c>
      <c r="L27" s="8">
        <v>200</v>
      </c>
      <c r="M27" s="8">
        <v>200</v>
      </c>
      <c r="N27" s="8">
        <v>0</v>
      </c>
      <c r="O27" s="8">
        <v>200</v>
      </c>
      <c r="P27" s="8">
        <v>200</v>
      </c>
      <c r="Q27" s="8">
        <v>200</v>
      </c>
      <c r="R27" s="8">
        <v>200</v>
      </c>
      <c r="S27" s="118">
        <f t="shared" si="3"/>
        <v>2100</v>
      </c>
      <c r="T27" s="60">
        <f t="shared" si="1"/>
        <v>210</v>
      </c>
      <c r="U27" s="61">
        <f t="shared" si="7"/>
        <v>500</v>
      </c>
      <c r="V27" s="61">
        <f t="shared" si="4"/>
        <v>600</v>
      </c>
      <c r="W27" s="61">
        <f t="shared" si="5"/>
        <v>400</v>
      </c>
      <c r="X27" s="62">
        <f t="shared" si="6"/>
        <v>600</v>
      </c>
    </row>
    <row r="28" spans="1:24" x14ac:dyDescent="0.3">
      <c r="A28" s="38">
        <v>23</v>
      </c>
      <c r="B28" s="39" t="s">
        <v>26</v>
      </c>
      <c r="C28" s="34">
        <f>Measles!C28</f>
        <v>325527</v>
      </c>
      <c r="D28" s="34">
        <f>Measles!D28</f>
        <v>13997.660999999998</v>
      </c>
      <c r="E28" s="37">
        <f>(Measles!E28/10)*0.1+(Measles!E28/10)</f>
        <v>3304.9626204956685</v>
      </c>
      <c r="F28" s="139">
        <f t="shared" si="2"/>
        <v>300</v>
      </c>
      <c r="G28" s="8"/>
      <c r="H28" s="8">
        <v>300</v>
      </c>
      <c r="I28" s="8">
        <v>300</v>
      </c>
      <c r="J28" s="8">
        <v>0</v>
      </c>
      <c r="K28" s="8">
        <v>0</v>
      </c>
      <c r="L28" s="8">
        <v>300</v>
      </c>
      <c r="M28" s="8">
        <v>300</v>
      </c>
      <c r="N28" s="8">
        <v>0</v>
      </c>
      <c r="O28" s="8">
        <v>300</v>
      </c>
      <c r="P28" s="8">
        <v>300</v>
      </c>
      <c r="Q28" s="8">
        <v>300</v>
      </c>
      <c r="R28" s="8">
        <v>200</v>
      </c>
      <c r="S28" s="118">
        <f t="shared" si="3"/>
        <v>2300</v>
      </c>
      <c r="T28" s="60">
        <f t="shared" si="1"/>
        <v>287.5</v>
      </c>
      <c r="U28" s="61">
        <f t="shared" si="7"/>
        <v>600</v>
      </c>
      <c r="V28" s="61">
        <f t="shared" si="4"/>
        <v>300</v>
      </c>
      <c r="W28" s="61">
        <f t="shared" si="5"/>
        <v>600</v>
      </c>
      <c r="X28" s="62">
        <f t="shared" si="6"/>
        <v>800</v>
      </c>
    </row>
    <row r="29" spans="1:24" x14ac:dyDescent="0.3">
      <c r="A29" s="38">
        <v>24</v>
      </c>
      <c r="B29" s="39" t="s">
        <v>27</v>
      </c>
      <c r="C29" s="34">
        <f>Measles!C29</f>
        <v>245873</v>
      </c>
      <c r="D29" s="34">
        <f>Measles!D29</f>
        <v>10572.538999999999</v>
      </c>
      <c r="E29" s="37">
        <f>(Measles!E29/10)*0.1+(Measles!E29/10)</f>
        <v>2496.2632113131367</v>
      </c>
      <c r="F29" s="139">
        <f t="shared" si="2"/>
        <v>300</v>
      </c>
      <c r="G29" s="8"/>
      <c r="H29" s="8">
        <v>200</v>
      </c>
      <c r="I29" s="8">
        <v>0</v>
      </c>
      <c r="J29" s="8">
        <v>200</v>
      </c>
      <c r="K29" s="8">
        <v>0</v>
      </c>
      <c r="L29" s="8">
        <v>200</v>
      </c>
      <c r="M29" s="8">
        <v>300</v>
      </c>
      <c r="N29" s="8">
        <v>300</v>
      </c>
      <c r="O29" s="8">
        <v>300</v>
      </c>
      <c r="P29" s="8">
        <v>300</v>
      </c>
      <c r="Q29" s="8">
        <v>200</v>
      </c>
      <c r="R29" s="8">
        <v>0</v>
      </c>
      <c r="S29" s="118">
        <f t="shared" si="3"/>
        <v>2000</v>
      </c>
      <c r="T29" s="60">
        <f t="shared" si="1"/>
        <v>250</v>
      </c>
      <c r="U29" s="61">
        <f t="shared" si="7"/>
        <v>200</v>
      </c>
      <c r="V29" s="61">
        <f t="shared" si="4"/>
        <v>400</v>
      </c>
      <c r="W29" s="61">
        <f t="shared" si="5"/>
        <v>900</v>
      </c>
      <c r="X29" s="62">
        <f t="shared" si="6"/>
        <v>500</v>
      </c>
    </row>
    <row r="30" spans="1:24" x14ac:dyDescent="0.3">
      <c r="A30" s="38">
        <v>25</v>
      </c>
      <c r="B30" s="39" t="s">
        <v>28</v>
      </c>
      <c r="C30" s="34">
        <f>Measles!C30</f>
        <v>100471</v>
      </c>
      <c r="D30" s="34">
        <f>Measles!D30</f>
        <v>4320.2529999999997</v>
      </c>
      <c r="E30" s="37">
        <f>(Measles!E30/10)*0.1+(Measles!E30/10)</f>
        <v>1020.0471833175753</v>
      </c>
      <c r="F30" s="139">
        <f t="shared" si="2"/>
        <v>100</v>
      </c>
      <c r="G30" s="8"/>
      <c r="H30" s="8">
        <v>100</v>
      </c>
      <c r="I30" s="8">
        <v>0</v>
      </c>
      <c r="J30" s="8">
        <v>100</v>
      </c>
      <c r="K30" s="8">
        <v>100</v>
      </c>
      <c r="L30" s="8">
        <v>100</v>
      </c>
      <c r="M30" s="8">
        <v>100</v>
      </c>
      <c r="N30" s="8">
        <v>100</v>
      </c>
      <c r="O30" s="8">
        <v>100</v>
      </c>
      <c r="P30" s="8">
        <v>100</v>
      </c>
      <c r="Q30" s="8">
        <v>100</v>
      </c>
      <c r="R30" s="8">
        <v>100</v>
      </c>
      <c r="S30" s="118">
        <f t="shared" si="3"/>
        <v>1000</v>
      </c>
      <c r="T30" s="60">
        <f t="shared" si="1"/>
        <v>100</v>
      </c>
      <c r="U30" s="61">
        <f t="shared" si="7"/>
        <v>100</v>
      </c>
      <c r="V30" s="61">
        <f t="shared" si="4"/>
        <v>300</v>
      </c>
      <c r="W30" s="61">
        <f t="shared" si="5"/>
        <v>300</v>
      </c>
      <c r="X30" s="62">
        <f t="shared" si="6"/>
        <v>300</v>
      </c>
    </row>
    <row r="31" spans="1:24" x14ac:dyDescent="0.3">
      <c r="A31" s="38">
        <v>26</v>
      </c>
      <c r="B31" s="39" t="s">
        <v>29</v>
      </c>
      <c r="C31" s="34">
        <f>Measles!C31</f>
        <v>89960</v>
      </c>
      <c r="D31" s="34">
        <f>Measles!D31</f>
        <v>3868.2799999999997</v>
      </c>
      <c r="E31" s="37">
        <f>(Measles!E31/10)*0.1+(Measles!E31/10)</f>
        <v>913.33264933412704</v>
      </c>
      <c r="F31" s="139">
        <f t="shared" si="2"/>
        <v>100</v>
      </c>
      <c r="G31" s="8"/>
      <c r="H31" s="8">
        <v>200</v>
      </c>
      <c r="I31" s="8">
        <v>100</v>
      </c>
      <c r="J31" s="8">
        <v>100</v>
      </c>
      <c r="K31" s="8">
        <v>100</v>
      </c>
      <c r="L31" s="8">
        <v>100</v>
      </c>
      <c r="M31" s="8">
        <v>100</v>
      </c>
      <c r="N31" s="8">
        <v>100</v>
      </c>
      <c r="O31" s="8">
        <v>100</v>
      </c>
      <c r="P31" s="8">
        <v>100</v>
      </c>
      <c r="Q31" s="8">
        <v>100</v>
      </c>
      <c r="R31" s="8">
        <v>100</v>
      </c>
      <c r="S31" s="118">
        <f t="shared" si="3"/>
        <v>1200</v>
      </c>
      <c r="T31" s="60">
        <f t="shared" si="1"/>
        <v>109.09090909090909</v>
      </c>
      <c r="U31" s="61">
        <f t="shared" si="7"/>
        <v>300</v>
      </c>
      <c r="V31" s="61">
        <f t="shared" si="4"/>
        <v>300</v>
      </c>
      <c r="W31" s="61">
        <f t="shared" si="5"/>
        <v>300</v>
      </c>
      <c r="X31" s="62">
        <f t="shared" si="6"/>
        <v>300</v>
      </c>
    </row>
    <row r="32" spans="1:24" x14ac:dyDescent="0.3">
      <c r="A32" s="38">
        <v>27</v>
      </c>
      <c r="B32" s="39" t="s">
        <v>30</v>
      </c>
      <c r="C32" s="34">
        <f>Measles!C32</f>
        <v>320468</v>
      </c>
      <c r="D32" s="34">
        <f>Measles!D32</f>
        <v>13780.124</v>
      </c>
      <c r="E32" s="37">
        <f>(Measles!E32/10)*0.1+(Measles!E32/10)</f>
        <v>3253.6003497866723</v>
      </c>
      <c r="F32" s="139">
        <f t="shared" si="2"/>
        <v>300</v>
      </c>
      <c r="G32" s="8"/>
      <c r="H32" s="8">
        <v>300</v>
      </c>
      <c r="I32" s="8">
        <v>300</v>
      </c>
      <c r="J32" s="8">
        <v>200</v>
      </c>
      <c r="K32" s="8">
        <v>300</v>
      </c>
      <c r="L32" s="8">
        <v>300</v>
      </c>
      <c r="M32" s="8">
        <v>300</v>
      </c>
      <c r="N32" s="8">
        <v>300</v>
      </c>
      <c r="O32" s="8">
        <v>300</v>
      </c>
      <c r="P32" s="8">
        <v>300</v>
      </c>
      <c r="Q32" s="8">
        <v>300</v>
      </c>
      <c r="R32" s="8">
        <v>300</v>
      </c>
      <c r="S32" s="118">
        <f t="shared" si="3"/>
        <v>3200</v>
      </c>
      <c r="T32" s="60">
        <f t="shared" si="1"/>
        <v>290.90909090909093</v>
      </c>
      <c r="U32" s="61">
        <f t="shared" si="7"/>
        <v>600</v>
      </c>
      <c r="V32" s="61">
        <f t="shared" si="4"/>
        <v>800</v>
      </c>
      <c r="W32" s="61">
        <f t="shared" si="5"/>
        <v>900</v>
      </c>
      <c r="X32" s="62">
        <f t="shared" si="6"/>
        <v>900</v>
      </c>
    </row>
    <row r="33" spans="1:24" x14ac:dyDescent="0.3">
      <c r="A33" s="38">
        <v>28</v>
      </c>
      <c r="B33" s="39" t="s">
        <v>31</v>
      </c>
      <c r="C33" s="34">
        <f>Measles!C33</f>
        <v>182579</v>
      </c>
      <c r="D33" s="34">
        <f>Measles!D33</f>
        <v>7850.896999999999</v>
      </c>
      <c r="E33" s="37">
        <f>(Measles!E33/10)*0.1+(Measles!E33/10)</f>
        <v>1853.661202565313</v>
      </c>
      <c r="F33" s="139">
        <f t="shared" si="2"/>
        <v>200</v>
      </c>
      <c r="G33" s="8"/>
      <c r="H33" s="8">
        <v>200</v>
      </c>
      <c r="I33" s="8">
        <v>0</v>
      </c>
      <c r="J33" s="8">
        <v>0</v>
      </c>
      <c r="K33" s="8">
        <v>100</v>
      </c>
      <c r="L33" s="8">
        <v>100</v>
      </c>
      <c r="M33" s="8">
        <v>200</v>
      </c>
      <c r="N33" s="8">
        <v>200</v>
      </c>
      <c r="O33" s="8">
        <v>200</v>
      </c>
      <c r="P33" s="8">
        <v>200</v>
      </c>
      <c r="Q33" s="8">
        <v>0</v>
      </c>
      <c r="R33" s="8">
        <v>200</v>
      </c>
      <c r="S33" s="118">
        <f t="shared" si="3"/>
        <v>1400</v>
      </c>
      <c r="T33" s="60">
        <f t="shared" si="1"/>
        <v>175</v>
      </c>
      <c r="U33" s="61">
        <f t="shared" si="7"/>
        <v>200</v>
      </c>
      <c r="V33" s="61">
        <f t="shared" si="4"/>
        <v>200</v>
      </c>
      <c r="W33" s="61">
        <f t="shared" si="5"/>
        <v>600</v>
      </c>
      <c r="X33" s="62">
        <f t="shared" si="6"/>
        <v>400</v>
      </c>
    </row>
    <row r="34" spans="1:24" x14ac:dyDescent="0.3">
      <c r="A34" s="38">
        <v>29</v>
      </c>
      <c r="B34" s="39" t="s">
        <v>32</v>
      </c>
      <c r="C34" s="34">
        <f>Measles!C34</f>
        <v>160075</v>
      </c>
      <c r="D34" s="34">
        <f>Measles!D34</f>
        <v>6883.2249999999995</v>
      </c>
      <c r="E34" s="37">
        <f>(Measles!E34/10)*0.1+(Measles!E34/10)</f>
        <v>1625.185903092045</v>
      </c>
      <c r="F34" s="139">
        <f t="shared" si="2"/>
        <v>200</v>
      </c>
      <c r="G34" s="8"/>
      <c r="H34" s="8">
        <v>200</v>
      </c>
      <c r="I34" s="8">
        <v>200</v>
      </c>
      <c r="J34" s="8">
        <v>200</v>
      </c>
      <c r="K34" s="8">
        <v>200</v>
      </c>
      <c r="L34" s="8">
        <v>0</v>
      </c>
      <c r="M34" s="8">
        <v>200</v>
      </c>
      <c r="N34" s="8">
        <v>200</v>
      </c>
      <c r="O34" s="8">
        <v>200</v>
      </c>
      <c r="P34" s="8">
        <v>200</v>
      </c>
      <c r="Q34" s="8">
        <v>200</v>
      </c>
      <c r="R34" s="8">
        <v>200</v>
      </c>
      <c r="S34" s="118">
        <f t="shared" si="3"/>
        <v>2000</v>
      </c>
      <c r="T34" s="60">
        <f t="shared" si="1"/>
        <v>200</v>
      </c>
      <c r="U34" s="61">
        <f t="shared" si="7"/>
        <v>400</v>
      </c>
      <c r="V34" s="61">
        <f t="shared" si="4"/>
        <v>400</v>
      </c>
      <c r="W34" s="61">
        <f t="shared" si="5"/>
        <v>600</v>
      </c>
      <c r="X34" s="62">
        <f t="shared" si="6"/>
        <v>600</v>
      </c>
    </row>
    <row r="35" spans="1:24" x14ac:dyDescent="0.3">
      <c r="A35" s="38">
        <v>30</v>
      </c>
      <c r="B35" s="39" t="s">
        <v>33</v>
      </c>
      <c r="C35" s="34">
        <f>Measles!C35</f>
        <v>443733</v>
      </c>
      <c r="D35" s="34">
        <f>Measles!D35</f>
        <v>19080.519</v>
      </c>
      <c r="E35" s="37">
        <f>(Measles!E35/10)*0.1+(Measles!E35/10)</f>
        <v>4505.0671019006249</v>
      </c>
      <c r="F35" s="139">
        <f t="shared" si="2"/>
        <v>400</v>
      </c>
      <c r="G35" s="8"/>
      <c r="H35" s="8">
        <v>400</v>
      </c>
      <c r="I35" s="8">
        <v>400</v>
      </c>
      <c r="J35" s="8">
        <v>400</v>
      </c>
      <c r="K35" s="8">
        <v>400</v>
      </c>
      <c r="L35" s="8">
        <v>400</v>
      </c>
      <c r="M35" s="8">
        <v>400</v>
      </c>
      <c r="N35" s="8">
        <v>12900</v>
      </c>
      <c r="O35" s="8">
        <v>400</v>
      </c>
      <c r="P35" s="8">
        <v>400</v>
      </c>
      <c r="Q35" s="8">
        <v>400</v>
      </c>
      <c r="R35" s="8">
        <v>0</v>
      </c>
      <c r="S35" s="118">
        <f t="shared" si="3"/>
        <v>16500</v>
      </c>
      <c r="T35" s="60">
        <f t="shared" si="1"/>
        <v>1650</v>
      </c>
      <c r="U35" s="61">
        <f t="shared" si="7"/>
        <v>800</v>
      </c>
      <c r="V35" s="61">
        <f t="shared" si="4"/>
        <v>1200</v>
      </c>
      <c r="W35" s="61">
        <f t="shared" si="5"/>
        <v>13700</v>
      </c>
      <c r="X35" s="62">
        <f t="shared" si="6"/>
        <v>800</v>
      </c>
    </row>
    <row r="36" spans="1:24" x14ac:dyDescent="0.3">
      <c r="A36" s="38">
        <v>31</v>
      </c>
      <c r="B36" s="39" t="s">
        <v>34</v>
      </c>
      <c r="C36" s="34">
        <f>Measles!C36</f>
        <v>573903</v>
      </c>
      <c r="D36" s="34">
        <f>Measles!D36</f>
        <v>24677.828999999998</v>
      </c>
      <c r="E36" s="37">
        <f>(Measles!E36/10)*0.1+(Measles!E36/10)</f>
        <v>5826.6379218630891</v>
      </c>
      <c r="F36" s="139">
        <f t="shared" si="2"/>
        <v>500</v>
      </c>
      <c r="G36" s="8"/>
      <c r="H36" s="8">
        <v>500</v>
      </c>
      <c r="I36" s="8">
        <v>500</v>
      </c>
      <c r="J36" s="8">
        <v>500</v>
      </c>
      <c r="K36" s="8">
        <v>500</v>
      </c>
      <c r="L36" s="8">
        <v>500</v>
      </c>
      <c r="M36" s="8">
        <v>500</v>
      </c>
      <c r="N36" s="8">
        <v>500</v>
      </c>
      <c r="O36" s="8">
        <v>500</v>
      </c>
      <c r="P36" s="8">
        <v>500</v>
      </c>
      <c r="Q36" s="8">
        <v>500</v>
      </c>
      <c r="R36" s="8">
        <v>500</v>
      </c>
      <c r="S36" s="118">
        <f t="shared" si="3"/>
        <v>5500</v>
      </c>
      <c r="T36" s="60">
        <f t="shared" si="1"/>
        <v>500</v>
      </c>
      <c r="U36" s="61">
        <f t="shared" si="7"/>
        <v>1000</v>
      </c>
      <c r="V36" s="61">
        <f t="shared" si="4"/>
        <v>1500</v>
      </c>
      <c r="W36" s="61">
        <f t="shared" si="5"/>
        <v>1500</v>
      </c>
      <c r="X36" s="62">
        <f t="shared" si="6"/>
        <v>1500</v>
      </c>
    </row>
    <row r="37" spans="1:24" x14ac:dyDescent="0.3">
      <c r="A37" s="38">
        <v>32</v>
      </c>
      <c r="B37" s="39" t="s">
        <v>35</v>
      </c>
      <c r="C37" s="34">
        <f>Measles!C37</f>
        <v>248083</v>
      </c>
      <c r="D37" s="34">
        <f>Measles!D37</f>
        <v>10667.569</v>
      </c>
      <c r="E37" s="37">
        <f>(Measles!E37/10)*0.1+(Measles!E37/10)</f>
        <v>2518.7005740857958</v>
      </c>
      <c r="F37" s="139">
        <f t="shared" si="2"/>
        <v>300</v>
      </c>
      <c r="G37" s="8"/>
      <c r="H37" s="8">
        <v>300</v>
      </c>
      <c r="I37" s="8">
        <v>0</v>
      </c>
      <c r="J37" s="8">
        <v>0</v>
      </c>
      <c r="K37" s="8">
        <v>0</v>
      </c>
      <c r="L37" s="8">
        <v>300</v>
      </c>
      <c r="M37" s="8">
        <v>300</v>
      </c>
      <c r="N37" s="8">
        <v>0</v>
      </c>
      <c r="O37" s="8">
        <v>0</v>
      </c>
      <c r="P37" s="8">
        <v>300</v>
      </c>
      <c r="Q37" s="8">
        <v>300</v>
      </c>
      <c r="R37" s="8">
        <v>300</v>
      </c>
      <c r="S37" s="118">
        <f t="shared" si="3"/>
        <v>1800</v>
      </c>
      <c r="T37" s="60">
        <f t="shared" si="1"/>
        <v>300</v>
      </c>
      <c r="U37" s="61">
        <f t="shared" si="7"/>
        <v>300</v>
      </c>
      <c r="V37" s="61">
        <f t="shared" si="4"/>
        <v>300</v>
      </c>
      <c r="W37" s="61">
        <f t="shared" si="5"/>
        <v>300</v>
      </c>
      <c r="X37" s="62">
        <f t="shared" si="6"/>
        <v>900</v>
      </c>
    </row>
    <row r="38" spans="1:24" x14ac:dyDescent="0.3">
      <c r="A38" s="38">
        <v>33</v>
      </c>
      <c r="B38" s="39" t="s">
        <v>36</v>
      </c>
      <c r="C38" s="34">
        <f>Measles!C38</f>
        <v>506388</v>
      </c>
      <c r="D38" s="34">
        <f>Measles!D38</f>
        <v>21774.683999999997</v>
      </c>
      <c r="E38" s="37">
        <f>(Measles!E38/10)*0.1+(Measles!E38/10)</f>
        <v>5141.1815654847696</v>
      </c>
      <c r="F38" s="139">
        <f t="shared" si="2"/>
        <v>500</v>
      </c>
      <c r="G38" s="8"/>
      <c r="H38" s="8">
        <v>500</v>
      </c>
      <c r="I38" s="8">
        <v>500</v>
      </c>
      <c r="J38" s="8">
        <v>500</v>
      </c>
      <c r="K38" s="8">
        <v>0</v>
      </c>
      <c r="L38" s="8">
        <v>500</v>
      </c>
      <c r="M38" s="8">
        <v>500</v>
      </c>
      <c r="N38" s="8">
        <v>500</v>
      </c>
      <c r="O38" s="8">
        <v>500</v>
      </c>
      <c r="P38" s="8">
        <v>0</v>
      </c>
      <c r="Q38" s="8">
        <v>500</v>
      </c>
      <c r="R38" s="8">
        <v>500</v>
      </c>
      <c r="S38" s="118">
        <f t="shared" si="3"/>
        <v>4500</v>
      </c>
      <c r="T38" s="60">
        <f t="shared" si="1"/>
        <v>500</v>
      </c>
      <c r="U38" s="61">
        <f t="shared" si="7"/>
        <v>1000</v>
      </c>
      <c r="V38" s="61">
        <f t="shared" si="4"/>
        <v>1000</v>
      </c>
      <c r="W38" s="61">
        <f t="shared" si="5"/>
        <v>1500</v>
      </c>
      <c r="X38" s="62">
        <f t="shared" si="6"/>
        <v>1000</v>
      </c>
    </row>
    <row r="39" spans="1:24" x14ac:dyDescent="0.3">
      <c r="A39" s="38">
        <v>34</v>
      </c>
      <c r="B39" s="39" t="s">
        <v>37</v>
      </c>
      <c r="C39" s="34">
        <f>Measles!C39</f>
        <v>492116</v>
      </c>
      <c r="D39" s="34">
        <f>Measles!D39</f>
        <v>21160.987999999998</v>
      </c>
      <c r="E39" s="37">
        <f>(Measles!E39/10)*0.1+(Measles!E39/10)</f>
        <v>4996.2829041764471</v>
      </c>
      <c r="F39" s="139">
        <f t="shared" si="2"/>
        <v>500</v>
      </c>
      <c r="G39" s="8"/>
      <c r="H39" s="8">
        <v>400</v>
      </c>
      <c r="I39" s="8">
        <v>500</v>
      </c>
      <c r="J39" s="8">
        <v>0</v>
      </c>
      <c r="K39" s="8">
        <v>500</v>
      </c>
      <c r="L39" s="8">
        <v>500</v>
      </c>
      <c r="M39" s="8">
        <v>500</v>
      </c>
      <c r="N39" s="8">
        <v>500</v>
      </c>
      <c r="O39" s="8">
        <v>500</v>
      </c>
      <c r="P39" s="8">
        <v>500</v>
      </c>
      <c r="Q39" s="8">
        <v>500</v>
      </c>
      <c r="R39" s="8">
        <v>500</v>
      </c>
      <c r="S39" s="118">
        <f t="shared" si="3"/>
        <v>4900</v>
      </c>
      <c r="T39" s="60">
        <f t="shared" si="1"/>
        <v>490</v>
      </c>
      <c r="U39" s="61">
        <f t="shared" si="7"/>
        <v>900</v>
      </c>
      <c r="V39" s="61">
        <f t="shared" si="4"/>
        <v>1000</v>
      </c>
      <c r="W39" s="61">
        <f t="shared" si="5"/>
        <v>1500</v>
      </c>
      <c r="X39" s="62">
        <f t="shared" si="6"/>
        <v>1500</v>
      </c>
    </row>
    <row r="40" spans="1:24" x14ac:dyDescent="0.3">
      <c r="A40" s="38">
        <v>35</v>
      </c>
      <c r="B40" s="39" t="s">
        <v>38</v>
      </c>
      <c r="C40" s="34">
        <f>Measles!C40</f>
        <v>468256</v>
      </c>
      <c r="D40" s="34">
        <f>Measles!D40</f>
        <v>20135.007999999998</v>
      </c>
      <c r="E40" s="37">
        <f>(Measles!E40/10)*0.1+(Measles!E40/10)</f>
        <v>4754.0406074544344</v>
      </c>
      <c r="F40" s="139">
        <f t="shared" si="2"/>
        <v>400</v>
      </c>
      <c r="G40" s="8"/>
      <c r="H40" s="8">
        <v>500</v>
      </c>
      <c r="I40" s="8">
        <v>400</v>
      </c>
      <c r="J40" s="8">
        <v>0</v>
      </c>
      <c r="K40" s="8">
        <v>400</v>
      </c>
      <c r="L40" s="8">
        <v>400</v>
      </c>
      <c r="M40" s="8">
        <v>400</v>
      </c>
      <c r="N40" s="8">
        <v>400</v>
      </c>
      <c r="O40" s="8">
        <v>400</v>
      </c>
      <c r="P40" s="8">
        <v>400</v>
      </c>
      <c r="Q40" s="8">
        <v>400</v>
      </c>
      <c r="R40" s="8">
        <v>400</v>
      </c>
      <c r="S40" s="118">
        <f t="shared" si="3"/>
        <v>4100</v>
      </c>
      <c r="T40" s="60">
        <f t="shared" si="1"/>
        <v>410</v>
      </c>
      <c r="U40" s="61">
        <f t="shared" si="7"/>
        <v>900</v>
      </c>
      <c r="V40" s="61">
        <f t="shared" si="4"/>
        <v>800</v>
      </c>
      <c r="W40" s="61">
        <f t="shared" si="5"/>
        <v>1200</v>
      </c>
      <c r="X40" s="62">
        <f t="shared" si="6"/>
        <v>1200</v>
      </c>
    </row>
    <row r="41" spans="1:24" x14ac:dyDescent="0.3">
      <c r="A41" s="38">
        <v>36</v>
      </c>
      <c r="B41" s="39" t="s">
        <v>39</v>
      </c>
      <c r="C41" s="34">
        <f>Measles!C41</f>
        <v>169274</v>
      </c>
      <c r="D41" s="34">
        <f>Measles!D41</f>
        <v>7278.7819999999992</v>
      </c>
      <c r="E41" s="37">
        <f>(Measles!E41/10)*0.1+(Measles!E41/10)</f>
        <v>1718.5801565516342</v>
      </c>
      <c r="F41" s="139">
        <f t="shared" si="2"/>
        <v>200</v>
      </c>
      <c r="G41" s="8"/>
      <c r="H41" s="8">
        <v>400</v>
      </c>
      <c r="I41" s="8">
        <v>200</v>
      </c>
      <c r="J41" s="8">
        <v>0</v>
      </c>
      <c r="K41" s="8">
        <v>0</v>
      </c>
      <c r="L41" s="8">
        <v>0</v>
      </c>
      <c r="M41" s="8">
        <v>200</v>
      </c>
      <c r="N41" s="8">
        <v>200</v>
      </c>
      <c r="O41" s="8">
        <v>200</v>
      </c>
      <c r="P41" s="8">
        <v>0</v>
      </c>
      <c r="Q41" s="8">
        <v>200</v>
      </c>
      <c r="R41" s="8">
        <v>200</v>
      </c>
      <c r="S41" s="118">
        <f t="shared" si="3"/>
        <v>1600</v>
      </c>
      <c r="T41" s="60">
        <f t="shared" si="1"/>
        <v>228.57142857142858</v>
      </c>
      <c r="U41" s="61">
        <f t="shared" si="7"/>
        <v>600</v>
      </c>
      <c r="V41" s="61">
        <f t="shared" si="4"/>
        <v>0</v>
      </c>
      <c r="W41" s="61">
        <f t="shared" si="5"/>
        <v>600</v>
      </c>
      <c r="X41" s="62">
        <f t="shared" si="6"/>
        <v>400</v>
      </c>
    </row>
    <row r="42" spans="1:24" x14ac:dyDescent="0.3">
      <c r="A42" s="38">
        <v>37</v>
      </c>
      <c r="B42" s="39" t="s">
        <v>40</v>
      </c>
      <c r="C42" s="34">
        <f>Measles!C42</f>
        <v>534160</v>
      </c>
      <c r="D42" s="34">
        <f>Measles!D42</f>
        <v>22968.879999999997</v>
      </c>
      <c r="E42" s="37">
        <f>(Measles!E42/10)*0.1+(Measles!E42/10)</f>
        <v>5423.1410401102403</v>
      </c>
      <c r="F42" s="139">
        <f t="shared" si="2"/>
        <v>500</v>
      </c>
      <c r="G42" s="8"/>
      <c r="H42" s="8">
        <v>400</v>
      </c>
      <c r="I42" s="8">
        <v>500</v>
      </c>
      <c r="J42" s="8">
        <v>0</v>
      </c>
      <c r="K42" s="8">
        <v>500</v>
      </c>
      <c r="L42" s="8">
        <v>0</v>
      </c>
      <c r="M42" s="8">
        <v>500</v>
      </c>
      <c r="N42" s="8">
        <v>500</v>
      </c>
      <c r="O42" s="8">
        <v>500</v>
      </c>
      <c r="P42" s="8">
        <v>500</v>
      </c>
      <c r="Q42" s="8">
        <v>500</v>
      </c>
      <c r="R42" s="8">
        <v>0</v>
      </c>
      <c r="S42" s="118">
        <f t="shared" si="3"/>
        <v>3900</v>
      </c>
      <c r="T42" s="60">
        <f t="shared" si="1"/>
        <v>487.5</v>
      </c>
      <c r="U42" s="61">
        <f t="shared" si="7"/>
        <v>900</v>
      </c>
      <c r="V42" s="61">
        <f t="shared" si="4"/>
        <v>500</v>
      </c>
      <c r="W42" s="61">
        <f t="shared" si="5"/>
        <v>1500</v>
      </c>
      <c r="X42" s="62">
        <f t="shared" si="6"/>
        <v>1000</v>
      </c>
    </row>
    <row r="43" spans="1:24" x14ac:dyDescent="0.3">
      <c r="A43" s="38">
        <v>38</v>
      </c>
      <c r="B43" s="39" t="s">
        <v>41</v>
      </c>
      <c r="C43" s="34">
        <f>Measles!C43</f>
        <v>474216</v>
      </c>
      <c r="D43" s="34">
        <f>Measles!D43</f>
        <v>20391.287999999997</v>
      </c>
      <c r="E43" s="37">
        <f>(Measles!E43/10)*0.1+(Measles!E43/10)</f>
        <v>4814.5504183707471</v>
      </c>
      <c r="F43" s="139">
        <f t="shared" si="2"/>
        <v>500</v>
      </c>
      <c r="G43" s="8"/>
      <c r="H43" s="8">
        <v>400</v>
      </c>
      <c r="I43" s="8">
        <v>500</v>
      </c>
      <c r="J43" s="8">
        <v>500</v>
      </c>
      <c r="K43" s="8">
        <v>500</v>
      </c>
      <c r="L43" s="8">
        <v>500</v>
      </c>
      <c r="M43" s="8">
        <v>500</v>
      </c>
      <c r="N43" s="8">
        <v>500</v>
      </c>
      <c r="O43" s="8">
        <v>500</v>
      </c>
      <c r="P43" s="8">
        <v>500</v>
      </c>
      <c r="Q43" s="8">
        <v>500</v>
      </c>
      <c r="R43" s="8">
        <v>500</v>
      </c>
      <c r="S43" s="118">
        <f t="shared" si="3"/>
        <v>5400</v>
      </c>
      <c r="T43" s="60">
        <f t="shared" si="1"/>
        <v>490.90909090909093</v>
      </c>
      <c r="U43" s="61">
        <f t="shared" si="7"/>
        <v>900</v>
      </c>
      <c r="V43" s="61">
        <f t="shared" si="4"/>
        <v>1500</v>
      </c>
      <c r="W43" s="61">
        <f t="shared" si="5"/>
        <v>1500</v>
      </c>
      <c r="X43" s="62">
        <f t="shared" si="6"/>
        <v>1500</v>
      </c>
    </row>
    <row r="44" spans="1:24" x14ac:dyDescent="0.3">
      <c r="A44" s="38">
        <v>39</v>
      </c>
      <c r="B44" s="39" t="s">
        <v>42</v>
      </c>
      <c r="C44" s="34">
        <f>Measles!C44</f>
        <v>213374</v>
      </c>
      <c r="D44" s="34">
        <f>Measles!D44</f>
        <v>9175.0819999999985</v>
      </c>
      <c r="E44" s="37">
        <f>(Measles!E44/10)*0.1+(Measles!E44/10)</f>
        <v>2166.3121467209871</v>
      </c>
      <c r="F44" s="139">
        <f t="shared" si="2"/>
        <v>200</v>
      </c>
      <c r="G44" s="8"/>
      <c r="H44" s="8">
        <v>200</v>
      </c>
      <c r="I44" s="8">
        <v>200</v>
      </c>
      <c r="J44" s="8">
        <v>200</v>
      </c>
      <c r="K44" s="8">
        <v>100</v>
      </c>
      <c r="L44" s="8">
        <v>200</v>
      </c>
      <c r="M44" s="8">
        <v>200</v>
      </c>
      <c r="N44" s="8">
        <v>200</v>
      </c>
      <c r="O44" s="8">
        <v>100</v>
      </c>
      <c r="P44" s="8">
        <v>600</v>
      </c>
      <c r="Q44" s="8">
        <v>200</v>
      </c>
      <c r="R44" s="8">
        <v>200</v>
      </c>
      <c r="S44" s="118">
        <f t="shared" si="3"/>
        <v>2400</v>
      </c>
      <c r="T44" s="60">
        <f t="shared" si="1"/>
        <v>218.18181818181819</v>
      </c>
      <c r="U44" s="61">
        <f t="shared" si="7"/>
        <v>400</v>
      </c>
      <c r="V44" s="61">
        <f t="shared" si="4"/>
        <v>500</v>
      </c>
      <c r="W44" s="61">
        <f t="shared" si="5"/>
        <v>500</v>
      </c>
      <c r="X44" s="62">
        <f t="shared" si="6"/>
        <v>1000</v>
      </c>
    </row>
    <row r="45" spans="1:24" x14ac:dyDescent="0.3">
      <c r="A45" s="38">
        <v>40</v>
      </c>
      <c r="B45" s="39" t="s">
        <v>43</v>
      </c>
      <c r="C45" s="34">
        <f>Measles!C45</f>
        <v>53406</v>
      </c>
      <c r="D45" s="34">
        <f>Measles!D45</f>
        <v>2296.4579999999996</v>
      </c>
      <c r="E45" s="37">
        <f>(Measles!E45/10)*0.1+(Measles!E45/10)</f>
        <v>542.212577482641</v>
      </c>
      <c r="F45" s="139">
        <f t="shared" si="2"/>
        <v>100</v>
      </c>
      <c r="G45" s="8"/>
      <c r="H45" s="8">
        <v>100</v>
      </c>
      <c r="I45" s="8">
        <v>100</v>
      </c>
      <c r="J45" s="8">
        <v>0</v>
      </c>
      <c r="K45" s="8">
        <v>0</v>
      </c>
      <c r="L45" s="8">
        <v>100</v>
      </c>
      <c r="M45" s="8">
        <v>100</v>
      </c>
      <c r="N45" s="8">
        <v>0</v>
      </c>
      <c r="O45" s="8">
        <v>0</v>
      </c>
      <c r="P45" s="8">
        <v>100</v>
      </c>
      <c r="Q45" s="8">
        <v>0</v>
      </c>
      <c r="R45" s="8">
        <v>0</v>
      </c>
      <c r="S45" s="118">
        <f t="shared" si="3"/>
        <v>500</v>
      </c>
      <c r="T45" s="60">
        <f t="shared" si="1"/>
        <v>100</v>
      </c>
      <c r="U45" s="61">
        <f t="shared" si="7"/>
        <v>200</v>
      </c>
      <c r="V45" s="61">
        <f t="shared" si="4"/>
        <v>100</v>
      </c>
      <c r="W45" s="61">
        <f t="shared" si="5"/>
        <v>100</v>
      </c>
      <c r="X45" s="62">
        <f t="shared" si="6"/>
        <v>100</v>
      </c>
    </row>
    <row r="46" spans="1:24" x14ac:dyDescent="0.3">
      <c r="A46" s="38">
        <v>41</v>
      </c>
      <c r="B46" s="39" t="s">
        <v>44</v>
      </c>
      <c r="C46" s="34">
        <f>Measles!C46</f>
        <v>236927</v>
      </c>
      <c r="D46" s="34">
        <f>Measles!D46</f>
        <v>10187.860999999999</v>
      </c>
      <c r="E46" s="37">
        <f>(Measles!E46/10)*0.1+(Measles!E46/10)</f>
        <v>2405.43757902164</v>
      </c>
      <c r="F46" s="139">
        <f t="shared" si="2"/>
        <v>300</v>
      </c>
      <c r="G46" s="8"/>
      <c r="H46" s="8">
        <v>200</v>
      </c>
      <c r="I46" s="8">
        <v>300</v>
      </c>
      <c r="J46" s="8">
        <v>200</v>
      </c>
      <c r="K46" s="8">
        <v>200</v>
      </c>
      <c r="L46" s="8">
        <v>200</v>
      </c>
      <c r="M46" s="8">
        <v>200</v>
      </c>
      <c r="N46" s="8">
        <v>200</v>
      </c>
      <c r="O46" s="8">
        <v>0</v>
      </c>
      <c r="P46" s="8">
        <v>300</v>
      </c>
      <c r="Q46" s="8">
        <v>200</v>
      </c>
      <c r="R46" s="8">
        <v>200</v>
      </c>
      <c r="S46" s="118">
        <f t="shared" si="3"/>
        <v>2200</v>
      </c>
      <c r="T46" s="60">
        <f t="shared" si="1"/>
        <v>220</v>
      </c>
      <c r="U46" s="61">
        <f t="shared" si="7"/>
        <v>500</v>
      </c>
      <c r="V46" s="61">
        <f t="shared" si="4"/>
        <v>600</v>
      </c>
      <c r="W46" s="61">
        <f t="shared" si="5"/>
        <v>400</v>
      </c>
      <c r="X46" s="62">
        <f t="shared" si="6"/>
        <v>700</v>
      </c>
    </row>
    <row r="47" spans="1:24" x14ac:dyDescent="0.3">
      <c r="A47" s="38">
        <v>42</v>
      </c>
      <c r="B47" s="39" t="s">
        <v>45</v>
      </c>
      <c r="C47" s="34">
        <f>Measles!C47</f>
        <v>184131</v>
      </c>
      <c r="D47" s="34">
        <f>Measles!D47</f>
        <v>7917.6329999999998</v>
      </c>
      <c r="E47" s="37">
        <f>(Measles!E47/10)*0.1+(Measles!E47/10)</f>
        <v>1869.4181197703663</v>
      </c>
      <c r="F47" s="139">
        <f t="shared" si="2"/>
        <v>200</v>
      </c>
      <c r="G47" s="8"/>
      <c r="H47" s="8">
        <v>200</v>
      </c>
      <c r="I47" s="8">
        <v>0</v>
      </c>
      <c r="J47" s="8">
        <v>200</v>
      </c>
      <c r="K47" s="8">
        <v>200</v>
      </c>
      <c r="L47" s="8">
        <v>200</v>
      </c>
      <c r="M47" s="8">
        <v>200</v>
      </c>
      <c r="N47" s="8">
        <v>200</v>
      </c>
      <c r="O47" s="8">
        <v>200</v>
      </c>
      <c r="P47" s="8">
        <v>200</v>
      </c>
      <c r="Q47" s="8">
        <v>200</v>
      </c>
      <c r="R47" s="8">
        <v>200</v>
      </c>
      <c r="S47" s="118">
        <f t="shared" si="3"/>
        <v>2000</v>
      </c>
      <c r="T47" s="60">
        <f t="shared" si="1"/>
        <v>200</v>
      </c>
      <c r="U47" s="61">
        <f t="shared" si="7"/>
        <v>200</v>
      </c>
      <c r="V47" s="61">
        <f t="shared" si="4"/>
        <v>600</v>
      </c>
      <c r="W47" s="61">
        <f t="shared" si="5"/>
        <v>600</v>
      </c>
      <c r="X47" s="62">
        <f t="shared" si="6"/>
        <v>600</v>
      </c>
    </row>
    <row r="48" spans="1:24" x14ac:dyDescent="0.3">
      <c r="A48" s="38">
        <v>43</v>
      </c>
      <c r="B48" s="39" t="s">
        <v>46</v>
      </c>
      <c r="C48" s="34">
        <f>Measles!C48</f>
        <v>1516210</v>
      </c>
      <c r="D48" s="34">
        <f>Measles!D48</f>
        <v>65197.029999999992</v>
      </c>
      <c r="E48" s="37">
        <f>(Measles!E48/10)*0.1+(Measles!E48/10)</f>
        <v>15393.553759969949</v>
      </c>
      <c r="F48" s="139">
        <f t="shared" si="2"/>
        <v>1300</v>
      </c>
      <c r="G48" s="8"/>
      <c r="H48" s="8">
        <v>1500</v>
      </c>
      <c r="I48" s="8">
        <v>500</v>
      </c>
      <c r="J48" s="8">
        <v>1300</v>
      </c>
      <c r="K48" s="8">
        <v>1300</v>
      </c>
      <c r="L48" s="8">
        <v>0</v>
      </c>
      <c r="M48" s="8">
        <v>1300</v>
      </c>
      <c r="N48" s="8">
        <v>400</v>
      </c>
      <c r="O48" s="8">
        <v>1100</v>
      </c>
      <c r="P48" s="8">
        <v>1300</v>
      </c>
      <c r="Q48" s="8">
        <v>1300</v>
      </c>
      <c r="R48" s="8">
        <v>1300</v>
      </c>
      <c r="S48" s="118">
        <f t="shared" si="3"/>
        <v>11300</v>
      </c>
      <c r="T48" s="60">
        <f t="shared" si="1"/>
        <v>1130</v>
      </c>
      <c r="U48" s="61">
        <f t="shared" si="7"/>
        <v>2000</v>
      </c>
      <c r="V48" s="61">
        <f t="shared" si="4"/>
        <v>2600</v>
      </c>
      <c r="W48" s="61">
        <f t="shared" si="5"/>
        <v>2800</v>
      </c>
      <c r="X48" s="62">
        <f t="shared" si="6"/>
        <v>3900</v>
      </c>
    </row>
    <row r="49" spans="1:24" x14ac:dyDescent="0.3">
      <c r="A49" s="38">
        <v>44</v>
      </c>
      <c r="B49" s="39" t="s">
        <v>47</v>
      </c>
      <c r="C49" s="34">
        <f>Measles!C49</f>
        <v>490255</v>
      </c>
      <c r="D49" s="34">
        <f>Measles!D49</f>
        <v>21080.964999999997</v>
      </c>
      <c r="E49" s="37">
        <f>(Measles!E49/10)*0.1+(Measles!E49/10)</f>
        <v>4977.3888172443576</v>
      </c>
      <c r="F49" s="139">
        <f t="shared" si="2"/>
        <v>500</v>
      </c>
      <c r="G49" s="8"/>
      <c r="H49" s="8">
        <v>500</v>
      </c>
      <c r="I49" s="8">
        <v>500</v>
      </c>
      <c r="J49" s="8">
        <v>0</v>
      </c>
      <c r="K49" s="8">
        <v>0</v>
      </c>
      <c r="L49" s="8">
        <v>0</v>
      </c>
      <c r="M49" s="8">
        <v>500</v>
      </c>
      <c r="N49" s="8">
        <v>0</v>
      </c>
      <c r="O49" s="8">
        <v>500</v>
      </c>
      <c r="P49" s="8">
        <v>500</v>
      </c>
      <c r="Q49" s="8">
        <v>500</v>
      </c>
      <c r="R49" s="8">
        <v>0</v>
      </c>
      <c r="S49" s="118">
        <f t="shared" si="3"/>
        <v>3000</v>
      </c>
      <c r="T49" s="60">
        <f t="shared" si="1"/>
        <v>500</v>
      </c>
      <c r="U49" s="61">
        <f t="shared" si="7"/>
        <v>1000</v>
      </c>
      <c r="V49" s="61">
        <f t="shared" si="4"/>
        <v>0</v>
      </c>
      <c r="W49" s="61">
        <f t="shared" si="5"/>
        <v>1000</v>
      </c>
      <c r="X49" s="62">
        <f t="shared" si="6"/>
        <v>1000</v>
      </c>
    </row>
    <row r="50" spans="1:24" x14ac:dyDescent="0.3">
      <c r="A50" s="38">
        <v>45</v>
      </c>
      <c r="B50" s="39" t="s">
        <v>48</v>
      </c>
      <c r="C50" s="34">
        <f>Measles!C50</f>
        <v>421470</v>
      </c>
      <c r="D50" s="34">
        <f>Measles!D50</f>
        <v>18123.21</v>
      </c>
      <c r="E50" s="37">
        <f>(Measles!E50/10)*0.1+(Measles!E50/10)</f>
        <v>4279.0385917613885</v>
      </c>
      <c r="F50" s="139">
        <f t="shared" si="2"/>
        <v>400</v>
      </c>
      <c r="G50" s="8"/>
      <c r="H50" s="8">
        <v>300</v>
      </c>
      <c r="I50" s="8">
        <v>400</v>
      </c>
      <c r="J50" s="8">
        <v>0</v>
      </c>
      <c r="K50" s="8">
        <v>0</v>
      </c>
      <c r="L50" s="8">
        <v>0</v>
      </c>
      <c r="M50" s="8">
        <v>400</v>
      </c>
      <c r="N50" s="8">
        <v>0</v>
      </c>
      <c r="O50" s="8">
        <v>400</v>
      </c>
      <c r="P50" s="8">
        <v>400</v>
      </c>
      <c r="Q50" s="8">
        <v>400</v>
      </c>
      <c r="R50" s="8">
        <v>400</v>
      </c>
      <c r="S50" s="118">
        <f t="shared" si="3"/>
        <v>2700</v>
      </c>
      <c r="T50" s="60">
        <f t="shared" si="1"/>
        <v>385.71428571428572</v>
      </c>
      <c r="U50" s="61">
        <f t="shared" si="7"/>
        <v>700</v>
      </c>
      <c r="V50" s="61">
        <f t="shared" si="4"/>
        <v>0</v>
      </c>
      <c r="W50" s="61">
        <f t="shared" si="5"/>
        <v>800</v>
      </c>
      <c r="X50" s="62">
        <f t="shared" si="6"/>
        <v>1200</v>
      </c>
    </row>
    <row r="51" spans="1:24" x14ac:dyDescent="0.3">
      <c r="A51" s="38">
        <v>46</v>
      </c>
      <c r="B51" s="39" t="s">
        <v>49</v>
      </c>
      <c r="C51" s="34">
        <f>Measles!C51</f>
        <v>252075</v>
      </c>
      <c r="D51" s="34">
        <f>Measles!D51</f>
        <v>10839.224999999999</v>
      </c>
      <c r="E51" s="37">
        <f>(Measles!E51/10)*0.1+(Measles!E51/10)</f>
        <v>2559.2299642163193</v>
      </c>
      <c r="F51" s="139">
        <f t="shared" si="2"/>
        <v>300</v>
      </c>
      <c r="G51" s="8"/>
      <c r="H51" s="8">
        <v>300</v>
      </c>
      <c r="I51" s="8">
        <v>300</v>
      </c>
      <c r="J51" s="8">
        <v>0</v>
      </c>
      <c r="K51" s="8">
        <v>0</v>
      </c>
      <c r="L51" s="8">
        <v>0</v>
      </c>
      <c r="M51" s="8">
        <v>300</v>
      </c>
      <c r="N51" s="8">
        <v>300</v>
      </c>
      <c r="O51" s="8">
        <v>0</v>
      </c>
      <c r="P51" s="8">
        <v>300</v>
      </c>
      <c r="Q51" s="8">
        <v>0</v>
      </c>
      <c r="R51" s="8">
        <v>0</v>
      </c>
      <c r="S51" s="118">
        <f t="shared" si="3"/>
        <v>1500</v>
      </c>
      <c r="T51" s="60">
        <f t="shared" si="1"/>
        <v>300</v>
      </c>
      <c r="U51" s="61">
        <f t="shared" si="7"/>
        <v>600</v>
      </c>
      <c r="V51" s="61">
        <f t="shared" si="4"/>
        <v>0</v>
      </c>
      <c r="W51" s="61">
        <f t="shared" si="5"/>
        <v>600</v>
      </c>
      <c r="X51" s="62">
        <f t="shared" si="6"/>
        <v>300</v>
      </c>
    </row>
    <row r="52" spans="1:24" x14ac:dyDescent="0.3">
      <c r="A52" s="38">
        <v>47</v>
      </c>
      <c r="B52" s="39" t="s">
        <v>50</v>
      </c>
      <c r="C52" s="34">
        <f>Measles!C52</f>
        <v>104580</v>
      </c>
      <c r="D52" s="34">
        <f>Measles!D52</f>
        <v>4496.9399999999996</v>
      </c>
      <c r="E52" s="37">
        <f>(Measles!E52/10)*0.1+(Measles!E52/10)</f>
        <v>1061.76443383018</v>
      </c>
      <c r="F52" s="139">
        <f t="shared" si="2"/>
        <v>100</v>
      </c>
      <c r="G52" s="8"/>
      <c r="H52" s="8">
        <v>100</v>
      </c>
      <c r="I52" s="8">
        <v>100</v>
      </c>
      <c r="J52" s="8">
        <v>0</v>
      </c>
      <c r="K52" s="8">
        <v>100</v>
      </c>
      <c r="L52" s="8">
        <v>100</v>
      </c>
      <c r="M52" s="8">
        <v>100</v>
      </c>
      <c r="N52" s="8">
        <v>100</v>
      </c>
      <c r="O52" s="8">
        <v>0</v>
      </c>
      <c r="P52" s="8">
        <v>100</v>
      </c>
      <c r="Q52" s="8">
        <v>0</v>
      </c>
      <c r="R52" s="8">
        <v>100</v>
      </c>
      <c r="S52" s="118">
        <f t="shared" si="3"/>
        <v>800</v>
      </c>
      <c r="T52" s="60">
        <f t="shared" si="1"/>
        <v>100</v>
      </c>
      <c r="U52" s="61">
        <f t="shared" si="7"/>
        <v>200</v>
      </c>
      <c r="V52" s="61">
        <f t="shared" si="4"/>
        <v>200</v>
      </c>
      <c r="W52" s="61">
        <f t="shared" si="5"/>
        <v>200</v>
      </c>
      <c r="X52" s="62">
        <f t="shared" si="6"/>
        <v>200</v>
      </c>
    </row>
    <row r="53" spans="1:24" x14ac:dyDescent="0.3">
      <c r="A53" s="38">
        <v>48</v>
      </c>
      <c r="B53" s="39" t="s">
        <v>51</v>
      </c>
      <c r="C53" s="34">
        <f>Measles!C53</f>
        <v>702029</v>
      </c>
      <c r="D53" s="34">
        <f>Measles!D53</f>
        <v>30187.246999999999</v>
      </c>
      <c r="E53" s="37">
        <f>(Measles!E53/10)*0.1+(Measles!E53/10)</f>
        <v>7127.4567194240535</v>
      </c>
      <c r="F53" s="139">
        <f t="shared" si="2"/>
        <v>600</v>
      </c>
      <c r="G53" s="8"/>
      <c r="H53" s="8">
        <v>700</v>
      </c>
      <c r="I53" s="8">
        <v>600</v>
      </c>
      <c r="J53" s="8">
        <v>600</v>
      </c>
      <c r="K53" s="8">
        <v>600</v>
      </c>
      <c r="L53" s="8">
        <v>100</v>
      </c>
      <c r="M53" s="8">
        <v>600</v>
      </c>
      <c r="N53" s="8">
        <v>600</v>
      </c>
      <c r="O53" s="8">
        <v>600</v>
      </c>
      <c r="P53" s="8">
        <v>600</v>
      </c>
      <c r="Q53" s="8">
        <v>600</v>
      </c>
      <c r="R53" s="8">
        <v>600</v>
      </c>
      <c r="S53" s="118">
        <f t="shared" si="3"/>
        <v>6200</v>
      </c>
      <c r="T53" s="60">
        <f t="shared" si="1"/>
        <v>563.63636363636363</v>
      </c>
      <c r="U53" s="61">
        <f t="shared" si="7"/>
        <v>1300</v>
      </c>
      <c r="V53" s="61">
        <f t="shared" si="4"/>
        <v>1300</v>
      </c>
      <c r="W53" s="61">
        <f t="shared" si="5"/>
        <v>1800</v>
      </c>
      <c r="X53" s="62">
        <f t="shared" si="6"/>
        <v>1800</v>
      </c>
    </row>
    <row r="54" spans="1:24" x14ac:dyDescent="0.3">
      <c r="A54" s="38">
        <v>49</v>
      </c>
      <c r="B54" s="39" t="s">
        <v>52</v>
      </c>
      <c r="C54" s="34">
        <f>Measles!C54</f>
        <v>165553</v>
      </c>
      <c r="D54" s="34">
        <f>Measles!D54</f>
        <v>7118.7789999999995</v>
      </c>
      <c r="E54" s="37">
        <f>(Measles!E54/10)*0.1+(Measles!E54/10)</f>
        <v>1680.8021353402926</v>
      </c>
      <c r="F54" s="139">
        <f t="shared" si="2"/>
        <v>200</v>
      </c>
      <c r="G54" s="8"/>
      <c r="H54" s="8">
        <v>200</v>
      </c>
      <c r="I54" s="8">
        <v>200</v>
      </c>
      <c r="J54" s="8">
        <v>0</v>
      </c>
      <c r="K54" s="8">
        <v>200</v>
      </c>
      <c r="L54" s="8">
        <v>200</v>
      </c>
      <c r="M54" s="8">
        <v>200</v>
      </c>
      <c r="N54" s="8">
        <v>200</v>
      </c>
      <c r="O54" s="8">
        <v>200</v>
      </c>
      <c r="P54" s="8">
        <v>200</v>
      </c>
      <c r="Q54" s="8">
        <v>200</v>
      </c>
      <c r="R54" s="8">
        <v>200</v>
      </c>
      <c r="S54" s="118">
        <f t="shared" si="3"/>
        <v>2000</v>
      </c>
      <c r="T54" s="60">
        <f t="shared" si="1"/>
        <v>200</v>
      </c>
      <c r="U54" s="61">
        <f t="shared" si="7"/>
        <v>400</v>
      </c>
      <c r="V54" s="61">
        <f t="shared" si="4"/>
        <v>400</v>
      </c>
      <c r="W54" s="61">
        <f t="shared" si="5"/>
        <v>600</v>
      </c>
      <c r="X54" s="62">
        <f t="shared" si="6"/>
        <v>600</v>
      </c>
    </row>
    <row r="55" spans="1:24" x14ac:dyDescent="0.3">
      <c r="A55" s="38">
        <v>50</v>
      </c>
      <c r="B55" s="39" t="s">
        <v>53</v>
      </c>
      <c r="C55" s="34">
        <f>Measles!C55</f>
        <v>370210</v>
      </c>
      <c r="D55" s="34">
        <f>Measles!D55</f>
        <v>15919.029999999999</v>
      </c>
      <c r="E55" s="37">
        <f>(Measles!E55/10)*0.1+(Measles!E55/10)</f>
        <v>3758.6136072697559</v>
      </c>
      <c r="F55" s="139">
        <f t="shared" si="2"/>
        <v>400</v>
      </c>
      <c r="G55" s="8"/>
      <c r="H55" s="8">
        <v>300</v>
      </c>
      <c r="I55" s="8">
        <v>400</v>
      </c>
      <c r="J55" s="8">
        <v>0</v>
      </c>
      <c r="K55" s="8">
        <v>400</v>
      </c>
      <c r="L55" s="8">
        <v>400</v>
      </c>
      <c r="M55" s="8">
        <v>400</v>
      </c>
      <c r="N55" s="8">
        <v>0</v>
      </c>
      <c r="O55" s="8">
        <v>400</v>
      </c>
      <c r="P55" s="8">
        <v>400</v>
      </c>
      <c r="Q55" s="8">
        <v>400</v>
      </c>
      <c r="R55" s="8">
        <v>400</v>
      </c>
      <c r="S55" s="118">
        <f t="shared" si="3"/>
        <v>3500</v>
      </c>
      <c r="T55" s="60">
        <f t="shared" si="1"/>
        <v>388.88888888888891</v>
      </c>
      <c r="U55" s="61">
        <f t="shared" si="7"/>
        <v>700</v>
      </c>
      <c r="V55" s="61">
        <f t="shared" si="4"/>
        <v>800</v>
      </c>
      <c r="W55" s="61">
        <f t="shared" si="5"/>
        <v>800</v>
      </c>
      <c r="X55" s="62">
        <f t="shared" si="6"/>
        <v>1200</v>
      </c>
    </row>
    <row r="56" spans="1:24" x14ac:dyDescent="0.3">
      <c r="A56" s="38">
        <v>51</v>
      </c>
      <c r="B56" s="39" t="s">
        <v>54</v>
      </c>
      <c r="C56" s="34">
        <f>Measles!C56</f>
        <v>788714</v>
      </c>
      <c r="D56" s="34">
        <f>Measles!D56</f>
        <v>33914.701999999997</v>
      </c>
      <c r="E56" s="37">
        <f>(Measles!E56/10)*0.1+(Measles!E56/10)</f>
        <v>8007.5394307127244</v>
      </c>
      <c r="F56" s="139">
        <f t="shared" si="2"/>
        <v>700</v>
      </c>
      <c r="G56" s="8"/>
      <c r="H56" s="8">
        <v>600</v>
      </c>
      <c r="I56" s="8">
        <v>700</v>
      </c>
      <c r="J56" s="8">
        <v>500</v>
      </c>
      <c r="K56" s="8">
        <v>600</v>
      </c>
      <c r="L56" s="8">
        <v>300</v>
      </c>
      <c r="M56" s="8">
        <v>700</v>
      </c>
      <c r="N56" s="8">
        <v>700</v>
      </c>
      <c r="O56" s="8">
        <v>700</v>
      </c>
      <c r="P56" s="8">
        <v>700</v>
      </c>
      <c r="Q56" s="8">
        <v>700</v>
      </c>
      <c r="R56" s="8">
        <v>700</v>
      </c>
      <c r="S56" s="118">
        <f t="shared" si="3"/>
        <v>6900</v>
      </c>
      <c r="T56" s="60">
        <f t="shared" si="1"/>
        <v>627.27272727272725</v>
      </c>
      <c r="U56" s="61">
        <f t="shared" si="7"/>
        <v>1300</v>
      </c>
      <c r="V56" s="61">
        <f t="shared" si="4"/>
        <v>1400</v>
      </c>
      <c r="W56" s="61">
        <f t="shared" si="5"/>
        <v>2100</v>
      </c>
      <c r="X56" s="62">
        <f t="shared" si="6"/>
        <v>2100</v>
      </c>
    </row>
    <row r="57" spans="1:24" x14ac:dyDescent="0.3">
      <c r="A57" s="38">
        <v>52</v>
      </c>
      <c r="B57" s="39" t="s">
        <v>55</v>
      </c>
      <c r="C57" s="34">
        <f>Measles!C57</f>
        <v>148606</v>
      </c>
      <c r="D57" s="34">
        <f>Measles!D57</f>
        <v>6390.0579999999991</v>
      </c>
      <c r="E57" s="37">
        <f>(Measles!E57/10)*0.1+(Measles!E57/10)</f>
        <v>1508.7451276894983</v>
      </c>
      <c r="F57" s="139">
        <f t="shared" si="2"/>
        <v>200</v>
      </c>
      <c r="G57" s="8"/>
      <c r="H57" s="8">
        <v>200</v>
      </c>
      <c r="I57" s="8">
        <v>200</v>
      </c>
      <c r="J57" s="8">
        <v>200</v>
      </c>
      <c r="K57" s="8">
        <v>200</v>
      </c>
      <c r="L57" s="8">
        <v>200</v>
      </c>
      <c r="M57" s="8">
        <v>200</v>
      </c>
      <c r="N57" s="8">
        <v>100</v>
      </c>
      <c r="O57" s="8">
        <v>0</v>
      </c>
      <c r="P57" s="8">
        <v>200</v>
      </c>
      <c r="Q57" s="8">
        <v>0</v>
      </c>
      <c r="R57" s="8">
        <v>200</v>
      </c>
      <c r="S57" s="118">
        <f t="shared" si="3"/>
        <v>1700</v>
      </c>
      <c r="T57" s="60">
        <f t="shared" si="1"/>
        <v>188.88888888888889</v>
      </c>
      <c r="U57" s="61">
        <f t="shared" si="7"/>
        <v>400</v>
      </c>
      <c r="V57" s="61">
        <f t="shared" si="4"/>
        <v>600</v>
      </c>
      <c r="W57" s="61">
        <f t="shared" si="5"/>
        <v>300</v>
      </c>
      <c r="X57" s="62">
        <f t="shared" si="6"/>
        <v>400</v>
      </c>
    </row>
    <row r="58" spans="1:24" x14ac:dyDescent="0.3">
      <c r="A58" s="38">
        <v>53</v>
      </c>
      <c r="B58" s="39" t="s">
        <v>56</v>
      </c>
      <c r="C58" s="34">
        <f>Measles!C58</f>
        <v>202630</v>
      </c>
      <c r="D58" s="34">
        <f>Measles!D58</f>
        <v>8713.09</v>
      </c>
      <c r="E58" s="37">
        <f>(Measles!E58/10)*0.1+(Measles!E58/10)</f>
        <v>2057.2320446262133</v>
      </c>
      <c r="F58" s="139">
        <f t="shared" si="2"/>
        <v>200</v>
      </c>
      <c r="G58" s="8"/>
      <c r="H58" s="8">
        <v>200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118">
        <f t="shared" si="3"/>
        <v>200</v>
      </c>
      <c r="T58" s="60">
        <f t="shared" si="1"/>
        <v>200</v>
      </c>
      <c r="U58" s="61">
        <f t="shared" si="7"/>
        <v>200</v>
      </c>
      <c r="V58" s="61">
        <f t="shared" si="4"/>
        <v>0</v>
      </c>
      <c r="W58" s="61">
        <f t="shared" si="5"/>
        <v>0</v>
      </c>
      <c r="X58" s="62">
        <f t="shared" si="6"/>
        <v>0</v>
      </c>
    </row>
    <row r="59" spans="1:24" x14ac:dyDescent="0.3">
      <c r="A59" s="38">
        <v>54</v>
      </c>
      <c r="B59" s="39" t="s">
        <v>57</v>
      </c>
      <c r="C59" s="34">
        <f>Measles!C59</f>
        <v>328544</v>
      </c>
      <c r="D59" s="34">
        <f>Measles!D59</f>
        <v>14127.391999999998</v>
      </c>
      <c r="E59" s="37">
        <f>(Measles!E59/10)*0.1+(Measles!E59/10)</f>
        <v>3335.5931741088416</v>
      </c>
      <c r="F59" s="139">
        <f t="shared" si="2"/>
        <v>300</v>
      </c>
      <c r="G59" s="8"/>
      <c r="H59" s="8">
        <v>300</v>
      </c>
      <c r="I59" s="8">
        <v>0</v>
      </c>
      <c r="J59" s="8">
        <v>0</v>
      </c>
      <c r="K59" s="8">
        <v>0</v>
      </c>
      <c r="L59" s="8">
        <v>0</v>
      </c>
      <c r="M59" s="8">
        <v>300</v>
      </c>
      <c r="N59" s="8">
        <v>0</v>
      </c>
      <c r="O59" s="8">
        <v>300</v>
      </c>
      <c r="P59" s="8">
        <v>300</v>
      </c>
      <c r="Q59" s="8">
        <v>300</v>
      </c>
      <c r="R59" s="8">
        <v>300</v>
      </c>
      <c r="S59" s="118">
        <f t="shared" si="3"/>
        <v>1800</v>
      </c>
      <c r="T59" s="60">
        <f t="shared" si="1"/>
        <v>300</v>
      </c>
      <c r="U59" s="61">
        <f t="shared" si="7"/>
        <v>300</v>
      </c>
      <c r="V59" s="61">
        <f t="shared" si="4"/>
        <v>0</v>
      </c>
      <c r="W59" s="61">
        <f t="shared" si="5"/>
        <v>600</v>
      </c>
      <c r="X59" s="62">
        <f t="shared" si="6"/>
        <v>900</v>
      </c>
    </row>
    <row r="60" spans="1:24" x14ac:dyDescent="0.3">
      <c r="A60" s="38">
        <v>55</v>
      </c>
      <c r="B60" s="39" t="s">
        <v>58</v>
      </c>
      <c r="C60" s="34">
        <f>Measles!C60</f>
        <v>268188</v>
      </c>
      <c r="D60" s="34">
        <f>Measles!D60</f>
        <v>11532.083999999999</v>
      </c>
      <c r="E60" s="37">
        <f>(Measles!E60/10)*0.1+(Measles!E60/10)</f>
        <v>2722.8196593999651</v>
      </c>
      <c r="F60" s="139">
        <f t="shared" si="2"/>
        <v>300</v>
      </c>
      <c r="G60" s="8"/>
      <c r="H60" s="8">
        <v>300</v>
      </c>
      <c r="I60" s="8">
        <v>0</v>
      </c>
      <c r="J60" s="8">
        <v>0</v>
      </c>
      <c r="K60" s="8">
        <v>0</v>
      </c>
      <c r="L60" s="8">
        <v>0</v>
      </c>
      <c r="M60" s="8">
        <v>300</v>
      </c>
      <c r="N60" s="8">
        <v>0</v>
      </c>
      <c r="O60" s="8">
        <v>300</v>
      </c>
      <c r="P60" s="8">
        <v>300</v>
      </c>
      <c r="Q60" s="8">
        <v>300</v>
      </c>
      <c r="R60" s="8">
        <v>300</v>
      </c>
      <c r="S60" s="118">
        <f t="shared" si="3"/>
        <v>1800</v>
      </c>
      <c r="T60" s="60">
        <f t="shared" si="1"/>
        <v>300</v>
      </c>
      <c r="U60" s="61">
        <f t="shared" si="7"/>
        <v>300</v>
      </c>
      <c r="V60" s="61">
        <f t="shared" si="4"/>
        <v>0</v>
      </c>
      <c r="W60" s="61">
        <f t="shared" si="5"/>
        <v>600</v>
      </c>
      <c r="X60" s="62">
        <f t="shared" si="6"/>
        <v>900</v>
      </c>
    </row>
    <row r="61" spans="1:24" x14ac:dyDescent="0.3">
      <c r="A61" s="38">
        <v>56</v>
      </c>
      <c r="B61" s="39" t="s">
        <v>59</v>
      </c>
      <c r="C61" s="34">
        <f>Measles!C61</f>
        <v>287179</v>
      </c>
      <c r="D61" s="34">
        <f>Measles!D61</f>
        <v>12348.696999999998</v>
      </c>
      <c r="E61" s="37">
        <f>(Measles!E61/10)*0.1+(Measles!E61/10)</f>
        <v>2915.6286894522591</v>
      </c>
      <c r="F61" s="139">
        <f t="shared" si="2"/>
        <v>300</v>
      </c>
      <c r="G61" s="8"/>
      <c r="H61" s="8">
        <v>300</v>
      </c>
      <c r="I61" s="8">
        <v>300</v>
      </c>
      <c r="J61" s="8">
        <v>0</v>
      </c>
      <c r="K61" s="8">
        <v>0</v>
      </c>
      <c r="L61" s="8">
        <v>1500</v>
      </c>
      <c r="M61" s="8">
        <v>300</v>
      </c>
      <c r="N61" s="8">
        <v>0</v>
      </c>
      <c r="O61" s="8">
        <v>0</v>
      </c>
      <c r="P61" s="8">
        <v>300</v>
      </c>
      <c r="Q61" s="8">
        <v>300</v>
      </c>
      <c r="R61" s="8">
        <v>300</v>
      </c>
      <c r="S61" s="118">
        <f t="shared" si="3"/>
        <v>3300</v>
      </c>
      <c r="T61" s="60">
        <f t="shared" si="1"/>
        <v>471.42857142857144</v>
      </c>
      <c r="U61" s="61">
        <f t="shared" si="7"/>
        <v>600</v>
      </c>
      <c r="V61" s="61">
        <f t="shared" si="4"/>
        <v>1500</v>
      </c>
      <c r="W61" s="61">
        <f t="shared" si="5"/>
        <v>300</v>
      </c>
      <c r="X61" s="62">
        <f t="shared" si="6"/>
        <v>900</v>
      </c>
    </row>
    <row r="62" spans="1:24" x14ac:dyDescent="0.3">
      <c r="A62" s="38">
        <v>57</v>
      </c>
      <c r="B62" s="39" t="s">
        <v>60</v>
      </c>
      <c r="C62" s="34">
        <f>Measles!C62</f>
        <v>204012</v>
      </c>
      <c r="D62" s="34">
        <f>Measles!D62</f>
        <v>8772.5159999999996</v>
      </c>
      <c r="E62" s="37">
        <f>(Measles!E62/10)*0.1+(Measles!E62/10)</f>
        <v>2071.2630108487542</v>
      </c>
      <c r="F62" s="139">
        <f t="shared" si="2"/>
        <v>200</v>
      </c>
      <c r="G62" s="8"/>
      <c r="H62" s="8">
        <v>300</v>
      </c>
      <c r="I62" s="8">
        <v>200</v>
      </c>
      <c r="J62" s="8">
        <v>200</v>
      </c>
      <c r="K62" s="8">
        <v>200</v>
      </c>
      <c r="L62" s="8">
        <v>0</v>
      </c>
      <c r="M62" s="8">
        <v>200</v>
      </c>
      <c r="N62" s="8">
        <v>23600</v>
      </c>
      <c r="O62" s="8">
        <v>200</v>
      </c>
      <c r="P62" s="8">
        <v>200</v>
      </c>
      <c r="Q62" s="8">
        <v>200</v>
      </c>
      <c r="R62" s="8">
        <v>0</v>
      </c>
      <c r="S62" s="118">
        <f t="shared" si="3"/>
        <v>25300</v>
      </c>
      <c r="T62" s="60">
        <f t="shared" si="1"/>
        <v>2811.1111111111113</v>
      </c>
      <c r="U62" s="61">
        <f t="shared" si="7"/>
        <v>500</v>
      </c>
      <c r="V62" s="61">
        <f t="shared" si="4"/>
        <v>400</v>
      </c>
      <c r="W62" s="61">
        <f t="shared" si="5"/>
        <v>24000</v>
      </c>
      <c r="X62" s="62">
        <f t="shared" si="6"/>
        <v>400</v>
      </c>
    </row>
    <row r="63" spans="1:24" x14ac:dyDescent="0.3">
      <c r="A63" s="38">
        <v>58</v>
      </c>
      <c r="B63" s="39" t="s">
        <v>61</v>
      </c>
      <c r="C63" s="34">
        <f>Measles!C63</f>
        <v>208163</v>
      </c>
      <c r="D63" s="34">
        <f>Measles!D63</f>
        <v>8951.009</v>
      </c>
      <c r="E63" s="37">
        <f>(Measles!E63/10)*0.1+(Measles!E63/10)</f>
        <v>2113.406672780568</v>
      </c>
      <c r="F63" s="139">
        <f t="shared" si="2"/>
        <v>200</v>
      </c>
      <c r="G63" s="8"/>
      <c r="H63" s="8">
        <v>300</v>
      </c>
      <c r="I63" s="8">
        <v>200</v>
      </c>
      <c r="J63" s="8">
        <v>0</v>
      </c>
      <c r="K63" s="8">
        <v>200</v>
      </c>
      <c r="L63" s="8">
        <v>200</v>
      </c>
      <c r="M63" s="8">
        <v>200</v>
      </c>
      <c r="N63" s="8">
        <v>200</v>
      </c>
      <c r="O63" s="8">
        <v>300</v>
      </c>
      <c r="P63" s="8">
        <v>400</v>
      </c>
      <c r="Q63" s="8">
        <v>200</v>
      </c>
      <c r="R63" s="8">
        <v>200</v>
      </c>
      <c r="S63" s="118">
        <f t="shared" si="3"/>
        <v>2400</v>
      </c>
      <c r="T63" s="60">
        <f t="shared" si="1"/>
        <v>240</v>
      </c>
      <c r="U63" s="61">
        <f t="shared" si="7"/>
        <v>500</v>
      </c>
      <c r="V63" s="61">
        <f t="shared" si="4"/>
        <v>400</v>
      </c>
      <c r="W63" s="61">
        <f t="shared" si="5"/>
        <v>700</v>
      </c>
      <c r="X63" s="62">
        <f t="shared" si="6"/>
        <v>800</v>
      </c>
    </row>
    <row r="64" spans="1:24" x14ac:dyDescent="0.3">
      <c r="A64" s="38">
        <v>59</v>
      </c>
      <c r="B64" s="39" t="s">
        <v>62</v>
      </c>
      <c r="C64" s="34">
        <f>Measles!C64</f>
        <v>241878</v>
      </c>
      <c r="D64" s="34">
        <f>Measles!D64</f>
        <v>10400.753999999999</v>
      </c>
      <c r="E64" s="37">
        <f>(Measles!E64/10)*0.1+(Measles!E64/10)</f>
        <v>2455.7033632240996</v>
      </c>
      <c r="F64" s="139">
        <f t="shared" si="2"/>
        <v>300</v>
      </c>
      <c r="G64" s="8"/>
      <c r="H64" s="8">
        <v>200</v>
      </c>
      <c r="I64" s="8">
        <v>300</v>
      </c>
      <c r="J64" s="8">
        <v>300</v>
      </c>
      <c r="K64" s="8">
        <v>0</v>
      </c>
      <c r="L64" s="8">
        <v>0</v>
      </c>
      <c r="M64" s="8">
        <v>300</v>
      </c>
      <c r="N64" s="8">
        <v>3300</v>
      </c>
      <c r="O64" s="8">
        <v>300</v>
      </c>
      <c r="P64" s="8">
        <v>300</v>
      </c>
      <c r="Q64" s="8">
        <v>300</v>
      </c>
      <c r="R64" s="8">
        <v>300</v>
      </c>
      <c r="S64" s="118">
        <f t="shared" si="3"/>
        <v>5600</v>
      </c>
      <c r="T64" s="60">
        <f t="shared" si="1"/>
        <v>622.22222222222217</v>
      </c>
      <c r="U64" s="61">
        <f t="shared" si="7"/>
        <v>500</v>
      </c>
      <c r="V64" s="61">
        <f t="shared" si="4"/>
        <v>300</v>
      </c>
      <c r="W64" s="61">
        <f t="shared" si="5"/>
        <v>3900</v>
      </c>
      <c r="X64" s="62">
        <f t="shared" si="6"/>
        <v>900</v>
      </c>
    </row>
    <row r="65" spans="1:24" x14ac:dyDescent="0.3">
      <c r="A65" s="38">
        <v>60</v>
      </c>
      <c r="B65" s="39" t="s">
        <v>63</v>
      </c>
      <c r="C65" s="34">
        <f>Measles!C65</f>
        <v>178909</v>
      </c>
      <c r="D65" s="34">
        <f>Measles!D65</f>
        <v>7693.0869999999995</v>
      </c>
      <c r="E65" s="37">
        <f>(Measles!E65/10)*0.1+(Measles!E65/10)</f>
        <v>1816.400966648725</v>
      </c>
      <c r="F65" s="139">
        <f t="shared" si="2"/>
        <v>200</v>
      </c>
      <c r="G65" s="8"/>
      <c r="H65" s="8">
        <v>300</v>
      </c>
      <c r="I65" s="8">
        <v>200</v>
      </c>
      <c r="J65" s="8">
        <v>0</v>
      </c>
      <c r="K65" s="8">
        <v>0</v>
      </c>
      <c r="L65" s="8">
        <v>0</v>
      </c>
      <c r="M65" s="8">
        <v>200</v>
      </c>
      <c r="N65" s="8">
        <v>200</v>
      </c>
      <c r="O65" s="8">
        <v>200</v>
      </c>
      <c r="P65" s="8">
        <v>200</v>
      </c>
      <c r="Q65" s="8">
        <v>200</v>
      </c>
      <c r="R65" s="8">
        <v>200</v>
      </c>
      <c r="S65" s="118">
        <f t="shared" si="3"/>
        <v>1700</v>
      </c>
      <c r="T65" s="60">
        <f t="shared" si="1"/>
        <v>212.5</v>
      </c>
      <c r="U65" s="61">
        <f t="shared" si="7"/>
        <v>500</v>
      </c>
      <c r="V65" s="61">
        <f t="shared" si="4"/>
        <v>0</v>
      </c>
      <c r="W65" s="61">
        <f t="shared" si="5"/>
        <v>600</v>
      </c>
      <c r="X65" s="62">
        <f t="shared" si="6"/>
        <v>600</v>
      </c>
    </row>
    <row r="66" spans="1:24" x14ac:dyDescent="0.3">
      <c r="A66" s="38">
        <v>61</v>
      </c>
      <c r="B66" s="39" t="s">
        <v>64</v>
      </c>
      <c r="C66" s="34">
        <f>Measles!C66</f>
        <v>258073</v>
      </c>
      <c r="D66" s="34">
        <f>Measles!D66</f>
        <v>11097.138999999999</v>
      </c>
      <c r="E66" s="37">
        <f>(Measles!E66/10)*0.1+(Measles!E66/10)</f>
        <v>2620.1255759404862</v>
      </c>
      <c r="F66" s="139">
        <f t="shared" si="2"/>
        <v>300</v>
      </c>
      <c r="G66" s="8"/>
      <c r="H66" s="8">
        <v>300</v>
      </c>
      <c r="I66" s="8">
        <v>200</v>
      </c>
      <c r="J66" s="8">
        <v>100</v>
      </c>
      <c r="K66" s="8">
        <v>100</v>
      </c>
      <c r="L66" s="8">
        <v>200</v>
      </c>
      <c r="M66" s="8">
        <v>300</v>
      </c>
      <c r="N66" s="8">
        <v>200</v>
      </c>
      <c r="O66" s="8">
        <v>200</v>
      </c>
      <c r="P66" s="8">
        <v>200</v>
      </c>
      <c r="Q66" s="8">
        <v>300</v>
      </c>
      <c r="R66" s="8">
        <v>100</v>
      </c>
      <c r="S66" s="118">
        <f t="shared" si="3"/>
        <v>2200</v>
      </c>
      <c r="T66" s="60">
        <f t="shared" si="1"/>
        <v>200</v>
      </c>
      <c r="U66" s="61">
        <f t="shared" si="7"/>
        <v>500</v>
      </c>
      <c r="V66" s="61">
        <f t="shared" si="4"/>
        <v>400</v>
      </c>
      <c r="W66" s="61">
        <f t="shared" si="5"/>
        <v>700</v>
      </c>
      <c r="X66" s="62">
        <f t="shared" si="6"/>
        <v>600</v>
      </c>
    </row>
    <row r="67" spans="1:24" x14ac:dyDescent="0.3">
      <c r="A67" s="38">
        <v>62</v>
      </c>
      <c r="B67" s="39" t="s">
        <v>65</v>
      </c>
      <c r="C67" s="34">
        <f>Measles!C67</f>
        <v>95623</v>
      </c>
      <c r="D67" s="34">
        <f>Measles!D67</f>
        <v>4111.7889999999998</v>
      </c>
      <c r="E67" s="37">
        <f>(Measles!E67/10)*0.1+(Measles!E67/10)</f>
        <v>970.82712235746135</v>
      </c>
      <c r="F67" s="139">
        <f t="shared" si="2"/>
        <v>100</v>
      </c>
      <c r="G67" s="8"/>
      <c r="H67" s="8">
        <v>100</v>
      </c>
      <c r="I67" s="8">
        <v>100</v>
      </c>
      <c r="J67" s="8">
        <v>0</v>
      </c>
      <c r="K67" s="8">
        <v>0</v>
      </c>
      <c r="L67" s="8">
        <v>100</v>
      </c>
      <c r="M67" s="8">
        <v>100</v>
      </c>
      <c r="N67" s="8">
        <v>100</v>
      </c>
      <c r="O67" s="8">
        <v>100</v>
      </c>
      <c r="P67" s="8">
        <v>100</v>
      </c>
      <c r="Q67" s="8">
        <v>100</v>
      </c>
      <c r="R67" s="8">
        <v>100</v>
      </c>
      <c r="S67" s="118">
        <f t="shared" si="3"/>
        <v>900</v>
      </c>
      <c r="T67" s="60">
        <f t="shared" si="1"/>
        <v>100</v>
      </c>
      <c r="U67" s="61">
        <f t="shared" si="7"/>
        <v>200</v>
      </c>
      <c r="V67" s="61">
        <f t="shared" si="4"/>
        <v>100</v>
      </c>
      <c r="W67" s="61">
        <f t="shared" si="5"/>
        <v>300</v>
      </c>
      <c r="X67" s="62">
        <f t="shared" si="6"/>
        <v>300</v>
      </c>
    </row>
    <row r="68" spans="1:24" x14ac:dyDescent="0.3">
      <c r="A68" s="38">
        <v>63</v>
      </c>
      <c r="B68" s="39" t="s">
        <v>66</v>
      </c>
      <c r="C68" s="34">
        <f>Measles!C68</f>
        <v>214057</v>
      </c>
      <c r="D68" s="34">
        <f>Measles!D68</f>
        <v>9204.4509999999991</v>
      </c>
      <c r="E68" s="37">
        <f>(Measles!E68/10)*0.1+(Measles!E68/10)</f>
        <v>2173.2464086095511</v>
      </c>
      <c r="F68" s="139">
        <f t="shared" si="2"/>
        <v>200</v>
      </c>
      <c r="G68" s="8"/>
      <c r="H68" s="8">
        <v>200</v>
      </c>
      <c r="I68" s="8">
        <v>0</v>
      </c>
      <c r="J68" s="8">
        <v>0</v>
      </c>
      <c r="K68" s="8">
        <v>100</v>
      </c>
      <c r="L68" s="8">
        <v>200</v>
      </c>
      <c r="M68" s="8">
        <v>200</v>
      </c>
      <c r="N68" s="8">
        <v>200</v>
      </c>
      <c r="O68" s="8">
        <v>200</v>
      </c>
      <c r="P68" s="8">
        <v>200</v>
      </c>
      <c r="Q68" s="8">
        <v>200</v>
      </c>
      <c r="R68" s="8">
        <v>200</v>
      </c>
      <c r="S68" s="118">
        <f t="shared" si="3"/>
        <v>1700</v>
      </c>
      <c r="T68" s="60">
        <f t="shared" si="1"/>
        <v>188.88888888888889</v>
      </c>
      <c r="U68" s="61">
        <f t="shared" si="7"/>
        <v>200</v>
      </c>
      <c r="V68" s="61">
        <f t="shared" si="4"/>
        <v>300</v>
      </c>
      <c r="W68" s="61">
        <f t="shared" si="5"/>
        <v>600</v>
      </c>
      <c r="X68" s="62">
        <f t="shared" si="6"/>
        <v>600</v>
      </c>
    </row>
    <row r="69" spans="1:24" x14ac:dyDescent="0.3">
      <c r="A69" s="38">
        <v>64</v>
      </c>
      <c r="B69" s="39" t="s">
        <v>67</v>
      </c>
      <c r="C69" s="34">
        <f>Measles!C69</f>
        <v>277379</v>
      </c>
      <c r="D69" s="34">
        <f>Measles!D69</f>
        <v>11927.296999999999</v>
      </c>
      <c r="E69" s="37">
        <f>(Measles!E69/10)*0.1+(Measles!E69/10)</f>
        <v>2816.1326916368471</v>
      </c>
      <c r="F69" s="139">
        <f t="shared" si="2"/>
        <v>300</v>
      </c>
      <c r="G69" s="8"/>
      <c r="H69" s="8">
        <v>200</v>
      </c>
      <c r="I69" s="8">
        <v>300</v>
      </c>
      <c r="J69" s="8">
        <v>300</v>
      </c>
      <c r="K69" s="8">
        <v>300</v>
      </c>
      <c r="L69" s="8">
        <v>300</v>
      </c>
      <c r="M69" s="8">
        <v>300</v>
      </c>
      <c r="N69" s="8">
        <v>300</v>
      </c>
      <c r="O69" s="8">
        <v>300</v>
      </c>
      <c r="P69" s="8">
        <v>300</v>
      </c>
      <c r="Q69" s="8">
        <v>300</v>
      </c>
      <c r="R69" s="8">
        <v>300</v>
      </c>
      <c r="S69" s="118">
        <f t="shared" si="3"/>
        <v>3200</v>
      </c>
      <c r="T69" s="60">
        <f t="shared" si="1"/>
        <v>290.90909090909093</v>
      </c>
      <c r="U69" s="61">
        <f t="shared" si="7"/>
        <v>500</v>
      </c>
      <c r="V69" s="61">
        <f t="shared" si="4"/>
        <v>900</v>
      </c>
      <c r="W69" s="61">
        <f t="shared" si="5"/>
        <v>900</v>
      </c>
      <c r="X69" s="62">
        <f t="shared" si="6"/>
        <v>900</v>
      </c>
    </row>
    <row r="70" spans="1:24" x14ac:dyDescent="0.3">
      <c r="A70" s="38">
        <v>65</v>
      </c>
      <c r="B70" s="39" t="s">
        <v>68</v>
      </c>
      <c r="C70" s="34">
        <f>Measles!C70</f>
        <v>423991</v>
      </c>
      <c r="D70" s="34">
        <f>Measles!D70</f>
        <v>18231.612999999998</v>
      </c>
      <c r="E70" s="37">
        <f>(Measles!E70/10)*0.1+(Measles!E70/10)</f>
        <v>4304.6334295667612</v>
      </c>
      <c r="F70" s="139">
        <f t="shared" si="2"/>
        <v>400</v>
      </c>
      <c r="G70" s="8"/>
      <c r="H70" s="8">
        <v>400</v>
      </c>
      <c r="I70" s="8">
        <v>0</v>
      </c>
      <c r="J70" s="8">
        <v>0</v>
      </c>
      <c r="K70" s="8">
        <v>0</v>
      </c>
      <c r="L70" s="8">
        <v>0</v>
      </c>
      <c r="M70" s="8">
        <v>400</v>
      </c>
      <c r="N70" s="8">
        <v>400</v>
      </c>
      <c r="O70" s="8">
        <v>400</v>
      </c>
      <c r="P70" s="8">
        <v>400</v>
      </c>
      <c r="Q70" s="8">
        <v>0</v>
      </c>
      <c r="R70" s="8">
        <v>400</v>
      </c>
      <c r="S70" s="118">
        <f t="shared" si="3"/>
        <v>2400</v>
      </c>
      <c r="T70" s="60">
        <f t="shared" ref="T70:T118" si="8">IFERROR((SUMIF(G70:R70,"&gt;0" )/COUNTIF(G70:R70,"&gt;0")),"")</f>
        <v>400</v>
      </c>
      <c r="U70" s="61">
        <f t="shared" si="7"/>
        <v>400</v>
      </c>
      <c r="V70" s="61">
        <f t="shared" si="4"/>
        <v>0</v>
      </c>
      <c r="W70" s="61">
        <f t="shared" si="5"/>
        <v>1200</v>
      </c>
      <c r="X70" s="62">
        <f t="shared" si="6"/>
        <v>800</v>
      </c>
    </row>
    <row r="71" spans="1:24" x14ac:dyDescent="0.3">
      <c r="A71" s="38">
        <v>66</v>
      </c>
      <c r="B71" s="39" t="s">
        <v>69</v>
      </c>
      <c r="C71" s="34">
        <f>Measles!C71</f>
        <v>134050</v>
      </c>
      <c r="D71" s="34">
        <f>Measles!D71</f>
        <v>5764.15</v>
      </c>
      <c r="E71" s="37">
        <f>(Measles!E71/10)*0.1+(Measles!E71/10)</f>
        <v>1360.9631129750969</v>
      </c>
      <c r="F71" s="139">
        <f t="shared" ref="F71:F117" si="9">CEILING(E71/12,100)</f>
        <v>200</v>
      </c>
      <c r="G71" s="8"/>
      <c r="H71" s="8">
        <v>200</v>
      </c>
      <c r="I71" s="8">
        <v>200</v>
      </c>
      <c r="J71" s="8">
        <v>200</v>
      </c>
      <c r="K71" s="8">
        <v>200</v>
      </c>
      <c r="L71" s="8">
        <v>0</v>
      </c>
      <c r="M71" s="8">
        <v>200</v>
      </c>
      <c r="N71" s="8">
        <v>4500</v>
      </c>
      <c r="O71" s="8">
        <v>200</v>
      </c>
      <c r="P71" s="8">
        <v>200</v>
      </c>
      <c r="Q71" s="8">
        <v>200</v>
      </c>
      <c r="R71" s="8">
        <v>200</v>
      </c>
      <c r="S71" s="118">
        <f t="shared" ref="S71:S117" si="10">SUM(G71:R71)</f>
        <v>6300</v>
      </c>
      <c r="T71" s="60">
        <f t="shared" si="8"/>
        <v>630</v>
      </c>
      <c r="U71" s="61">
        <f t="shared" si="7"/>
        <v>400</v>
      </c>
      <c r="V71" s="61">
        <f t="shared" ref="V71:V118" si="11">SUM(J71:L71)</f>
        <v>400</v>
      </c>
      <c r="W71" s="61">
        <f t="shared" ref="W71:W118" si="12">SUM(M71:O71)</f>
        <v>4900</v>
      </c>
      <c r="X71" s="62">
        <f t="shared" ref="X71:X118" si="13">SUM(P71:R71)</f>
        <v>600</v>
      </c>
    </row>
    <row r="72" spans="1:24" x14ac:dyDescent="0.3">
      <c r="A72" s="38">
        <v>67</v>
      </c>
      <c r="B72" s="39" t="s">
        <v>70</v>
      </c>
      <c r="C72" s="34">
        <f>Measles!C72</f>
        <v>410516</v>
      </c>
      <c r="D72" s="34">
        <f>Measles!D72</f>
        <v>17652.187999999998</v>
      </c>
      <c r="E72" s="37">
        <f>(Measles!E72/10)*0.1+(Measles!E72/10)</f>
        <v>4167.8264325705695</v>
      </c>
      <c r="F72" s="139">
        <f t="shared" si="9"/>
        <v>400</v>
      </c>
      <c r="G72" s="8"/>
      <c r="H72" s="8">
        <v>400</v>
      </c>
      <c r="I72" s="8">
        <v>400</v>
      </c>
      <c r="J72" s="8">
        <v>300</v>
      </c>
      <c r="K72" s="8">
        <v>0</v>
      </c>
      <c r="L72" s="8">
        <v>0</v>
      </c>
      <c r="M72" s="8">
        <v>400</v>
      </c>
      <c r="N72" s="8">
        <v>400</v>
      </c>
      <c r="O72" s="8">
        <v>400</v>
      </c>
      <c r="P72" s="8">
        <v>400</v>
      </c>
      <c r="Q72" s="8">
        <v>0</v>
      </c>
      <c r="R72" s="8">
        <v>400</v>
      </c>
      <c r="S72" s="118">
        <f t="shared" si="10"/>
        <v>3100</v>
      </c>
      <c r="T72" s="60">
        <f t="shared" si="8"/>
        <v>387.5</v>
      </c>
      <c r="U72" s="61">
        <f t="shared" ref="U72:U118" si="14">SUM(G72:I72)</f>
        <v>800</v>
      </c>
      <c r="V72" s="61">
        <f t="shared" si="11"/>
        <v>300</v>
      </c>
      <c r="W72" s="61">
        <f t="shared" si="12"/>
        <v>1200</v>
      </c>
      <c r="X72" s="62">
        <f t="shared" si="13"/>
        <v>800</v>
      </c>
    </row>
    <row r="73" spans="1:24" x14ac:dyDescent="0.3">
      <c r="A73" s="38">
        <v>68</v>
      </c>
      <c r="B73" s="39" t="s">
        <v>71</v>
      </c>
      <c r="C73" s="34">
        <f>Measles!C73</f>
        <v>241453</v>
      </c>
      <c r="D73" s="34">
        <f>Measles!D73</f>
        <v>10382.478999999999</v>
      </c>
      <c r="E73" s="37">
        <f>(Measles!E73/10)*0.1+(Measles!E73/10)</f>
        <v>2451.3884857678186</v>
      </c>
      <c r="F73" s="139">
        <f t="shared" si="9"/>
        <v>300</v>
      </c>
      <c r="G73" s="8"/>
      <c r="H73" s="8">
        <v>300</v>
      </c>
      <c r="I73" s="8">
        <v>300</v>
      </c>
      <c r="J73" s="8">
        <v>0</v>
      </c>
      <c r="K73" s="8">
        <v>0</v>
      </c>
      <c r="L73" s="8">
        <v>300</v>
      </c>
      <c r="M73" s="8">
        <v>300</v>
      </c>
      <c r="N73" s="8">
        <v>0</v>
      </c>
      <c r="O73" s="8">
        <v>300</v>
      </c>
      <c r="P73" s="8">
        <v>300</v>
      </c>
      <c r="Q73" s="8">
        <v>300</v>
      </c>
      <c r="R73" s="8">
        <v>300</v>
      </c>
      <c r="S73" s="118">
        <f t="shared" si="10"/>
        <v>2400</v>
      </c>
      <c r="T73" s="60">
        <f t="shared" si="8"/>
        <v>300</v>
      </c>
      <c r="U73" s="61">
        <f t="shared" si="14"/>
        <v>600</v>
      </c>
      <c r="V73" s="61">
        <f t="shared" si="11"/>
        <v>300</v>
      </c>
      <c r="W73" s="61">
        <f t="shared" si="12"/>
        <v>600</v>
      </c>
      <c r="X73" s="62">
        <f t="shared" si="13"/>
        <v>900</v>
      </c>
    </row>
    <row r="74" spans="1:24" x14ac:dyDescent="0.3">
      <c r="A74" s="38">
        <v>69</v>
      </c>
      <c r="B74" s="39" t="s">
        <v>72</v>
      </c>
      <c r="C74" s="34">
        <f>Measles!C74</f>
        <v>458158</v>
      </c>
      <c r="D74" s="34">
        <f>Measles!D74</f>
        <v>19700.793999999998</v>
      </c>
      <c r="E74" s="37">
        <f>(Measles!E74/10)*0.1+(Measles!E74/10)</f>
        <v>4651.5191190932082</v>
      </c>
      <c r="F74" s="139">
        <f t="shared" si="9"/>
        <v>400</v>
      </c>
      <c r="G74" s="8"/>
      <c r="H74" s="8">
        <v>400</v>
      </c>
      <c r="I74" s="8">
        <v>400</v>
      </c>
      <c r="J74" s="8">
        <v>400</v>
      </c>
      <c r="K74" s="8">
        <v>400</v>
      </c>
      <c r="L74" s="8">
        <v>400</v>
      </c>
      <c r="M74" s="8">
        <v>400</v>
      </c>
      <c r="N74" s="8">
        <v>400</v>
      </c>
      <c r="O74" s="8">
        <v>400</v>
      </c>
      <c r="P74" s="8">
        <v>400</v>
      </c>
      <c r="Q74" s="8">
        <v>400</v>
      </c>
      <c r="R74" s="8">
        <v>400</v>
      </c>
      <c r="S74" s="118">
        <f t="shared" si="10"/>
        <v>4400</v>
      </c>
      <c r="T74" s="60">
        <f t="shared" si="8"/>
        <v>400</v>
      </c>
      <c r="U74" s="61">
        <f t="shared" si="14"/>
        <v>800</v>
      </c>
      <c r="V74" s="61">
        <f t="shared" si="11"/>
        <v>1200</v>
      </c>
      <c r="W74" s="61">
        <f t="shared" si="12"/>
        <v>1200</v>
      </c>
      <c r="X74" s="62">
        <f t="shared" si="13"/>
        <v>1200</v>
      </c>
    </row>
    <row r="75" spans="1:24" x14ac:dyDescent="0.3">
      <c r="A75" s="38">
        <v>70</v>
      </c>
      <c r="B75" s="39" t="s">
        <v>73</v>
      </c>
      <c r="C75" s="34">
        <f>Measles!C75</f>
        <v>275450</v>
      </c>
      <c r="D75" s="34">
        <f>Measles!D75</f>
        <v>11844.349999999999</v>
      </c>
      <c r="E75" s="37">
        <f>(Measles!E75/10)*0.1+(Measles!E75/10)</f>
        <v>2796.5482243117531</v>
      </c>
      <c r="F75" s="139">
        <f t="shared" si="9"/>
        <v>300</v>
      </c>
      <c r="G75" s="8"/>
      <c r="H75" s="8">
        <v>300</v>
      </c>
      <c r="I75" s="8">
        <v>300</v>
      </c>
      <c r="J75" s="8">
        <v>300</v>
      </c>
      <c r="K75" s="8">
        <v>0</v>
      </c>
      <c r="L75" s="8">
        <v>0</v>
      </c>
      <c r="M75" s="8">
        <v>300</v>
      </c>
      <c r="N75" s="8">
        <v>0</v>
      </c>
      <c r="O75" s="8">
        <v>300</v>
      </c>
      <c r="P75" s="8">
        <v>300</v>
      </c>
      <c r="Q75" s="8">
        <v>0</v>
      </c>
      <c r="R75" s="8">
        <v>0</v>
      </c>
      <c r="S75" s="118">
        <f t="shared" si="10"/>
        <v>1800</v>
      </c>
      <c r="T75" s="60">
        <f t="shared" si="8"/>
        <v>300</v>
      </c>
      <c r="U75" s="61">
        <f t="shared" si="14"/>
        <v>600</v>
      </c>
      <c r="V75" s="61">
        <f t="shared" si="11"/>
        <v>300</v>
      </c>
      <c r="W75" s="61">
        <f t="shared" si="12"/>
        <v>600</v>
      </c>
      <c r="X75" s="62">
        <f t="shared" si="13"/>
        <v>300</v>
      </c>
    </row>
    <row r="76" spans="1:24" x14ac:dyDescent="0.3">
      <c r="A76" s="38">
        <v>71</v>
      </c>
      <c r="B76" s="39" t="s">
        <v>74</v>
      </c>
      <c r="C76" s="34">
        <f>Measles!C76</f>
        <v>94573</v>
      </c>
      <c r="D76" s="34">
        <f>Measles!D76</f>
        <v>4066.6389999999997</v>
      </c>
      <c r="E76" s="37">
        <f>(Measles!E76/10)*0.1+(Measles!E76/10)</f>
        <v>960.16683687723867</v>
      </c>
      <c r="F76" s="139">
        <f t="shared" si="9"/>
        <v>100</v>
      </c>
      <c r="G76" s="8"/>
      <c r="H76" s="8">
        <v>100</v>
      </c>
      <c r="I76" s="8">
        <v>100</v>
      </c>
      <c r="J76" s="8">
        <v>100</v>
      </c>
      <c r="K76" s="8">
        <v>100</v>
      </c>
      <c r="L76" s="8">
        <v>100</v>
      </c>
      <c r="M76" s="8">
        <v>100</v>
      </c>
      <c r="N76" s="8">
        <v>100</v>
      </c>
      <c r="O76" s="8">
        <v>100</v>
      </c>
      <c r="P76" s="8">
        <v>100</v>
      </c>
      <c r="Q76" s="8">
        <v>100</v>
      </c>
      <c r="R76" s="8">
        <v>100</v>
      </c>
      <c r="S76" s="118">
        <f t="shared" si="10"/>
        <v>1100</v>
      </c>
      <c r="T76" s="60">
        <f t="shared" si="8"/>
        <v>100</v>
      </c>
      <c r="U76" s="61">
        <f t="shared" si="14"/>
        <v>200</v>
      </c>
      <c r="V76" s="61">
        <f t="shared" si="11"/>
        <v>300</v>
      </c>
      <c r="W76" s="61">
        <f t="shared" si="12"/>
        <v>300</v>
      </c>
      <c r="X76" s="62">
        <f t="shared" si="13"/>
        <v>300</v>
      </c>
    </row>
    <row r="77" spans="1:24" x14ac:dyDescent="0.3">
      <c r="A77" s="38">
        <v>72</v>
      </c>
      <c r="B77" s="39" t="s">
        <v>75</v>
      </c>
      <c r="C77" s="34">
        <f>Measles!C77</f>
        <v>352864</v>
      </c>
      <c r="D77" s="34">
        <f>Measles!D77</f>
        <v>15173.151999999998</v>
      </c>
      <c r="E77" s="37">
        <f>(Measles!E77/10)*0.1+(Measles!E77/10)</f>
        <v>3582.5056911364763</v>
      </c>
      <c r="F77" s="139">
        <f t="shared" si="9"/>
        <v>300</v>
      </c>
      <c r="G77" s="8"/>
      <c r="H77" s="8">
        <v>400</v>
      </c>
      <c r="I77" s="8">
        <v>300</v>
      </c>
      <c r="J77" s="8">
        <v>300</v>
      </c>
      <c r="K77" s="8">
        <v>300</v>
      </c>
      <c r="L77" s="8">
        <v>300</v>
      </c>
      <c r="M77" s="8">
        <v>300</v>
      </c>
      <c r="N77" s="8">
        <v>300</v>
      </c>
      <c r="O77" s="8">
        <v>300</v>
      </c>
      <c r="P77" s="8">
        <v>300</v>
      </c>
      <c r="Q77" s="8">
        <v>0</v>
      </c>
      <c r="R77" s="8">
        <v>300</v>
      </c>
      <c r="S77" s="118">
        <f t="shared" si="10"/>
        <v>3100</v>
      </c>
      <c r="T77" s="60">
        <f t="shared" si="8"/>
        <v>310</v>
      </c>
      <c r="U77" s="61">
        <f t="shared" si="14"/>
        <v>700</v>
      </c>
      <c r="V77" s="61">
        <f t="shared" si="11"/>
        <v>900</v>
      </c>
      <c r="W77" s="61">
        <f t="shared" si="12"/>
        <v>900</v>
      </c>
      <c r="X77" s="62">
        <f t="shared" si="13"/>
        <v>600</v>
      </c>
    </row>
    <row r="78" spans="1:24" x14ac:dyDescent="0.3">
      <c r="A78" s="38">
        <v>73</v>
      </c>
      <c r="B78" s="39" t="s">
        <v>76</v>
      </c>
      <c r="C78" s="34">
        <f>Measles!C78</f>
        <v>186176</v>
      </c>
      <c r="D78" s="34">
        <f>Measles!D78</f>
        <v>8005.5679999999993</v>
      </c>
      <c r="E78" s="37">
        <f>(Measles!E78/10)*0.1+(Measles!E78/10)</f>
        <v>1890.1802948247046</v>
      </c>
      <c r="F78" s="139">
        <f t="shared" si="9"/>
        <v>200</v>
      </c>
      <c r="G78" s="8"/>
      <c r="H78" s="8">
        <v>200</v>
      </c>
      <c r="I78" s="8">
        <v>200</v>
      </c>
      <c r="J78" s="8">
        <v>200</v>
      </c>
      <c r="K78" s="8">
        <v>200</v>
      </c>
      <c r="L78" s="8">
        <v>200</v>
      </c>
      <c r="M78" s="8">
        <v>200</v>
      </c>
      <c r="N78" s="8">
        <v>200</v>
      </c>
      <c r="O78" s="8">
        <v>200</v>
      </c>
      <c r="P78" s="8">
        <v>300</v>
      </c>
      <c r="Q78" s="8">
        <v>200</v>
      </c>
      <c r="R78" s="8">
        <v>200</v>
      </c>
      <c r="S78" s="118">
        <f t="shared" si="10"/>
        <v>2300</v>
      </c>
      <c r="T78" s="60">
        <f t="shared" si="8"/>
        <v>209.09090909090909</v>
      </c>
      <c r="U78" s="61">
        <f t="shared" si="14"/>
        <v>400</v>
      </c>
      <c r="V78" s="61">
        <f t="shared" si="11"/>
        <v>600</v>
      </c>
      <c r="W78" s="61">
        <f t="shared" si="12"/>
        <v>600</v>
      </c>
      <c r="X78" s="62">
        <f t="shared" si="13"/>
        <v>700</v>
      </c>
    </row>
    <row r="79" spans="1:24" x14ac:dyDescent="0.3">
      <c r="A79" s="38">
        <v>74</v>
      </c>
      <c r="B79" s="39" t="s">
        <v>77</v>
      </c>
      <c r="C79" s="34">
        <f>Measles!C79</f>
        <v>296649</v>
      </c>
      <c r="D79" s="34">
        <f>Measles!D79</f>
        <v>12755.906999999999</v>
      </c>
      <c r="E79" s="37">
        <f>(Measles!E79/10)*0.1+(Measles!E79/10)</f>
        <v>3011.7743118310295</v>
      </c>
      <c r="F79" s="139">
        <f t="shared" si="9"/>
        <v>300</v>
      </c>
      <c r="G79" s="8"/>
      <c r="H79" s="8">
        <v>200</v>
      </c>
      <c r="I79" s="8">
        <v>300</v>
      </c>
      <c r="J79" s="8">
        <v>300</v>
      </c>
      <c r="K79" s="8">
        <v>300</v>
      </c>
      <c r="L79" s="8">
        <v>300</v>
      </c>
      <c r="M79" s="8">
        <v>300</v>
      </c>
      <c r="N79" s="8">
        <v>300</v>
      </c>
      <c r="O79" s="8">
        <v>300</v>
      </c>
      <c r="P79" s="8">
        <v>300</v>
      </c>
      <c r="Q79" s="8">
        <v>300</v>
      </c>
      <c r="R79" s="8">
        <v>300</v>
      </c>
      <c r="S79" s="118">
        <f t="shared" si="10"/>
        <v>3200</v>
      </c>
      <c r="T79" s="60">
        <f t="shared" si="8"/>
        <v>290.90909090909093</v>
      </c>
      <c r="U79" s="61">
        <f t="shared" si="14"/>
        <v>500</v>
      </c>
      <c r="V79" s="61">
        <f t="shared" si="11"/>
        <v>900</v>
      </c>
      <c r="W79" s="61">
        <f t="shared" si="12"/>
        <v>900</v>
      </c>
      <c r="X79" s="62">
        <f t="shared" si="13"/>
        <v>900</v>
      </c>
    </row>
    <row r="80" spans="1:24" x14ac:dyDescent="0.3">
      <c r="A80" s="38">
        <v>75</v>
      </c>
      <c r="B80" s="39" t="s">
        <v>78</v>
      </c>
      <c r="C80" s="34">
        <f>Measles!C80</f>
        <v>292951</v>
      </c>
      <c r="D80" s="34">
        <f>Measles!D80</f>
        <v>12596.892999999998</v>
      </c>
      <c r="E80" s="37">
        <f>(Measles!E80/10)*0.1+(Measles!E80/10)</f>
        <v>2974.2298016349691</v>
      </c>
      <c r="F80" s="139">
        <f t="shared" si="9"/>
        <v>300</v>
      </c>
      <c r="G80" s="8"/>
      <c r="H80" s="8">
        <v>400</v>
      </c>
      <c r="I80" s="8">
        <v>300</v>
      </c>
      <c r="J80" s="8">
        <v>300</v>
      </c>
      <c r="K80" s="8">
        <v>300</v>
      </c>
      <c r="L80" s="8">
        <v>300</v>
      </c>
      <c r="M80" s="8">
        <v>300</v>
      </c>
      <c r="N80" s="8">
        <v>300</v>
      </c>
      <c r="O80" s="8">
        <v>300</v>
      </c>
      <c r="P80" s="8">
        <v>300</v>
      </c>
      <c r="Q80" s="8">
        <v>300</v>
      </c>
      <c r="R80" s="8">
        <v>300</v>
      </c>
      <c r="S80" s="118">
        <f t="shared" si="10"/>
        <v>3400</v>
      </c>
      <c r="T80" s="60">
        <f t="shared" si="8"/>
        <v>309.09090909090907</v>
      </c>
      <c r="U80" s="61">
        <f t="shared" si="14"/>
        <v>700</v>
      </c>
      <c r="V80" s="61">
        <f t="shared" si="11"/>
        <v>900</v>
      </c>
      <c r="W80" s="61">
        <f t="shared" si="12"/>
        <v>900</v>
      </c>
      <c r="X80" s="62">
        <f t="shared" si="13"/>
        <v>900</v>
      </c>
    </row>
    <row r="81" spans="1:24" x14ac:dyDescent="0.3">
      <c r="A81" s="38">
        <v>76</v>
      </c>
      <c r="B81" s="39" t="s">
        <v>79</v>
      </c>
      <c r="C81" s="34">
        <f>Measles!C81</f>
        <v>479172</v>
      </c>
      <c r="D81" s="34">
        <f>Measles!D81</f>
        <v>20604.395999999997</v>
      </c>
      <c r="E81" s="37">
        <f>(Measles!E81/10)*0.1+(Measles!E81/10)</f>
        <v>4864.8669658373974</v>
      </c>
      <c r="F81" s="139">
        <f t="shared" si="9"/>
        <v>500</v>
      </c>
      <c r="G81" s="8"/>
      <c r="H81" s="8">
        <v>400</v>
      </c>
      <c r="I81" s="8">
        <v>500</v>
      </c>
      <c r="J81" s="8">
        <v>0</v>
      </c>
      <c r="K81" s="8">
        <v>300</v>
      </c>
      <c r="L81" s="8">
        <v>300</v>
      </c>
      <c r="M81" s="8">
        <v>500</v>
      </c>
      <c r="N81" s="8">
        <v>300</v>
      </c>
      <c r="O81" s="8">
        <v>500</v>
      </c>
      <c r="P81" s="8">
        <v>500</v>
      </c>
      <c r="Q81" s="8">
        <v>500</v>
      </c>
      <c r="R81" s="8">
        <v>500</v>
      </c>
      <c r="S81" s="118">
        <f t="shared" si="10"/>
        <v>4300</v>
      </c>
      <c r="T81" s="60">
        <f t="shared" si="8"/>
        <v>430</v>
      </c>
      <c r="U81" s="61">
        <f t="shared" si="14"/>
        <v>900</v>
      </c>
      <c r="V81" s="61">
        <f t="shared" si="11"/>
        <v>600</v>
      </c>
      <c r="W81" s="61">
        <f t="shared" si="12"/>
        <v>1300</v>
      </c>
      <c r="X81" s="62">
        <f t="shared" si="13"/>
        <v>1500</v>
      </c>
    </row>
    <row r="82" spans="1:24" x14ac:dyDescent="0.3">
      <c r="A82" s="38">
        <v>77</v>
      </c>
      <c r="B82" s="39" t="s">
        <v>80</v>
      </c>
      <c r="C82" s="34">
        <f>Measles!C82</f>
        <v>492804</v>
      </c>
      <c r="D82" s="34">
        <f>Measles!D82</f>
        <v>21190.572</v>
      </c>
      <c r="E82" s="37">
        <f>(Measles!E82/10)*0.1+(Measles!E82/10)</f>
        <v>5003.267929329204</v>
      </c>
      <c r="F82" s="139">
        <f t="shared" si="9"/>
        <v>500</v>
      </c>
      <c r="G82" s="8"/>
      <c r="H82" s="8">
        <v>400</v>
      </c>
      <c r="I82" s="8">
        <v>500</v>
      </c>
      <c r="J82" s="8">
        <v>0</v>
      </c>
      <c r="K82" s="8">
        <v>500</v>
      </c>
      <c r="L82" s="8">
        <v>500</v>
      </c>
      <c r="M82" s="8">
        <v>500</v>
      </c>
      <c r="N82" s="8">
        <v>500</v>
      </c>
      <c r="O82" s="8">
        <v>500</v>
      </c>
      <c r="P82" s="8">
        <v>500</v>
      </c>
      <c r="Q82" s="8">
        <v>500</v>
      </c>
      <c r="R82" s="8">
        <v>500</v>
      </c>
      <c r="S82" s="118">
        <f t="shared" si="10"/>
        <v>4900</v>
      </c>
      <c r="T82" s="60">
        <f t="shared" si="8"/>
        <v>490</v>
      </c>
      <c r="U82" s="61">
        <f t="shared" si="14"/>
        <v>900</v>
      </c>
      <c r="V82" s="61">
        <f t="shared" si="11"/>
        <v>1000</v>
      </c>
      <c r="W82" s="61">
        <f t="shared" si="12"/>
        <v>1500</v>
      </c>
      <c r="X82" s="62">
        <f t="shared" si="13"/>
        <v>1500</v>
      </c>
    </row>
    <row r="83" spans="1:24" x14ac:dyDescent="0.3">
      <c r="A83" s="38">
        <v>78</v>
      </c>
      <c r="B83" s="39" t="s">
        <v>81</v>
      </c>
      <c r="C83" s="34">
        <f>Measles!C83</f>
        <v>474144</v>
      </c>
      <c r="D83" s="34">
        <f>Measles!D83</f>
        <v>20388.191999999999</v>
      </c>
      <c r="E83" s="37">
        <f>(Measles!E83/10)*0.1+(Measles!E83/10)</f>
        <v>4813.8194273663876</v>
      </c>
      <c r="F83" s="139">
        <f t="shared" si="9"/>
        <v>500</v>
      </c>
      <c r="G83" s="8"/>
      <c r="H83" s="8">
        <v>400</v>
      </c>
      <c r="I83" s="8">
        <v>0</v>
      </c>
      <c r="J83" s="8">
        <v>0</v>
      </c>
      <c r="K83" s="8">
        <v>0</v>
      </c>
      <c r="L83" s="8">
        <v>0</v>
      </c>
      <c r="M83" s="8">
        <v>500</v>
      </c>
      <c r="N83" s="8">
        <v>500</v>
      </c>
      <c r="O83" s="8">
        <v>500</v>
      </c>
      <c r="P83" s="8">
        <v>500</v>
      </c>
      <c r="Q83" s="8">
        <v>0</v>
      </c>
      <c r="R83" s="8">
        <v>0</v>
      </c>
      <c r="S83" s="118">
        <f t="shared" si="10"/>
        <v>2400</v>
      </c>
      <c r="T83" s="60">
        <f t="shared" si="8"/>
        <v>480</v>
      </c>
      <c r="U83" s="61">
        <f t="shared" si="14"/>
        <v>400</v>
      </c>
      <c r="V83" s="61">
        <f t="shared" si="11"/>
        <v>0</v>
      </c>
      <c r="W83" s="61">
        <f t="shared" si="12"/>
        <v>1500</v>
      </c>
      <c r="X83" s="62">
        <f t="shared" si="13"/>
        <v>500</v>
      </c>
    </row>
    <row r="84" spans="1:24" x14ac:dyDescent="0.3">
      <c r="A84" s="38">
        <v>79</v>
      </c>
      <c r="B84" s="39" t="s">
        <v>82</v>
      </c>
      <c r="C84" s="34">
        <f>Measles!C84</f>
        <v>185519</v>
      </c>
      <c r="D84" s="34">
        <f>Measles!D84</f>
        <v>7977.3169999999991</v>
      </c>
      <c r="E84" s="37">
        <f>(Measles!E84/10)*0.1+(Measles!E84/10)</f>
        <v>1883.5100019099368</v>
      </c>
      <c r="F84" s="139">
        <f t="shared" si="9"/>
        <v>200</v>
      </c>
      <c r="G84" s="8"/>
      <c r="H84" s="8">
        <v>200</v>
      </c>
      <c r="I84" s="8">
        <v>200</v>
      </c>
      <c r="J84" s="8">
        <v>0</v>
      </c>
      <c r="K84" s="8">
        <v>200</v>
      </c>
      <c r="L84" s="8">
        <v>200</v>
      </c>
      <c r="M84" s="8">
        <v>200</v>
      </c>
      <c r="N84" s="8">
        <v>200</v>
      </c>
      <c r="O84" s="8">
        <v>200</v>
      </c>
      <c r="P84" s="8">
        <v>200</v>
      </c>
      <c r="Q84" s="8">
        <v>200</v>
      </c>
      <c r="R84" s="8">
        <v>200</v>
      </c>
      <c r="S84" s="118">
        <f t="shared" si="10"/>
        <v>2000</v>
      </c>
      <c r="T84" s="60">
        <f t="shared" si="8"/>
        <v>200</v>
      </c>
      <c r="U84" s="61">
        <f t="shared" si="14"/>
        <v>400</v>
      </c>
      <c r="V84" s="61">
        <f t="shared" si="11"/>
        <v>400</v>
      </c>
      <c r="W84" s="61">
        <f t="shared" si="12"/>
        <v>600</v>
      </c>
      <c r="X84" s="62">
        <f t="shared" si="13"/>
        <v>600</v>
      </c>
    </row>
    <row r="85" spans="1:24" x14ac:dyDescent="0.3">
      <c r="A85" s="38">
        <v>80</v>
      </c>
      <c r="B85" s="39" t="s">
        <v>83</v>
      </c>
      <c r="C85" s="34">
        <f>Measles!C85</f>
        <v>331266</v>
      </c>
      <c r="D85" s="34">
        <f>Measles!D85</f>
        <v>14244.437999999998</v>
      </c>
      <c r="E85" s="37">
        <f>(Measles!E85/10)*0.1+(Measles!E85/10)</f>
        <v>3363.2286951347141</v>
      </c>
      <c r="F85" s="139">
        <f t="shared" si="9"/>
        <v>300</v>
      </c>
      <c r="G85" s="8"/>
      <c r="H85" s="8">
        <v>300</v>
      </c>
      <c r="I85" s="8">
        <v>300</v>
      </c>
      <c r="J85" s="8">
        <v>300</v>
      </c>
      <c r="K85" s="8">
        <v>300</v>
      </c>
      <c r="L85" s="8">
        <v>300</v>
      </c>
      <c r="M85" s="8">
        <v>300</v>
      </c>
      <c r="N85" s="8">
        <v>300</v>
      </c>
      <c r="O85" s="8">
        <v>300</v>
      </c>
      <c r="P85" s="8">
        <v>500</v>
      </c>
      <c r="Q85" s="8">
        <v>300</v>
      </c>
      <c r="R85" s="8">
        <v>300</v>
      </c>
      <c r="S85" s="118">
        <f t="shared" si="10"/>
        <v>3500</v>
      </c>
      <c r="T85" s="60">
        <f t="shared" si="8"/>
        <v>318.18181818181819</v>
      </c>
      <c r="U85" s="61">
        <f t="shared" si="14"/>
        <v>600</v>
      </c>
      <c r="V85" s="61">
        <f t="shared" si="11"/>
        <v>900</v>
      </c>
      <c r="W85" s="61">
        <f t="shared" si="12"/>
        <v>900</v>
      </c>
      <c r="X85" s="62">
        <f t="shared" si="13"/>
        <v>1100</v>
      </c>
    </row>
    <row r="86" spans="1:24" x14ac:dyDescent="0.3">
      <c r="A86" s="38">
        <v>81</v>
      </c>
      <c r="B86" s="39" t="s">
        <v>84</v>
      </c>
      <c r="C86" s="34">
        <f>Measles!C86</f>
        <v>104539</v>
      </c>
      <c r="D86" s="34">
        <f>Measles!D86</f>
        <v>4495.1769999999997</v>
      </c>
      <c r="E86" s="37">
        <f>(Measles!E86/10)*0.1+(Measles!E86/10)</f>
        <v>1061.3481750638093</v>
      </c>
      <c r="F86" s="139">
        <f t="shared" si="9"/>
        <v>100</v>
      </c>
      <c r="G86" s="8"/>
      <c r="H86" s="8">
        <v>200</v>
      </c>
      <c r="I86" s="8">
        <v>100</v>
      </c>
      <c r="J86" s="8">
        <v>100</v>
      </c>
      <c r="K86" s="8">
        <v>100</v>
      </c>
      <c r="L86" s="8">
        <v>0</v>
      </c>
      <c r="M86" s="8">
        <v>100</v>
      </c>
      <c r="N86" s="8">
        <v>100</v>
      </c>
      <c r="O86" s="8">
        <v>100</v>
      </c>
      <c r="P86" s="8">
        <v>0</v>
      </c>
      <c r="Q86" s="8">
        <v>100</v>
      </c>
      <c r="R86" s="8">
        <v>100</v>
      </c>
      <c r="S86" s="118">
        <f t="shared" si="10"/>
        <v>1000</v>
      </c>
      <c r="T86" s="60">
        <f t="shared" si="8"/>
        <v>111.11111111111111</v>
      </c>
      <c r="U86" s="61">
        <f t="shared" si="14"/>
        <v>300</v>
      </c>
      <c r="V86" s="61">
        <f t="shared" si="11"/>
        <v>200</v>
      </c>
      <c r="W86" s="61">
        <f t="shared" si="12"/>
        <v>300</v>
      </c>
      <c r="X86" s="62">
        <f t="shared" si="13"/>
        <v>200</v>
      </c>
    </row>
    <row r="87" spans="1:24" x14ac:dyDescent="0.3">
      <c r="A87" s="38">
        <v>82</v>
      </c>
      <c r="B87" s="39" t="s">
        <v>85</v>
      </c>
      <c r="C87" s="34">
        <f>Measles!C87</f>
        <v>137489</v>
      </c>
      <c r="D87" s="34">
        <f>Measles!D87</f>
        <v>5912.0269999999991</v>
      </c>
      <c r="E87" s="37">
        <f>(Measles!E87/10)*0.1+(Measles!E87/10)</f>
        <v>1395.8780860860359</v>
      </c>
      <c r="F87" s="139">
        <f t="shared" si="9"/>
        <v>200</v>
      </c>
      <c r="G87" s="8"/>
      <c r="H87" s="8">
        <v>200</v>
      </c>
      <c r="I87" s="8">
        <v>200</v>
      </c>
      <c r="J87" s="8">
        <v>0</v>
      </c>
      <c r="K87" s="8">
        <v>0</v>
      </c>
      <c r="L87" s="8">
        <v>0</v>
      </c>
      <c r="M87" s="8">
        <v>200</v>
      </c>
      <c r="N87" s="8">
        <v>0</v>
      </c>
      <c r="O87" s="8">
        <v>0</v>
      </c>
      <c r="P87" s="8">
        <v>200</v>
      </c>
      <c r="Q87" s="8">
        <v>200</v>
      </c>
      <c r="R87" s="8">
        <v>100</v>
      </c>
      <c r="S87" s="118">
        <f t="shared" si="10"/>
        <v>1100</v>
      </c>
      <c r="T87" s="60">
        <f t="shared" si="8"/>
        <v>183.33333333333334</v>
      </c>
      <c r="U87" s="61">
        <f t="shared" si="14"/>
        <v>400</v>
      </c>
      <c r="V87" s="61">
        <f t="shared" si="11"/>
        <v>0</v>
      </c>
      <c r="W87" s="61">
        <f t="shared" si="12"/>
        <v>200</v>
      </c>
      <c r="X87" s="62">
        <f t="shared" si="13"/>
        <v>500</v>
      </c>
    </row>
    <row r="88" spans="1:24" x14ac:dyDescent="0.3">
      <c r="A88" s="38">
        <v>83</v>
      </c>
      <c r="B88" s="39" t="s">
        <v>86</v>
      </c>
      <c r="C88" s="34">
        <f>Measles!C88</f>
        <v>251512</v>
      </c>
      <c r="D88" s="34">
        <f>Measles!D88</f>
        <v>10815.016</v>
      </c>
      <c r="E88" s="37">
        <f>(Measles!E88/10)*0.1+(Measles!E88/10)</f>
        <v>2553.5140206683523</v>
      </c>
      <c r="F88" s="139">
        <f t="shared" si="9"/>
        <v>300</v>
      </c>
      <c r="G88" s="8"/>
      <c r="H88" s="8">
        <v>200</v>
      </c>
      <c r="I88" s="8">
        <v>300</v>
      </c>
      <c r="J88" s="8">
        <v>300</v>
      </c>
      <c r="K88" s="8">
        <v>300</v>
      </c>
      <c r="L88" s="8">
        <v>300</v>
      </c>
      <c r="M88" s="8">
        <v>300</v>
      </c>
      <c r="N88" s="8">
        <v>300</v>
      </c>
      <c r="O88" s="8">
        <v>300</v>
      </c>
      <c r="P88" s="8">
        <v>300</v>
      </c>
      <c r="Q88" s="8">
        <v>300</v>
      </c>
      <c r="R88" s="8">
        <v>300</v>
      </c>
      <c r="S88" s="118">
        <f t="shared" si="10"/>
        <v>3200</v>
      </c>
      <c r="T88" s="60">
        <f t="shared" si="8"/>
        <v>290.90909090909093</v>
      </c>
      <c r="U88" s="61">
        <f t="shared" si="14"/>
        <v>500</v>
      </c>
      <c r="V88" s="61">
        <f t="shared" si="11"/>
        <v>900</v>
      </c>
      <c r="W88" s="61">
        <f t="shared" si="12"/>
        <v>900</v>
      </c>
      <c r="X88" s="62">
        <f t="shared" si="13"/>
        <v>900</v>
      </c>
    </row>
    <row r="89" spans="1:24" x14ac:dyDescent="0.3">
      <c r="A89" s="38">
        <v>84</v>
      </c>
      <c r="B89" s="39" t="s">
        <v>87</v>
      </c>
      <c r="C89" s="34">
        <f>Measles!C89</f>
        <v>688819</v>
      </c>
      <c r="D89" s="34">
        <f>Measles!D89</f>
        <v>29619.216999999997</v>
      </c>
      <c r="E89" s="37">
        <f>(Measles!E89/10)*0.1+(Measles!E89/10)</f>
        <v>6993.340175430013</v>
      </c>
      <c r="F89" s="139">
        <f t="shared" si="9"/>
        <v>600</v>
      </c>
      <c r="G89" s="8"/>
      <c r="H89" s="8">
        <v>600</v>
      </c>
      <c r="I89" s="8">
        <v>600</v>
      </c>
      <c r="J89" s="8">
        <v>0</v>
      </c>
      <c r="K89" s="8">
        <v>400</v>
      </c>
      <c r="L89" s="8">
        <v>500</v>
      </c>
      <c r="M89" s="8">
        <v>600</v>
      </c>
      <c r="N89" s="8">
        <v>600</v>
      </c>
      <c r="O89" s="8">
        <v>600</v>
      </c>
      <c r="P89" s="8">
        <v>600</v>
      </c>
      <c r="Q89" s="8">
        <v>0</v>
      </c>
      <c r="R89" s="8">
        <v>0</v>
      </c>
      <c r="S89" s="118">
        <f t="shared" si="10"/>
        <v>4500</v>
      </c>
      <c r="T89" s="60">
        <f t="shared" si="8"/>
        <v>562.5</v>
      </c>
      <c r="U89" s="61">
        <f t="shared" si="14"/>
        <v>1200</v>
      </c>
      <c r="V89" s="61">
        <f t="shared" si="11"/>
        <v>900</v>
      </c>
      <c r="W89" s="61">
        <f t="shared" si="12"/>
        <v>1800</v>
      </c>
      <c r="X89" s="62">
        <f t="shared" si="13"/>
        <v>600</v>
      </c>
    </row>
    <row r="90" spans="1:24" x14ac:dyDescent="0.3">
      <c r="A90" s="38">
        <v>85</v>
      </c>
      <c r="B90" s="39" t="s">
        <v>88</v>
      </c>
      <c r="C90" s="34">
        <f>Measles!C90</f>
        <v>599817</v>
      </c>
      <c r="D90" s="34">
        <f>Measles!D90</f>
        <v>25792.130999999998</v>
      </c>
      <c r="E90" s="37">
        <f>(Measles!E90/10)*0.1+(Measles!E90/10)</f>
        <v>6089.7337675149847</v>
      </c>
      <c r="F90" s="139">
        <f t="shared" si="9"/>
        <v>600</v>
      </c>
      <c r="G90" s="8"/>
      <c r="H90" s="8">
        <v>500</v>
      </c>
      <c r="I90" s="8">
        <v>600</v>
      </c>
      <c r="J90" s="8">
        <v>500</v>
      </c>
      <c r="K90" s="8">
        <v>500</v>
      </c>
      <c r="L90" s="8">
        <v>700</v>
      </c>
      <c r="M90" s="8">
        <v>600</v>
      </c>
      <c r="N90" s="8">
        <v>500</v>
      </c>
      <c r="O90" s="8">
        <v>0</v>
      </c>
      <c r="P90" s="8">
        <v>600</v>
      </c>
      <c r="Q90" s="8">
        <v>0</v>
      </c>
      <c r="R90" s="8">
        <v>500</v>
      </c>
      <c r="S90" s="118">
        <f t="shared" si="10"/>
        <v>5000</v>
      </c>
      <c r="T90" s="60">
        <f t="shared" si="8"/>
        <v>555.55555555555554</v>
      </c>
      <c r="U90" s="61">
        <f t="shared" si="14"/>
        <v>1100</v>
      </c>
      <c r="V90" s="61">
        <f t="shared" si="11"/>
        <v>1700</v>
      </c>
      <c r="W90" s="61">
        <f t="shared" si="12"/>
        <v>1100</v>
      </c>
      <c r="X90" s="62">
        <f t="shared" si="13"/>
        <v>1100</v>
      </c>
    </row>
    <row r="91" spans="1:24" x14ac:dyDescent="0.3">
      <c r="A91" s="38">
        <v>86</v>
      </c>
      <c r="B91" s="39" t="s">
        <v>89</v>
      </c>
      <c r="C91" s="34">
        <f>Measles!C91</f>
        <v>169691</v>
      </c>
      <c r="D91" s="34">
        <f>Measles!D91</f>
        <v>7296.7129999999997</v>
      </c>
      <c r="E91" s="37">
        <f>(Measles!E91/10)*0.1+(Measles!E91/10)</f>
        <v>1722.8138127852087</v>
      </c>
      <c r="F91" s="139">
        <f t="shared" si="9"/>
        <v>200</v>
      </c>
      <c r="G91" s="8"/>
      <c r="H91" s="8">
        <v>200</v>
      </c>
      <c r="I91" s="8">
        <v>200</v>
      </c>
      <c r="J91" s="8">
        <v>200</v>
      </c>
      <c r="K91" s="8">
        <v>200</v>
      </c>
      <c r="L91" s="8">
        <v>200</v>
      </c>
      <c r="M91" s="8">
        <v>200</v>
      </c>
      <c r="N91" s="8">
        <v>0</v>
      </c>
      <c r="O91" s="8">
        <v>200</v>
      </c>
      <c r="P91" s="8">
        <v>200</v>
      </c>
      <c r="Q91" s="8">
        <v>200</v>
      </c>
      <c r="R91" s="8">
        <v>200</v>
      </c>
      <c r="S91" s="118">
        <f t="shared" si="10"/>
        <v>2000</v>
      </c>
      <c r="T91" s="60">
        <f t="shared" si="8"/>
        <v>200</v>
      </c>
      <c r="U91" s="61">
        <f t="shared" si="14"/>
        <v>400</v>
      </c>
      <c r="V91" s="61">
        <f t="shared" si="11"/>
        <v>600</v>
      </c>
      <c r="W91" s="61">
        <f t="shared" si="12"/>
        <v>400</v>
      </c>
      <c r="X91" s="62">
        <f t="shared" si="13"/>
        <v>600</v>
      </c>
    </row>
    <row r="92" spans="1:24" x14ac:dyDescent="0.3">
      <c r="A92" s="38">
        <v>87</v>
      </c>
      <c r="B92" s="39" t="s">
        <v>90</v>
      </c>
      <c r="C92" s="34">
        <f>Measles!C92</f>
        <v>197703</v>
      </c>
      <c r="D92" s="34">
        <f>Measles!D92</f>
        <v>8501.2289999999994</v>
      </c>
      <c r="E92" s="37">
        <f>(Measles!E92/10)*0.1+(Measles!E92/10)</f>
        <v>2007.2099240918731</v>
      </c>
      <c r="F92" s="139">
        <f t="shared" si="9"/>
        <v>200</v>
      </c>
      <c r="G92" s="8"/>
      <c r="H92" s="8">
        <v>200</v>
      </c>
      <c r="I92" s="8">
        <v>200</v>
      </c>
      <c r="J92" s="8">
        <v>200</v>
      </c>
      <c r="K92" s="8">
        <v>200</v>
      </c>
      <c r="L92" s="8">
        <v>200</v>
      </c>
      <c r="M92" s="8">
        <v>200</v>
      </c>
      <c r="N92" s="8">
        <v>200</v>
      </c>
      <c r="O92" s="8">
        <v>200</v>
      </c>
      <c r="P92" s="8">
        <v>200</v>
      </c>
      <c r="Q92" s="8">
        <v>200</v>
      </c>
      <c r="R92" s="8">
        <v>200</v>
      </c>
      <c r="S92" s="118">
        <f t="shared" si="10"/>
        <v>2200</v>
      </c>
      <c r="T92" s="60">
        <f t="shared" si="8"/>
        <v>200</v>
      </c>
      <c r="U92" s="61">
        <f t="shared" si="14"/>
        <v>400</v>
      </c>
      <c r="V92" s="61">
        <f t="shared" si="11"/>
        <v>600</v>
      </c>
      <c r="W92" s="61">
        <f t="shared" si="12"/>
        <v>600</v>
      </c>
      <c r="X92" s="62">
        <f t="shared" si="13"/>
        <v>600</v>
      </c>
    </row>
    <row r="93" spans="1:24" x14ac:dyDescent="0.3">
      <c r="A93" s="38">
        <v>88</v>
      </c>
      <c r="B93" s="39" t="s">
        <v>91</v>
      </c>
      <c r="C93" s="34">
        <f>Measles!C93</f>
        <v>181863</v>
      </c>
      <c r="D93" s="34">
        <f>Measles!D93</f>
        <v>7820.1089999999995</v>
      </c>
      <c r="E93" s="37">
        <f>(Measles!E93/10)*0.1+(Measles!E93/10)</f>
        <v>1846.391903133085</v>
      </c>
      <c r="F93" s="139">
        <f t="shared" si="9"/>
        <v>200</v>
      </c>
      <c r="G93" s="8"/>
      <c r="H93" s="8">
        <v>200</v>
      </c>
      <c r="I93" s="8">
        <v>200</v>
      </c>
      <c r="J93" s="8">
        <v>200</v>
      </c>
      <c r="K93" s="8">
        <v>200</v>
      </c>
      <c r="L93" s="8">
        <v>200</v>
      </c>
      <c r="M93" s="8">
        <v>3000</v>
      </c>
      <c r="N93" s="8">
        <v>200</v>
      </c>
      <c r="O93" s="8">
        <v>200</v>
      </c>
      <c r="P93" s="8">
        <v>200</v>
      </c>
      <c r="Q93" s="8">
        <v>200</v>
      </c>
      <c r="R93" s="8">
        <v>200</v>
      </c>
      <c r="S93" s="118">
        <f t="shared" si="10"/>
        <v>5000</v>
      </c>
      <c r="T93" s="60">
        <f t="shared" si="8"/>
        <v>454.54545454545456</v>
      </c>
      <c r="U93" s="61">
        <f t="shared" si="14"/>
        <v>400</v>
      </c>
      <c r="V93" s="61">
        <f t="shared" si="11"/>
        <v>600</v>
      </c>
      <c r="W93" s="61">
        <f t="shared" si="12"/>
        <v>3400</v>
      </c>
      <c r="X93" s="62">
        <f t="shared" si="13"/>
        <v>600</v>
      </c>
    </row>
    <row r="94" spans="1:24" x14ac:dyDescent="0.3">
      <c r="A94" s="38">
        <v>89</v>
      </c>
      <c r="B94" s="39" t="s">
        <v>127</v>
      </c>
      <c r="C94" s="34">
        <f>Measles!C94</f>
        <v>223229</v>
      </c>
      <c r="D94" s="34">
        <f>Measles!D94</f>
        <v>9598.8469999999998</v>
      </c>
      <c r="E94" s="37">
        <f>(Measles!E94/10)*0.1+(Measles!E94/10)</f>
        <v>2266.366540442506</v>
      </c>
      <c r="F94" s="139">
        <f t="shared" si="9"/>
        <v>200</v>
      </c>
      <c r="G94" s="8"/>
      <c r="H94" s="8">
        <v>200</v>
      </c>
      <c r="I94" s="8">
        <v>200</v>
      </c>
      <c r="J94" s="8">
        <v>0</v>
      </c>
      <c r="K94" s="8">
        <v>200</v>
      </c>
      <c r="L94" s="8">
        <v>0</v>
      </c>
      <c r="M94" s="8">
        <v>200</v>
      </c>
      <c r="N94" s="8">
        <v>200</v>
      </c>
      <c r="O94" s="8">
        <v>200</v>
      </c>
      <c r="P94" s="8">
        <v>200</v>
      </c>
      <c r="Q94" s="8">
        <v>200</v>
      </c>
      <c r="R94" s="8">
        <v>200</v>
      </c>
      <c r="S94" s="118">
        <f t="shared" si="10"/>
        <v>1800</v>
      </c>
      <c r="T94" s="60">
        <f t="shared" si="8"/>
        <v>200</v>
      </c>
      <c r="U94" s="61">
        <f t="shared" si="14"/>
        <v>400</v>
      </c>
      <c r="V94" s="61">
        <f t="shared" si="11"/>
        <v>200</v>
      </c>
      <c r="W94" s="61">
        <f t="shared" si="12"/>
        <v>600</v>
      </c>
      <c r="X94" s="62">
        <f t="shared" si="13"/>
        <v>600</v>
      </c>
    </row>
    <row r="95" spans="1:24" x14ac:dyDescent="0.3">
      <c r="A95" s="38">
        <v>90</v>
      </c>
      <c r="B95" s="39" t="s">
        <v>92</v>
      </c>
      <c r="C95" s="34">
        <f>Measles!C95</f>
        <v>253260</v>
      </c>
      <c r="D95" s="34">
        <f>Measles!D95</f>
        <v>10890.179999999998</v>
      </c>
      <c r="E95" s="37">
        <f>(Measles!E95/10)*0.1+(Measles!E95/10)</f>
        <v>2571.2608578297131</v>
      </c>
      <c r="F95" s="139">
        <f t="shared" si="9"/>
        <v>300</v>
      </c>
      <c r="G95" s="8"/>
      <c r="H95" s="8">
        <v>200</v>
      </c>
      <c r="I95" s="8">
        <v>300</v>
      </c>
      <c r="J95" s="8">
        <v>300</v>
      </c>
      <c r="K95" s="8">
        <v>300</v>
      </c>
      <c r="L95" s="8">
        <v>0</v>
      </c>
      <c r="M95" s="8">
        <v>300</v>
      </c>
      <c r="N95" s="8">
        <v>200</v>
      </c>
      <c r="O95" s="8">
        <v>300</v>
      </c>
      <c r="P95" s="8">
        <v>300</v>
      </c>
      <c r="Q95" s="8">
        <v>300</v>
      </c>
      <c r="R95" s="8">
        <v>300</v>
      </c>
      <c r="S95" s="118">
        <f t="shared" si="10"/>
        <v>2800</v>
      </c>
      <c r="T95" s="60">
        <f t="shared" si="8"/>
        <v>280</v>
      </c>
      <c r="U95" s="61">
        <f t="shared" si="14"/>
        <v>500</v>
      </c>
      <c r="V95" s="61">
        <f t="shared" si="11"/>
        <v>600</v>
      </c>
      <c r="W95" s="61">
        <f t="shared" si="12"/>
        <v>800</v>
      </c>
      <c r="X95" s="62">
        <f t="shared" si="13"/>
        <v>900</v>
      </c>
    </row>
    <row r="96" spans="1:24" x14ac:dyDescent="0.3">
      <c r="A96" s="38">
        <v>91</v>
      </c>
      <c r="B96" s="39" t="s">
        <v>93</v>
      </c>
      <c r="C96" s="34">
        <f>Measles!C96</f>
        <v>145219</v>
      </c>
      <c r="D96" s="34">
        <f>Measles!D96</f>
        <v>6244.4169999999995</v>
      </c>
      <c r="E96" s="37">
        <f>(Measles!E96/10)*0.1+(Measles!E96/10)</f>
        <v>1474.3580925261515</v>
      </c>
      <c r="F96" s="139">
        <f t="shared" si="9"/>
        <v>200</v>
      </c>
      <c r="G96" s="8"/>
      <c r="H96" s="8">
        <v>200</v>
      </c>
      <c r="I96" s="8">
        <v>200</v>
      </c>
      <c r="J96" s="8">
        <v>100</v>
      </c>
      <c r="K96" s="8">
        <v>0</v>
      </c>
      <c r="L96" s="8">
        <v>400</v>
      </c>
      <c r="M96" s="8">
        <v>200</v>
      </c>
      <c r="N96" s="8">
        <v>100</v>
      </c>
      <c r="O96" s="8">
        <v>100</v>
      </c>
      <c r="P96" s="8">
        <v>200</v>
      </c>
      <c r="Q96" s="8">
        <v>0</v>
      </c>
      <c r="R96" s="8">
        <v>0</v>
      </c>
      <c r="S96" s="118">
        <f t="shared" si="10"/>
        <v>1500</v>
      </c>
      <c r="T96" s="60">
        <f t="shared" si="8"/>
        <v>187.5</v>
      </c>
      <c r="U96" s="61">
        <f t="shared" si="14"/>
        <v>400</v>
      </c>
      <c r="V96" s="61">
        <f t="shared" si="11"/>
        <v>500</v>
      </c>
      <c r="W96" s="61">
        <f t="shared" si="12"/>
        <v>400</v>
      </c>
      <c r="X96" s="62">
        <f t="shared" si="13"/>
        <v>200</v>
      </c>
    </row>
    <row r="97" spans="1:24" x14ac:dyDescent="0.3">
      <c r="A97" s="38">
        <v>92</v>
      </c>
      <c r="B97" s="39" t="s">
        <v>94</v>
      </c>
      <c r="C97" s="34">
        <f>Measles!C97</f>
        <v>385220</v>
      </c>
      <c r="D97" s="34">
        <f>Measles!D97</f>
        <v>16564.46</v>
      </c>
      <c r="E97" s="37">
        <f>(Measles!E97/10)*0.1+(Measles!E97/10)</f>
        <v>3911.0049263727487</v>
      </c>
      <c r="F97" s="139">
        <f t="shared" si="9"/>
        <v>400</v>
      </c>
      <c r="G97" s="8"/>
      <c r="H97" s="8">
        <v>300</v>
      </c>
      <c r="I97" s="8">
        <v>400</v>
      </c>
      <c r="J97" s="8">
        <v>400</v>
      </c>
      <c r="K97" s="8">
        <v>400</v>
      </c>
      <c r="L97" s="8">
        <v>400</v>
      </c>
      <c r="M97" s="8">
        <v>400</v>
      </c>
      <c r="N97" s="8">
        <v>400</v>
      </c>
      <c r="O97" s="8">
        <v>400</v>
      </c>
      <c r="P97" s="8">
        <v>400</v>
      </c>
      <c r="Q97" s="8">
        <v>400</v>
      </c>
      <c r="R97" s="8">
        <v>400</v>
      </c>
      <c r="S97" s="118">
        <f t="shared" si="10"/>
        <v>4300</v>
      </c>
      <c r="T97" s="60">
        <f t="shared" si="8"/>
        <v>390.90909090909093</v>
      </c>
      <c r="U97" s="61">
        <f t="shared" si="14"/>
        <v>700</v>
      </c>
      <c r="V97" s="61">
        <f t="shared" si="11"/>
        <v>1200</v>
      </c>
      <c r="W97" s="61">
        <f t="shared" si="12"/>
        <v>1200</v>
      </c>
      <c r="X97" s="62">
        <f t="shared" si="13"/>
        <v>1200</v>
      </c>
    </row>
    <row r="98" spans="1:24" x14ac:dyDescent="0.3">
      <c r="A98" s="38">
        <v>93</v>
      </c>
      <c r="B98" s="39" t="s">
        <v>95</v>
      </c>
      <c r="C98" s="34">
        <f>Measles!C98</f>
        <v>142487</v>
      </c>
      <c r="D98" s="34">
        <f>Measles!D98</f>
        <v>6126.9409999999998</v>
      </c>
      <c r="E98" s="37">
        <f>(Measles!E98/10)*0.1+(Measles!E98/10)</f>
        <v>1446.621044971896</v>
      </c>
      <c r="F98" s="139">
        <f t="shared" si="9"/>
        <v>200</v>
      </c>
      <c r="G98" s="8"/>
      <c r="H98" s="8">
        <v>200</v>
      </c>
      <c r="I98" s="8">
        <v>0</v>
      </c>
      <c r="J98" s="8">
        <v>0</v>
      </c>
      <c r="K98" s="8">
        <v>0</v>
      </c>
      <c r="L98" s="8">
        <v>200</v>
      </c>
      <c r="M98" s="8">
        <v>200</v>
      </c>
      <c r="N98" s="8">
        <v>200</v>
      </c>
      <c r="O98" s="8">
        <v>200</v>
      </c>
      <c r="P98" s="8">
        <v>200</v>
      </c>
      <c r="Q98" s="8">
        <v>0</v>
      </c>
      <c r="R98" s="8">
        <v>200</v>
      </c>
      <c r="S98" s="118">
        <f t="shared" si="10"/>
        <v>1400</v>
      </c>
      <c r="T98" s="60">
        <f t="shared" si="8"/>
        <v>200</v>
      </c>
      <c r="U98" s="61">
        <f t="shared" si="14"/>
        <v>200</v>
      </c>
      <c r="V98" s="61">
        <f t="shared" si="11"/>
        <v>200</v>
      </c>
      <c r="W98" s="61">
        <f t="shared" si="12"/>
        <v>600</v>
      </c>
      <c r="X98" s="62">
        <f t="shared" si="13"/>
        <v>400</v>
      </c>
    </row>
    <row r="99" spans="1:24" x14ac:dyDescent="0.3">
      <c r="A99" s="38">
        <v>94</v>
      </c>
      <c r="B99" s="39" t="s">
        <v>96</v>
      </c>
      <c r="C99" s="34">
        <f>Measles!C99</f>
        <v>66422</v>
      </c>
      <c r="D99" s="34">
        <f>Measles!D99</f>
        <v>2856.1459999999997</v>
      </c>
      <c r="E99" s="37">
        <f>(Measles!E99/10)*0.1+(Measles!E99/10)</f>
        <v>674.35950682604914</v>
      </c>
      <c r="F99" s="139">
        <f t="shared" si="9"/>
        <v>100</v>
      </c>
      <c r="G99" s="8"/>
      <c r="H99" s="8">
        <v>100</v>
      </c>
      <c r="I99" s="8">
        <v>100</v>
      </c>
      <c r="J99" s="8">
        <v>0</v>
      </c>
      <c r="K99" s="8">
        <v>0</v>
      </c>
      <c r="L99" s="8">
        <v>100</v>
      </c>
      <c r="M99" s="8">
        <v>100</v>
      </c>
      <c r="N99" s="8">
        <v>0</v>
      </c>
      <c r="O99" s="8">
        <v>0</v>
      </c>
      <c r="P99" s="8">
        <v>100</v>
      </c>
      <c r="Q99" s="8">
        <v>100</v>
      </c>
      <c r="R99" s="8">
        <v>100</v>
      </c>
      <c r="S99" s="118">
        <f t="shared" si="10"/>
        <v>700</v>
      </c>
      <c r="T99" s="60">
        <f t="shared" si="8"/>
        <v>100</v>
      </c>
      <c r="U99" s="61">
        <f t="shared" si="14"/>
        <v>200</v>
      </c>
      <c r="V99" s="61">
        <f t="shared" si="11"/>
        <v>100</v>
      </c>
      <c r="W99" s="61">
        <f t="shared" si="12"/>
        <v>100</v>
      </c>
      <c r="X99" s="62">
        <f t="shared" si="13"/>
        <v>300</v>
      </c>
    </row>
    <row r="100" spans="1:24" x14ac:dyDescent="0.3">
      <c r="A100" s="38">
        <v>95</v>
      </c>
      <c r="B100" s="39" t="s">
        <v>97</v>
      </c>
      <c r="C100" s="34">
        <f>Measles!C100</f>
        <v>489323</v>
      </c>
      <c r="D100" s="34">
        <f>Measles!D100</f>
        <v>21040.888999999999</v>
      </c>
      <c r="E100" s="37">
        <f>(Measles!E100/10)*0.1+(Measles!E100/10)</f>
        <v>4967.9265447990556</v>
      </c>
      <c r="F100" s="139">
        <f t="shared" si="9"/>
        <v>500</v>
      </c>
      <c r="G100" s="8"/>
      <c r="H100" s="8">
        <v>400</v>
      </c>
      <c r="I100" s="8">
        <v>400</v>
      </c>
      <c r="J100" s="8">
        <v>100</v>
      </c>
      <c r="K100" s="8">
        <v>500</v>
      </c>
      <c r="L100" s="8">
        <v>500</v>
      </c>
      <c r="M100" s="8">
        <v>500</v>
      </c>
      <c r="N100" s="8">
        <v>500</v>
      </c>
      <c r="O100" s="8">
        <v>500</v>
      </c>
      <c r="P100" s="8">
        <v>500</v>
      </c>
      <c r="Q100" s="8">
        <v>500</v>
      </c>
      <c r="R100" s="8">
        <v>500</v>
      </c>
      <c r="S100" s="118">
        <f t="shared" si="10"/>
        <v>4900</v>
      </c>
      <c r="T100" s="60">
        <f t="shared" si="8"/>
        <v>445.45454545454544</v>
      </c>
      <c r="U100" s="61">
        <f t="shared" si="14"/>
        <v>800</v>
      </c>
      <c r="V100" s="61">
        <f t="shared" si="11"/>
        <v>1100</v>
      </c>
      <c r="W100" s="61">
        <f t="shared" si="12"/>
        <v>1500</v>
      </c>
      <c r="X100" s="62">
        <f t="shared" si="13"/>
        <v>1500</v>
      </c>
    </row>
    <row r="101" spans="1:24" x14ac:dyDescent="0.3">
      <c r="A101" s="38">
        <v>96</v>
      </c>
      <c r="B101" s="39" t="s">
        <v>98</v>
      </c>
      <c r="C101" s="34">
        <f>Measles!C101</f>
        <v>128094</v>
      </c>
      <c r="D101" s="34">
        <f>Measles!D101</f>
        <v>5508.0419999999995</v>
      </c>
      <c r="E101" s="37">
        <f>(Measles!E101/10)*0.1+(Measles!E101/10)</f>
        <v>1300.4939126701386</v>
      </c>
      <c r="F101" s="139">
        <f t="shared" si="9"/>
        <v>200</v>
      </c>
      <c r="G101" s="8"/>
      <c r="H101" s="8">
        <v>100</v>
      </c>
      <c r="I101" s="8">
        <v>200</v>
      </c>
      <c r="J101" s="8">
        <v>0</v>
      </c>
      <c r="K101" s="8">
        <v>200</v>
      </c>
      <c r="L101" s="8">
        <v>200</v>
      </c>
      <c r="M101" s="8">
        <v>200</v>
      </c>
      <c r="N101" s="8">
        <v>2000</v>
      </c>
      <c r="O101" s="8">
        <v>0</v>
      </c>
      <c r="P101" s="8">
        <v>200</v>
      </c>
      <c r="Q101" s="8">
        <v>100</v>
      </c>
      <c r="R101" s="8">
        <v>200</v>
      </c>
      <c r="S101" s="118">
        <f t="shared" si="10"/>
        <v>3400</v>
      </c>
      <c r="T101" s="60">
        <f t="shared" si="8"/>
        <v>377.77777777777777</v>
      </c>
      <c r="U101" s="61">
        <f t="shared" si="14"/>
        <v>300</v>
      </c>
      <c r="V101" s="61">
        <f t="shared" si="11"/>
        <v>400</v>
      </c>
      <c r="W101" s="61">
        <f t="shared" si="12"/>
        <v>2200</v>
      </c>
      <c r="X101" s="62">
        <f t="shared" si="13"/>
        <v>500</v>
      </c>
    </row>
    <row r="102" spans="1:24" x14ac:dyDescent="0.3">
      <c r="A102" s="38">
        <v>97</v>
      </c>
      <c r="B102" s="39" t="s">
        <v>99</v>
      </c>
      <c r="C102" s="34">
        <f>Measles!C102</f>
        <v>105617</v>
      </c>
      <c r="D102" s="34">
        <f>Measles!D102</f>
        <v>4541.5309999999999</v>
      </c>
      <c r="E102" s="37">
        <f>(Measles!E102/10)*0.1+(Measles!E102/10)</f>
        <v>1072.2927348235048</v>
      </c>
      <c r="F102" s="139">
        <f t="shared" si="9"/>
        <v>100</v>
      </c>
      <c r="G102" s="8"/>
      <c r="H102" s="8">
        <v>100</v>
      </c>
      <c r="I102" s="8">
        <v>100</v>
      </c>
      <c r="J102" s="8">
        <v>100</v>
      </c>
      <c r="K102" s="8">
        <v>100</v>
      </c>
      <c r="L102" s="8">
        <v>100</v>
      </c>
      <c r="M102" s="8">
        <v>300</v>
      </c>
      <c r="N102" s="8">
        <v>100</v>
      </c>
      <c r="O102" s="8">
        <v>100</v>
      </c>
      <c r="P102" s="8">
        <v>100</v>
      </c>
      <c r="Q102" s="8">
        <v>100</v>
      </c>
      <c r="R102" s="8">
        <v>100</v>
      </c>
      <c r="S102" s="118">
        <f t="shared" si="10"/>
        <v>1300</v>
      </c>
      <c r="T102" s="60">
        <f t="shared" si="8"/>
        <v>118.18181818181819</v>
      </c>
      <c r="U102" s="61">
        <f t="shared" si="14"/>
        <v>200</v>
      </c>
      <c r="V102" s="61">
        <f t="shared" si="11"/>
        <v>300</v>
      </c>
      <c r="W102" s="61">
        <f t="shared" si="12"/>
        <v>500</v>
      </c>
      <c r="X102" s="62">
        <f t="shared" si="13"/>
        <v>300</v>
      </c>
    </row>
    <row r="103" spans="1:24" x14ac:dyDescent="0.3">
      <c r="A103" s="38">
        <v>98</v>
      </c>
      <c r="B103" s="39" t="s">
        <v>100</v>
      </c>
      <c r="C103" s="34">
        <f>Measles!C103</f>
        <v>388011</v>
      </c>
      <c r="D103" s="34">
        <f>Measles!D103</f>
        <v>16684.472999999998</v>
      </c>
      <c r="E103" s="37">
        <f>(Measles!E103/10)*0.1+(Measles!E103/10)</f>
        <v>3939.3409804444636</v>
      </c>
      <c r="F103" s="139">
        <f t="shared" si="9"/>
        <v>400</v>
      </c>
      <c r="G103" s="8"/>
      <c r="H103" s="8">
        <v>400</v>
      </c>
      <c r="I103" s="8">
        <v>300</v>
      </c>
      <c r="J103" s="8">
        <v>200</v>
      </c>
      <c r="K103" s="8">
        <v>200</v>
      </c>
      <c r="L103" s="8">
        <v>200</v>
      </c>
      <c r="M103" s="8">
        <v>400</v>
      </c>
      <c r="N103" s="8">
        <v>3700</v>
      </c>
      <c r="O103" s="8">
        <v>200</v>
      </c>
      <c r="P103" s="8">
        <v>400</v>
      </c>
      <c r="Q103" s="8">
        <v>400</v>
      </c>
      <c r="R103" s="8">
        <v>0</v>
      </c>
      <c r="S103" s="118">
        <f t="shared" si="10"/>
        <v>6400</v>
      </c>
      <c r="T103" s="60">
        <f t="shared" si="8"/>
        <v>640</v>
      </c>
      <c r="U103" s="61">
        <f t="shared" si="14"/>
        <v>700</v>
      </c>
      <c r="V103" s="61">
        <f t="shared" si="11"/>
        <v>600</v>
      </c>
      <c r="W103" s="61">
        <f t="shared" si="12"/>
        <v>4300</v>
      </c>
      <c r="X103" s="62">
        <f t="shared" si="13"/>
        <v>800</v>
      </c>
    </row>
    <row r="104" spans="1:24" x14ac:dyDescent="0.3">
      <c r="A104" s="38">
        <v>99</v>
      </c>
      <c r="B104" s="39" t="s">
        <v>101</v>
      </c>
      <c r="C104" s="34">
        <f>Measles!C104</f>
        <v>183723</v>
      </c>
      <c r="D104" s="34">
        <f>Measles!D104</f>
        <v>7900.088999999999</v>
      </c>
      <c r="E104" s="37">
        <f>(Measles!E104/10)*0.1+(Measles!E104/10)</f>
        <v>1865.2758374123364</v>
      </c>
      <c r="F104" s="139">
        <f t="shared" si="9"/>
        <v>200</v>
      </c>
      <c r="G104" s="8"/>
      <c r="H104" s="8">
        <v>200</v>
      </c>
      <c r="I104" s="8">
        <v>200</v>
      </c>
      <c r="J104" s="8">
        <v>200</v>
      </c>
      <c r="K104" s="8">
        <v>200</v>
      </c>
      <c r="L104" s="8">
        <v>200</v>
      </c>
      <c r="M104" s="8">
        <v>1000</v>
      </c>
      <c r="N104" s="8">
        <v>4300</v>
      </c>
      <c r="O104" s="8">
        <v>200</v>
      </c>
      <c r="P104" s="8">
        <v>200</v>
      </c>
      <c r="Q104" s="8">
        <v>200</v>
      </c>
      <c r="R104" s="8">
        <v>200</v>
      </c>
      <c r="S104" s="118">
        <f t="shared" si="10"/>
        <v>7100</v>
      </c>
      <c r="T104" s="60">
        <f t="shared" si="8"/>
        <v>645.4545454545455</v>
      </c>
      <c r="U104" s="61">
        <f t="shared" si="14"/>
        <v>400</v>
      </c>
      <c r="V104" s="61">
        <f t="shared" si="11"/>
        <v>600</v>
      </c>
      <c r="W104" s="61">
        <f t="shared" si="12"/>
        <v>5500</v>
      </c>
      <c r="X104" s="62">
        <f t="shared" si="13"/>
        <v>600</v>
      </c>
    </row>
    <row r="105" spans="1:24" x14ac:dyDescent="0.3">
      <c r="A105" s="38">
        <v>100</v>
      </c>
      <c r="B105" s="39" t="s">
        <v>102</v>
      </c>
      <c r="C105" s="34">
        <f>Measles!C105</f>
        <v>386074</v>
      </c>
      <c r="D105" s="34">
        <f>Measles!D105</f>
        <v>16601.181999999997</v>
      </c>
      <c r="E105" s="37">
        <f>(Measles!E105/10)*0.1+(Measles!E105/10)</f>
        <v>3919.6752918966617</v>
      </c>
      <c r="F105" s="139">
        <f t="shared" si="9"/>
        <v>400</v>
      </c>
      <c r="G105" s="8"/>
      <c r="H105" s="8">
        <v>300</v>
      </c>
      <c r="I105" s="8">
        <v>0</v>
      </c>
      <c r="J105" s="8">
        <v>400</v>
      </c>
      <c r="K105" s="8">
        <v>400</v>
      </c>
      <c r="L105" s="8">
        <v>0</v>
      </c>
      <c r="M105" s="8">
        <v>400</v>
      </c>
      <c r="N105" s="8">
        <v>400</v>
      </c>
      <c r="O105" s="8">
        <v>300</v>
      </c>
      <c r="P105" s="8">
        <v>500</v>
      </c>
      <c r="Q105" s="8">
        <v>400</v>
      </c>
      <c r="R105" s="8">
        <v>400</v>
      </c>
      <c r="S105" s="118">
        <f t="shared" si="10"/>
        <v>3500</v>
      </c>
      <c r="T105" s="60">
        <f t="shared" si="8"/>
        <v>388.88888888888891</v>
      </c>
      <c r="U105" s="61">
        <f t="shared" si="14"/>
        <v>300</v>
      </c>
      <c r="V105" s="61">
        <f t="shared" si="11"/>
        <v>800</v>
      </c>
      <c r="W105" s="61">
        <f t="shared" si="12"/>
        <v>1100</v>
      </c>
      <c r="X105" s="62">
        <f t="shared" si="13"/>
        <v>1300</v>
      </c>
    </row>
    <row r="106" spans="1:24" x14ac:dyDescent="0.3">
      <c r="A106" s="38">
        <v>101</v>
      </c>
      <c r="B106" s="39" t="s">
        <v>103</v>
      </c>
      <c r="C106" s="34">
        <f>Measles!C106</f>
        <v>518008</v>
      </c>
      <c r="D106" s="34">
        <f>Measles!D106</f>
        <v>22274.343999999997</v>
      </c>
      <c r="E106" s="37">
        <f>(Measles!E106/10)*0.1+(Measles!E106/10)</f>
        <v>5259.1553914659016</v>
      </c>
      <c r="F106" s="139">
        <f t="shared" si="9"/>
        <v>500</v>
      </c>
      <c r="G106" s="8"/>
      <c r="H106" s="8">
        <v>400</v>
      </c>
      <c r="I106" s="8">
        <v>500</v>
      </c>
      <c r="J106" s="8">
        <v>500</v>
      </c>
      <c r="K106" s="8">
        <v>500</v>
      </c>
      <c r="L106" s="8">
        <v>500</v>
      </c>
      <c r="M106" s="8">
        <v>500</v>
      </c>
      <c r="N106" s="8">
        <v>500</v>
      </c>
      <c r="O106" s="8">
        <v>500</v>
      </c>
      <c r="P106" s="8">
        <v>500</v>
      </c>
      <c r="Q106" s="8">
        <v>500</v>
      </c>
      <c r="R106" s="8">
        <v>500</v>
      </c>
      <c r="S106" s="118">
        <f t="shared" si="10"/>
        <v>5400</v>
      </c>
      <c r="T106" s="60">
        <f t="shared" si="8"/>
        <v>490.90909090909093</v>
      </c>
      <c r="U106" s="61">
        <f t="shared" si="14"/>
        <v>900</v>
      </c>
      <c r="V106" s="61">
        <f t="shared" si="11"/>
        <v>1500</v>
      </c>
      <c r="W106" s="61">
        <f t="shared" si="12"/>
        <v>1500</v>
      </c>
      <c r="X106" s="62">
        <f t="shared" si="13"/>
        <v>1500</v>
      </c>
    </row>
    <row r="107" spans="1:24" x14ac:dyDescent="0.3">
      <c r="A107" s="38">
        <v>102</v>
      </c>
      <c r="B107" s="39" t="s">
        <v>104</v>
      </c>
      <c r="C107" s="34">
        <f>Measles!C107</f>
        <v>129283</v>
      </c>
      <c r="D107" s="34">
        <f>Measles!D107</f>
        <v>5559.1689999999999</v>
      </c>
      <c r="E107" s="37">
        <f>(Measles!E107/10)*0.1+(Measles!E107/10)</f>
        <v>1312.5654168948861</v>
      </c>
      <c r="F107" s="139">
        <f t="shared" si="9"/>
        <v>200</v>
      </c>
      <c r="G107" s="8"/>
      <c r="H107" s="8">
        <v>100</v>
      </c>
      <c r="I107" s="8">
        <v>200</v>
      </c>
      <c r="J107" s="8">
        <v>200</v>
      </c>
      <c r="K107" s="8">
        <v>0</v>
      </c>
      <c r="L107" s="8">
        <v>100</v>
      </c>
      <c r="M107" s="8">
        <v>0</v>
      </c>
      <c r="N107" s="8">
        <v>200</v>
      </c>
      <c r="O107" s="8">
        <v>200</v>
      </c>
      <c r="P107" s="8">
        <v>200</v>
      </c>
      <c r="Q107" s="8">
        <v>0</v>
      </c>
      <c r="R107" s="8">
        <v>200</v>
      </c>
      <c r="S107" s="118">
        <f t="shared" si="10"/>
        <v>1400</v>
      </c>
      <c r="T107" s="60">
        <f t="shared" si="8"/>
        <v>175</v>
      </c>
      <c r="U107" s="61">
        <f t="shared" si="14"/>
        <v>300</v>
      </c>
      <c r="V107" s="61">
        <f t="shared" si="11"/>
        <v>300</v>
      </c>
      <c r="W107" s="61">
        <f t="shared" si="12"/>
        <v>400</v>
      </c>
      <c r="X107" s="62">
        <f t="shared" si="13"/>
        <v>400</v>
      </c>
    </row>
    <row r="108" spans="1:24" x14ac:dyDescent="0.3">
      <c r="A108" s="38">
        <v>103</v>
      </c>
      <c r="B108" s="39" t="s">
        <v>105</v>
      </c>
      <c r="C108" s="34">
        <f>Measles!C108</f>
        <v>320567</v>
      </c>
      <c r="D108" s="34">
        <f>Measles!D108</f>
        <v>13784.380999999999</v>
      </c>
      <c r="E108" s="37">
        <f>(Measles!E108/10)*0.1+(Measles!E108/10)</f>
        <v>3254.605462417665</v>
      </c>
      <c r="F108" s="139">
        <f t="shared" si="9"/>
        <v>300</v>
      </c>
      <c r="G108" s="8"/>
      <c r="H108" s="8">
        <v>300</v>
      </c>
      <c r="I108" s="8">
        <v>300</v>
      </c>
      <c r="J108" s="8">
        <v>0</v>
      </c>
      <c r="K108" s="8">
        <v>0</v>
      </c>
      <c r="L108" s="8">
        <v>200</v>
      </c>
      <c r="M108" s="8">
        <v>300</v>
      </c>
      <c r="N108" s="8">
        <v>0</v>
      </c>
      <c r="O108" s="8">
        <v>0</v>
      </c>
      <c r="P108" s="8">
        <v>300</v>
      </c>
      <c r="Q108" s="8">
        <v>0</v>
      </c>
      <c r="R108" s="8">
        <v>300</v>
      </c>
      <c r="S108" s="118">
        <f t="shared" si="10"/>
        <v>1700</v>
      </c>
      <c r="T108" s="60">
        <f t="shared" si="8"/>
        <v>283.33333333333331</v>
      </c>
      <c r="U108" s="61">
        <f t="shared" si="14"/>
        <v>600</v>
      </c>
      <c r="V108" s="61">
        <f t="shared" si="11"/>
        <v>200</v>
      </c>
      <c r="W108" s="61">
        <f t="shared" si="12"/>
        <v>300</v>
      </c>
      <c r="X108" s="62">
        <f t="shared" si="13"/>
        <v>600</v>
      </c>
    </row>
    <row r="109" spans="1:24" x14ac:dyDescent="0.3">
      <c r="A109" s="38">
        <v>104</v>
      </c>
      <c r="B109" s="39" t="s">
        <v>106</v>
      </c>
      <c r="C109" s="34">
        <f>Measles!C109</f>
        <v>252994</v>
      </c>
      <c r="D109" s="34">
        <f>Measles!D109</f>
        <v>10878.741999999998</v>
      </c>
      <c r="E109" s="37">
        <f>(Measles!E109/10)*0.1+(Measles!E109/10)</f>
        <v>2568.5602521747232</v>
      </c>
      <c r="F109" s="139">
        <f t="shared" si="9"/>
        <v>300</v>
      </c>
      <c r="G109" s="8"/>
      <c r="H109" s="8">
        <v>300</v>
      </c>
      <c r="I109" s="8">
        <v>300</v>
      </c>
      <c r="J109" s="8">
        <v>300</v>
      </c>
      <c r="K109" s="8">
        <v>300</v>
      </c>
      <c r="L109" s="8">
        <v>300</v>
      </c>
      <c r="M109" s="8">
        <v>300</v>
      </c>
      <c r="N109" s="8">
        <v>300</v>
      </c>
      <c r="O109" s="8">
        <v>300</v>
      </c>
      <c r="P109" s="8">
        <v>300</v>
      </c>
      <c r="Q109" s="8">
        <v>0</v>
      </c>
      <c r="R109" s="8">
        <v>300</v>
      </c>
      <c r="S109" s="118">
        <f t="shared" si="10"/>
        <v>3000</v>
      </c>
      <c r="T109" s="60">
        <f t="shared" si="8"/>
        <v>300</v>
      </c>
      <c r="U109" s="61">
        <f t="shared" si="14"/>
        <v>600</v>
      </c>
      <c r="V109" s="61">
        <f t="shared" si="11"/>
        <v>900</v>
      </c>
      <c r="W109" s="61">
        <f t="shared" si="12"/>
        <v>900</v>
      </c>
      <c r="X109" s="62">
        <f t="shared" si="13"/>
        <v>600</v>
      </c>
    </row>
    <row r="110" spans="1:24" x14ac:dyDescent="0.3">
      <c r="A110" s="38">
        <v>105</v>
      </c>
      <c r="B110" s="39" t="s">
        <v>107</v>
      </c>
      <c r="C110" s="34">
        <f>Measles!C110</f>
        <v>283630</v>
      </c>
      <c r="D110" s="34">
        <f>Measles!D110</f>
        <v>12196.089999999998</v>
      </c>
      <c r="E110" s="37">
        <f>(Measles!E110/10)*0.1+(Measles!E110/10)</f>
        <v>2879.5969245291067</v>
      </c>
      <c r="F110" s="139">
        <f t="shared" si="9"/>
        <v>300</v>
      </c>
      <c r="G110" s="8"/>
      <c r="H110" s="8">
        <v>200</v>
      </c>
      <c r="I110" s="8">
        <v>0</v>
      </c>
      <c r="J110" s="8">
        <v>0</v>
      </c>
      <c r="K110" s="8">
        <v>0</v>
      </c>
      <c r="L110" s="8">
        <v>0</v>
      </c>
      <c r="M110" s="8">
        <v>300</v>
      </c>
      <c r="N110" s="8">
        <v>300</v>
      </c>
      <c r="O110" s="8">
        <v>200</v>
      </c>
      <c r="P110" s="8">
        <v>300</v>
      </c>
      <c r="Q110" s="8">
        <v>300</v>
      </c>
      <c r="R110" s="8">
        <v>0</v>
      </c>
      <c r="S110" s="118">
        <f t="shared" si="10"/>
        <v>1600</v>
      </c>
      <c r="T110" s="60">
        <f t="shared" si="8"/>
        <v>266.66666666666669</v>
      </c>
      <c r="U110" s="61">
        <f t="shared" si="14"/>
        <v>200</v>
      </c>
      <c r="V110" s="61">
        <f t="shared" si="11"/>
        <v>0</v>
      </c>
      <c r="W110" s="61">
        <f t="shared" si="12"/>
        <v>800</v>
      </c>
      <c r="X110" s="62">
        <f t="shared" si="13"/>
        <v>600</v>
      </c>
    </row>
    <row r="111" spans="1:24" x14ac:dyDescent="0.3">
      <c r="A111" s="38">
        <v>106</v>
      </c>
      <c r="B111" s="39" t="s">
        <v>108</v>
      </c>
      <c r="C111" s="34">
        <f>Measles!C111</f>
        <v>211720</v>
      </c>
      <c r="D111" s="34">
        <f>Measles!D111</f>
        <v>9103.9599999999991</v>
      </c>
      <c r="E111" s="37">
        <f>(Measles!E111/10)*0.1+(Measles!E111/10)</f>
        <v>2149.5196589264269</v>
      </c>
      <c r="F111" s="139">
        <f t="shared" si="9"/>
        <v>200</v>
      </c>
      <c r="G111" s="8"/>
      <c r="H111" s="8">
        <v>200</v>
      </c>
      <c r="I111" s="8">
        <v>0</v>
      </c>
      <c r="J111" s="8">
        <v>0</v>
      </c>
      <c r="K111" s="8">
        <v>0</v>
      </c>
      <c r="L111" s="8">
        <v>200</v>
      </c>
      <c r="M111" s="8">
        <v>200</v>
      </c>
      <c r="N111" s="8">
        <v>0</v>
      </c>
      <c r="O111" s="8">
        <v>0</v>
      </c>
      <c r="P111" s="8">
        <v>200</v>
      </c>
      <c r="Q111" s="8">
        <v>200</v>
      </c>
      <c r="R111" s="8">
        <v>0</v>
      </c>
      <c r="S111" s="118">
        <f t="shared" si="10"/>
        <v>1000</v>
      </c>
      <c r="T111" s="60">
        <f t="shared" si="8"/>
        <v>200</v>
      </c>
      <c r="U111" s="61">
        <f t="shared" si="14"/>
        <v>200</v>
      </c>
      <c r="V111" s="61">
        <f t="shared" si="11"/>
        <v>200</v>
      </c>
      <c r="W111" s="61">
        <f t="shared" si="12"/>
        <v>200</v>
      </c>
      <c r="X111" s="62">
        <f t="shared" si="13"/>
        <v>400</v>
      </c>
    </row>
    <row r="112" spans="1:24" x14ac:dyDescent="0.3">
      <c r="A112" s="38">
        <v>107</v>
      </c>
      <c r="B112" s="39" t="s">
        <v>109</v>
      </c>
      <c r="C112" s="34">
        <f>Measles!C112</f>
        <v>246636</v>
      </c>
      <c r="D112" s="34">
        <f>Measles!D112</f>
        <v>10605.348</v>
      </c>
      <c r="E112" s="37">
        <f>(Measles!E112/10)*0.1+(Measles!E112/10)</f>
        <v>2504.0096854287658</v>
      </c>
      <c r="F112" s="139">
        <f t="shared" si="9"/>
        <v>300</v>
      </c>
      <c r="G112" s="8"/>
      <c r="H112" s="8">
        <v>300</v>
      </c>
      <c r="I112" s="8">
        <v>300</v>
      </c>
      <c r="J112" s="8">
        <v>0</v>
      </c>
      <c r="K112" s="8">
        <v>0</v>
      </c>
      <c r="L112" s="8">
        <v>200</v>
      </c>
      <c r="M112" s="8">
        <v>300</v>
      </c>
      <c r="N112" s="8">
        <v>300</v>
      </c>
      <c r="O112" s="8">
        <v>300</v>
      </c>
      <c r="P112" s="8">
        <v>300</v>
      </c>
      <c r="Q112" s="8">
        <v>300</v>
      </c>
      <c r="R112" s="8">
        <v>300</v>
      </c>
      <c r="S112" s="118">
        <f t="shared" si="10"/>
        <v>2600</v>
      </c>
      <c r="T112" s="60">
        <f t="shared" si="8"/>
        <v>288.88888888888891</v>
      </c>
      <c r="U112" s="61">
        <f t="shared" si="14"/>
        <v>600</v>
      </c>
      <c r="V112" s="61">
        <f t="shared" si="11"/>
        <v>200</v>
      </c>
      <c r="W112" s="61">
        <f t="shared" si="12"/>
        <v>900</v>
      </c>
      <c r="X112" s="62">
        <f t="shared" si="13"/>
        <v>900</v>
      </c>
    </row>
    <row r="113" spans="1:24" x14ac:dyDescent="0.3">
      <c r="A113" s="38">
        <v>108</v>
      </c>
      <c r="B113" s="39" t="s">
        <v>110</v>
      </c>
      <c r="C113" s="34">
        <f>Measles!C113</f>
        <v>297154</v>
      </c>
      <c r="D113" s="34">
        <f>Measles!D113</f>
        <v>12777.621999999999</v>
      </c>
      <c r="E113" s="37">
        <f>(Measles!E113/10)*0.1+(Measles!E113/10)</f>
        <v>3016.9014015143748</v>
      </c>
      <c r="F113" s="139">
        <f t="shared" si="9"/>
        <v>300</v>
      </c>
      <c r="G113" s="8"/>
      <c r="H113" s="8">
        <v>200</v>
      </c>
      <c r="I113" s="8">
        <v>300</v>
      </c>
      <c r="J113" s="8">
        <v>300</v>
      </c>
      <c r="K113" s="8">
        <v>300</v>
      </c>
      <c r="L113" s="8">
        <v>300</v>
      </c>
      <c r="M113" s="8">
        <v>300</v>
      </c>
      <c r="N113" s="8">
        <v>300</v>
      </c>
      <c r="O113" s="8">
        <v>200</v>
      </c>
      <c r="P113" s="8">
        <v>300</v>
      </c>
      <c r="Q113" s="8">
        <v>0</v>
      </c>
      <c r="R113" s="8">
        <v>300</v>
      </c>
      <c r="S113" s="118">
        <f t="shared" si="10"/>
        <v>2800</v>
      </c>
      <c r="T113" s="60">
        <f t="shared" si="8"/>
        <v>280</v>
      </c>
      <c r="U113" s="61">
        <f t="shared" si="14"/>
        <v>500</v>
      </c>
      <c r="V113" s="61">
        <f t="shared" si="11"/>
        <v>900</v>
      </c>
      <c r="W113" s="61">
        <f t="shared" si="12"/>
        <v>800</v>
      </c>
      <c r="X113" s="62">
        <f t="shared" si="13"/>
        <v>600</v>
      </c>
    </row>
    <row r="114" spans="1:24" x14ac:dyDescent="0.3">
      <c r="A114" s="38">
        <v>109</v>
      </c>
      <c r="B114" s="39" t="s">
        <v>111</v>
      </c>
      <c r="C114" s="34">
        <f>Measles!C114</f>
        <v>526378</v>
      </c>
      <c r="D114" s="34">
        <f>Measles!D114</f>
        <v>22634.253999999997</v>
      </c>
      <c r="E114" s="37">
        <f>(Measles!E114/10)*0.1+(Measles!E114/10)</f>
        <v>5344.1330957225327</v>
      </c>
      <c r="F114" s="139">
        <f t="shared" si="9"/>
        <v>500</v>
      </c>
      <c r="G114" s="8"/>
      <c r="H114" s="8">
        <v>400</v>
      </c>
      <c r="I114" s="8">
        <v>500</v>
      </c>
      <c r="J114" s="8">
        <v>0</v>
      </c>
      <c r="K114" s="8">
        <v>500</v>
      </c>
      <c r="L114" s="8">
        <v>500</v>
      </c>
      <c r="M114" s="8">
        <v>500</v>
      </c>
      <c r="N114" s="8">
        <v>500</v>
      </c>
      <c r="O114" s="8">
        <v>500</v>
      </c>
      <c r="P114" s="8">
        <v>1000</v>
      </c>
      <c r="Q114" s="8">
        <v>500</v>
      </c>
      <c r="R114" s="8">
        <v>500</v>
      </c>
      <c r="S114" s="118">
        <f t="shared" si="10"/>
        <v>5400</v>
      </c>
      <c r="T114" s="60">
        <f t="shared" si="8"/>
        <v>540</v>
      </c>
      <c r="U114" s="61">
        <f t="shared" si="14"/>
        <v>900</v>
      </c>
      <c r="V114" s="61">
        <f t="shared" si="11"/>
        <v>1000</v>
      </c>
      <c r="W114" s="61">
        <f t="shared" si="12"/>
        <v>1500</v>
      </c>
      <c r="X114" s="62">
        <f t="shared" si="13"/>
        <v>2000</v>
      </c>
    </row>
    <row r="115" spans="1:24" x14ac:dyDescent="0.3">
      <c r="A115" s="38">
        <v>110</v>
      </c>
      <c r="B115" s="39" t="s">
        <v>112</v>
      </c>
      <c r="C115" s="34">
        <f>Measles!C115</f>
        <v>2007700</v>
      </c>
      <c r="D115" s="34">
        <f>Measles!D115</f>
        <v>86331.099999999991</v>
      </c>
      <c r="E115" s="37">
        <f>(Measles!E115/10)*0.1+(Measles!E115/10)</f>
        <v>20383.481103469618</v>
      </c>
      <c r="F115" s="139">
        <f t="shared" si="9"/>
        <v>1700</v>
      </c>
      <c r="G115" s="8"/>
      <c r="H115" s="8">
        <v>1200</v>
      </c>
      <c r="I115" s="8">
        <v>2800</v>
      </c>
      <c r="J115" s="8">
        <v>6000</v>
      </c>
      <c r="K115" s="8">
        <v>1800</v>
      </c>
      <c r="L115" s="8">
        <v>1100</v>
      </c>
      <c r="M115" s="8">
        <v>100</v>
      </c>
      <c r="N115" s="8">
        <v>1700</v>
      </c>
      <c r="O115" s="8">
        <v>6700</v>
      </c>
      <c r="P115" s="8">
        <v>1700</v>
      </c>
      <c r="Q115" s="8">
        <v>0</v>
      </c>
      <c r="R115" s="8">
        <v>1700</v>
      </c>
      <c r="S115" s="118">
        <f t="shared" si="10"/>
        <v>24800</v>
      </c>
      <c r="T115" s="60">
        <f t="shared" si="8"/>
        <v>2480</v>
      </c>
      <c r="U115" s="61">
        <f t="shared" si="14"/>
        <v>4000</v>
      </c>
      <c r="V115" s="61">
        <f t="shared" si="11"/>
        <v>8900</v>
      </c>
      <c r="W115" s="61">
        <f t="shared" si="12"/>
        <v>8500</v>
      </c>
      <c r="X115" s="62">
        <f t="shared" si="13"/>
        <v>3400</v>
      </c>
    </row>
    <row r="116" spans="1:24" x14ac:dyDescent="0.3">
      <c r="A116" s="38">
        <v>111</v>
      </c>
      <c r="B116" s="39" t="s">
        <v>113</v>
      </c>
      <c r="C116" s="34">
        <f>Measles!C116</f>
        <v>485582</v>
      </c>
      <c r="D116" s="34">
        <f>Measles!D116</f>
        <v>20880.025999999998</v>
      </c>
      <c r="E116" s="37">
        <f>(Measles!E116/10)*0.1+(Measles!E116/10)</f>
        <v>4929.9454705309481</v>
      </c>
      <c r="F116" s="139">
        <f t="shared" si="9"/>
        <v>500</v>
      </c>
      <c r="G116" s="8"/>
      <c r="H116" s="8">
        <v>500</v>
      </c>
      <c r="I116" s="8">
        <v>500</v>
      </c>
      <c r="J116" s="8">
        <v>0</v>
      </c>
      <c r="K116" s="8">
        <v>0</v>
      </c>
      <c r="L116" s="8">
        <v>500</v>
      </c>
      <c r="M116" s="8">
        <v>500</v>
      </c>
      <c r="N116" s="8">
        <v>500</v>
      </c>
      <c r="O116" s="8">
        <v>500</v>
      </c>
      <c r="P116" s="8">
        <v>500</v>
      </c>
      <c r="Q116" s="8">
        <v>500</v>
      </c>
      <c r="R116" s="8">
        <v>500</v>
      </c>
      <c r="S116" s="118">
        <f t="shared" si="10"/>
        <v>4500</v>
      </c>
      <c r="T116" s="60">
        <f t="shared" si="8"/>
        <v>500</v>
      </c>
      <c r="U116" s="61">
        <f t="shared" si="14"/>
        <v>1000</v>
      </c>
      <c r="V116" s="61">
        <f t="shared" si="11"/>
        <v>500</v>
      </c>
      <c r="W116" s="61">
        <f t="shared" si="12"/>
        <v>1500</v>
      </c>
      <c r="X116" s="62">
        <f t="shared" si="13"/>
        <v>1500</v>
      </c>
    </row>
    <row r="117" spans="1:24" ht="17.25" thickBot="1" x14ac:dyDescent="0.35">
      <c r="A117" s="42">
        <v>112</v>
      </c>
      <c r="B117" s="43" t="s">
        <v>114</v>
      </c>
      <c r="C117" s="34">
        <f>Measles!C117</f>
        <v>240368</v>
      </c>
      <c r="D117" s="34">
        <f>Measles!D117</f>
        <v>10335.823999999999</v>
      </c>
      <c r="E117" s="37">
        <f>(Measles!E117/10)*0.1+(Measles!E117/10)</f>
        <v>2440.3728574382553</v>
      </c>
      <c r="F117" s="82">
        <f t="shared" si="9"/>
        <v>300</v>
      </c>
      <c r="G117" s="8"/>
      <c r="H117" s="8">
        <v>200</v>
      </c>
      <c r="I117" s="8">
        <v>300</v>
      </c>
      <c r="J117" s="8">
        <v>100</v>
      </c>
      <c r="K117" s="8">
        <v>200</v>
      </c>
      <c r="L117" s="8">
        <v>300</v>
      </c>
      <c r="M117" s="8">
        <v>300</v>
      </c>
      <c r="N117" s="8">
        <v>300</v>
      </c>
      <c r="O117" s="8">
        <v>300</v>
      </c>
      <c r="P117" s="8">
        <v>300</v>
      </c>
      <c r="Q117" s="8">
        <v>300</v>
      </c>
      <c r="R117" s="8">
        <v>200</v>
      </c>
      <c r="S117" s="119">
        <f t="shared" si="10"/>
        <v>2800</v>
      </c>
      <c r="T117" s="63">
        <f t="shared" si="8"/>
        <v>254.54545454545453</v>
      </c>
      <c r="U117" s="64">
        <f t="shared" si="14"/>
        <v>500</v>
      </c>
      <c r="V117" s="64">
        <f t="shared" si="11"/>
        <v>600</v>
      </c>
      <c r="W117" s="64">
        <f t="shared" si="12"/>
        <v>900</v>
      </c>
      <c r="X117" s="65">
        <f t="shared" si="13"/>
        <v>800</v>
      </c>
    </row>
    <row r="118" spans="1:24" ht="17.25" thickBot="1" x14ac:dyDescent="0.35">
      <c r="A118" s="46"/>
      <c r="B118" s="47"/>
      <c r="C118" s="48">
        <f>SUM(C6:C117)</f>
        <v>34844095</v>
      </c>
      <c r="D118" s="70">
        <f>SUM(D6:D117)</f>
        <v>1498296.0849999995</v>
      </c>
      <c r="E118" s="70">
        <v>344000</v>
      </c>
      <c r="F118" s="50">
        <f>SUM(F6:F117)</f>
        <v>35100</v>
      </c>
      <c r="G118" s="10">
        <f t="shared" ref="G118:R118" si="15">SUM(G6:G117)</f>
        <v>0</v>
      </c>
      <c r="H118" s="11">
        <f t="shared" si="15"/>
        <v>33600</v>
      </c>
      <c r="I118" s="11">
        <f t="shared" si="15"/>
        <v>29600</v>
      </c>
      <c r="J118" s="11">
        <f t="shared" si="15"/>
        <v>23500</v>
      </c>
      <c r="K118" s="11">
        <f t="shared" si="15"/>
        <v>22300</v>
      </c>
      <c r="L118" s="11">
        <f t="shared" si="15"/>
        <v>23700</v>
      </c>
      <c r="M118" s="11">
        <f t="shared" si="15"/>
        <v>36700</v>
      </c>
      <c r="N118" s="11">
        <f>SUM(N6:N117)</f>
        <v>90600</v>
      </c>
      <c r="O118" s="11">
        <f t="shared" si="15"/>
        <v>34900</v>
      </c>
      <c r="P118" s="11">
        <f t="shared" si="15"/>
        <v>36500</v>
      </c>
      <c r="Q118" s="11">
        <f t="shared" si="15"/>
        <v>25900</v>
      </c>
      <c r="R118" s="12">
        <f t="shared" si="15"/>
        <v>28500</v>
      </c>
      <c r="S118" s="66">
        <f>SUM(G118:R118)</f>
        <v>385800</v>
      </c>
      <c r="T118" s="67">
        <f t="shared" si="8"/>
        <v>35072.727272727272</v>
      </c>
      <c r="U118" s="68">
        <f t="shared" si="14"/>
        <v>63200</v>
      </c>
      <c r="V118" s="68">
        <f t="shared" si="11"/>
        <v>69500</v>
      </c>
      <c r="W118" s="68">
        <f t="shared" si="12"/>
        <v>162200</v>
      </c>
      <c r="X118" s="69">
        <f t="shared" si="13"/>
        <v>90900</v>
      </c>
    </row>
    <row r="119" spans="1:24" x14ac:dyDescent="0.3">
      <c r="F119" s="14"/>
    </row>
  </sheetData>
  <mergeCells count="3">
    <mergeCell ref="C4:F4"/>
    <mergeCell ref="G4:R4"/>
    <mergeCell ref="T4:X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BCG</vt:lpstr>
      <vt:lpstr>DPT</vt:lpstr>
      <vt:lpstr>tOPV</vt:lpstr>
      <vt:lpstr>PCV</vt:lpstr>
      <vt:lpstr>Measles</vt:lpstr>
      <vt:lpstr>Tetanus</vt:lpstr>
      <vt:lpstr>Syringe 2ml</vt:lpstr>
      <vt:lpstr>Syringe 0.05ml</vt:lpstr>
      <vt:lpstr>Syringe 5ml</vt:lpstr>
      <vt:lpstr>Syringe 0.5ml</vt:lpstr>
      <vt:lpstr>HPV</vt:lpstr>
      <vt:lpstr>Sheet1</vt:lpstr>
      <vt:lpstr>LPG Feb-June 2015</vt:lpstr>
      <vt:lpstr>SIA VACCINES</vt:lpstr>
      <vt:lpstr>SIA STATIONARY</vt:lpstr>
      <vt:lpstr>Summary</vt:lpstr>
      <vt:lpstr>'SIA VACCINES'!Print_Titles</vt:lpstr>
    </vt:vector>
  </TitlesOfParts>
  <Company>Deftones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</dc:creator>
  <cp:lastModifiedBy>Boston IT</cp:lastModifiedBy>
  <cp:lastPrinted>2015-11-05T10:05:26Z</cp:lastPrinted>
  <dcterms:created xsi:type="dcterms:W3CDTF">2011-03-03T01:03:03Z</dcterms:created>
  <dcterms:modified xsi:type="dcterms:W3CDTF">2016-03-22T13:25:26Z</dcterms:modified>
</cp:coreProperties>
</file>