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My SQL\Loan Data\"/>
    </mc:Choice>
  </mc:AlternateContent>
  <xr:revisionPtr revIDLastSave="0" documentId="13_ncr:1_{62603C97-2A70-4011-9A69-4612321FBC2C}" xr6:coauthVersionLast="47" xr6:coauthVersionMax="47" xr10:uidLastSave="{00000000-0000-0000-0000-000000000000}"/>
  <bookViews>
    <workbookView xWindow="-120" yWindow="-120" windowWidth="29040" windowHeight="15720" xr2:uid="{8C05971A-4B45-45D0-B9FC-2AE4782C80D6}"/>
  </bookViews>
  <sheets>
    <sheet name="DashBoard" sheetId="1" r:id="rId1"/>
    <sheet name="Total Applications" sheetId="12" r:id="rId2"/>
    <sheet name="Total Funded Amount" sheetId="14" r:id="rId3"/>
    <sheet name="Total Recoveries Amount" sheetId="19" r:id="rId4"/>
    <sheet name="Total Recived Principal Amount" sheetId="18" r:id="rId5"/>
    <sheet name="Total recived Interest Amount" sheetId="16" r:id="rId6"/>
    <sheet name="Total Recived Amount CAP+INT" sheetId="15" r:id="rId7"/>
    <sheet name="Total Recived late Fee" sheetId="17" r:id="rId8"/>
    <sheet name="Total Count of Home Ownership" sheetId="13" r:id="rId9"/>
    <sheet name="State wise Count of Loan Applic" sheetId="11" r:id="rId10"/>
    <sheet name="Require Loan Amount" sheetId="10" r:id="rId11"/>
    <sheet name="Month wise issue Loan" sheetId="9" r:id="rId12"/>
    <sheet name="Grade wise Avg Rate of Interest" sheetId="8" r:id="rId13"/>
    <sheet name="Count of Loan Purpose" sheetId="7" r:id="rId14"/>
    <sheet name="Count of Grade" sheetId="6" r:id="rId15"/>
    <sheet name="Count of Duration time Period" sheetId="5" r:id="rId16"/>
    <sheet name="Applicant Gross Income" sheetId="4" r:id="rId17"/>
    <sheet name="All Verification Status of loan" sheetId="3" r:id="rId18"/>
    <sheet name="All Loan Status" sheetId="2" r:id="rId19"/>
  </sheets>
  <definedNames>
    <definedName name="_xlchart.v1.8" hidden="1">'All Loan Status'!$A$2:$A$8</definedName>
    <definedName name="_xlchart.v1.9" hidden="1">'All Loan Status'!$B$2:$B$8</definedName>
    <definedName name="_xlchart.v2.0" hidden="1">'Grade wise Avg Rate of Interest'!$A$2:$A$8</definedName>
    <definedName name="_xlchart.v2.1" hidden="1">'Grade wise Avg Rate of Interest'!$B$2:$B$8</definedName>
    <definedName name="_xlchart.v2.2" hidden="1">'Month wise issue Loan'!$A$2:$A$10</definedName>
    <definedName name="_xlchart.v2.3" hidden="1">'Month wise issue Loan'!$B$2:$B$10</definedName>
    <definedName name="_xlchart.v2.4" hidden="1">'Month wise issue Loan'!$A$2:$A$10</definedName>
    <definedName name="_xlchart.v2.5" hidden="1">'Month wise issue Loan'!$B$2:$B$10</definedName>
    <definedName name="_xlchart.v2.6" hidden="1">'Grade wise Avg Rate of Interest'!$A$2:$A$8</definedName>
    <definedName name="_xlchart.v2.7" hidden="1">'Grade wise Avg Rate of Interest'!$B$2:$B$8</definedName>
    <definedName name="ExternalData_1" localSheetId="18" hidden="1">'All Loan Status'!$A$1:$B$8</definedName>
    <definedName name="ExternalData_10" localSheetId="9" hidden="1">'State wise Count of Loan Applic'!$A$1:$B$51</definedName>
    <definedName name="ExternalData_11" localSheetId="1" hidden="1">'Total Applications'!$A$1:$A$2</definedName>
    <definedName name="ExternalData_12" localSheetId="8" hidden="1">'Total Count of Home Ownership'!$A$1:$B$6</definedName>
    <definedName name="ExternalData_13" localSheetId="2" hidden="1">'Total Funded Amount'!$A$1:$A$2</definedName>
    <definedName name="ExternalData_14" localSheetId="6" hidden="1">'Total Recived Amount CAP+INT'!$A$1:$A$2</definedName>
    <definedName name="ExternalData_15" localSheetId="5" hidden="1">'Total recived Interest Amount'!$A$1:$A$2</definedName>
    <definedName name="ExternalData_16" localSheetId="7" hidden="1">'Total Recived late Fee'!$A$1:$A$2</definedName>
    <definedName name="ExternalData_17" localSheetId="4" hidden="1">'Total Recived Principal Amount'!$A$1:$A$2</definedName>
    <definedName name="ExternalData_18" localSheetId="3" hidden="1">'Total Recoveries Amount'!$A$1:$A$2</definedName>
    <definedName name="ExternalData_2" localSheetId="17" hidden="1">'All Verification Status of loan'!$A$1:$B$4</definedName>
    <definedName name="ExternalData_3" localSheetId="16" hidden="1">'Applicant Gross Income'!$A$1:$G$2</definedName>
    <definedName name="ExternalData_4" localSheetId="15" hidden="1">'Count of Duration time Period'!$A$1:$B$3</definedName>
    <definedName name="ExternalData_5" localSheetId="14" hidden="1">'Count of Grade'!$A$1:$B$8</definedName>
    <definedName name="ExternalData_6" localSheetId="13" hidden="1">'Count of Loan Purpose'!$A$1:$B$14</definedName>
    <definedName name="ExternalData_7" localSheetId="12" hidden="1">'Grade wise Avg Rate of Interest'!$A$1:$B$8</definedName>
    <definedName name="ExternalData_8" localSheetId="11" hidden="1">'Month wise issue Loan'!$A$1:$B$10</definedName>
    <definedName name="ExternalData_9" localSheetId="10" hidden="1">'Require Loan Amount'!$A$1:$D$2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9" l="1"/>
  <c r="C2" i="17"/>
  <c r="C2" i="15"/>
  <c r="C2" i="16"/>
  <c r="C2" i="18"/>
  <c r="C2" i="14"/>
  <c r="C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4F191-EC21-4830-BC90-833E1EAAEE60}" keepAlive="1" name="Query - All Loan Status" description="Connection to the 'All Loan Status' query in the workbook." type="5" refreshedVersion="8" background="1" saveData="1">
    <dbPr connection="Provider=Microsoft.Mashup.OleDb.1;Data Source=$Workbook$;Location=&quot;All Loan Status&quot;;Extended Properties=&quot;&quot;" command="SELECT * FROM [All Loan Status]"/>
  </connection>
  <connection id="2" xr16:uid="{56A90004-2EF5-4720-83EC-23145E7F6E5A}" keepAlive="1" name="Query - All Verification Status of loan Applications" description="Connection to the 'All Verification Status of loan Applications' query in the workbook." type="5" refreshedVersion="8" background="1" saveData="1">
    <dbPr connection="Provider=Microsoft.Mashup.OleDb.1;Data Source=$Workbook$;Location=&quot;All Verification Status of loan Applications&quot;;Extended Properties=&quot;&quot;" command="SELECT * FROM [All Verification Status of loan Applications]"/>
  </connection>
  <connection id="3" xr16:uid="{09A55628-89EE-4FBF-ACFB-1E64E5342AF6}" keepAlive="1" name="Query - Applicant Gross Income" description="Connection to the 'Applicant Gross Income' query in the workbook." type="5" refreshedVersion="8" background="1" saveData="1">
    <dbPr connection="Provider=Microsoft.Mashup.OleDb.1;Data Source=$Workbook$;Location=&quot;Applicant Gross Income&quot;;Extended Properties=&quot;&quot;" command="SELECT * FROM [Applicant Gross Income]"/>
  </connection>
  <connection id="4" xr16:uid="{CB1760E8-F8E3-45B3-AB34-7A8E2F7833EB}" keepAlive="1" name="Query - Count of Duration time Period" description="Connection to the 'Count of Duration time Period' query in the workbook." type="5" refreshedVersion="8" background="1" saveData="1">
    <dbPr connection="Provider=Microsoft.Mashup.OleDb.1;Data Source=$Workbook$;Location=&quot;Count of Duration time Period&quot;;Extended Properties=&quot;&quot;" command="SELECT * FROM [Count of Duration time Period]"/>
  </connection>
  <connection id="5" xr16:uid="{B8069383-40AF-4476-B52A-F0D49442B434}" keepAlive="1" name="Query - Count of Grade" description="Connection to the 'Count of Grade' query in the workbook." type="5" refreshedVersion="8" background="1" saveData="1">
    <dbPr connection="Provider=Microsoft.Mashup.OleDb.1;Data Source=$Workbook$;Location=&quot;Count of Grade&quot;;Extended Properties=&quot;&quot;" command="SELECT * FROM [Count of Grade]"/>
  </connection>
  <connection id="6" xr16:uid="{0616BD30-EEB6-41AA-9477-FF860507BE7F}" keepAlive="1" name="Query - Count of Loan Purpose" description="Connection to the 'Count of Loan Purpose' query in the workbook." type="5" refreshedVersion="8" background="1" saveData="1">
    <dbPr connection="Provider=Microsoft.Mashup.OleDb.1;Data Source=$Workbook$;Location=&quot;Count of Loan Purpose&quot;;Extended Properties=&quot;&quot;" command="SELECT * FROM [Count of Loan Purpose]"/>
  </connection>
  <connection id="7" xr16:uid="{B058E03C-85AF-4647-821F-D1D48FC4461C}" keepAlive="1" name="Query - Grade wise Avg Rate of Interest" description="Connection to the 'Grade wise Avg Rate of Interest' query in the workbook." type="5" refreshedVersion="8" background="1" saveData="1">
    <dbPr connection="Provider=Microsoft.Mashup.OleDb.1;Data Source=$Workbook$;Location=&quot;Grade wise Avg Rate of Interest&quot;;Extended Properties=&quot;&quot;" command="SELECT * FROM [Grade wise Avg Rate of Interest]"/>
  </connection>
  <connection id="8" xr16:uid="{A5ABA1CA-D4A0-4A5B-BE9B-75D20110C0B3}" keepAlive="1" name="Query - Month wise issue Loan" description="Connection to the 'Month wise issue Loan' query in the workbook." type="5" refreshedVersion="8" background="1" saveData="1">
    <dbPr connection="Provider=Microsoft.Mashup.OleDb.1;Data Source=$Workbook$;Location=&quot;Month wise issue Loan&quot;;Extended Properties=&quot;&quot;" command="SELECT * FROM [Month wise issue Loan]"/>
  </connection>
  <connection id="9" xr16:uid="{6E7CCE9F-4018-4495-B99C-03E08E9F2B54}" keepAlive="1" name="Query - Require Loan Amount" description="Connection to the 'Require Loan Amount' query in the workbook." type="5" refreshedVersion="8" background="1" saveData="1">
    <dbPr connection="Provider=Microsoft.Mashup.OleDb.1;Data Source=$Workbook$;Location=&quot;Require Loan Amount&quot;;Extended Properties=&quot;&quot;" command="SELECT * FROM [Require Loan Amount]"/>
  </connection>
  <connection id="10" xr16:uid="{EA86E88A-65D8-4380-8C4B-BDAC159D7C47}" keepAlive="1" name="Query - State wise Count of Loan Application" description="Connection to the 'State wise Count of Loan Application' query in the workbook." type="5" refreshedVersion="8" background="1" saveData="1">
    <dbPr connection="Provider=Microsoft.Mashup.OleDb.1;Data Source=$Workbook$;Location=&quot;State wise Count of Loan Application&quot;;Extended Properties=&quot;&quot;" command="SELECT * FROM [State wise Count of Loan Application]"/>
  </connection>
  <connection id="11" xr16:uid="{154A0F6D-411F-4307-B9D2-E515BA2DE51A}" keepAlive="1" name="Query - Total Applications" description="Connection to the 'Total Applications' query in the workbook." type="5" refreshedVersion="8" background="1" saveData="1">
    <dbPr connection="Provider=Microsoft.Mashup.OleDb.1;Data Source=$Workbook$;Location=&quot;Total Applications&quot;;Extended Properties=&quot;&quot;" command="SELECT * FROM [Total Applications]"/>
  </connection>
  <connection id="12" xr16:uid="{535956F6-2B6D-46E0-9888-4BF1A3C47BC5}" keepAlive="1" name="Query - Total Count of Home Ownership" description="Connection to the 'Total Count of Home Ownership' query in the workbook." type="5" refreshedVersion="8" background="1" saveData="1">
    <dbPr connection="Provider=Microsoft.Mashup.OleDb.1;Data Source=$Workbook$;Location=&quot;Total Count of Home Ownership&quot;;Extended Properties=&quot;&quot;" command="SELECT * FROM [Total Count of Home Ownership]"/>
  </connection>
  <connection id="13" xr16:uid="{61F47224-86F3-40CD-A678-8D9500FF60C9}" keepAlive="1" name="Query - Total Funded Amount" description="Connection to the 'Total Funded Amount' query in the workbook." type="5" refreshedVersion="8" background="1" saveData="1">
    <dbPr connection="Provider=Microsoft.Mashup.OleDb.1;Data Source=$Workbook$;Location=&quot;Total Funded Amount&quot;;Extended Properties=&quot;&quot;" command="SELECT * FROM [Total Funded Amount]"/>
  </connection>
  <connection id="14" xr16:uid="{F1B118F5-4BAB-47D3-B13F-696E13D2E697}" keepAlive="1" name="Query - Total Recived Amount CAP+INT" description="Connection to the 'Total Recived Amount CAP+INT' query in the workbook." type="5" refreshedVersion="8" background="1" saveData="1">
    <dbPr connection="Provider=Microsoft.Mashup.OleDb.1;Data Source=$Workbook$;Location=&quot;Total Recived Amount CAP+INT&quot;;Extended Properties=&quot;&quot;" command="SELECT * FROM [Total Recived Amount CAP+INT]"/>
  </connection>
  <connection id="15" xr16:uid="{060D92F3-5D64-4DD2-AE44-FCB45B0BCC4F}" keepAlive="1" name="Query - Total recived Interest Amount" description="Connection to the 'Total recived Interest Amount' query in the workbook." type="5" refreshedVersion="8" background="1" saveData="1">
    <dbPr connection="Provider=Microsoft.Mashup.OleDb.1;Data Source=$Workbook$;Location=&quot;Total recived Interest Amount&quot;;Extended Properties=&quot;&quot;" command="SELECT * FROM [Total recived Interest Amount]"/>
  </connection>
  <connection id="16" xr16:uid="{A57548DD-AEC5-4571-B92B-60318E1B31AC}" keepAlive="1" name="Query - Total Recived late Fee" description="Connection to the 'Total Recived late Fee' query in the workbook." type="5" refreshedVersion="8" background="1" saveData="1">
    <dbPr connection="Provider=Microsoft.Mashup.OleDb.1;Data Source=$Workbook$;Location=&quot;Total Recived late Fee&quot;;Extended Properties=&quot;&quot;" command="SELECT * FROM [Total Recived late Fee]"/>
  </connection>
  <connection id="17" xr16:uid="{DD341CBE-1295-4FC4-BBE4-70AEE5D2EAAA}" keepAlive="1" name="Query - Total Recived Principal Amount" description="Connection to the 'Total Recived Principal Amount' query in the workbook." type="5" refreshedVersion="8" background="1" saveData="1">
    <dbPr connection="Provider=Microsoft.Mashup.OleDb.1;Data Source=$Workbook$;Location=&quot;Total Recived Principal Amount&quot;;Extended Properties=&quot;&quot;" command="SELECT * FROM [Total Recived Principal Amount]"/>
  </connection>
  <connection id="18" xr16:uid="{1CBBA3F7-0BBA-4119-B1A5-E749EB422347}" keepAlive="1" name="Query - Total Recoveries Amount" description="Connection to the 'Total Recoveries Amount' query in the workbook." type="5" refreshedVersion="8" background="1" saveData="1">
    <dbPr connection="Provider=Microsoft.Mashup.OleDb.1;Data Source=$Workbook$;Location=&quot;Total Recoveries Amount&quot;;Extended Properties=&quot;&quot;" command="SELECT * FROM [Total Recoveries Amount]"/>
  </connection>
</connections>
</file>

<file path=xl/sharedStrings.xml><?xml version="1.0" encoding="utf-8"?>
<sst xmlns="http://schemas.openxmlformats.org/spreadsheetml/2006/main" count="130" uniqueCount="122">
  <si>
    <t>count of loan Status</t>
  </si>
  <si>
    <t>loan_status</t>
  </si>
  <si>
    <t>Current</t>
  </si>
  <si>
    <t>Fully Paid</t>
  </si>
  <si>
    <t>In Grace Period</t>
  </si>
  <si>
    <t>Late (31-120 days)</t>
  </si>
  <si>
    <t>Late (16-30 days)</t>
  </si>
  <si>
    <t>Charged Off</t>
  </si>
  <si>
    <t>Default</t>
  </si>
  <si>
    <t>Count of Verification Status</t>
  </si>
  <si>
    <t>verification_status</t>
  </si>
  <si>
    <t>Not Verified</t>
  </si>
  <si>
    <t>Source Verified</t>
  </si>
  <si>
    <t>Verified</t>
  </si>
  <si>
    <t>&lt; 50K</t>
  </si>
  <si>
    <t>50k - 100K</t>
  </si>
  <si>
    <t>100k - 200k</t>
  </si>
  <si>
    <t>200k - 300k</t>
  </si>
  <si>
    <t>300k - 400k</t>
  </si>
  <si>
    <t>400k - 500k</t>
  </si>
  <si>
    <t>&gt; 600k</t>
  </si>
  <si>
    <t>Count of Term</t>
  </si>
  <si>
    <t>term</t>
  </si>
  <si>
    <t>36 months</t>
  </si>
  <si>
    <t>60 months</t>
  </si>
  <si>
    <t>Count of Grade</t>
  </si>
  <si>
    <t>grade</t>
  </si>
  <si>
    <t>C</t>
  </si>
  <si>
    <t>B</t>
  </si>
  <si>
    <t>A</t>
  </si>
  <si>
    <t>E</t>
  </si>
  <si>
    <t>F</t>
  </si>
  <si>
    <t>D</t>
  </si>
  <si>
    <t>G</t>
  </si>
  <si>
    <t>Count of Loan Purpose</t>
  </si>
  <si>
    <t>purpose</t>
  </si>
  <si>
    <t>credit_card</t>
  </si>
  <si>
    <t>debt_consolidation</t>
  </si>
  <si>
    <t>home_improvement</t>
  </si>
  <si>
    <t>car</t>
  </si>
  <si>
    <t>medical</t>
  </si>
  <si>
    <t>major_purchase</t>
  </si>
  <si>
    <t>vacation</t>
  </si>
  <si>
    <t>house</t>
  </si>
  <si>
    <t>other</t>
  </si>
  <si>
    <t>small_business</t>
  </si>
  <si>
    <t>moving</t>
  </si>
  <si>
    <t>renewable_energy</t>
  </si>
  <si>
    <t>wedding</t>
  </si>
  <si>
    <t>Avg Interest of Rate</t>
  </si>
  <si>
    <t>count of issue Month</t>
  </si>
  <si>
    <t>issue_d</t>
  </si>
  <si>
    <t>&lt;10K</t>
  </si>
  <si>
    <t>10k - 20k</t>
  </si>
  <si>
    <t>20k - 30k</t>
  </si>
  <si>
    <t>&gt;35K</t>
  </si>
  <si>
    <t>Count of Aplications</t>
  </si>
  <si>
    <t>NewYork</t>
  </si>
  <si>
    <t>Massachusetts</t>
  </si>
  <si>
    <t>California</t>
  </si>
  <si>
    <t>Minnesota</t>
  </si>
  <si>
    <t>Pennsylvania</t>
  </si>
  <si>
    <t>Texas</t>
  </si>
  <si>
    <t>NorthCarolina</t>
  </si>
  <si>
    <t>Washington</t>
  </si>
  <si>
    <t>Florida</t>
  </si>
  <si>
    <t>Maryland</t>
  </si>
  <si>
    <t>Arizona</t>
  </si>
  <si>
    <t>Illinois</t>
  </si>
  <si>
    <t>Missouri</t>
  </si>
  <si>
    <t>Georgia</t>
  </si>
  <si>
    <t>NewMexico</t>
  </si>
  <si>
    <t>Delaware</t>
  </si>
  <si>
    <t>NewJersey</t>
  </si>
  <si>
    <t>Michigan</t>
  </si>
  <si>
    <t>Colorado</t>
  </si>
  <si>
    <t>Oregon</t>
  </si>
  <si>
    <t>Ohio</t>
  </si>
  <si>
    <t>Indiana</t>
  </si>
  <si>
    <t>Montana</t>
  </si>
  <si>
    <t>Connecticut</t>
  </si>
  <si>
    <t>Virginia</t>
  </si>
  <si>
    <t>Arkansas</t>
  </si>
  <si>
    <t>Idaho</t>
  </si>
  <si>
    <t>Kansas</t>
  </si>
  <si>
    <t>Louisiana</t>
  </si>
  <si>
    <t>Nevada</t>
  </si>
  <si>
    <t>Alaska</t>
  </si>
  <si>
    <t>Tennessee</t>
  </si>
  <si>
    <t>Wisconsin</t>
  </si>
  <si>
    <t>SouthCarolina</t>
  </si>
  <si>
    <t>Hawaii</t>
  </si>
  <si>
    <t>Oklahoma</t>
  </si>
  <si>
    <t>Alabama</t>
  </si>
  <si>
    <t>Nebraska</t>
  </si>
  <si>
    <t>Utah</t>
  </si>
  <si>
    <t>SouthDakota</t>
  </si>
  <si>
    <t>NorthDakota</t>
  </si>
  <si>
    <t>DistrictofColumbia</t>
  </si>
  <si>
    <t>Kentucky</t>
  </si>
  <si>
    <t>Maine</t>
  </si>
  <si>
    <t>Mississippi</t>
  </si>
  <si>
    <t>NewHampshire</t>
  </si>
  <si>
    <t>Wyoming</t>
  </si>
  <si>
    <t>RhodeIsland</t>
  </si>
  <si>
    <t>Vermont</t>
  </si>
  <si>
    <t>WestVirginia</t>
  </si>
  <si>
    <t>count of Aplications</t>
  </si>
  <si>
    <t>Count of Home Ownership</t>
  </si>
  <si>
    <t>home_ownership</t>
  </si>
  <si>
    <t>OWN</t>
  </si>
  <si>
    <t>MORTGAGE</t>
  </si>
  <si>
    <t>RENT</t>
  </si>
  <si>
    <t>ANY</t>
  </si>
  <si>
    <t>NONE</t>
  </si>
  <si>
    <t>Total Funded Amount</t>
  </si>
  <si>
    <t>Total Recived Payment CAP+INT</t>
  </si>
  <si>
    <t>Total Received Interest Amount</t>
  </si>
  <si>
    <t>Total Recived Late Fee</t>
  </si>
  <si>
    <t>Total Recived Principal Amount</t>
  </si>
  <si>
    <t>Total Recoveries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</si>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</sst>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.00,&quot;K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2" formatCode="mmm/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000.00,&quot;K&quot;"/>
    </dxf>
    <dxf>
      <numFmt numFmtId="164" formatCode="000.00,&quot;K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Types of Home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Count of Home Ownership'!$B$1</c:f>
              <c:strCache>
                <c:ptCount val="1"/>
                <c:pt idx="0">
                  <c:v>Count of Home Ownership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 algn="r"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Count of Home Ownership'!$A$2:$A$6</c:f>
              <c:strCache>
                <c:ptCount val="5"/>
                <c:pt idx="0">
                  <c:v>NONE</c:v>
                </c:pt>
                <c:pt idx="1">
                  <c:v>ANY</c:v>
                </c:pt>
                <c:pt idx="2">
                  <c:v>OWN</c:v>
                </c:pt>
                <c:pt idx="3">
                  <c:v>RENT</c:v>
                </c:pt>
                <c:pt idx="4">
                  <c:v>MORTGAGE</c:v>
                </c:pt>
              </c:strCache>
            </c:strRef>
          </c:cat>
          <c:val>
            <c:numRef>
              <c:f>'Total Count of Home Ownership'!$B$2:$B$6</c:f>
              <c:numCache>
                <c:formatCode>General</c:formatCode>
                <c:ptCount val="5"/>
                <c:pt idx="0">
                  <c:v>3</c:v>
                </c:pt>
                <c:pt idx="1">
                  <c:v>391</c:v>
                </c:pt>
                <c:pt idx="2">
                  <c:v>34309</c:v>
                </c:pt>
                <c:pt idx="3">
                  <c:v>114755</c:v>
                </c:pt>
                <c:pt idx="4">
                  <c:v>143247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6-42BE-AC84-78581F4C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42495"/>
        <c:axId val="1151061568"/>
      </c:barChart>
      <c:catAx>
        <c:axId val="8554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61568"/>
        <c:crosses val="autoZero"/>
        <c:auto val="1"/>
        <c:lblAlgn val="ctr"/>
        <c:lblOffset val="100"/>
        <c:noMultiLvlLbl val="0"/>
      </c:catAx>
      <c:valAx>
        <c:axId val="11510615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wise Count of Loan Applic'!$A$2:$A$51</c:f>
              <c:strCache>
                <c:ptCount val="50"/>
                <c:pt idx="0">
                  <c:v>NewYork</c:v>
                </c:pt>
                <c:pt idx="1">
                  <c:v>Massachusetts</c:v>
                </c:pt>
                <c:pt idx="2">
                  <c:v>California</c:v>
                </c:pt>
                <c:pt idx="3">
                  <c:v>Minnesota</c:v>
                </c:pt>
                <c:pt idx="4">
                  <c:v>Pennsylvania</c:v>
                </c:pt>
                <c:pt idx="5">
                  <c:v>Texas</c:v>
                </c:pt>
                <c:pt idx="6">
                  <c:v>NorthCarolina</c:v>
                </c:pt>
                <c:pt idx="7">
                  <c:v>Washington</c:v>
                </c:pt>
                <c:pt idx="8">
                  <c:v>Florida</c:v>
                </c:pt>
                <c:pt idx="9">
                  <c:v>Maryland</c:v>
                </c:pt>
                <c:pt idx="10">
                  <c:v>Arizona</c:v>
                </c:pt>
                <c:pt idx="11">
                  <c:v>Illinois</c:v>
                </c:pt>
                <c:pt idx="12">
                  <c:v>Missouri</c:v>
                </c:pt>
                <c:pt idx="13">
                  <c:v>Georgia</c:v>
                </c:pt>
                <c:pt idx="14">
                  <c:v>NewMexico</c:v>
                </c:pt>
                <c:pt idx="15">
                  <c:v>Delaware</c:v>
                </c:pt>
                <c:pt idx="16">
                  <c:v>NewJersey</c:v>
                </c:pt>
                <c:pt idx="17">
                  <c:v>Michigan</c:v>
                </c:pt>
                <c:pt idx="18">
                  <c:v>Colorado</c:v>
                </c:pt>
                <c:pt idx="19">
                  <c:v>Oregon</c:v>
                </c:pt>
                <c:pt idx="20">
                  <c:v>Ohio</c:v>
                </c:pt>
                <c:pt idx="21">
                  <c:v>Indiana</c:v>
                </c:pt>
                <c:pt idx="22">
                  <c:v>Montana</c:v>
                </c:pt>
                <c:pt idx="23">
                  <c:v>Connecticut</c:v>
                </c:pt>
                <c:pt idx="24">
                  <c:v>Virginia</c:v>
                </c:pt>
                <c:pt idx="25">
                  <c:v>Arkansas</c:v>
                </c:pt>
                <c:pt idx="26">
                  <c:v>Idaho</c:v>
                </c:pt>
                <c:pt idx="27">
                  <c:v>Kansas</c:v>
                </c:pt>
                <c:pt idx="28">
                  <c:v>Louisiana</c:v>
                </c:pt>
                <c:pt idx="29">
                  <c:v>Nevada</c:v>
                </c:pt>
                <c:pt idx="30">
                  <c:v>Alaska</c:v>
                </c:pt>
                <c:pt idx="31">
                  <c:v>Tennessee</c:v>
                </c:pt>
                <c:pt idx="32">
                  <c:v>Wisconsin</c:v>
                </c:pt>
                <c:pt idx="33">
                  <c:v>SouthCarolina</c:v>
                </c:pt>
                <c:pt idx="34">
                  <c:v>Hawaii</c:v>
                </c:pt>
                <c:pt idx="35">
                  <c:v>Oklahoma</c:v>
                </c:pt>
                <c:pt idx="36">
                  <c:v>Alabama</c:v>
                </c:pt>
                <c:pt idx="37">
                  <c:v>Nebraska</c:v>
                </c:pt>
                <c:pt idx="38">
                  <c:v>Utah</c:v>
                </c:pt>
                <c:pt idx="39">
                  <c:v>SouthDakota</c:v>
                </c:pt>
                <c:pt idx="40">
                  <c:v>NorthDakota</c:v>
                </c:pt>
                <c:pt idx="41">
                  <c:v>DistrictofColumbia</c:v>
                </c:pt>
                <c:pt idx="42">
                  <c:v>Kentucky</c:v>
                </c:pt>
                <c:pt idx="43">
                  <c:v>Maine</c:v>
                </c:pt>
                <c:pt idx="44">
                  <c:v>Mississippi</c:v>
                </c:pt>
                <c:pt idx="45">
                  <c:v>NewHampshire</c:v>
                </c:pt>
                <c:pt idx="46">
                  <c:v>Wyoming</c:v>
                </c:pt>
                <c:pt idx="47">
                  <c:v>RhodeIsland</c:v>
                </c:pt>
                <c:pt idx="48">
                  <c:v>Vermont</c:v>
                </c:pt>
                <c:pt idx="49">
                  <c:v>WestVirginia</c:v>
                </c:pt>
              </c:strCache>
            </c:strRef>
          </c:cat>
          <c:val>
            <c:numRef>
              <c:f>'State wise Count of Loan Applic'!$B$2:$B$51</c:f>
              <c:numCache>
                <c:formatCode>General</c:formatCode>
                <c:ptCount val="50"/>
                <c:pt idx="0">
                  <c:v>24785</c:v>
                </c:pt>
                <c:pt idx="1">
                  <c:v>6784</c:v>
                </c:pt>
                <c:pt idx="2">
                  <c:v>39292</c:v>
                </c:pt>
                <c:pt idx="3">
                  <c:v>5168</c:v>
                </c:pt>
                <c:pt idx="4">
                  <c:v>10192</c:v>
                </c:pt>
                <c:pt idx="5">
                  <c:v>24881</c:v>
                </c:pt>
                <c:pt idx="6">
                  <c:v>8062</c:v>
                </c:pt>
                <c:pt idx="7">
                  <c:v>5910</c:v>
                </c:pt>
                <c:pt idx="8">
                  <c:v>21165</c:v>
                </c:pt>
                <c:pt idx="9">
                  <c:v>7174</c:v>
                </c:pt>
                <c:pt idx="10">
                  <c:v>6952</c:v>
                </c:pt>
                <c:pt idx="11">
                  <c:v>11851</c:v>
                </c:pt>
                <c:pt idx="12">
                  <c:v>4569</c:v>
                </c:pt>
                <c:pt idx="13">
                  <c:v>9357</c:v>
                </c:pt>
                <c:pt idx="14">
                  <c:v>1383</c:v>
                </c:pt>
                <c:pt idx="15">
                  <c:v>820</c:v>
                </c:pt>
                <c:pt idx="16">
                  <c:v>10915</c:v>
                </c:pt>
                <c:pt idx="17">
                  <c:v>7652</c:v>
                </c:pt>
                <c:pt idx="18">
                  <c:v>6165</c:v>
                </c:pt>
                <c:pt idx="19">
                  <c:v>3398</c:v>
                </c:pt>
                <c:pt idx="20">
                  <c:v>9772</c:v>
                </c:pt>
                <c:pt idx="21">
                  <c:v>5109</c:v>
                </c:pt>
                <c:pt idx="22">
                  <c:v>796</c:v>
                </c:pt>
                <c:pt idx="23">
                  <c:v>4935</c:v>
                </c:pt>
                <c:pt idx="24">
                  <c:v>8080</c:v>
                </c:pt>
                <c:pt idx="25">
                  <c:v>2185</c:v>
                </c:pt>
                <c:pt idx="26">
                  <c:v>821</c:v>
                </c:pt>
                <c:pt idx="27">
                  <c:v>2322</c:v>
                </c:pt>
                <c:pt idx="28">
                  <c:v>3223</c:v>
                </c:pt>
                <c:pt idx="29">
                  <c:v>4140</c:v>
                </c:pt>
                <c:pt idx="30">
                  <c:v>669</c:v>
                </c:pt>
                <c:pt idx="31">
                  <c:v>4712</c:v>
                </c:pt>
                <c:pt idx="32">
                  <c:v>3860</c:v>
                </c:pt>
                <c:pt idx="33">
                  <c:v>3605</c:v>
                </c:pt>
                <c:pt idx="34">
                  <c:v>1374</c:v>
                </c:pt>
                <c:pt idx="35">
                  <c:v>2600</c:v>
                </c:pt>
                <c:pt idx="36">
                  <c:v>3404</c:v>
                </c:pt>
                <c:pt idx="37">
                  <c:v>1422</c:v>
                </c:pt>
                <c:pt idx="38">
                  <c:v>1838</c:v>
                </c:pt>
                <c:pt idx="39">
                  <c:v>553</c:v>
                </c:pt>
                <c:pt idx="40">
                  <c:v>626</c:v>
                </c:pt>
                <c:pt idx="41">
                  <c:v>671</c:v>
                </c:pt>
                <c:pt idx="42">
                  <c:v>2751</c:v>
                </c:pt>
                <c:pt idx="43">
                  <c:v>878</c:v>
                </c:pt>
                <c:pt idx="44">
                  <c:v>1838</c:v>
                </c:pt>
                <c:pt idx="45">
                  <c:v>1455</c:v>
                </c:pt>
                <c:pt idx="46">
                  <c:v>573</c:v>
                </c:pt>
                <c:pt idx="47">
                  <c:v>1360</c:v>
                </c:pt>
                <c:pt idx="48">
                  <c:v>655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4B9-89E9-E46427BC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79583"/>
        <c:axId val="1889992336"/>
      </c:lineChart>
      <c:catAx>
        <c:axId val="2815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92336"/>
        <c:crosses val="autoZero"/>
        <c:auto val="1"/>
        <c:lblAlgn val="ctr"/>
        <c:lblOffset val="100"/>
        <c:noMultiLvlLbl val="0"/>
      </c:catAx>
      <c:valAx>
        <c:axId val="18899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'Require Loan Amount'!$A$1:$D$1</c:f>
              <c:strCache>
                <c:ptCount val="4"/>
                <c:pt idx="0">
                  <c:v>&lt;10K</c:v>
                </c:pt>
                <c:pt idx="1">
                  <c:v>10k - 20k</c:v>
                </c:pt>
                <c:pt idx="2">
                  <c:v>20k - 30k</c:v>
                </c:pt>
                <c:pt idx="3">
                  <c:v>&gt;35K</c:v>
                </c:pt>
              </c:strCache>
            </c:strRef>
          </c:cat>
          <c:val>
            <c:numRef>
              <c:f>'Require Loan Amount'!$A$2:$D$2</c:f>
              <c:numCache>
                <c:formatCode>General</c:formatCode>
                <c:ptCount val="4"/>
                <c:pt idx="0">
                  <c:v>102911</c:v>
                </c:pt>
                <c:pt idx="1">
                  <c:v>109256</c:v>
                </c:pt>
                <c:pt idx="2">
                  <c:v>50376</c:v>
                </c:pt>
                <c:pt idx="3">
                  <c:v>30162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F-47A0-97B7-97C0A3C2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08431"/>
        <c:axId val="277862687"/>
      </c:barChart>
      <c:catAx>
        <c:axId val="8510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2687"/>
        <c:crosses val="autoZero"/>
        <c:auto val="1"/>
        <c:lblAlgn val="ctr"/>
        <c:lblOffset val="100"/>
        <c:noMultiLvlLbl val="0"/>
      </c:catAx>
      <c:valAx>
        <c:axId val="2778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Grade'!$A$2:$A$8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</c:strCache>
            </c:strRef>
          </c:cat>
          <c:val>
            <c:numRef>
              <c:f>'Count of Grade'!$B$2:$B$8</c:f>
              <c:numCache>
                <c:formatCode>General</c:formatCode>
                <c:ptCount val="7"/>
                <c:pt idx="0">
                  <c:v>1803</c:v>
                </c:pt>
                <c:pt idx="1">
                  <c:v>5507</c:v>
                </c:pt>
                <c:pt idx="2">
                  <c:v>14866</c:v>
                </c:pt>
                <c:pt idx="3">
                  <c:v>37277</c:v>
                </c:pt>
                <c:pt idx="4">
                  <c:v>43088</c:v>
                </c:pt>
                <c:pt idx="5">
                  <c:v>90120</c:v>
                </c:pt>
                <c:pt idx="6">
                  <c:v>100044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45B5-944F-CC6D5762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8271"/>
        <c:axId val="73986991"/>
      </c:barChart>
      <c:catAx>
        <c:axId val="8508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6991"/>
        <c:crosses val="autoZero"/>
        <c:auto val="1"/>
        <c:lblAlgn val="ctr"/>
        <c:lblOffset val="100"/>
        <c:noMultiLvlLbl val="0"/>
      </c:catAx>
      <c:valAx>
        <c:axId val="739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 of Duration time Period'!$B$1</c:f>
              <c:strCache>
                <c:ptCount val="1"/>
                <c:pt idx="0">
                  <c:v>Count of Term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A-4DAE-B018-B97D94B326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A-4DAE-B018-B97D94B3260F}"/>
              </c:ext>
            </c:extLst>
          </c:dPt>
          <c:cat>
            <c:strRef>
              <c:f>'Count of Duration time Period'!$A$2:$A$3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'Count of Duration time Period'!$B$2:$B$3</c:f>
              <c:numCache>
                <c:formatCode>General</c:formatCode>
                <c:ptCount val="2"/>
                <c:pt idx="0">
                  <c:v>217162</c:v>
                </c:pt>
                <c:pt idx="1">
                  <c:v>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C-49FA-81D6-5B742F2E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'Applicant Gross Income'!$A$1:$G$1</c:f>
              <c:strCache>
                <c:ptCount val="7"/>
                <c:pt idx="0">
                  <c:v>&lt; 50K</c:v>
                </c:pt>
                <c:pt idx="1">
                  <c:v>50k - 100K</c:v>
                </c:pt>
                <c:pt idx="2">
                  <c:v>100k - 200k</c:v>
                </c:pt>
                <c:pt idx="3">
                  <c:v>200k - 300k</c:v>
                </c:pt>
                <c:pt idx="4">
                  <c:v>300k - 400k</c:v>
                </c:pt>
                <c:pt idx="5">
                  <c:v>400k - 500k</c:v>
                </c:pt>
                <c:pt idx="6">
                  <c:v>&gt; 600k</c:v>
                </c:pt>
              </c:strCache>
            </c:strRef>
          </c:cat>
          <c:val>
            <c:numRef>
              <c:f>'Applicant Gross Income'!$A$2:$G$2</c:f>
              <c:numCache>
                <c:formatCode>General</c:formatCode>
                <c:ptCount val="7"/>
                <c:pt idx="0">
                  <c:v>292144</c:v>
                </c:pt>
                <c:pt idx="1">
                  <c:v>63038</c:v>
                </c:pt>
                <c:pt idx="2">
                  <c:v>60047</c:v>
                </c:pt>
                <c:pt idx="3">
                  <c:v>2189</c:v>
                </c:pt>
                <c:pt idx="4">
                  <c:v>934</c:v>
                </c:pt>
                <c:pt idx="5">
                  <c:v>589</c:v>
                </c:pt>
                <c:pt idx="6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417E-B9CA-C1FCE30A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587743"/>
        <c:axId val="272750751"/>
      </c:barChart>
      <c:catAx>
        <c:axId val="28158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50751"/>
        <c:crosses val="autoZero"/>
        <c:auto val="1"/>
        <c:lblAlgn val="ctr"/>
        <c:lblOffset val="100"/>
        <c:noMultiLvlLbl val="0"/>
      </c:catAx>
      <c:valAx>
        <c:axId val="27275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8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Verification Status of loan'!$B$1</c:f>
              <c:strCache>
                <c:ptCount val="1"/>
                <c:pt idx="0">
                  <c:v>Count of Verification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Verification Status of loan'!$A$2:$A$4</c:f>
              <c:strCache>
                <c:ptCount val="3"/>
                <c:pt idx="0">
                  <c:v>Not Verified</c:v>
                </c:pt>
                <c:pt idx="1">
                  <c:v>Source Verified</c:v>
                </c:pt>
                <c:pt idx="2">
                  <c:v>Verified</c:v>
                </c:pt>
              </c:strCache>
            </c:strRef>
          </c:cat>
          <c:val>
            <c:numRef>
              <c:f>'All Verification Status of loan'!$B$2:$B$4</c:f>
              <c:numCache>
                <c:formatCode>General</c:formatCode>
                <c:ptCount val="3"/>
                <c:pt idx="0">
                  <c:v>93487</c:v>
                </c:pt>
                <c:pt idx="1">
                  <c:v>116056</c:v>
                </c:pt>
                <c:pt idx="2">
                  <c:v>83162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C-4627-B234-71E55BCE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44415"/>
        <c:axId val="73989471"/>
      </c:barChart>
      <c:catAx>
        <c:axId val="8554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471"/>
        <c:crosses val="autoZero"/>
        <c:auto val="1"/>
        <c:lblAlgn val="ctr"/>
        <c:lblOffset val="100"/>
        <c:noMultiLvlLbl val="0"/>
      </c:catAx>
      <c:valAx>
        <c:axId val="739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State wise Count of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wise Count of Loan Applic'!$A$2:$A$51</c:f>
              <c:strCache>
                <c:ptCount val="50"/>
                <c:pt idx="0">
                  <c:v>NewYork</c:v>
                </c:pt>
                <c:pt idx="1">
                  <c:v>Massachusetts</c:v>
                </c:pt>
                <c:pt idx="2">
                  <c:v>California</c:v>
                </c:pt>
                <c:pt idx="3">
                  <c:v>Minnesota</c:v>
                </c:pt>
                <c:pt idx="4">
                  <c:v>Pennsylvania</c:v>
                </c:pt>
                <c:pt idx="5">
                  <c:v>Texas</c:v>
                </c:pt>
                <c:pt idx="6">
                  <c:v>NorthCarolina</c:v>
                </c:pt>
                <c:pt idx="7">
                  <c:v>Washington</c:v>
                </c:pt>
                <c:pt idx="8">
                  <c:v>Florida</c:v>
                </c:pt>
                <c:pt idx="9">
                  <c:v>Maryland</c:v>
                </c:pt>
                <c:pt idx="10">
                  <c:v>Arizona</c:v>
                </c:pt>
                <c:pt idx="11">
                  <c:v>Illinois</c:v>
                </c:pt>
                <c:pt idx="12">
                  <c:v>Missouri</c:v>
                </c:pt>
                <c:pt idx="13">
                  <c:v>Georgia</c:v>
                </c:pt>
                <c:pt idx="14">
                  <c:v>NewMexico</c:v>
                </c:pt>
                <c:pt idx="15">
                  <c:v>Delaware</c:v>
                </c:pt>
                <c:pt idx="16">
                  <c:v>NewJersey</c:v>
                </c:pt>
                <c:pt idx="17">
                  <c:v>Michigan</c:v>
                </c:pt>
                <c:pt idx="18">
                  <c:v>Colorado</c:v>
                </c:pt>
                <c:pt idx="19">
                  <c:v>Oregon</c:v>
                </c:pt>
                <c:pt idx="20">
                  <c:v>Ohio</c:v>
                </c:pt>
                <c:pt idx="21">
                  <c:v>Indiana</c:v>
                </c:pt>
                <c:pt idx="22">
                  <c:v>Montana</c:v>
                </c:pt>
                <c:pt idx="23">
                  <c:v>Connecticut</c:v>
                </c:pt>
                <c:pt idx="24">
                  <c:v>Virginia</c:v>
                </c:pt>
                <c:pt idx="25">
                  <c:v>Arkansas</c:v>
                </c:pt>
                <c:pt idx="26">
                  <c:v>Idaho</c:v>
                </c:pt>
                <c:pt idx="27">
                  <c:v>Kansas</c:v>
                </c:pt>
                <c:pt idx="28">
                  <c:v>Louisiana</c:v>
                </c:pt>
                <c:pt idx="29">
                  <c:v>Nevada</c:v>
                </c:pt>
                <c:pt idx="30">
                  <c:v>Alaska</c:v>
                </c:pt>
                <c:pt idx="31">
                  <c:v>Tennessee</c:v>
                </c:pt>
                <c:pt idx="32">
                  <c:v>Wisconsin</c:v>
                </c:pt>
                <c:pt idx="33">
                  <c:v>SouthCarolina</c:v>
                </c:pt>
                <c:pt idx="34">
                  <c:v>Hawaii</c:v>
                </c:pt>
                <c:pt idx="35">
                  <c:v>Oklahoma</c:v>
                </c:pt>
                <c:pt idx="36">
                  <c:v>Alabama</c:v>
                </c:pt>
                <c:pt idx="37">
                  <c:v>Nebraska</c:v>
                </c:pt>
                <c:pt idx="38">
                  <c:v>Utah</c:v>
                </c:pt>
                <c:pt idx="39">
                  <c:v>SouthDakota</c:v>
                </c:pt>
                <c:pt idx="40">
                  <c:v>NorthDakota</c:v>
                </c:pt>
                <c:pt idx="41">
                  <c:v>DistrictofColumbia</c:v>
                </c:pt>
                <c:pt idx="42">
                  <c:v>Kentucky</c:v>
                </c:pt>
                <c:pt idx="43">
                  <c:v>Maine</c:v>
                </c:pt>
                <c:pt idx="44">
                  <c:v>Mississippi</c:v>
                </c:pt>
                <c:pt idx="45">
                  <c:v>NewHampshire</c:v>
                </c:pt>
                <c:pt idx="46">
                  <c:v>Wyoming</c:v>
                </c:pt>
                <c:pt idx="47">
                  <c:v>RhodeIsland</c:v>
                </c:pt>
                <c:pt idx="48">
                  <c:v>Vermont</c:v>
                </c:pt>
                <c:pt idx="49">
                  <c:v>WestVirginia</c:v>
                </c:pt>
              </c:strCache>
            </c:strRef>
          </c:cat>
          <c:val>
            <c:numRef>
              <c:f>'State wise Count of Loan Applic'!$B$2:$B$51</c:f>
              <c:numCache>
                <c:formatCode>General</c:formatCode>
                <c:ptCount val="50"/>
                <c:pt idx="0">
                  <c:v>24785</c:v>
                </c:pt>
                <c:pt idx="1">
                  <c:v>6784</c:v>
                </c:pt>
                <c:pt idx="2">
                  <c:v>39292</c:v>
                </c:pt>
                <c:pt idx="3">
                  <c:v>5168</c:v>
                </c:pt>
                <c:pt idx="4">
                  <c:v>10192</c:v>
                </c:pt>
                <c:pt idx="5">
                  <c:v>24881</c:v>
                </c:pt>
                <c:pt idx="6">
                  <c:v>8062</c:v>
                </c:pt>
                <c:pt idx="7">
                  <c:v>5910</c:v>
                </c:pt>
                <c:pt idx="8">
                  <c:v>21165</c:v>
                </c:pt>
                <c:pt idx="9">
                  <c:v>7174</c:v>
                </c:pt>
                <c:pt idx="10">
                  <c:v>6952</c:v>
                </c:pt>
                <c:pt idx="11">
                  <c:v>11851</c:v>
                </c:pt>
                <c:pt idx="12">
                  <c:v>4569</c:v>
                </c:pt>
                <c:pt idx="13">
                  <c:v>9357</c:v>
                </c:pt>
                <c:pt idx="14">
                  <c:v>1383</c:v>
                </c:pt>
                <c:pt idx="15">
                  <c:v>820</c:v>
                </c:pt>
                <c:pt idx="16">
                  <c:v>10915</c:v>
                </c:pt>
                <c:pt idx="17">
                  <c:v>7652</c:v>
                </c:pt>
                <c:pt idx="18">
                  <c:v>6165</c:v>
                </c:pt>
                <c:pt idx="19">
                  <c:v>3398</c:v>
                </c:pt>
                <c:pt idx="20">
                  <c:v>9772</c:v>
                </c:pt>
                <c:pt idx="21">
                  <c:v>5109</c:v>
                </c:pt>
                <c:pt idx="22">
                  <c:v>796</c:v>
                </c:pt>
                <c:pt idx="23">
                  <c:v>4935</c:v>
                </c:pt>
                <c:pt idx="24">
                  <c:v>8080</c:v>
                </c:pt>
                <c:pt idx="25">
                  <c:v>2185</c:v>
                </c:pt>
                <c:pt idx="26">
                  <c:v>821</c:v>
                </c:pt>
                <c:pt idx="27">
                  <c:v>2322</c:v>
                </c:pt>
                <c:pt idx="28">
                  <c:v>3223</c:v>
                </c:pt>
                <c:pt idx="29">
                  <c:v>4140</c:v>
                </c:pt>
                <c:pt idx="30">
                  <c:v>669</c:v>
                </c:pt>
                <c:pt idx="31">
                  <c:v>4712</c:v>
                </c:pt>
                <c:pt idx="32">
                  <c:v>3860</c:v>
                </c:pt>
                <c:pt idx="33">
                  <c:v>3605</c:v>
                </c:pt>
                <c:pt idx="34">
                  <c:v>1374</c:v>
                </c:pt>
                <c:pt idx="35">
                  <c:v>2600</c:v>
                </c:pt>
                <c:pt idx="36">
                  <c:v>3404</c:v>
                </c:pt>
                <c:pt idx="37">
                  <c:v>1422</c:v>
                </c:pt>
                <c:pt idx="38">
                  <c:v>1838</c:v>
                </c:pt>
                <c:pt idx="39">
                  <c:v>553</c:v>
                </c:pt>
                <c:pt idx="40">
                  <c:v>626</c:v>
                </c:pt>
                <c:pt idx="41">
                  <c:v>671</c:v>
                </c:pt>
                <c:pt idx="42">
                  <c:v>2751</c:v>
                </c:pt>
                <c:pt idx="43">
                  <c:v>878</c:v>
                </c:pt>
                <c:pt idx="44">
                  <c:v>1838</c:v>
                </c:pt>
                <c:pt idx="45">
                  <c:v>1455</c:v>
                </c:pt>
                <c:pt idx="46">
                  <c:v>573</c:v>
                </c:pt>
                <c:pt idx="47">
                  <c:v>1360</c:v>
                </c:pt>
                <c:pt idx="48">
                  <c:v>655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1-441E-B920-94919631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79583"/>
        <c:axId val="1889992336"/>
      </c:lineChart>
      <c:catAx>
        <c:axId val="2815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92336"/>
        <c:crosses val="autoZero"/>
        <c:auto val="1"/>
        <c:lblAlgn val="ctr"/>
        <c:lblOffset val="100"/>
        <c:noMultiLvlLbl val="0"/>
      </c:catAx>
      <c:valAx>
        <c:axId val="1889992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Require Loan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'Require Loan Amount'!$A$1:$D$1</c:f>
              <c:strCache>
                <c:ptCount val="4"/>
                <c:pt idx="0">
                  <c:v>&lt;10K</c:v>
                </c:pt>
                <c:pt idx="1">
                  <c:v>10k - 20k</c:v>
                </c:pt>
                <c:pt idx="2">
                  <c:v>20k - 30k</c:v>
                </c:pt>
                <c:pt idx="3">
                  <c:v>&gt;35K</c:v>
                </c:pt>
              </c:strCache>
            </c:strRef>
          </c:cat>
          <c:val>
            <c:numRef>
              <c:f>'Require Loan Amount'!$A$2:$D$2</c:f>
              <c:numCache>
                <c:formatCode>General</c:formatCode>
                <c:ptCount val="4"/>
                <c:pt idx="0">
                  <c:v>102911</c:v>
                </c:pt>
                <c:pt idx="1">
                  <c:v>109256</c:v>
                </c:pt>
                <c:pt idx="2">
                  <c:v>50376</c:v>
                </c:pt>
                <c:pt idx="3">
                  <c:v>30162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7-42CE-936F-B4560C18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08431"/>
        <c:axId val="277862687"/>
      </c:barChart>
      <c:catAx>
        <c:axId val="8510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2687"/>
        <c:crosses val="autoZero"/>
        <c:auto val="1"/>
        <c:lblAlgn val="ctr"/>
        <c:lblOffset val="100"/>
        <c:noMultiLvlLbl val="0"/>
      </c:catAx>
      <c:valAx>
        <c:axId val="27786268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1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Grade</a:t>
            </a:r>
            <a:r>
              <a:rPr lang="en-US" sz="2000" b="1" baseline="0">
                <a:solidFill>
                  <a:schemeClr val="tx1"/>
                </a:solidFill>
              </a:rPr>
              <a:t> wise Loan Applications</a:t>
            </a:r>
            <a:endParaRPr 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Grade'!$A$2:$A$8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</c:strCache>
            </c:strRef>
          </c:cat>
          <c:val>
            <c:numRef>
              <c:f>'Count of Grade'!$B$2:$B$8</c:f>
              <c:numCache>
                <c:formatCode>General</c:formatCode>
                <c:ptCount val="7"/>
                <c:pt idx="0">
                  <c:v>1803</c:v>
                </c:pt>
                <c:pt idx="1">
                  <c:v>5507</c:v>
                </c:pt>
                <c:pt idx="2">
                  <c:v>14866</c:v>
                </c:pt>
                <c:pt idx="3">
                  <c:v>37277</c:v>
                </c:pt>
                <c:pt idx="4">
                  <c:v>43088</c:v>
                </c:pt>
                <c:pt idx="5">
                  <c:v>90120</c:v>
                </c:pt>
                <c:pt idx="6">
                  <c:v>100044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4C62-B846-DC655E6F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8271"/>
        <c:axId val="73986991"/>
      </c:barChart>
      <c:catAx>
        <c:axId val="8508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6991"/>
        <c:crosses val="autoZero"/>
        <c:auto val="1"/>
        <c:lblAlgn val="ctr"/>
        <c:lblOffset val="100"/>
        <c:noMultiLvlLbl val="0"/>
      </c:catAx>
      <c:valAx>
        <c:axId val="73986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8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Loan Durations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 of Duration time Period'!$B$1</c:f>
              <c:strCache>
                <c:ptCount val="1"/>
                <c:pt idx="0">
                  <c:v>Count of Term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6-4BBB-A848-1C4CB52CFA02}"/>
              </c:ext>
            </c:extLst>
          </c:dPt>
          <c:dPt>
            <c:idx val="1"/>
            <c:bubble3D val="0"/>
            <c:explosion val="5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6-4BBB-A848-1C4CB52CFA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Duration time Period'!$A$2:$A$3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'Count of Duration time Period'!$B$2:$B$3</c:f>
              <c:numCache>
                <c:formatCode>General</c:formatCode>
                <c:ptCount val="2"/>
                <c:pt idx="0">
                  <c:v>217162</c:v>
                </c:pt>
                <c:pt idx="1">
                  <c:v>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6-4BBB-A848-1C4CB52CFA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solidFill>
                  <a:schemeClr val="tx1"/>
                </a:solidFill>
                <a:latin typeface="Calibri" panose="020F0502020204030204"/>
              </a:rPr>
              <a:t>Loan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Loan Status'!$A$2:$A$8</c:f>
              <c:strCache>
                <c:ptCount val="7"/>
                <c:pt idx="0">
                  <c:v>Default</c:v>
                </c:pt>
                <c:pt idx="1">
                  <c:v>Late (16-30 days)</c:v>
                </c:pt>
                <c:pt idx="2">
                  <c:v>In Grace Period</c:v>
                </c:pt>
                <c:pt idx="3">
                  <c:v>Late (31-120 days)</c:v>
                </c:pt>
                <c:pt idx="4">
                  <c:v>Charged Off</c:v>
                </c:pt>
                <c:pt idx="5">
                  <c:v>Fully Paid</c:v>
                </c:pt>
                <c:pt idx="6">
                  <c:v>Current</c:v>
                </c:pt>
              </c:strCache>
            </c:strRef>
          </c:cat>
          <c:val>
            <c:numRef>
              <c:f>'All Loan Status'!$B$2:$B$8</c:f>
              <c:numCache>
                <c:formatCode>General</c:formatCode>
                <c:ptCount val="7"/>
                <c:pt idx="0">
                  <c:v>10</c:v>
                </c:pt>
                <c:pt idx="1">
                  <c:v>1532</c:v>
                </c:pt>
                <c:pt idx="2">
                  <c:v>2640</c:v>
                </c:pt>
                <c:pt idx="3">
                  <c:v>6358</c:v>
                </c:pt>
                <c:pt idx="4">
                  <c:v>9302</c:v>
                </c:pt>
                <c:pt idx="5">
                  <c:v>42431</c:v>
                </c:pt>
                <c:pt idx="6">
                  <c:v>230432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AB7-B27B-FFFEC0A81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82016639"/>
        <c:axId val="359351695"/>
      </c:barChart>
      <c:catAx>
        <c:axId val="28201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51695"/>
        <c:crosses val="autoZero"/>
        <c:auto val="1"/>
        <c:lblAlgn val="ctr"/>
        <c:lblOffset val="100"/>
        <c:noMultiLvlLbl val="0"/>
      </c:catAx>
      <c:valAx>
        <c:axId val="359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chemeClr val="tx1"/>
                </a:solidFill>
              </a:rPr>
              <a:t>Applicant Annual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'Applicant Gross Income'!$A$1:$G$1</c:f>
              <c:strCache>
                <c:ptCount val="7"/>
                <c:pt idx="0">
                  <c:v>&lt; 50K</c:v>
                </c:pt>
                <c:pt idx="1">
                  <c:v>50k - 100K</c:v>
                </c:pt>
                <c:pt idx="2">
                  <c:v>100k - 200k</c:v>
                </c:pt>
                <c:pt idx="3">
                  <c:v>200k - 300k</c:v>
                </c:pt>
                <c:pt idx="4">
                  <c:v>300k - 400k</c:v>
                </c:pt>
                <c:pt idx="5">
                  <c:v>400k - 500k</c:v>
                </c:pt>
                <c:pt idx="6">
                  <c:v>&gt; 600k</c:v>
                </c:pt>
              </c:strCache>
            </c:strRef>
          </c:cat>
          <c:val>
            <c:numRef>
              <c:f>'Applicant Gross Income'!$A$2:$G$2</c:f>
              <c:numCache>
                <c:formatCode>General</c:formatCode>
                <c:ptCount val="7"/>
                <c:pt idx="0">
                  <c:v>292144</c:v>
                </c:pt>
                <c:pt idx="1">
                  <c:v>63038</c:v>
                </c:pt>
                <c:pt idx="2">
                  <c:v>60047</c:v>
                </c:pt>
                <c:pt idx="3">
                  <c:v>2189</c:v>
                </c:pt>
                <c:pt idx="4">
                  <c:v>934</c:v>
                </c:pt>
                <c:pt idx="5">
                  <c:v>589</c:v>
                </c:pt>
                <c:pt idx="6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0-48F7-8558-00C5FF37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587743"/>
        <c:axId val="272750751"/>
      </c:barChart>
      <c:catAx>
        <c:axId val="28158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50751"/>
        <c:crosses val="autoZero"/>
        <c:auto val="1"/>
        <c:lblAlgn val="ctr"/>
        <c:lblOffset val="100"/>
        <c:noMultiLvlLbl val="0"/>
      </c:catAx>
      <c:valAx>
        <c:axId val="272750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158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Verification Status of loan'!$A$2</c:f>
              <c:strCache>
                <c:ptCount val="1"/>
                <c:pt idx="0">
                  <c:v>Not Verified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'All Verification Status of loan'!$B$1</c:f>
              <c:strCache>
                <c:ptCount val="1"/>
                <c:pt idx="0">
                  <c:v>Count of Verification Status</c:v>
                </c:pt>
              </c:strCache>
            </c:strRef>
          </c:cat>
          <c:val>
            <c:numRef>
              <c:f>'All Verification Status of loan'!$B$2</c:f>
              <c:numCache>
                <c:formatCode>General</c:formatCode>
                <c:ptCount val="1"/>
                <c:pt idx="0">
                  <c:v>93487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555-8001-0FF36EE194B7}"/>
            </c:ext>
          </c:extLst>
        </c:ser>
        <c:ser>
          <c:idx val="1"/>
          <c:order val="1"/>
          <c:tx>
            <c:strRef>
              <c:f>'All Verification Status of loan'!$A$3</c:f>
              <c:strCache>
                <c:ptCount val="1"/>
                <c:pt idx="0">
                  <c:v>Source Verified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'All Verification Status of loan'!$B$1</c:f>
              <c:strCache>
                <c:ptCount val="1"/>
                <c:pt idx="0">
                  <c:v>Count of Verification Status</c:v>
                </c:pt>
              </c:strCache>
            </c:strRef>
          </c:cat>
          <c:val>
            <c:numRef>
              <c:f>'All Verification Status of loan'!$B$3</c:f>
              <c:numCache>
                <c:formatCode>General</c:formatCode>
                <c:ptCount val="1"/>
                <c:pt idx="0">
                  <c:v>116056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555-8001-0FF36EE194B7}"/>
            </c:ext>
          </c:extLst>
        </c:ser>
        <c:ser>
          <c:idx val="2"/>
          <c:order val="2"/>
          <c:tx>
            <c:strRef>
              <c:f>'All Verification Status of loan'!$A$4</c:f>
              <c:strCache>
                <c:ptCount val="1"/>
                <c:pt idx="0">
                  <c:v>Verified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Verification Status of loan'!$B$1</c:f>
              <c:strCache>
                <c:ptCount val="1"/>
                <c:pt idx="0">
                  <c:v>Count of Verification Status</c:v>
                </c:pt>
              </c:strCache>
            </c:strRef>
          </c:cat>
          <c:val>
            <c:numRef>
              <c:f>'All Verification Status of loan'!$B$4</c:f>
              <c:numCache>
                <c:formatCode>General</c:formatCode>
                <c:ptCount val="1"/>
                <c:pt idx="0">
                  <c:v>83162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4-4555-8001-0FF36EE1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44415"/>
        <c:axId val="73989471"/>
      </c:barChart>
      <c:catAx>
        <c:axId val="8554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471"/>
        <c:crosses val="autoZero"/>
        <c:auto val="1"/>
        <c:lblAlgn val="ctr"/>
        <c:lblOffset val="100"/>
        <c:noMultiLvlLbl val="0"/>
      </c:catAx>
      <c:valAx>
        <c:axId val="73989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Count of Home Ownership'!$B$1</c:f>
              <c:strCache>
                <c:ptCount val="1"/>
                <c:pt idx="0">
                  <c:v>Count of Home Ownership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Count of Home Ownership'!$A$2:$A$6</c:f>
              <c:strCache>
                <c:ptCount val="5"/>
                <c:pt idx="0">
                  <c:v>NONE</c:v>
                </c:pt>
                <c:pt idx="1">
                  <c:v>ANY</c:v>
                </c:pt>
                <c:pt idx="2">
                  <c:v>OWN</c:v>
                </c:pt>
                <c:pt idx="3">
                  <c:v>RENT</c:v>
                </c:pt>
                <c:pt idx="4">
                  <c:v>MORTGAGE</c:v>
                </c:pt>
              </c:strCache>
            </c:strRef>
          </c:cat>
          <c:val>
            <c:numRef>
              <c:f>'Total Count of Home Ownership'!$B$2:$B$6</c:f>
              <c:numCache>
                <c:formatCode>General</c:formatCode>
                <c:ptCount val="5"/>
                <c:pt idx="0">
                  <c:v>3</c:v>
                </c:pt>
                <c:pt idx="1">
                  <c:v>391</c:v>
                </c:pt>
                <c:pt idx="2">
                  <c:v>34309</c:v>
                </c:pt>
                <c:pt idx="3">
                  <c:v>114755</c:v>
                </c:pt>
                <c:pt idx="4">
                  <c:v>143247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D-4B29-8EE2-1AAD50A7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42495"/>
        <c:axId val="1151061568"/>
      </c:barChart>
      <c:catAx>
        <c:axId val="8554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61568"/>
        <c:crosses val="autoZero"/>
        <c:auto val="1"/>
        <c:lblAlgn val="ctr"/>
        <c:lblOffset val="100"/>
        <c:noMultiLvlLbl val="0"/>
      </c:catAx>
      <c:valAx>
        <c:axId val="11510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Month wise Loan Applications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rPr lang="en-US"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Month wise Loan Applications</a:t>
          </a:r>
        </a:p>
      </cx:txPr>
    </cx:title>
    <cx:plotArea>
      <cx:plotAreaRegion>
        <cx:series layoutId="funnel" uniqueId="{E33BE6D8-D8E4-4FCE-A65A-95811035776E}">
          <cx:spPr>
            <a:solidFill>
              <a:srgbClr val="FFFF00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 w="25400"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en-US"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</cx:plotArea>
  </cx:chart>
  <cx:spPr>
    <a:noFill/>
    <a:ln w="25400" cap="flat">
      <a:solidFill>
        <a:schemeClr val="bg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Grade wise Avg Rate of Interest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1" i="0" u="none" strike="noStrike" baseline="0">
              <a:solidFill>
                <a:schemeClr val="tx1"/>
              </a:solidFill>
              <a:latin typeface="Calibri" panose="020F0502020204030204"/>
            </a:rPr>
            <a:t>Grade wise Avg Rate of Interest</a:t>
          </a:r>
        </a:p>
      </cx:txPr>
    </cx:title>
    <cx:plotArea>
      <cx:plotAreaRegion>
        <cx:series layoutId="funnel" uniqueId="{0F17C96C-6A84-4130-B1DD-16A20194776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tx1"/>
                    </a:solidFill>
                  </a:defRPr>
                </a:pPr>
                <a:endParaRPr lang="en-US" sz="11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 w="254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chemeClr val="tx1"/>
                </a:solidFill>
              </a:defRPr>
            </a:pPr>
            <a:endParaRPr lang="en-US" sz="11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  <a:ln w="25400">
      <a:solidFill>
        <a:schemeClr val="bg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E33BE6D8-D8E4-4FCE-A65A-95811035776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/>
    <cx:plotArea>
      <cx:plotAreaRegion>
        <cx:series layoutId="funnel" uniqueId="{0F17C96C-6A84-4130-B1DD-16A201947765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/>
    <cx:plotArea>
      <cx:plotAreaRegion>
        <cx:series layoutId="waterfall" uniqueId="{C159E11B-9F35-44A9-994E-ACD129EBB3E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microsoft.com/office/2007/relationships/hdphoto" Target="../media/hdphoto1.wdp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1.png"/><Relationship Id="rId5" Type="http://schemas.microsoft.com/office/2014/relationships/chartEx" Target="../charts/chartEx2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200025</xdr:colOff>
      <xdr:row>46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00A38C-C306-32B0-1CDB-1EB1AE90B677}"/>
            </a:ext>
          </a:extLst>
        </xdr:cNvPr>
        <xdr:cNvSpPr/>
      </xdr:nvSpPr>
      <xdr:spPr>
        <a:xfrm>
          <a:off x="0" y="0"/>
          <a:ext cx="17957346" cy="877252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152961</xdr:colOff>
      <xdr:row>0</xdr:row>
      <xdr:rowOff>117102</xdr:rowOff>
    </xdr:from>
    <xdr:to>
      <xdr:col>22</xdr:col>
      <xdr:colOff>207390</xdr:colOff>
      <xdr:row>13</xdr:row>
      <xdr:rowOff>12327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F0271B7-A9B6-334E-1582-34365A091AFA}"/>
            </a:ext>
          </a:extLst>
        </xdr:cNvPr>
        <xdr:cNvSpPr/>
      </xdr:nvSpPr>
      <xdr:spPr>
        <a:xfrm>
          <a:off x="152961" y="117102"/>
          <a:ext cx="13525500" cy="2371725"/>
        </a:xfrm>
        <a:prstGeom prst="roundRect">
          <a:avLst>
            <a:gd name="adj" fmla="val 8635"/>
          </a:avLst>
        </a:prstGeom>
        <a:ln w="2540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245810</xdr:colOff>
      <xdr:row>1</xdr:row>
      <xdr:rowOff>59952</xdr:rowOff>
    </xdr:from>
    <xdr:to>
      <xdr:col>3</xdr:col>
      <xdr:colOff>493460</xdr:colOff>
      <xdr:row>12</xdr:row>
      <xdr:rowOff>50427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46EB226-A8EB-B80C-597B-455D12D991BD}"/>
            </a:ext>
          </a:extLst>
        </xdr:cNvPr>
        <xdr:cNvSpPr/>
      </xdr:nvSpPr>
      <xdr:spPr>
        <a:xfrm>
          <a:off x="245810" y="250452"/>
          <a:ext cx="2084614" cy="20859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585989</xdr:colOff>
      <xdr:row>1</xdr:row>
      <xdr:rowOff>59952</xdr:rowOff>
    </xdr:from>
    <xdr:to>
      <xdr:col>14</xdr:col>
      <xdr:colOff>505049</xdr:colOff>
      <xdr:row>4</xdr:row>
      <xdr:rowOff>117102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4D8679C-3257-2F1D-D217-5773E14EACB1}"/>
            </a:ext>
          </a:extLst>
        </xdr:cNvPr>
        <xdr:cNvSpPr/>
      </xdr:nvSpPr>
      <xdr:spPr>
        <a:xfrm>
          <a:off x="2422953" y="250452"/>
          <a:ext cx="6654596" cy="628650"/>
        </a:xfrm>
        <a:prstGeom prst="roundRect">
          <a:avLst>
            <a:gd name="adj" fmla="val 50000"/>
          </a:avLst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98854</xdr:colOff>
      <xdr:row>2</xdr:row>
      <xdr:rowOff>2802</xdr:rowOff>
    </xdr:from>
    <xdr:to>
      <xdr:col>14</xdr:col>
      <xdr:colOff>411497</xdr:colOff>
      <xdr:row>4</xdr:row>
      <xdr:rowOff>12327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44D2748-B19C-4101-3DC1-2A45BBD19075}"/>
            </a:ext>
          </a:extLst>
        </xdr:cNvPr>
        <xdr:cNvSpPr txBox="1"/>
      </xdr:nvSpPr>
      <xdr:spPr>
        <a:xfrm>
          <a:off x="2548140" y="383802"/>
          <a:ext cx="6435857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/>
            <a:t>Lending Club's Finance</a:t>
          </a:r>
          <a:r>
            <a:rPr lang="en-IN" sz="2800" b="1" baseline="0"/>
            <a:t> limited</a:t>
          </a:r>
          <a:endParaRPr lang="en-IN" sz="2800" b="1"/>
        </a:p>
      </xdr:txBody>
    </xdr:sp>
    <xdr:clientData/>
  </xdr:twoCellAnchor>
  <xdr:twoCellAnchor>
    <xdr:from>
      <xdr:col>4</xdr:col>
      <xdr:colOff>14488</xdr:colOff>
      <xdr:row>5</xdr:row>
      <xdr:rowOff>68115</xdr:rowOff>
    </xdr:from>
    <xdr:to>
      <xdr:col>7</xdr:col>
      <xdr:colOff>283910</xdr:colOff>
      <xdr:row>12</xdr:row>
      <xdr:rowOff>58590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10C903D-3245-EF7E-F782-A970CBCDF940}"/>
            </a:ext>
          </a:extLst>
        </xdr:cNvPr>
        <xdr:cNvSpPr/>
      </xdr:nvSpPr>
      <xdr:spPr>
        <a:xfrm>
          <a:off x="2463774" y="1020615"/>
          <a:ext cx="2106386" cy="13239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150559</xdr:colOff>
      <xdr:row>5</xdr:row>
      <xdr:rowOff>30015</xdr:rowOff>
    </xdr:from>
    <xdr:to>
      <xdr:col>7</xdr:col>
      <xdr:colOff>179134</xdr:colOff>
      <xdr:row>9</xdr:row>
      <xdr:rowOff>172891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EEFC9F-F2ED-76D0-002D-A916078CD303}"/>
            </a:ext>
          </a:extLst>
        </xdr:cNvPr>
        <xdr:cNvSpPr txBox="1"/>
      </xdr:nvSpPr>
      <xdr:spPr>
        <a:xfrm>
          <a:off x="2599845" y="982515"/>
          <a:ext cx="1865539" cy="904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700" b="1"/>
            <a:t>Total</a:t>
          </a:r>
          <a:r>
            <a:rPr lang="en-IN" sz="1700" b="1" baseline="0"/>
            <a:t> Recived Principal Amount</a:t>
          </a:r>
          <a:endParaRPr lang="en-IN" sz="1700" b="1"/>
        </a:p>
      </xdr:txBody>
    </xdr:sp>
    <xdr:clientData/>
  </xdr:twoCellAnchor>
  <xdr:twoCellAnchor>
    <xdr:from>
      <xdr:col>14</xdr:col>
      <xdr:colOff>605039</xdr:colOff>
      <xdr:row>0</xdr:row>
      <xdr:rowOff>186497</xdr:rowOff>
    </xdr:from>
    <xdr:to>
      <xdr:col>18</xdr:col>
      <xdr:colOff>262138</xdr:colOff>
      <xdr:row>4</xdr:row>
      <xdr:rowOff>159284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47ED340-B0EA-49DC-A6AF-D8F1753CEEC0}"/>
            </a:ext>
          </a:extLst>
        </xdr:cNvPr>
        <xdr:cNvSpPr/>
      </xdr:nvSpPr>
      <xdr:spPr>
        <a:xfrm>
          <a:off x="9177539" y="186497"/>
          <a:ext cx="2106385" cy="734787"/>
        </a:xfrm>
        <a:prstGeom prst="roundRect">
          <a:avLst>
            <a:gd name="adj" fmla="val 46297"/>
          </a:avLst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175052</xdr:colOff>
      <xdr:row>1</xdr:row>
      <xdr:rowOff>72197</xdr:rowOff>
    </xdr:from>
    <xdr:to>
      <xdr:col>18</xdr:col>
      <xdr:colOff>203626</xdr:colOff>
      <xdr:row>2</xdr:row>
      <xdr:rowOff>103448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7A2F1B-F334-4EEF-87C6-DDDAC88B31AF}"/>
            </a:ext>
          </a:extLst>
        </xdr:cNvPr>
        <xdr:cNvSpPr txBox="1"/>
      </xdr:nvSpPr>
      <xdr:spPr>
        <a:xfrm>
          <a:off x="9359873" y="262697"/>
          <a:ext cx="1865539" cy="221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IN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Funded</a:t>
          </a:r>
          <a:endParaRPr lang="en-IN" sz="24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15</xdr:col>
      <xdr:colOff>372358</xdr:colOff>
      <xdr:row>2</xdr:row>
      <xdr:rowOff>49068</xdr:rowOff>
    </xdr:from>
    <xdr:to>
      <xdr:col>17</xdr:col>
      <xdr:colOff>533962</xdr:colOff>
      <xdr:row>5</xdr:row>
      <xdr:rowOff>10968</xdr:rowOff>
    </xdr:to>
    <xdr:sp macro="" textlink="'Total Funded Amount'!C2">
      <xdr:nvSpPr>
        <xdr:cNvPr id="16" name="TextBox 15">
          <a:extLst>
            <a:ext uri="{FF2B5EF4-FFF2-40B4-BE49-F238E27FC236}">
              <a16:creationId xmlns:a16="http://schemas.microsoft.com/office/drawing/2014/main" id="{D889AB4A-716F-4CCE-A220-EFACB2F4A03E}"/>
            </a:ext>
          </a:extLst>
        </xdr:cNvPr>
        <xdr:cNvSpPr txBox="1"/>
      </xdr:nvSpPr>
      <xdr:spPr>
        <a:xfrm>
          <a:off x="9557179" y="430068"/>
          <a:ext cx="1386247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57EA60F-B271-4C27-9250-609D4E639815}" type="TxLink">
            <a:rPr lang="en-US" sz="28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425.87</a:t>
          </a:fld>
          <a:endParaRPr lang="en-IN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116543</xdr:colOff>
      <xdr:row>21</xdr:row>
      <xdr:rowOff>21852</xdr:rowOff>
    </xdr:from>
    <xdr:to>
      <xdr:col>2</xdr:col>
      <xdr:colOff>392767</xdr:colOff>
      <xdr:row>23</xdr:row>
      <xdr:rowOff>183778</xdr:rowOff>
    </xdr:to>
    <xdr:sp macro="" textlink="$AG$19">
      <xdr:nvSpPr>
        <xdr:cNvPr id="19" name="TextBox 18">
          <a:extLst>
            <a:ext uri="{FF2B5EF4-FFF2-40B4-BE49-F238E27FC236}">
              <a16:creationId xmlns:a16="http://schemas.microsoft.com/office/drawing/2014/main" id="{BA6D6A5E-B012-4377-992B-7AEAFCB43232}"/>
            </a:ext>
          </a:extLst>
        </xdr:cNvPr>
        <xdr:cNvSpPr txBox="1"/>
      </xdr:nvSpPr>
      <xdr:spPr>
        <a:xfrm>
          <a:off x="116543" y="4022352"/>
          <a:ext cx="1495424" cy="542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3EBF1FE-3B8B-4C2E-A240-DA44BEA6B28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IN" sz="3600" b="1"/>
        </a:p>
      </xdr:txBody>
    </xdr:sp>
    <xdr:clientData/>
  </xdr:twoCellAnchor>
  <xdr:twoCellAnchor>
    <xdr:from>
      <xdr:col>4</xdr:col>
      <xdr:colOff>33539</xdr:colOff>
      <xdr:row>8</xdr:row>
      <xdr:rowOff>163367</xdr:rowOff>
    </xdr:from>
    <xdr:to>
      <xdr:col>6</xdr:col>
      <xdr:colOff>388685</xdr:colOff>
      <xdr:row>11</xdr:row>
      <xdr:rowOff>125267</xdr:rowOff>
    </xdr:to>
    <xdr:sp macro="" textlink="'Total Recived Principal Amount'!C2">
      <xdr:nvSpPr>
        <xdr:cNvPr id="21" name="TextBox 20">
          <a:extLst>
            <a:ext uri="{FF2B5EF4-FFF2-40B4-BE49-F238E27FC236}">
              <a16:creationId xmlns:a16="http://schemas.microsoft.com/office/drawing/2014/main" id="{8D7BB0E2-528A-42B8-B0C1-BE90F78B1C84}"/>
            </a:ext>
          </a:extLst>
        </xdr:cNvPr>
        <xdr:cNvSpPr txBox="1"/>
      </xdr:nvSpPr>
      <xdr:spPr>
        <a:xfrm>
          <a:off x="2482825" y="1687367"/>
          <a:ext cx="1579789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D959BF8-3490-4C2B-9F07-A9B7507391FE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132.51</a:t>
          </a:fld>
          <a:endParaRPr lang="en-IN" sz="3600" b="1"/>
        </a:p>
      </xdr:txBody>
    </xdr:sp>
    <xdr:clientData/>
  </xdr:twoCellAnchor>
  <xdr:twoCellAnchor>
    <xdr:from>
      <xdr:col>6</xdr:col>
      <xdr:colOff>207710</xdr:colOff>
      <xdr:row>9</xdr:row>
      <xdr:rowOff>30016</xdr:rowOff>
    </xdr:from>
    <xdr:to>
      <xdr:col>7</xdr:col>
      <xdr:colOff>231166</xdr:colOff>
      <xdr:row>11</xdr:row>
      <xdr:rowOff>96691</xdr:rowOff>
    </xdr:to>
    <xdr:sp macro="" textlink="'Total Recived Principal Amount'!C2">
      <xdr:nvSpPr>
        <xdr:cNvPr id="22" name="TextBox 21">
          <a:extLst>
            <a:ext uri="{FF2B5EF4-FFF2-40B4-BE49-F238E27FC236}">
              <a16:creationId xmlns:a16="http://schemas.microsoft.com/office/drawing/2014/main" id="{A9B82F1F-D768-434C-858B-9422254549D8}"/>
            </a:ext>
          </a:extLst>
        </xdr:cNvPr>
        <xdr:cNvSpPr txBox="1"/>
      </xdr:nvSpPr>
      <xdr:spPr>
        <a:xfrm>
          <a:off x="3881639" y="1744516"/>
          <a:ext cx="635777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Cr</a:t>
          </a:r>
          <a:endParaRPr lang="en-IN" sz="3600" b="1"/>
        </a:p>
      </xdr:txBody>
    </xdr:sp>
    <xdr:clientData/>
  </xdr:twoCellAnchor>
  <xdr:twoCellAnchor>
    <xdr:from>
      <xdr:col>17</xdr:col>
      <xdr:colOff>120625</xdr:colOff>
      <xdr:row>2</xdr:row>
      <xdr:rowOff>92610</xdr:rowOff>
    </xdr:from>
    <xdr:to>
      <xdr:col>18</xdr:col>
      <xdr:colOff>144080</xdr:colOff>
      <xdr:row>4</xdr:row>
      <xdr:rowOff>159285</xdr:rowOff>
    </xdr:to>
    <xdr:sp macro="" textlink="'Total Recived Principal Amount'!C2">
      <xdr:nvSpPr>
        <xdr:cNvPr id="23" name="TextBox 22">
          <a:extLst>
            <a:ext uri="{FF2B5EF4-FFF2-40B4-BE49-F238E27FC236}">
              <a16:creationId xmlns:a16="http://schemas.microsoft.com/office/drawing/2014/main" id="{DF0B9B1E-4920-4D62-8418-6864B20E8293}"/>
            </a:ext>
          </a:extLst>
        </xdr:cNvPr>
        <xdr:cNvSpPr txBox="1"/>
      </xdr:nvSpPr>
      <xdr:spPr>
        <a:xfrm>
          <a:off x="10530089" y="473610"/>
          <a:ext cx="635777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t>Cr</a:t>
          </a:r>
          <a:endParaRPr lang="en-IN" sz="2400" b="1"/>
        </a:p>
      </xdr:txBody>
    </xdr:sp>
    <xdr:clientData/>
  </xdr:twoCellAnchor>
  <xdr:twoCellAnchor>
    <xdr:from>
      <xdr:col>7</xdr:col>
      <xdr:colOff>417260</xdr:colOff>
      <xdr:row>5</xdr:row>
      <xdr:rowOff>87165</xdr:rowOff>
    </xdr:from>
    <xdr:to>
      <xdr:col>11</xdr:col>
      <xdr:colOff>71638</xdr:colOff>
      <xdr:row>12</xdr:row>
      <xdr:rowOff>77640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1421A908-F6EC-46F4-B32D-DD8115C053B4}"/>
            </a:ext>
          </a:extLst>
        </xdr:cNvPr>
        <xdr:cNvSpPr/>
      </xdr:nvSpPr>
      <xdr:spPr>
        <a:xfrm>
          <a:off x="4703510" y="1039665"/>
          <a:ext cx="2103664" cy="13239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550609</xdr:colOff>
      <xdr:row>5</xdr:row>
      <xdr:rowOff>49065</xdr:rowOff>
    </xdr:from>
    <xdr:to>
      <xdr:col>10</xdr:col>
      <xdr:colOff>579184</xdr:colOff>
      <xdr:row>10</xdr:row>
      <xdr:rowOff>1441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339D5E8-A5AC-43B7-8D5F-FE4DA277EE08}"/>
            </a:ext>
          </a:extLst>
        </xdr:cNvPr>
        <xdr:cNvSpPr txBox="1"/>
      </xdr:nvSpPr>
      <xdr:spPr>
        <a:xfrm>
          <a:off x="4836859" y="1001565"/>
          <a:ext cx="1865539" cy="904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700" b="1"/>
            <a:t>Total</a:t>
          </a:r>
          <a:r>
            <a:rPr lang="en-IN" sz="1700" b="1" baseline="0"/>
            <a:t> Recived Interest Amount</a:t>
          </a:r>
          <a:endParaRPr lang="en-IN" sz="1700" b="1"/>
        </a:p>
      </xdr:txBody>
    </xdr:sp>
    <xdr:clientData/>
  </xdr:twoCellAnchor>
  <xdr:twoCellAnchor>
    <xdr:from>
      <xdr:col>7</xdr:col>
      <xdr:colOff>541086</xdr:colOff>
      <xdr:row>9</xdr:row>
      <xdr:rowOff>10967</xdr:rowOff>
    </xdr:from>
    <xdr:to>
      <xdr:col>10</xdr:col>
      <xdr:colOff>283910</xdr:colOff>
      <xdr:row>11</xdr:row>
      <xdr:rowOff>163367</xdr:rowOff>
    </xdr:to>
    <xdr:sp macro="" textlink="'Total recived Interest Amount'!C2">
      <xdr:nvSpPr>
        <xdr:cNvPr id="28" name="TextBox 27">
          <a:extLst>
            <a:ext uri="{FF2B5EF4-FFF2-40B4-BE49-F238E27FC236}">
              <a16:creationId xmlns:a16="http://schemas.microsoft.com/office/drawing/2014/main" id="{A4FFF4C7-AE7D-428C-B05A-52A0AF0624A8}"/>
            </a:ext>
          </a:extLst>
        </xdr:cNvPr>
        <xdr:cNvSpPr txBox="1"/>
      </xdr:nvSpPr>
      <xdr:spPr>
        <a:xfrm>
          <a:off x="4827336" y="1725467"/>
          <a:ext cx="1579788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11A0717-1F70-40B7-B6BA-9DCE22C232B5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41.25</a:t>
          </a:fld>
          <a:endParaRPr lang="en-IN" sz="3600" b="1"/>
        </a:p>
      </xdr:txBody>
    </xdr:sp>
    <xdr:clientData/>
  </xdr:twoCellAnchor>
  <xdr:twoCellAnchor>
    <xdr:from>
      <xdr:col>9</xdr:col>
      <xdr:colOff>579185</xdr:colOff>
      <xdr:row>9</xdr:row>
      <xdr:rowOff>49066</xdr:rowOff>
    </xdr:from>
    <xdr:to>
      <xdr:col>10</xdr:col>
      <xdr:colOff>602641</xdr:colOff>
      <xdr:row>11</xdr:row>
      <xdr:rowOff>115741</xdr:rowOff>
    </xdr:to>
    <xdr:sp macro="" textlink="'Total Recived Principal Amount'!C2">
      <xdr:nvSpPr>
        <xdr:cNvPr id="29" name="TextBox 28">
          <a:extLst>
            <a:ext uri="{FF2B5EF4-FFF2-40B4-BE49-F238E27FC236}">
              <a16:creationId xmlns:a16="http://schemas.microsoft.com/office/drawing/2014/main" id="{3C4B6D46-31B7-4855-9436-06606EFE1BAE}"/>
            </a:ext>
          </a:extLst>
        </xdr:cNvPr>
        <xdr:cNvSpPr txBox="1"/>
      </xdr:nvSpPr>
      <xdr:spPr>
        <a:xfrm>
          <a:off x="6090078" y="1763566"/>
          <a:ext cx="635777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Cr</a:t>
          </a:r>
          <a:endParaRPr lang="en-IN" sz="3600" b="1"/>
        </a:p>
      </xdr:txBody>
    </xdr:sp>
    <xdr:clientData/>
  </xdr:twoCellAnchor>
  <xdr:twoCellAnchor>
    <xdr:from>
      <xdr:col>11</xdr:col>
      <xdr:colOff>217235</xdr:colOff>
      <xdr:row>5</xdr:row>
      <xdr:rowOff>77640</xdr:rowOff>
    </xdr:from>
    <xdr:to>
      <xdr:col>14</xdr:col>
      <xdr:colOff>483935</xdr:colOff>
      <xdr:row>12</xdr:row>
      <xdr:rowOff>68115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0B2E4D5-4C2C-4311-970E-7588BEED8452}"/>
            </a:ext>
          </a:extLst>
        </xdr:cNvPr>
        <xdr:cNvSpPr/>
      </xdr:nvSpPr>
      <xdr:spPr>
        <a:xfrm>
          <a:off x="6952771" y="1030140"/>
          <a:ext cx="2103664" cy="13239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350584</xdr:colOff>
      <xdr:row>5</xdr:row>
      <xdr:rowOff>39540</xdr:rowOff>
    </xdr:from>
    <xdr:to>
      <xdr:col>14</xdr:col>
      <xdr:colOff>379159</xdr:colOff>
      <xdr:row>9</xdr:row>
      <xdr:rowOff>182416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4BAEA28-8242-473F-8D78-AB5D1BB6AB39}"/>
            </a:ext>
          </a:extLst>
        </xdr:cNvPr>
        <xdr:cNvSpPr txBox="1"/>
      </xdr:nvSpPr>
      <xdr:spPr>
        <a:xfrm>
          <a:off x="7086120" y="992040"/>
          <a:ext cx="1865539" cy="904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700" b="1"/>
            <a:t>Total</a:t>
          </a:r>
          <a:r>
            <a:rPr lang="en-IN" sz="1700" b="1" baseline="0"/>
            <a:t> Recived </a:t>
          </a:r>
        </a:p>
        <a:p>
          <a:pPr algn="ctr"/>
          <a:r>
            <a:rPr lang="en-IN" sz="1700" b="1" baseline="0"/>
            <a:t>Cap + Int Amount</a:t>
          </a:r>
          <a:endParaRPr lang="en-IN" sz="1700" b="1"/>
        </a:p>
      </xdr:txBody>
    </xdr:sp>
    <xdr:clientData/>
  </xdr:twoCellAnchor>
  <xdr:twoCellAnchor>
    <xdr:from>
      <xdr:col>11</xdr:col>
      <xdr:colOff>245811</xdr:colOff>
      <xdr:row>8</xdr:row>
      <xdr:rowOff>172892</xdr:rowOff>
    </xdr:from>
    <xdr:to>
      <xdr:col>13</xdr:col>
      <xdr:colOff>598235</xdr:colOff>
      <xdr:row>11</xdr:row>
      <xdr:rowOff>134792</xdr:rowOff>
    </xdr:to>
    <xdr:sp macro="" textlink="'Total Recived Amount CAP+INT'!C2">
      <xdr:nvSpPr>
        <xdr:cNvPr id="32" name="TextBox 31">
          <a:extLst>
            <a:ext uri="{FF2B5EF4-FFF2-40B4-BE49-F238E27FC236}">
              <a16:creationId xmlns:a16="http://schemas.microsoft.com/office/drawing/2014/main" id="{16F9462B-2B1E-4043-9955-6F903DF2E972}"/>
            </a:ext>
          </a:extLst>
        </xdr:cNvPr>
        <xdr:cNvSpPr txBox="1"/>
      </xdr:nvSpPr>
      <xdr:spPr>
        <a:xfrm>
          <a:off x="6981347" y="1696892"/>
          <a:ext cx="1577067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0BFB8AE-F4BC-4458-9EAC-3A40069AC334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174.44</a:t>
          </a:fld>
          <a:endParaRPr lang="en-IN" sz="3600" b="1"/>
        </a:p>
      </xdr:txBody>
    </xdr:sp>
    <xdr:clientData/>
  </xdr:twoCellAnchor>
  <xdr:twoCellAnchor>
    <xdr:from>
      <xdr:col>13</xdr:col>
      <xdr:colOff>407735</xdr:colOff>
      <xdr:row>9</xdr:row>
      <xdr:rowOff>39541</xdr:rowOff>
    </xdr:from>
    <xdr:to>
      <xdr:col>14</xdr:col>
      <xdr:colOff>431191</xdr:colOff>
      <xdr:row>11</xdr:row>
      <xdr:rowOff>106216</xdr:rowOff>
    </xdr:to>
    <xdr:sp macro="" textlink="'Total Recived Principal Amount'!C2">
      <xdr:nvSpPr>
        <xdr:cNvPr id="33" name="TextBox 32">
          <a:extLst>
            <a:ext uri="{FF2B5EF4-FFF2-40B4-BE49-F238E27FC236}">
              <a16:creationId xmlns:a16="http://schemas.microsoft.com/office/drawing/2014/main" id="{4D4CFCE8-27F6-4719-B28A-36E64F426537}"/>
            </a:ext>
          </a:extLst>
        </xdr:cNvPr>
        <xdr:cNvSpPr txBox="1"/>
      </xdr:nvSpPr>
      <xdr:spPr>
        <a:xfrm>
          <a:off x="8367914" y="1754041"/>
          <a:ext cx="635777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Cr</a:t>
          </a:r>
          <a:endParaRPr lang="en-IN" sz="3600" b="1"/>
        </a:p>
      </xdr:txBody>
    </xdr:sp>
    <xdr:clientData/>
  </xdr:twoCellAnchor>
  <xdr:twoCellAnchor>
    <xdr:from>
      <xdr:col>14</xdr:col>
      <xdr:colOff>607760</xdr:colOff>
      <xdr:row>5</xdr:row>
      <xdr:rowOff>68115</xdr:rowOff>
    </xdr:from>
    <xdr:to>
      <xdr:col>18</xdr:col>
      <xdr:colOff>264860</xdr:colOff>
      <xdr:row>12</xdr:row>
      <xdr:rowOff>58590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FBA588A-B074-4151-9ED7-2F1353AB4FAF}"/>
            </a:ext>
          </a:extLst>
        </xdr:cNvPr>
        <xdr:cNvSpPr/>
      </xdr:nvSpPr>
      <xdr:spPr>
        <a:xfrm>
          <a:off x="9180260" y="1020615"/>
          <a:ext cx="2106386" cy="13239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131509</xdr:colOff>
      <xdr:row>5</xdr:row>
      <xdr:rowOff>30015</xdr:rowOff>
    </xdr:from>
    <xdr:to>
      <xdr:col>18</xdr:col>
      <xdr:colOff>160084</xdr:colOff>
      <xdr:row>9</xdr:row>
      <xdr:rowOff>172891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E7D98DE-D845-4D09-A1A2-722EA7EE40DD}"/>
            </a:ext>
          </a:extLst>
        </xdr:cNvPr>
        <xdr:cNvSpPr txBox="1"/>
      </xdr:nvSpPr>
      <xdr:spPr>
        <a:xfrm>
          <a:off x="9316330" y="982515"/>
          <a:ext cx="1865540" cy="904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700" b="1"/>
            <a:t>Total</a:t>
          </a:r>
          <a:r>
            <a:rPr lang="en-IN" sz="1700" b="1" baseline="0"/>
            <a:t> Recived </a:t>
          </a:r>
        </a:p>
        <a:p>
          <a:pPr algn="ctr"/>
          <a:r>
            <a:rPr lang="en-IN" sz="1700" b="1" baseline="0"/>
            <a:t>Late Fee</a:t>
          </a:r>
          <a:endParaRPr lang="en-IN" sz="1700" b="1"/>
        </a:p>
      </xdr:txBody>
    </xdr:sp>
    <xdr:clientData/>
  </xdr:twoCellAnchor>
  <xdr:twoCellAnchor>
    <xdr:from>
      <xdr:col>15</xdr:col>
      <xdr:colOff>83886</xdr:colOff>
      <xdr:row>8</xdr:row>
      <xdr:rowOff>182417</xdr:rowOff>
    </xdr:from>
    <xdr:to>
      <xdr:col>17</xdr:col>
      <xdr:colOff>436310</xdr:colOff>
      <xdr:row>11</xdr:row>
      <xdr:rowOff>144317</xdr:rowOff>
    </xdr:to>
    <xdr:sp macro="" textlink="'Total Recived late Fee'!C2">
      <xdr:nvSpPr>
        <xdr:cNvPr id="36" name="TextBox 35">
          <a:extLst>
            <a:ext uri="{FF2B5EF4-FFF2-40B4-BE49-F238E27FC236}">
              <a16:creationId xmlns:a16="http://schemas.microsoft.com/office/drawing/2014/main" id="{6ED30EB7-2D82-4A1A-9A71-99CB56B65FAA}"/>
            </a:ext>
          </a:extLst>
        </xdr:cNvPr>
        <xdr:cNvSpPr txBox="1"/>
      </xdr:nvSpPr>
      <xdr:spPr>
        <a:xfrm>
          <a:off x="9268707" y="1706417"/>
          <a:ext cx="1577067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DC77569-9AFE-42E4-AF79-91B3626A5EAF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188.91</a:t>
          </a:fld>
          <a:endParaRPr lang="en-US" sz="36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160085</xdr:colOff>
      <xdr:row>9</xdr:row>
      <xdr:rowOff>30016</xdr:rowOff>
    </xdr:from>
    <xdr:to>
      <xdr:col>18</xdr:col>
      <xdr:colOff>183541</xdr:colOff>
      <xdr:row>11</xdr:row>
      <xdr:rowOff>96691</xdr:rowOff>
    </xdr:to>
    <xdr:sp macro="" textlink="'Total Recived Principal Amount'!C2">
      <xdr:nvSpPr>
        <xdr:cNvPr id="37" name="TextBox 36">
          <a:extLst>
            <a:ext uri="{FF2B5EF4-FFF2-40B4-BE49-F238E27FC236}">
              <a16:creationId xmlns:a16="http://schemas.microsoft.com/office/drawing/2014/main" id="{AFC93BF5-0E00-47D4-98DA-5440F368EFCB}"/>
            </a:ext>
          </a:extLst>
        </xdr:cNvPr>
        <xdr:cNvSpPr txBox="1"/>
      </xdr:nvSpPr>
      <xdr:spPr>
        <a:xfrm>
          <a:off x="10569549" y="1744516"/>
          <a:ext cx="635778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K</a:t>
          </a:r>
          <a:endParaRPr lang="en-IN" sz="3600" b="1"/>
        </a:p>
      </xdr:txBody>
    </xdr:sp>
    <xdr:clientData/>
  </xdr:twoCellAnchor>
  <xdr:twoCellAnchor>
    <xdr:from>
      <xdr:col>18</xdr:col>
      <xdr:colOff>419982</xdr:colOff>
      <xdr:row>5</xdr:row>
      <xdr:rowOff>62672</xdr:rowOff>
    </xdr:from>
    <xdr:to>
      <xdr:col>22</xdr:col>
      <xdr:colOff>74361</xdr:colOff>
      <xdr:row>12</xdr:row>
      <xdr:rowOff>53147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321F9F53-5279-4E5E-A8F8-9662657DFBF3}"/>
            </a:ext>
          </a:extLst>
        </xdr:cNvPr>
        <xdr:cNvSpPr/>
      </xdr:nvSpPr>
      <xdr:spPr>
        <a:xfrm>
          <a:off x="11441768" y="1015172"/>
          <a:ext cx="2103664" cy="13239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556052</xdr:colOff>
      <xdr:row>5</xdr:row>
      <xdr:rowOff>24572</xdr:rowOff>
    </xdr:from>
    <xdr:to>
      <xdr:col>21</xdr:col>
      <xdr:colOff>581906</xdr:colOff>
      <xdr:row>9</xdr:row>
      <xdr:rowOff>167448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D6D931D-F4D3-48DD-AEAE-C55C5F060773}"/>
            </a:ext>
          </a:extLst>
        </xdr:cNvPr>
        <xdr:cNvSpPr txBox="1"/>
      </xdr:nvSpPr>
      <xdr:spPr>
        <a:xfrm>
          <a:off x="11577838" y="977072"/>
          <a:ext cx="1862818" cy="904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700" b="1"/>
            <a:t>Total</a:t>
          </a:r>
          <a:r>
            <a:rPr lang="en-IN" sz="1700" b="1" baseline="0"/>
            <a:t> Recoveries Amount</a:t>
          </a:r>
          <a:endParaRPr lang="en-IN" sz="1700" b="1"/>
        </a:p>
      </xdr:txBody>
    </xdr:sp>
    <xdr:clientData/>
  </xdr:twoCellAnchor>
  <xdr:twoCellAnchor>
    <xdr:from>
      <xdr:col>18</xdr:col>
      <xdr:colOff>381883</xdr:colOff>
      <xdr:row>8</xdr:row>
      <xdr:rowOff>176974</xdr:rowOff>
    </xdr:from>
    <xdr:to>
      <xdr:col>21</xdr:col>
      <xdr:colOff>124707</xdr:colOff>
      <xdr:row>11</xdr:row>
      <xdr:rowOff>138874</xdr:rowOff>
    </xdr:to>
    <xdr:sp macro="" textlink="'Total Recoveries Amount'!C2">
      <xdr:nvSpPr>
        <xdr:cNvPr id="44" name="TextBox 43">
          <a:extLst>
            <a:ext uri="{FF2B5EF4-FFF2-40B4-BE49-F238E27FC236}">
              <a16:creationId xmlns:a16="http://schemas.microsoft.com/office/drawing/2014/main" id="{34804AB8-05EC-456F-AEB2-AEBE35D75CD0}"/>
            </a:ext>
          </a:extLst>
        </xdr:cNvPr>
        <xdr:cNvSpPr txBox="1"/>
      </xdr:nvSpPr>
      <xdr:spPr>
        <a:xfrm>
          <a:off x="11403669" y="1700974"/>
          <a:ext cx="1579788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703E3A-6544-48B9-80A5-375D69A68F81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66.06</a:t>
          </a:fld>
          <a:endParaRPr lang="en-IN" sz="3600" b="1"/>
        </a:p>
      </xdr:txBody>
    </xdr:sp>
    <xdr:clientData/>
  </xdr:twoCellAnchor>
  <xdr:twoCellAnchor>
    <xdr:from>
      <xdr:col>20</xdr:col>
      <xdr:colOff>439032</xdr:colOff>
      <xdr:row>9</xdr:row>
      <xdr:rowOff>24573</xdr:rowOff>
    </xdr:from>
    <xdr:to>
      <xdr:col>22</xdr:col>
      <xdr:colOff>21617</xdr:colOff>
      <xdr:row>11</xdr:row>
      <xdr:rowOff>91248</xdr:rowOff>
    </xdr:to>
    <xdr:sp macro="" textlink="'Total Recived Principal Amount'!C2">
      <xdr:nvSpPr>
        <xdr:cNvPr id="45" name="TextBox 44">
          <a:extLst>
            <a:ext uri="{FF2B5EF4-FFF2-40B4-BE49-F238E27FC236}">
              <a16:creationId xmlns:a16="http://schemas.microsoft.com/office/drawing/2014/main" id="{40D05CDC-0FAE-45D3-80BD-0674D06B5CD2}"/>
            </a:ext>
          </a:extLst>
        </xdr:cNvPr>
        <xdr:cNvSpPr txBox="1"/>
      </xdr:nvSpPr>
      <xdr:spPr>
        <a:xfrm>
          <a:off x="12685461" y="1739073"/>
          <a:ext cx="807227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t>Lac</a:t>
          </a:r>
          <a:endParaRPr lang="en-IN" sz="3600" b="1"/>
        </a:p>
      </xdr:txBody>
    </xdr:sp>
    <xdr:clientData/>
  </xdr:twoCellAnchor>
  <xdr:twoCellAnchor>
    <xdr:from>
      <xdr:col>22</xdr:col>
      <xdr:colOff>220997</xdr:colOff>
      <xdr:row>30</xdr:row>
      <xdr:rowOff>22412</xdr:rowOff>
    </xdr:from>
    <xdr:to>
      <xdr:col>29</xdr:col>
      <xdr:colOff>44825</xdr:colOff>
      <xdr:row>45</xdr:row>
      <xdr:rowOff>31378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2C4086B-0C1E-47D0-BA59-00B749C4E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385884</xdr:colOff>
      <xdr:row>30</xdr:row>
      <xdr:rowOff>13609</xdr:rowOff>
    </xdr:from>
    <xdr:to>
      <xdr:col>22</xdr:col>
      <xdr:colOff>98532</xdr:colOff>
      <xdr:row>45</xdr:row>
      <xdr:rowOff>62634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6B7BE33-E485-4DBF-8771-B0CAC4869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495221</xdr:colOff>
      <xdr:row>30</xdr:row>
      <xdr:rowOff>1</xdr:rowOff>
    </xdr:from>
    <xdr:to>
      <xdr:col>11</xdr:col>
      <xdr:colOff>262619</xdr:colOff>
      <xdr:row>45</xdr:row>
      <xdr:rowOff>42583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id="{D5CF8DD7-1793-4F25-94EC-02DE9AE00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621" y="5715001"/>
              <a:ext cx="4034598" cy="2900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428625</xdr:colOff>
      <xdr:row>14</xdr:row>
      <xdr:rowOff>27215</xdr:rowOff>
    </xdr:from>
    <xdr:to>
      <xdr:col>29</xdr:col>
      <xdr:colOff>54427</xdr:colOff>
      <xdr:row>29</xdr:row>
      <xdr:rowOff>81003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7F52110-E95F-43E7-8939-0CE491D3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209550</xdr:colOff>
      <xdr:row>13</xdr:row>
      <xdr:rowOff>168089</xdr:rowOff>
    </xdr:from>
    <xdr:to>
      <xdr:col>22</xdr:col>
      <xdr:colOff>371474</xdr:colOff>
      <xdr:row>29</xdr:row>
      <xdr:rowOff>42582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CF99AFD4-E6CF-42F2-A09A-D23AC0231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3150" y="2644589"/>
              <a:ext cx="3819524" cy="2922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384279</xdr:colOff>
      <xdr:row>13</xdr:row>
      <xdr:rowOff>156882</xdr:rowOff>
    </xdr:from>
    <xdr:to>
      <xdr:col>16</xdr:col>
      <xdr:colOff>123824</xdr:colOff>
      <xdr:row>29</xdr:row>
      <xdr:rowOff>53787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E516A7B-FED9-4E15-BDE7-8771F150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109739</xdr:colOff>
      <xdr:row>29</xdr:row>
      <xdr:rowOff>186498</xdr:rowOff>
    </xdr:from>
    <xdr:to>
      <xdr:col>4</xdr:col>
      <xdr:colOff>370675</xdr:colOff>
      <xdr:row>45</xdr:row>
      <xdr:rowOff>56189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8EC8C94D-2156-4384-B221-0A73E5F90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349064</xdr:colOff>
      <xdr:row>0</xdr:row>
      <xdr:rowOff>100852</xdr:rowOff>
    </xdr:from>
    <xdr:to>
      <xdr:col>29</xdr:col>
      <xdr:colOff>57711</xdr:colOff>
      <xdr:row>13</xdr:row>
      <xdr:rowOff>89647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825A613-5021-4AB5-8E1E-C1AEBA77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531238</xdr:colOff>
      <xdr:row>13</xdr:row>
      <xdr:rowOff>145677</xdr:rowOff>
    </xdr:from>
    <xdr:to>
      <xdr:col>9</xdr:col>
      <xdr:colOff>302638</xdr:colOff>
      <xdr:row>29</xdr:row>
      <xdr:rowOff>77641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5E486D0-DB56-4E94-967C-160CBD349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125746</xdr:colOff>
      <xdr:row>13</xdr:row>
      <xdr:rowOff>132070</xdr:rowOff>
    </xdr:from>
    <xdr:to>
      <xdr:col>3</xdr:col>
      <xdr:colOff>425104</xdr:colOff>
      <xdr:row>29</xdr:row>
      <xdr:rowOff>64033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8A5AA86-5577-40B7-B31A-AC6F740ED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479534</xdr:colOff>
      <xdr:row>0</xdr:row>
      <xdr:rowOff>189219</xdr:rowOff>
    </xdr:from>
    <xdr:to>
      <xdr:col>22</xdr:col>
      <xdr:colOff>71640</xdr:colOff>
      <xdr:row>4</xdr:row>
      <xdr:rowOff>162006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552DD233-47D1-4943-B08F-9821CD861990}"/>
            </a:ext>
          </a:extLst>
        </xdr:cNvPr>
        <xdr:cNvSpPr/>
      </xdr:nvSpPr>
      <xdr:spPr>
        <a:xfrm>
          <a:off x="11501320" y="189219"/>
          <a:ext cx="2041391" cy="734787"/>
        </a:xfrm>
        <a:prstGeom prst="roundRect">
          <a:avLst>
            <a:gd name="adj" fmla="val 44445"/>
          </a:avLst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596874</xdr:colOff>
      <xdr:row>1</xdr:row>
      <xdr:rowOff>74919</xdr:rowOff>
    </xdr:from>
    <xdr:to>
      <xdr:col>22</xdr:col>
      <xdr:colOff>13128</xdr:colOff>
      <xdr:row>2</xdr:row>
      <xdr:rowOff>106170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579F7D7-BA57-44B9-AEE0-8A3F48706B0D}"/>
            </a:ext>
          </a:extLst>
        </xdr:cNvPr>
        <xdr:cNvSpPr txBox="1"/>
      </xdr:nvSpPr>
      <xdr:spPr>
        <a:xfrm>
          <a:off x="11618660" y="265419"/>
          <a:ext cx="1865539" cy="221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/>
            <a:t>Total</a:t>
          </a:r>
          <a:r>
            <a:rPr lang="en-IN" sz="1600" b="1" baseline="0"/>
            <a:t> Applications</a:t>
          </a:r>
          <a:endParaRPr lang="en-IN" sz="1600" b="1"/>
        </a:p>
      </xdr:txBody>
    </xdr:sp>
    <xdr:clientData/>
  </xdr:twoCellAnchor>
  <xdr:twoCellAnchor>
    <xdr:from>
      <xdr:col>19</xdr:col>
      <xdr:colOff>184580</xdr:colOff>
      <xdr:row>2</xdr:row>
      <xdr:rowOff>51790</xdr:rowOff>
    </xdr:from>
    <xdr:to>
      <xdr:col>21</xdr:col>
      <xdr:colOff>346184</xdr:colOff>
      <xdr:row>5</xdr:row>
      <xdr:rowOff>13690</xdr:rowOff>
    </xdr:to>
    <xdr:sp macro="" textlink="'Total Applications'!C2">
      <xdr:nvSpPr>
        <xdr:cNvPr id="60" name="TextBox 59">
          <a:extLst>
            <a:ext uri="{FF2B5EF4-FFF2-40B4-BE49-F238E27FC236}">
              <a16:creationId xmlns:a16="http://schemas.microsoft.com/office/drawing/2014/main" id="{6AD5F7BD-5104-424D-9B32-CAD86F1643E3}"/>
            </a:ext>
          </a:extLst>
        </xdr:cNvPr>
        <xdr:cNvSpPr txBox="1"/>
      </xdr:nvSpPr>
      <xdr:spPr>
        <a:xfrm>
          <a:off x="11818687" y="432790"/>
          <a:ext cx="1386247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07C36B-0BEC-4571-948B-5F90BCA366D1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292.71K</a:t>
          </a:fld>
          <a:endParaRPr lang="en-IN" sz="2800" b="1"/>
        </a:p>
      </xdr:txBody>
    </xdr:sp>
    <xdr:clientData/>
  </xdr:twoCellAnchor>
  <xdr:twoCellAnchor editAs="oneCell">
    <xdr:from>
      <xdr:col>0</xdr:col>
      <xdr:colOff>326572</xdr:colOff>
      <xdr:row>8</xdr:row>
      <xdr:rowOff>95251</xdr:rowOff>
    </xdr:from>
    <xdr:to>
      <xdr:col>3</xdr:col>
      <xdr:colOff>381000</xdr:colOff>
      <xdr:row>11</xdr:row>
      <xdr:rowOff>8679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72AD778-E426-A18D-5CC6-AF38726F1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2" y="1619251"/>
          <a:ext cx="1891392" cy="484928"/>
        </a:xfrm>
        <a:prstGeom prst="rect">
          <a:avLst/>
        </a:prstGeom>
      </xdr:spPr>
    </xdr:pic>
    <xdr:clientData/>
  </xdr:twoCellAnchor>
  <xdr:twoCellAnchor editAs="oneCell">
    <xdr:from>
      <xdr:col>1</xdr:col>
      <xdr:colOff>13608</xdr:colOff>
      <xdr:row>2</xdr:row>
      <xdr:rowOff>1</xdr:rowOff>
    </xdr:from>
    <xdr:to>
      <xdr:col>3</xdr:col>
      <xdr:colOff>68037</xdr:colOff>
      <xdr:row>8</xdr:row>
      <xdr:rowOff>128274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FD56592-114E-00F5-8B82-6B02BDA418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2627" t="18213" r="32627" b="18622"/>
        <a:stretch/>
      </xdr:blipFill>
      <xdr:spPr>
        <a:xfrm>
          <a:off x="625929" y="381001"/>
          <a:ext cx="1279072" cy="1271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11</xdr:row>
      <xdr:rowOff>52387</xdr:rowOff>
    </xdr:from>
    <xdr:to>
      <xdr:col>12</xdr:col>
      <xdr:colOff>538162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2412B-51A5-7E02-1EF1-A44979AD9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11</xdr:row>
      <xdr:rowOff>52387</xdr:rowOff>
    </xdr:from>
    <xdr:to>
      <xdr:col>14</xdr:col>
      <xdr:colOff>4762</xdr:colOff>
      <xdr:row>25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1AF3F0-16F8-A6C4-352A-351D6FCED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087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11</xdr:row>
      <xdr:rowOff>52387</xdr:rowOff>
    </xdr:from>
    <xdr:to>
      <xdr:col>15</xdr:col>
      <xdr:colOff>200025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8A961-C3B2-C51F-7CC8-B81B35114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8</xdr:row>
      <xdr:rowOff>57150</xdr:rowOff>
    </xdr:from>
    <xdr:to>
      <xdr:col>21</xdr:col>
      <xdr:colOff>47624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2259F-91F4-353F-6B2A-E4491890A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52387</xdr:rowOff>
    </xdr:from>
    <xdr:to>
      <xdr:col>16</xdr:col>
      <xdr:colOff>90487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0DE-C91A-7209-D49D-ACFA2F74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11</xdr:row>
      <xdr:rowOff>52387</xdr:rowOff>
    </xdr:from>
    <xdr:to>
      <xdr:col>16</xdr:col>
      <xdr:colOff>485775</xdr:colOff>
      <xdr:row>25</xdr:row>
      <xdr:rowOff>128587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E85381-0047-988D-54AB-AEF1E639F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11</xdr:row>
      <xdr:rowOff>52387</xdr:rowOff>
    </xdr:from>
    <xdr:to>
      <xdr:col>14</xdr:col>
      <xdr:colOff>576262</xdr:colOff>
      <xdr:row>25</xdr:row>
      <xdr:rowOff>128587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4DE48D-CAFF-8833-8FF6-C1E343F44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2087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11</xdr:row>
      <xdr:rowOff>52387</xdr:rowOff>
    </xdr:from>
    <xdr:to>
      <xdr:col>15</xdr:col>
      <xdr:colOff>242887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C4F99-ADEF-912A-2B51-1D6EAC061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11</xdr:row>
      <xdr:rowOff>52387</xdr:rowOff>
    </xdr:from>
    <xdr:to>
      <xdr:col>15</xdr:col>
      <xdr:colOff>176212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32E5E-6637-33DB-68D0-76CBD521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52387</xdr:rowOff>
    </xdr:from>
    <xdr:to>
      <xdr:col>16</xdr:col>
      <xdr:colOff>381000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90182-F402-3B97-F7C7-6B0FBE77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4FE45AFA-6959-4AE0-A8C9-6131116DB788}" autoFormatId="16" applyNumberFormats="0" applyBorderFormats="0" applyFontFormats="0" applyPatternFormats="0" applyAlignmentFormats="0" applyWidthHeightFormats="0">
  <queryTableRefresh nextId="2">
    <queryTableFields count="1">
      <queryTableField id="1" name="count of Aplications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8E08BDF5-18D2-4008-9E45-9C36CC38CBDD}" autoFormatId="16" applyNumberFormats="0" applyBorderFormats="0" applyFontFormats="0" applyPatternFormats="0" applyAlignmentFormats="0" applyWidthHeightFormats="0">
  <queryTableRefresh nextId="5">
    <queryTableFields count="4">
      <queryTableField id="1" name="&lt;10K" tableColumnId="1"/>
      <queryTableField id="2" name="10k - 20k" tableColumnId="2"/>
      <queryTableField id="3" name="20k - 30k" tableColumnId="3"/>
      <queryTableField id="4" name="&gt;35K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B00791A5-4AA1-47A0-B466-F8384E851DB5}" autoFormatId="16" applyNumberFormats="0" applyBorderFormats="0" applyFontFormats="0" applyPatternFormats="0" applyAlignmentFormats="0" applyWidthHeightFormats="0">
  <queryTableRefresh nextId="4">
    <queryTableFields count="2">
      <queryTableField id="2" name="issue_d" tableColumnId="2"/>
      <queryTableField id="1" name="count of issue Month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B45E9CB-F1DE-42ED-8CFE-F64482E7DA08}" autoFormatId="16" applyNumberFormats="0" applyBorderFormats="0" applyFontFormats="0" applyPatternFormats="0" applyAlignmentFormats="0" applyWidthHeightFormats="0">
  <queryTableRefresh nextId="4">
    <queryTableFields count="2">
      <queryTableField id="2" name="grade" tableColumnId="2"/>
      <queryTableField id="1" name="Avg Interest of Rate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F610A11-688A-4863-BEFA-57A5714DBF8B}" autoFormatId="16" applyNumberFormats="0" applyBorderFormats="0" applyFontFormats="0" applyPatternFormats="0" applyAlignmentFormats="0" applyWidthHeightFormats="0">
  <queryTableRefresh nextId="4">
    <queryTableFields count="2">
      <queryTableField id="2" name="purpose" tableColumnId="2"/>
      <queryTableField id="1" name="Count of Loan Purpose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EDDAD2B-95AC-4372-850E-3E7941EDCEE0}" autoFormatId="16" applyNumberFormats="0" applyBorderFormats="0" applyFontFormats="0" applyPatternFormats="0" applyAlignmentFormats="0" applyWidthHeightFormats="0">
  <queryTableRefresh nextId="4">
    <queryTableFields count="2">
      <queryTableField id="2" name="grade" tableColumnId="2"/>
      <queryTableField id="1" name="Count of Grade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2BC2AEC-0344-4E01-BC0A-942D1911089B}" autoFormatId="16" applyNumberFormats="0" applyBorderFormats="0" applyFontFormats="0" applyPatternFormats="0" applyAlignmentFormats="0" applyWidthHeightFormats="0">
  <queryTableRefresh nextId="4">
    <queryTableFields count="2">
      <queryTableField id="2" name="term" tableColumnId="2"/>
      <queryTableField id="1" name="Count of Term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FDF6832-A849-4CB0-A621-04E647B96952}" autoFormatId="16" applyNumberFormats="0" applyBorderFormats="0" applyFontFormats="0" applyPatternFormats="0" applyAlignmentFormats="0" applyWidthHeightFormats="0">
  <queryTableRefresh nextId="8">
    <queryTableFields count="7">
      <queryTableField id="1" name="&lt; 50K" tableColumnId="1"/>
      <queryTableField id="2" name="50k - 100K" tableColumnId="2"/>
      <queryTableField id="3" name="100k - 200k" tableColumnId="3"/>
      <queryTableField id="4" name="200k - 300k" tableColumnId="4"/>
      <queryTableField id="5" name="300k - 400k" tableColumnId="5"/>
      <queryTableField id="6" name="400k - 500k" tableColumnId="6"/>
      <queryTableField id="7" name="&gt; 600k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06D3612-4CE0-479A-9BCA-400C87BFC6E6}" autoFormatId="16" applyNumberFormats="0" applyBorderFormats="0" applyFontFormats="0" applyPatternFormats="0" applyAlignmentFormats="0" applyWidthHeightFormats="0">
  <queryTableRefresh nextId="4">
    <queryTableFields count="2">
      <queryTableField id="2" name="verification_status" tableColumnId="2"/>
      <queryTableField id="1" name="Count of Verification Status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AA7520-089D-4010-AF52-5F94E8323445}" autoFormatId="16" applyNumberFormats="0" applyBorderFormats="0" applyFontFormats="0" applyPatternFormats="0" applyAlignmentFormats="0" applyWidthHeightFormats="0">
  <queryTableRefresh nextId="4">
    <queryTableFields count="2">
      <queryTableField id="2" name="loan_status" tableColumnId="2"/>
      <queryTableField id="1" name="count of loan Statu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DACEC4A4-FFC0-465B-A793-22E82D781009}" autoFormatId="16" applyNumberFormats="0" applyBorderFormats="0" applyFontFormats="0" applyPatternFormats="0" applyAlignmentFormats="0" applyWidthHeightFormats="0">
  <queryTableRefresh nextId="2">
    <queryTableFields count="1">
      <queryTableField id="1" name="Total Funded Amount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960D8087-93DD-4311-B1F9-ED668D0FC9CD}" autoFormatId="16" applyNumberFormats="0" applyBorderFormats="0" applyFontFormats="0" applyPatternFormats="0" applyAlignmentFormats="0" applyWidthHeightFormats="0">
  <queryTableRefresh nextId="2">
    <queryTableFields count="1">
      <queryTableField id="1" name="Total Recoveries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B5BE5FE7-A9ED-4AEB-B228-F5BF6A5D1F04}" autoFormatId="16" applyNumberFormats="0" applyBorderFormats="0" applyFontFormats="0" applyPatternFormats="0" applyAlignmentFormats="0" applyWidthHeightFormats="0">
  <queryTableRefresh nextId="2">
    <queryTableFields count="1">
      <queryTableField id="1" name="Total Recived Principal Amount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11E3C7B8-EA7F-4783-9709-73EAE062B182}" autoFormatId="16" applyNumberFormats="0" applyBorderFormats="0" applyFontFormats="0" applyPatternFormats="0" applyAlignmentFormats="0" applyWidthHeightFormats="0">
  <queryTableRefresh nextId="2">
    <queryTableFields count="1">
      <queryTableField id="1" name="Total Received Interest Amount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A42A4FB3-C66F-4A6B-A78B-552F9EBE2BA3}" autoFormatId="16" applyNumberFormats="0" applyBorderFormats="0" applyFontFormats="0" applyPatternFormats="0" applyAlignmentFormats="0" applyWidthHeightFormats="0">
  <queryTableRefresh nextId="2">
    <queryTableFields count="1">
      <queryTableField id="1" name="Total Recived Payment CAP+INT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CEDCC771-36A3-462F-B329-584E60E278F0}" autoFormatId="16" applyNumberFormats="0" applyBorderFormats="0" applyFontFormats="0" applyPatternFormats="0" applyAlignmentFormats="0" applyWidthHeightFormats="0">
  <queryTableRefresh nextId="2">
    <queryTableFields count="1">
      <queryTableField id="1" name="Total Recived Late Fe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6246C13C-BDA1-4409-B866-9F3856CC7FC2}" autoFormatId="16" applyNumberFormats="0" applyBorderFormats="0" applyFontFormats="0" applyPatternFormats="0" applyAlignmentFormats="0" applyWidthHeightFormats="0">
  <queryTableRefresh nextId="4">
    <queryTableFields count="2">
      <queryTableField id="2" name="home_ownership" tableColumnId="2"/>
      <queryTableField id="1" name="Count of Home Ownership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0192B02-D6CA-4B54-95AA-039D1A5E2191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ount of Aplication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FCB39-52B8-44F0-BFC3-CF0B396DA2B7}" name="Total_Applications" displayName="Total_Applications" ref="A1:A2" tableType="queryTable" totalsRowShown="0" dataDxfId="13">
  <autoFilter ref="A1:A2" xr:uid="{000FCB39-52B8-44F0-BFC3-CF0B396DA2B7}"/>
  <tableColumns count="1">
    <tableColumn id="1" xr3:uid="{B8985838-7D1A-4D49-8F97-9108296048F5}" uniqueName="1" name="count of Aplications" queryTableFieldId="1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A7617C-B920-4078-8834-9BFD88990B9B}" name="Require_Loan_Amount" displayName="Require_Loan_Amount" ref="A1:D2" tableType="queryTable" totalsRowShown="0">
  <autoFilter ref="A1:D2" xr:uid="{35A7617C-B920-4078-8834-9BFD88990B9B}"/>
  <tableColumns count="4">
    <tableColumn id="1" xr3:uid="{4158DC5A-E87D-4C79-A20E-A583C566D223}" uniqueName="1" name="&lt;10K" queryTableFieldId="1"/>
    <tableColumn id="2" xr3:uid="{9F25EA5D-16B1-4ABE-B627-A35769D38B1F}" uniqueName="2" name="10k - 20k" queryTableFieldId="2"/>
    <tableColumn id="3" xr3:uid="{BAE46F4C-E5C5-4960-833A-CA07ED1E3D3F}" uniqueName="3" name="20k - 30k" queryTableFieldId="3"/>
    <tableColumn id="4" xr3:uid="{3F5552C4-73C6-47C8-A5C1-CFFD2335E87F}" uniqueName="4" name="&gt;35K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F8D7F7-0AAB-4872-9D37-C6275759454E}" name="Month_wise_issue_Loan" displayName="Month_wise_issue_Loan" ref="A1:B10" tableType="queryTable" totalsRowShown="0">
  <autoFilter ref="A1:B10" xr:uid="{8EF8D7F7-0AAB-4872-9D37-C6275759454E}"/>
  <tableColumns count="2">
    <tableColumn id="2" xr3:uid="{75D64A45-0AB5-4F8B-BEC6-C6088B26DD14}" uniqueName="2" name="issue_d" queryTableFieldId="2" dataDxfId="7"/>
    <tableColumn id="1" xr3:uid="{C261EFE5-CD80-48EF-B5BE-6C7EAA6B3C7D}" uniqueName="1" name="count of issue Month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D60B99-D56F-40D4-AE4F-2055F8E0170E}" name="Grade_wise_Avg_Rate_of_Interest" displayName="Grade_wise_Avg_Rate_of_Interest" ref="A1:B8" tableType="queryTable" totalsRowShown="0">
  <autoFilter ref="A1:B8" xr:uid="{98D60B99-D56F-40D4-AE4F-2055F8E0170E}"/>
  <sortState xmlns:xlrd2="http://schemas.microsoft.com/office/spreadsheetml/2017/richdata2" ref="A2:B8">
    <sortCondition ref="A1:A8"/>
  </sortState>
  <tableColumns count="2">
    <tableColumn id="2" xr3:uid="{8415D185-87F4-4B1B-A4A7-66ED90F07C82}" uniqueName="2" name="grade" queryTableFieldId="2" dataDxfId="6"/>
    <tableColumn id="1" xr3:uid="{805A785F-874D-43AF-B2B1-4E98355ADC07}" uniqueName="1" name="Avg Interest of Rate" queryTableFieldId="1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5B1063-EBB7-4C23-93EF-858B7C2DFEF0}" name="Count_of_Loan_Purpose" displayName="Count_of_Loan_Purpose" ref="A1:B14" tableType="queryTable" totalsRowShown="0">
  <autoFilter ref="A1:B14" xr:uid="{FD5B1063-EBB7-4C23-93EF-858B7C2DFEF0}"/>
  <tableColumns count="2">
    <tableColumn id="2" xr3:uid="{C271C6FF-F56E-486B-8CF7-59F38ED32410}" uniqueName="2" name="purpose" queryTableFieldId="2" dataDxfId="4"/>
    <tableColumn id="1" xr3:uid="{26038B38-BAF2-4C8F-981F-BDC4377374ED}" uniqueName="1" name="Count of Loan Purpose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C71481-7CDF-44F9-B0E8-77ABB854EB1E}" name="Count_of_Grade" displayName="Count_of_Grade" ref="A1:B8" tableType="queryTable" totalsRowShown="0">
  <autoFilter ref="A1:B8" xr:uid="{E8C71481-7CDF-44F9-B0E8-77ABB854EB1E}"/>
  <sortState xmlns:xlrd2="http://schemas.microsoft.com/office/spreadsheetml/2017/richdata2" ref="A2:B8">
    <sortCondition ref="B1:B8"/>
  </sortState>
  <tableColumns count="2">
    <tableColumn id="2" xr3:uid="{F0E43377-529D-49DE-BBAC-0A68788F2FD5}" uniqueName="2" name="grade" queryTableFieldId="2" dataDxfId="3"/>
    <tableColumn id="1" xr3:uid="{9310BEBA-BBC4-4E43-8F3B-948F8CD646FF}" uniqueName="1" name="Count of Grade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5F9C05-C382-4714-AC44-F56192714432}" name="Count_of_Duration_time_Period" displayName="Count_of_Duration_time_Period" ref="A1:B3" tableType="queryTable" totalsRowShown="0">
  <autoFilter ref="A1:B3" xr:uid="{1A5F9C05-C382-4714-AC44-F56192714432}"/>
  <tableColumns count="2">
    <tableColumn id="2" xr3:uid="{B7418674-2766-4684-BBE5-6061D20723DB}" uniqueName="2" name="term" queryTableFieldId="2" dataDxfId="2"/>
    <tableColumn id="1" xr3:uid="{ECCE067C-CD62-48F1-BE5B-5448060732B1}" uniqueName="1" name="Count of Term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9F388A-2451-4D5E-AD42-64EB1778C517}" name="Applicant_Gross_Income" displayName="Applicant_Gross_Income" ref="A1:G2" tableType="queryTable" totalsRowShown="0">
  <autoFilter ref="A1:G2" xr:uid="{E49F388A-2451-4D5E-AD42-64EB1778C517}"/>
  <tableColumns count="7">
    <tableColumn id="1" xr3:uid="{CF1A320E-E4BC-4D41-B30A-2AC01AB62B01}" uniqueName="1" name="&lt; 50K" queryTableFieldId="1"/>
    <tableColumn id="2" xr3:uid="{11684AD8-3693-4EA9-9610-B0A540DCB549}" uniqueName="2" name="50k - 100K" queryTableFieldId="2"/>
    <tableColumn id="3" xr3:uid="{E34DA6C0-BC80-4197-A591-E7F2E238FEEF}" uniqueName="3" name="100k - 200k" queryTableFieldId="3"/>
    <tableColumn id="4" xr3:uid="{6496AF6A-C19A-4869-9E61-077E94A1C4EC}" uniqueName="4" name="200k - 300k" queryTableFieldId="4"/>
    <tableColumn id="5" xr3:uid="{2ADC56FD-FD61-4C6E-89EA-0302AEFD95D8}" uniqueName="5" name="300k - 400k" queryTableFieldId="5"/>
    <tableColumn id="6" xr3:uid="{94C554D1-46F5-400F-AC56-CA196E5AA37F}" uniqueName="6" name="400k - 500k" queryTableFieldId="6"/>
    <tableColumn id="7" xr3:uid="{9F627D0C-4DE0-40DA-AD51-6504C81CC8B7}" uniqueName="7" name="&gt; 600k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FFC8A-4684-4B24-A7F3-B0B6D5A04937}" name="All_Verification_Status_of_loan_Applications" displayName="All_Verification_Status_of_loan_Applications" ref="A1:B4" tableType="queryTable" totalsRowShown="0">
  <autoFilter ref="A1:B4" xr:uid="{F03FFC8A-4684-4B24-A7F3-B0B6D5A04937}"/>
  <tableColumns count="2">
    <tableColumn id="2" xr3:uid="{F7A820B0-F25D-4D12-AE8A-83FAD48ECFA2}" uniqueName="2" name="verification_status" queryTableFieldId="2" dataDxfId="1"/>
    <tableColumn id="1" xr3:uid="{B84653DD-2A76-42C6-A756-6F77CACF7B81}" uniqueName="1" name="Count of Verification Status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E7E79-63E9-49CE-9801-2C3142196229}" name="All_Loan_Status" displayName="All_Loan_Status" ref="A1:B8" tableType="queryTable" totalsRowShown="0">
  <autoFilter ref="A1:B8" xr:uid="{BE6E7E79-63E9-49CE-9801-2C3142196229}"/>
  <sortState xmlns:xlrd2="http://schemas.microsoft.com/office/spreadsheetml/2017/richdata2" ref="A2:B8">
    <sortCondition ref="B1:B8"/>
  </sortState>
  <tableColumns count="2">
    <tableColumn id="2" xr3:uid="{B19D196B-A513-4D40-A275-D8DB0133E227}" uniqueName="2" name="loan_status" queryTableFieldId="2" dataDxfId="0"/>
    <tableColumn id="1" xr3:uid="{EDC28137-AE73-4C64-97A9-8FB1D4C8CD3F}" uniqueName="1" name="count of loan Status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9E822A-42AF-45E9-BF1E-B519E38BE089}" name="Total_Funded_Amount" displayName="Total_Funded_Amount" ref="A1:A2" tableType="queryTable" totalsRowShown="0">
  <autoFilter ref="A1:A2" xr:uid="{079E822A-42AF-45E9-BF1E-B519E38BE089}"/>
  <tableColumns count="1">
    <tableColumn id="1" xr3:uid="{202F3E39-10D3-4625-B919-11C56DBEC8B7}" uniqueName="1" name="Total Funded Amount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D6AE2F-3E03-4CD3-B08B-80007F66419A}" name="Total_Recoveries_Amount" displayName="Total_Recoveries_Amount" ref="A1:A2" tableType="queryTable" totalsRowShown="0" dataDxfId="11">
  <autoFilter ref="A1:A2" xr:uid="{EAD6AE2F-3E03-4CD3-B08B-80007F66419A}"/>
  <tableColumns count="1">
    <tableColumn id="1" xr3:uid="{B7063FD0-FE21-480E-BA6A-EEADF3D18939}" uniqueName="1" name="Total Recoveries" queryTableFieldId="1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1365D-5019-4233-A707-CFA1FAE1EA96}" name="Total_Recived_Principal_Amount" displayName="Total_Recived_Principal_Amount" ref="A1:A2" tableType="queryTable" totalsRowShown="0">
  <autoFilter ref="A1:A2" xr:uid="{8F71365D-5019-4233-A707-CFA1FAE1EA96}"/>
  <tableColumns count="1">
    <tableColumn id="1" xr3:uid="{034E9044-1F05-4141-AE25-8D14081E5C86}" uniqueName="1" name="Total Recived Principal Amount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D7DCD7-F056-4663-A478-F7436744EDF8}" name="Total_recived_Interest_Amount" displayName="Total_recived_Interest_Amount" ref="A1:A2" tableType="queryTable" totalsRowShown="0">
  <autoFilter ref="A1:A2" xr:uid="{5BD7DCD7-F056-4663-A478-F7436744EDF8}"/>
  <tableColumns count="1">
    <tableColumn id="1" xr3:uid="{39A1DB67-24F7-446D-A7C3-328EE3FBE498}" uniqueName="1" name="Total Received Interest Amount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3DBEBD-D86C-43A5-988B-77CBAE27CEE3}" name="Total_Recived_Amount_CAP_INT" displayName="Total_Recived_Amount_CAP_INT" ref="A1:A2" tableType="queryTable" totalsRowShown="0">
  <autoFilter ref="A1:A2" xr:uid="{3B3DBEBD-D86C-43A5-988B-77CBAE27CEE3}"/>
  <tableColumns count="1">
    <tableColumn id="1" xr3:uid="{CC788474-5B2C-42D6-ABC3-C3699C7D8EA7}" uniqueName="1" name="Total Recived Payment CAP+INT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8B6828-F08E-4277-8346-4ED53A13F4B6}" name="Total_Recived_late_Fee" displayName="Total_Recived_late_Fee" ref="A1:A2" tableType="queryTable" totalsRowShown="0">
  <autoFilter ref="A1:A2" xr:uid="{638B6828-F08E-4277-8346-4ED53A13F4B6}"/>
  <tableColumns count="1">
    <tableColumn id="1" xr3:uid="{3085E3BC-E0D8-45CC-95C2-09E36B4740BE}" uniqueName="1" name="Total Recived Late Fee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45E3D0-5EBD-4FF2-A230-41D2AB5E899A}" name="Total_Count_of_Home_Ownership" displayName="Total_Count_of_Home_Ownership" ref="A1:B6" tableType="queryTable" totalsRowShown="0">
  <autoFilter ref="A1:B6" xr:uid="{7245E3D0-5EBD-4FF2-A230-41D2AB5E899A}"/>
  <sortState xmlns:xlrd2="http://schemas.microsoft.com/office/spreadsheetml/2017/richdata2" ref="A2:B6">
    <sortCondition ref="B1:B6"/>
  </sortState>
  <tableColumns count="2">
    <tableColumn id="2" xr3:uid="{D5DEC462-359E-4BB0-BBD8-9D11B7E4B07A}" uniqueName="2" name="home_ownership" queryTableFieldId="2" dataDxfId="9"/>
    <tableColumn id="1" xr3:uid="{CBC89648-E5BE-4E83-83D2-F2CB636FEACF}" uniqueName="1" name="Count of Home Ownership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2D8D0C-90BF-4809-AD81-91A1BDD0FF2F}" name="State_wise_Count_of_Loan_Application" displayName="State_wise_Count_of_Loan_Application" ref="A1:B51" tableType="queryTable" totalsRowShown="0">
  <autoFilter ref="A1:B51" xr:uid="{732D8D0C-90BF-4809-AD81-91A1BDD0FF2F}"/>
  <tableColumns count="2">
    <tableColumn id="1" xr3:uid="{32F30C82-4502-49B3-B6DE-ABC85B9990FA}" uniqueName="1" name="State" queryTableFieldId="1" dataDxfId="8"/>
    <tableColumn id="2" xr3:uid="{B0C0DC44-3E28-47F9-AF70-8DA2542D50FD}" uniqueName="2" name="Count of Aplication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5E81-F76E-4961-845B-8BD424D86B93}">
  <dimension ref="A1"/>
  <sheetViews>
    <sheetView tabSelected="1" zoomScaleNormal="100" workbookViewId="0">
      <selection activeCell="AF16" sqref="AF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257-B037-4813-B550-507ED9F519FD}">
  <dimension ref="A1:B51"/>
  <sheetViews>
    <sheetView workbookViewId="0">
      <selection activeCell="B20" sqref="A2:B51"/>
    </sheetView>
  </sheetViews>
  <sheetFormatPr defaultRowHeight="15" x14ac:dyDescent="0.25"/>
  <cols>
    <col min="1" max="1" width="17.85546875" bestFit="1" customWidth="1"/>
    <col min="2" max="2" width="21.42578125" bestFit="1" customWidth="1"/>
  </cols>
  <sheetData>
    <row r="1" spans="1:2" x14ac:dyDescent="0.25">
      <c r="A1" t="s">
        <v>121</v>
      </c>
      <c r="B1" t="s">
        <v>56</v>
      </c>
    </row>
    <row r="2" spans="1:2" x14ac:dyDescent="0.25">
      <c r="A2" t="s">
        <v>57</v>
      </c>
      <c r="B2">
        <v>24785</v>
      </c>
    </row>
    <row r="3" spans="1:2" x14ac:dyDescent="0.25">
      <c r="A3" t="s">
        <v>58</v>
      </c>
      <c r="B3">
        <v>6784</v>
      </c>
    </row>
    <row r="4" spans="1:2" x14ac:dyDescent="0.25">
      <c r="A4" t="s">
        <v>59</v>
      </c>
      <c r="B4">
        <v>39292</v>
      </c>
    </row>
    <row r="5" spans="1:2" x14ac:dyDescent="0.25">
      <c r="A5" t="s">
        <v>60</v>
      </c>
      <c r="B5">
        <v>5168</v>
      </c>
    </row>
    <row r="6" spans="1:2" x14ac:dyDescent="0.25">
      <c r="A6" t="s">
        <v>61</v>
      </c>
      <c r="B6">
        <v>10192</v>
      </c>
    </row>
    <row r="7" spans="1:2" x14ac:dyDescent="0.25">
      <c r="A7" t="s">
        <v>62</v>
      </c>
      <c r="B7">
        <v>24881</v>
      </c>
    </row>
    <row r="8" spans="1:2" x14ac:dyDescent="0.25">
      <c r="A8" t="s">
        <v>63</v>
      </c>
      <c r="B8">
        <v>8062</v>
      </c>
    </row>
    <row r="9" spans="1:2" x14ac:dyDescent="0.25">
      <c r="A9" t="s">
        <v>64</v>
      </c>
      <c r="B9">
        <v>5910</v>
      </c>
    </row>
    <row r="10" spans="1:2" x14ac:dyDescent="0.25">
      <c r="A10" t="s">
        <v>65</v>
      </c>
      <c r="B10">
        <v>21165</v>
      </c>
    </row>
    <row r="11" spans="1:2" x14ac:dyDescent="0.25">
      <c r="A11" t="s">
        <v>66</v>
      </c>
      <c r="B11">
        <v>7174</v>
      </c>
    </row>
    <row r="12" spans="1:2" x14ac:dyDescent="0.25">
      <c r="A12" t="s">
        <v>67</v>
      </c>
      <c r="B12">
        <v>6952</v>
      </c>
    </row>
    <row r="13" spans="1:2" x14ac:dyDescent="0.25">
      <c r="A13" t="s">
        <v>68</v>
      </c>
      <c r="B13">
        <v>11851</v>
      </c>
    </row>
    <row r="14" spans="1:2" x14ac:dyDescent="0.25">
      <c r="A14" t="s">
        <v>69</v>
      </c>
      <c r="B14">
        <v>4569</v>
      </c>
    </row>
    <row r="15" spans="1:2" x14ac:dyDescent="0.25">
      <c r="A15" t="s">
        <v>70</v>
      </c>
      <c r="B15">
        <v>9357</v>
      </c>
    </row>
    <row r="16" spans="1:2" x14ac:dyDescent="0.25">
      <c r="A16" t="s">
        <v>71</v>
      </c>
      <c r="B16">
        <v>1383</v>
      </c>
    </row>
    <row r="17" spans="1:2" x14ac:dyDescent="0.25">
      <c r="A17" t="s">
        <v>72</v>
      </c>
      <c r="B17">
        <v>820</v>
      </c>
    </row>
    <row r="18" spans="1:2" x14ac:dyDescent="0.25">
      <c r="A18" t="s">
        <v>73</v>
      </c>
      <c r="B18">
        <v>10915</v>
      </c>
    </row>
    <row r="19" spans="1:2" x14ac:dyDescent="0.25">
      <c r="A19" t="s">
        <v>74</v>
      </c>
      <c r="B19">
        <v>7652</v>
      </c>
    </row>
    <row r="20" spans="1:2" x14ac:dyDescent="0.25">
      <c r="A20" t="s">
        <v>75</v>
      </c>
      <c r="B20">
        <v>6165</v>
      </c>
    </row>
    <row r="21" spans="1:2" x14ac:dyDescent="0.25">
      <c r="A21" t="s">
        <v>76</v>
      </c>
      <c r="B21">
        <v>3398</v>
      </c>
    </row>
    <row r="22" spans="1:2" x14ac:dyDescent="0.25">
      <c r="A22" t="s">
        <v>77</v>
      </c>
      <c r="B22">
        <v>9772</v>
      </c>
    </row>
    <row r="23" spans="1:2" x14ac:dyDescent="0.25">
      <c r="A23" t="s">
        <v>78</v>
      </c>
      <c r="B23">
        <v>5109</v>
      </c>
    </row>
    <row r="24" spans="1:2" x14ac:dyDescent="0.25">
      <c r="A24" t="s">
        <v>79</v>
      </c>
      <c r="B24">
        <v>796</v>
      </c>
    </row>
    <row r="25" spans="1:2" x14ac:dyDescent="0.25">
      <c r="A25" t="s">
        <v>80</v>
      </c>
      <c r="B25">
        <v>4935</v>
      </c>
    </row>
    <row r="26" spans="1:2" x14ac:dyDescent="0.25">
      <c r="A26" t="s">
        <v>81</v>
      </c>
      <c r="B26">
        <v>8080</v>
      </c>
    </row>
    <row r="27" spans="1:2" x14ac:dyDescent="0.25">
      <c r="A27" t="s">
        <v>82</v>
      </c>
      <c r="B27">
        <v>2185</v>
      </c>
    </row>
    <row r="28" spans="1:2" x14ac:dyDescent="0.25">
      <c r="A28" t="s">
        <v>83</v>
      </c>
      <c r="B28">
        <v>821</v>
      </c>
    </row>
    <row r="29" spans="1:2" x14ac:dyDescent="0.25">
      <c r="A29" t="s">
        <v>84</v>
      </c>
      <c r="B29">
        <v>2322</v>
      </c>
    </row>
    <row r="30" spans="1:2" x14ac:dyDescent="0.25">
      <c r="A30" t="s">
        <v>85</v>
      </c>
      <c r="B30">
        <v>3223</v>
      </c>
    </row>
    <row r="31" spans="1:2" x14ac:dyDescent="0.25">
      <c r="A31" t="s">
        <v>86</v>
      </c>
      <c r="B31">
        <v>4140</v>
      </c>
    </row>
    <row r="32" spans="1:2" x14ac:dyDescent="0.25">
      <c r="A32" t="s">
        <v>87</v>
      </c>
      <c r="B32">
        <v>669</v>
      </c>
    </row>
    <row r="33" spans="1:2" x14ac:dyDescent="0.25">
      <c r="A33" t="s">
        <v>88</v>
      </c>
      <c r="B33">
        <v>4712</v>
      </c>
    </row>
    <row r="34" spans="1:2" x14ac:dyDescent="0.25">
      <c r="A34" t="s">
        <v>89</v>
      </c>
      <c r="B34">
        <v>3860</v>
      </c>
    </row>
    <row r="35" spans="1:2" x14ac:dyDescent="0.25">
      <c r="A35" t="s">
        <v>90</v>
      </c>
      <c r="B35">
        <v>3605</v>
      </c>
    </row>
    <row r="36" spans="1:2" x14ac:dyDescent="0.25">
      <c r="A36" t="s">
        <v>91</v>
      </c>
      <c r="B36">
        <v>1374</v>
      </c>
    </row>
    <row r="37" spans="1:2" x14ac:dyDescent="0.25">
      <c r="A37" t="s">
        <v>92</v>
      </c>
      <c r="B37">
        <v>2600</v>
      </c>
    </row>
    <row r="38" spans="1:2" x14ac:dyDescent="0.25">
      <c r="A38" t="s">
        <v>93</v>
      </c>
      <c r="B38">
        <v>3404</v>
      </c>
    </row>
    <row r="39" spans="1:2" x14ac:dyDescent="0.25">
      <c r="A39" t="s">
        <v>94</v>
      </c>
      <c r="B39">
        <v>1422</v>
      </c>
    </row>
    <row r="40" spans="1:2" x14ac:dyDescent="0.25">
      <c r="A40" t="s">
        <v>95</v>
      </c>
      <c r="B40">
        <v>1838</v>
      </c>
    </row>
    <row r="41" spans="1:2" x14ac:dyDescent="0.25">
      <c r="A41" t="s">
        <v>96</v>
      </c>
      <c r="B41">
        <v>553</v>
      </c>
    </row>
    <row r="42" spans="1:2" x14ac:dyDescent="0.25">
      <c r="A42" t="s">
        <v>97</v>
      </c>
      <c r="B42">
        <v>626</v>
      </c>
    </row>
    <row r="43" spans="1:2" x14ac:dyDescent="0.25">
      <c r="A43" t="s">
        <v>98</v>
      </c>
      <c r="B43">
        <v>671</v>
      </c>
    </row>
    <row r="44" spans="1:2" x14ac:dyDescent="0.25">
      <c r="A44" t="s">
        <v>99</v>
      </c>
      <c r="B44">
        <v>2751</v>
      </c>
    </row>
    <row r="45" spans="1:2" x14ac:dyDescent="0.25">
      <c r="A45" t="s">
        <v>100</v>
      </c>
      <c r="B45">
        <v>878</v>
      </c>
    </row>
    <row r="46" spans="1:2" x14ac:dyDescent="0.25">
      <c r="A46" t="s">
        <v>101</v>
      </c>
      <c r="B46">
        <v>1838</v>
      </c>
    </row>
    <row r="47" spans="1:2" x14ac:dyDescent="0.25">
      <c r="A47" t="s">
        <v>102</v>
      </c>
      <c r="B47">
        <v>1455</v>
      </c>
    </row>
    <row r="48" spans="1:2" x14ac:dyDescent="0.25">
      <c r="A48" t="s">
        <v>103</v>
      </c>
      <c r="B48">
        <v>573</v>
      </c>
    </row>
    <row r="49" spans="1:2" x14ac:dyDescent="0.25">
      <c r="A49" t="s">
        <v>104</v>
      </c>
      <c r="B49">
        <v>1360</v>
      </c>
    </row>
    <row r="50" spans="1:2" x14ac:dyDescent="0.25">
      <c r="A50" t="s">
        <v>105</v>
      </c>
      <c r="B50">
        <v>655</v>
      </c>
    </row>
    <row r="51" spans="1:2" x14ac:dyDescent="0.25">
      <c r="A51" t="s">
        <v>106</v>
      </c>
      <c r="B5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9B4F-C617-4FE6-8BCB-E40AE9B53575}">
  <dimension ref="A1:D2"/>
  <sheetViews>
    <sheetView workbookViewId="0">
      <selection activeCell="P31" sqref="P31"/>
    </sheetView>
  </sheetViews>
  <sheetFormatPr defaultRowHeight="15" x14ac:dyDescent="0.25"/>
  <cols>
    <col min="1" max="1" width="7.42578125" bestFit="1" customWidth="1"/>
    <col min="2" max="3" width="10.85546875" bestFit="1" customWidth="1"/>
    <col min="4" max="4" width="7.42578125" bestFit="1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>
        <v>102911</v>
      </c>
      <c r="B2">
        <v>109256</v>
      </c>
      <c r="C2">
        <v>50376</v>
      </c>
      <c r="D2">
        <v>30162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A7A5-545E-4231-AEDD-F3B4DA6475F9}">
  <dimension ref="A1:B10"/>
  <sheetViews>
    <sheetView workbookViewId="0">
      <selection activeCell="A2" sqref="A2:A10"/>
    </sheetView>
  </sheetViews>
  <sheetFormatPr defaultRowHeight="15" x14ac:dyDescent="0.25"/>
  <cols>
    <col min="1" max="1" width="10.42578125" style="1" bestFit="1" customWidth="1"/>
    <col min="2" max="2" width="22.28515625" bestFit="1" customWidth="1"/>
  </cols>
  <sheetData>
    <row r="1" spans="1:2" x14ac:dyDescent="0.25">
      <c r="A1" s="1" t="s">
        <v>51</v>
      </c>
      <c r="B1" t="s">
        <v>50</v>
      </c>
    </row>
    <row r="2" spans="1:2" x14ac:dyDescent="0.25">
      <c r="A2" s="4">
        <v>42887</v>
      </c>
      <c r="B2">
        <v>38026</v>
      </c>
    </row>
    <row r="3" spans="1:2" x14ac:dyDescent="0.25">
      <c r="A3" s="4">
        <v>42856</v>
      </c>
      <c r="B3">
        <v>37639</v>
      </c>
    </row>
    <row r="4" spans="1:2" x14ac:dyDescent="0.25">
      <c r="A4" s="4">
        <v>42826</v>
      </c>
      <c r="B4">
        <v>29636</v>
      </c>
    </row>
    <row r="5" spans="1:2" x14ac:dyDescent="0.25">
      <c r="A5" s="4">
        <v>42795</v>
      </c>
      <c r="B5">
        <v>37144</v>
      </c>
    </row>
    <row r="6" spans="1:2" x14ac:dyDescent="0.25">
      <c r="A6" s="4">
        <v>42767</v>
      </c>
      <c r="B6">
        <v>27732</v>
      </c>
    </row>
    <row r="7" spans="1:2" x14ac:dyDescent="0.25">
      <c r="A7" s="4">
        <v>42736</v>
      </c>
      <c r="B7">
        <v>31819</v>
      </c>
    </row>
    <row r="8" spans="1:2" x14ac:dyDescent="0.25">
      <c r="A8" s="4">
        <v>42614</v>
      </c>
      <c r="B8">
        <v>28115</v>
      </c>
    </row>
    <row r="9" spans="1:2" x14ac:dyDescent="0.25">
      <c r="A9" s="4">
        <v>42583</v>
      </c>
      <c r="B9">
        <v>36260</v>
      </c>
    </row>
    <row r="10" spans="1:2" x14ac:dyDescent="0.25">
      <c r="A10" s="4">
        <v>42552</v>
      </c>
      <c r="B10">
        <v>26334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F63F-2B4C-4F08-A42E-81D9C92AB16C}">
  <dimension ref="A1:B8"/>
  <sheetViews>
    <sheetView workbookViewId="0">
      <selection activeCell="B4" sqref="A2:B8"/>
    </sheetView>
  </sheetViews>
  <sheetFormatPr defaultRowHeight="15" x14ac:dyDescent="0.25"/>
  <cols>
    <col min="1" max="1" width="8.28515625" bestFit="1" customWidth="1"/>
    <col min="2" max="2" width="21" bestFit="1" customWidth="1"/>
  </cols>
  <sheetData>
    <row r="1" spans="1:2" x14ac:dyDescent="0.25">
      <c r="A1" t="s">
        <v>26</v>
      </c>
      <c r="B1" t="s">
        <v>49</v>
      </c>
    </row>
    <row r="2" spans="1:2" x14ac:dyDescent="0.25">
      <c r="A2" t="s">
        <v>29</v>
      </c>
      <c r="B2" s="3">
        <v>7.0429980505016712</v>
      </c>
    </row>
    <row r="3" spans="1:2" x14ac:dyDescent="0.25">
      <c r="A3" t="s">
        <v>28</v>
      </c>
      <c r="B3" s="3">
        <v>10.54566156235539</v>
      </c>
    </row>
    <row r="4" spans="1:2" x14ac:dyDescent="0.25">
      <c r="A4" t="s">
        <v>27</v>
      </c>
      <c r="B4" s="3">
        <v>14.148074247330729</v>
      </c>
    </row>
    <row r="5" spans="1:2" x14ac:dyDescent="0.25">
      <c r="A5" t="s">
        <v>32</v>
      </c>
      <c r="B5" s="3">
        <v>18.539555758234638</v>
      </c>
    </row>
    <row r="6" spans="1:2" x14ac:dyDescent="0.25">
      <c r="A6" t="s">
        <v>30</v>
      </c>
      <c r="B6" s="3">
        <v>24.291385039684826</v>
      </c>
    </row>
    <row r="7" spans="1:2" x14ac:dyDescent="0.25">
      <c r="A7" t="s">
        <v>31</v>
      </c>
      <c r="B7" s="3">
        <v>28.502180860723591</v>
      </c>
    </row>
    <row r="8" spans="1:2" x14ac:dyDescent="0.25">
      <c r="A8" t="s">
        <v>33</v>
      </c>
      <c r="B8" s="3">
        <v>30.389356627842144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1A54-9767-4C09-BFB8-089EA650AB59}">
  <dimension ref="A1:B14"/>
  <sheetViews>
    <sheetView workbookViewId="0"/>
  </sheetViews>
  <sheetFormatPr defaultRowHeight="15" x14ac:dyDescent="0.25"/>
  <cols>
    <col min="1" max="1" width="19.5703125" bestFit="1" customWidth="1"/>
    <col min="2" max="2" width="23.42578125" bestFit="1" customWidth="1"/>
  </cols>
  <sheetData>
    <row r="1" spans="1:2" x14ac:dyDescent="0.25">
      <c r="A1" t="s">
        <v>35</v>
      </c>
      <c r="B1" t="s">
        <v>34</v>
      </c>
    </row>
    <row r="2" spans="1:2" x14ac:dyDescent="0.25">
      <c r="A2" t="s">
        <v>36</v>
      </c>
      <c r="B2">
        <v>59420</v>
      </c>
    </row>
    <row r="3" spans="1:2" x14ac:dyDescent="0.25">
      <c r="A3" t="s">
        <v>37</v>
      </c>
      <c r="B3">
        <v>166034</v>
      </c>
    </row>
    <row r="4" spans="1:2" x14ac:dyDescent="0.25">
      <c r="A4" t="s">
        <v>38</v>
      </c>
      <c r="B4">
        <v>22844</v>
      </c>
    </row>
    <row r="5" spans="1:2" x14ac:dyDescent="0.25">
      <c r="A5" t="s">
        <v>39</v>
      </c>
      <c r="B5">
        <v>3566</v>
      </c>
    </row>
    <row r="6" spans="1:2" x14ac:dyDescent="0.25">
      <c r="A6" t="s">
        <v>40</v>
      </c>
      <c r="B6">
        <v>4115</v>
      </c>
    </row>
    <row r="7" spans="1:2" x14ac:dyDescent="0.25">
      <c r="A7" t="s">
        <v>41</v>
      </c>
      <c r="B7">
        <v>7042</v>
      </c>
    </row>
    <row r="8" spans="1:2" x14ac:dyDescent="0.25">
      <c r="A8" t="s">
        <v>42</v>
      </c>
      <c r="B8">
        <v>2740</v>
      </c>
    </row>
    <row r="9" spans="1:2" x14ac:dyDescent="0.25">
      <c r="A9" t="s">
        <v>43</v>
      </c>
      <c r="B9">
        <v>1328</v>
      </c>
    </row>
    <row r="10" spans="1:2" x14ac:dyDescent="0.25">
      <c r="A10" t="s">
        <v>44</v>
      </c>
      <c r="B10">
        <v>19820</v>
      </c>
    </row>
    <row r="11" spans="1:2" x14ac:dyDescent="0.25">
      <c r="A11" t="s">
        <v>45</v>
      </c>
      <c r="B11">
        <v>3159</v>
      </c>
    </row>
    <row r="12" spans="1:2" x14ac:dyDescent="0.25">
      <c r="A12" t="s">
        <v>46</v>
      </c>
      <c r="B12">
        <v>2433</v>
      </c>
    </row>
    <row r="13" spans="1:2" x14ac:dyDescent="0.25">
      <c r="A13" t="s">
        <v>47</v>
      </c>
      <c r="B13">
        <v>202</v>
      </c>
    </row>
    <row r="14" spans="1:2" x14ac:dyDescent="0.25">
      <c r="A14" t="s">
        <v>48</v>
      </c>
      <c r="B14">
        <v>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864D-1403-4762-93B2-07B1D6E2F05A}">
  <dimension ref="A1:B8"/>
  <sheetViews>
    <sheetView workbookViewId="0">
      <selection activeCell="B6" sqref="A2:B8"/>
    </sheetView>
  </sheetViews>
  <sheetFormatPr defaultRowHeight="15" x14ac:dyDescent="0.25"/>
  <cols>
    <col min="1" max="1" width="8.28515625" bestFit="1" customWidth="1"/>
    <col min="2" max="2" width="16.85546875" bestFit="1" customWidth="1"/>
  </cols>
  <sheetData>
    <row r="1" spans="1:2" x14ac:dyDescent="0.25">
      <c r="A1" t="s">
        <v>26</v>
      </c>
      <c r="B1" t="s">
        <v>25</v>
      </c>
    </row>
    <row r="2" spans="1:2" x14ac:dyDescent="0.25">
      <c r="A2" t="s">
        <v>33</v>
      </c>
      <c r="B2">
        <v>1803</v>
      </c>
    </row>
    <row r="3" spans="1:2" x14ac:dyDescent="0.25">
      <c r="A3" t="s">
        <v>31</v>
      </c>
      <c r="B3">
        <v>5507</v>
      </c>
    </row>
    <row r="4" spans="1:2" x14ac:dyDescent="0.25">
      <c r="A4" t="s">
        <v>30</v>
      </c>
      <c r="B4">
        <v>14866</v>
      </c>
    </row>
    <row r="5" spans="1:2" x14ac:dyDescent="0.25">
      <c r="A5" t="s">
        <v>32</v>
      </c>
      <c r="B5">
        <v>37277</v>
      </c>
    </row>
    <row r="6" spans="1:2" x14ac:dyDescent="0.25">
      <c r="A6" t="s">
        <v>29</v>
      </c>
      <c r="B6">
        <v>43088</v>
      </c>
    </row>
    <row r="7" spans="1:2" x14ac:dyDescent="0.25">
      <c r="A7" t="s">
        <v>28</v>
      </c>
      <c r="B7">
        <v>90120</v>
      </c>
    </row>
    <row r="8" spans="1:2" x14ac:dyDescent="0.25">
      <c r="A8" t="s">
        <v>27</v>
      </c>
      <c r="B8">
        <v>100044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747-2586-4134-9C3A-0D9C8C23BAB7}">
  <dimension ref="A1:B3"/>
  <sheetViews>
    <sheetView workbookViewId="0">
      <selection activeCell="B3" sqref="A1:B3"/>
    </sheetView>
  </sheetViews>
  <sheetFormatPr defaultRowHeight="15" x14ac:dyDescent="0.25"/>
  <cols>
    <col min="1" max="1" width="10.140625" bestFit="1" customWidth="1"/>
    <col min="2" max="2" width="16" bestFit="1" customWidth="1"/>
  </cols>
  <sheetData>
    <row r="1" spans="1:2" x14ac:dyDescent="0.25">
      <c r="A1" t="s">
        <v>22</v>
      </c>
      <c r="B1" t="s">
        <v>21</v>
      </c>
    </row>
    <row r="2" spans="1:2" x14ac:dyDescent="0.25">
      <c r="A2" t="s">
        <v>23</v>
      </c>
      <c r="B2">
        <v>217162</v>
      </c>
    </row>
    <row r="3" spans="1:2" x14ac:dyDescent="0.25">
      <c r="A3" t="s">
        <v>24</v>
      </c>
      <c r="B3">
        <v>75543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1AB9-2D7A-46E5-9E25-DF4E9D72BD43}">
  <dimension ref="A1:G2"/>
  <sheetViews>
    <sheetView workbookViewId="0">
      <selection activeCell="G2" sqref="A1:G2"/>
    </sheetView>
  </sheetViews>
  <sheetFormatPr defaultRowHeight="15" x14ac:dyDescent="0.25"/>
  <cols>
    <col min="1" max="1" width="7.85546875" bestFit="1" customWidth="1"/>
    <col min="2" max="2" width="12" bestFit="1" customWidth="1"/>
    <col min="3" max="6" width="12.85546875" bestFit="1" customWidth="1"/>
    <col min="7" max="7" width="8.7109375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292144</v>
      </c>
      <c r="B2">
        <v>63038</v>
      </c>
      <c r="C2">
        <v>60047</v>
      </c>
      <c r="D2">
        <v>2189</v>
      </c>
      <c r="E2">
        <v>934</v>
      </c>
      <c r="F2">
        <v>589</v>
      </c>
      <c r="G2">
        <v>561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B0F7-6F5D-4969-ACD4-3332E497A78C}">
  <dimension ref="A1:B4"/>
  <sheetViews>
    <sheetView workbookViewId="0">
      <selection activeCell="F11" sqref="F11"/>
    </sheetView>
  </sheetViews>
  <sheetFormatPr defaultRowHeight="15" x14ac:dyDescent="0.25"/>
  <cols>
    <col min="1" max="1" width="20" bestFit="1" customWidth="1"/>
    <col min="2" max="2" width="28.140625" bestFit="1" customWidth="1"/>
  </cols>
  <sheetData>
    <row r="1" spans="1:2" x14ac:dyDescent="0.25">
      <c r="A1" t="s">
        <v>10</v>
      </c>
      <c r="B1" t="s">
        <v>9</v>
      </c>
    </row>
    <row r="2" spans="1:2" x14ac:dyDescent="0.25">
      <c r="A2" t="s">
        <v>11</v>
      </c>
      <c r="B2">
        <v>93487</v>
      </c>
    </row>
    <row r="3" spans="1:2" x14ac:dyDescent="0.25">
      <c r="A3" t="s">
        <v>12</v>
      </c>
      <c r="B3">
        <v>116056</v>
      </c>
    </row>
    <row r="4" spans="1:2" x14ac:dyDescent="0.25">
      <c r="A4" t="s">
        <v>13</v>
      </c>
      <c r="B4">
        <v>83162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68D3-09DF-43CA-92D9-A21052819086}">
  <dimension ref="A1:B8"/>
  <sheetViews>
    <sheetView workbookViewId="0">
      <selection activeCell="D15" sqref="D15"/>
    </sheetView>
  </sheetViews>
  <sheetFormatPr defaultRowHeight="15" x14ac:dyDescent="0.25"/>
  <cols>
    <col min="1" max="1" width="16.85546875" bestFit="1" customWidth="1"/>
    <col min="2" max="2" width="21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8</v>
      </c>
      <c r="B2">
        <v>10</v>
      </c>
    </row>
    <row r="3" spans="1:2" x14ac:dyDescent="0.25">
      <c r="A3" t="s">
        <v>6</v>
      </c>
      <c r="B3">
        <v>1532</v>
      </c>
    </row>
    <row r="4" spans="1:2" x14ac:dyDescent="0.25">
      <c r="A4" t="s">
        <v>4</v>
      </c>
      <c r="B4">
        <v>2640</v>
      </c>
    </row>
    <row r="5" spans="1:2" x14ac:dyDescent="0.25">
      <c r="A5" t="s">
        <v>5</v>
      </c>
      <c r="B5">
        <v>6358</v>
      </c>
    </row>
    <row r="6" spans="1:2" x14ac:dyDescent="0.25">
      <c r="A6" t="s">
        <v>7</v>
      </c>
      <c r="B6">
        <v>9302</v>
      </c>
    </row>
    <row r="7" spans="1:2" x14ac:dyDescent="0.25">
      <c r="A7" t="s">
        <v>3</v>
      </c>
      <c r="B7">
        <v>42431</v>
      </c>
    </row>
    <row r="8" spans="1:2" x14ac:dyDescent="0.25">
      <c r="A8" t="s">
        <v>2</v>
      </c>
      <c r="B8">
        <v>230432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AB9E-1F20-4CB2-8B97-7544EFAF0585}">
  <dimension ref="A1:C2"/>
  <sheetViews>
    <sheetView workbookViewId="0">
      <selection activeCell="C2" sqref="C2"/>
    </sheetView>
  </sheetViews>
  <sheetFormatPr defaultRowHeight="15" x14ac:dyDescent="0.25"/>
  <cols>
    <col min="1" max="1" width="21.140625" bestFit="1" customWidth="1"/>
  </cols>
  <sheetData>
    <row r="1" spans="1:3" x14ac:dyDescent="0.25">
      <c r="A1" t="s">
        <v>107</v>
      </c>
    </row>
    <row r="2" spans="1:3" x14ac:dyDescent="0.25">
      <c r="A2" s="2">
        <v>292705</v>
      </c>
      <c r="C2" s="2">
        <f>Total_Applications[[#This Row],[count of Aplications]]</f>
        <v>292705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B92-19AE-49DB-B9D5-63D8E1F2C215}">
  <dimension ref="A1:C2"/>
  <sheetViews>
    <sheetView workbookViewId="0">
      <selection activeCell="M37" sqref="M37"/>
    </sheetView>
  </sheetViews>
  <sheetFormatPr defaultRowHeight="15" x14ac:dyDescent="0.25"/>
  <cols>
    <col min="1" max="1" width="22.7109375" bestFit="1" customWidth="1"/>
    <col min="3" max="3" width="8.42578125" bestFit="1" customWidth="1"/>
  </cols>
  <sheetData>
    <row r="1" spans="1:3" x14ac:dyDescent="0.25">
      <c r="A1" t="s">
        <v>115</v>
      </c>
    </row>
    <row r="2" spans="1:3" x14ac:dyDescent="0.25">
      <c r="A2">
        <v>4258723275</v>
      </c>
      <c r="C2" s="3">
        <f>Total_Funded_Amount[[#This Row],[Total Funded Amount]]/10000000</f>
        <v>425.87232749999998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1EB-7C28-4D06-AAE6-47ED872379E9}">
  <dimension ref="A1:C2"/>
  <sheetViews>
    <sheetView workbookViewId="0">
      <selection activeCell="C2" sqref="C2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120</v>
      </c>
    </row>
    <row r="2" spans="1:3" x14ac:dyDescent="0.25">
      <c r="A2" s="3">
        <v>6606484</v>
      </c>
      <c r="C2" s="3">
        <f>Total_Recoveries_Amount[[#This Row],[Total Recoveries]]/100000</f>
        <v>66.064840000000004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B36C-5CF6-4903-8F01-B410D032B29B}">
  <dimension ref="A1:C2"/>
  <sheetViews>
    <sheetView workbookViewId="0">
      <selection activeCell="C2" sqref="C2"/>
    </sheetView>
  </sheetViews>
  <sheetFormatPr defaultRowHeight="15" x14ac:dyDescent="0.25"/>
  <cols>
    <col min="1" max="1" width="31.42578125" bestFit="1" customWidth="1"/>
  </cols>
  <sheetData>
    <row r="1" spans="1:3" x14ac:dyDescent="0.25">
      <c r="A1" t="s">
        <v>119</v>
      </c>
    </row>
    <row r="2" spans="1:3" x14ac:dyDescent="0.25">
      <c r="A2">
        <v>1325100638.4499433</v>
      </c>
      <c r="C2" s="3">
        <f>Total_Recived_Principal_Amount[[#This Row],[Total Recived Principal Amount]]/10000000</f>
        <v>132.51006384499433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1E82-6F92-4017-96BE-45562F65370C}">
  <dimension ref="A1:C2"/>
  <sheetViews>
    <sheetView workbookViewId="0">
      <selection activeCell="C2" sqref="C2"/>
    </sheetView>
  </sheetViews>
  <sheetFormatPr defaultRowHeight="15" x14ac:dyDescent="0.25"/>
  <cols>
    <col min="1" max="1" width="32" bestFit="1" customWidth="1"/>
  </cols>
  <sheetData>
    <row r="1" spans="1:3" x14ac:dyDescent="0.25">
      <c r="A1" t="s">
        <v>117</v>
      </c>
    </row>
    <row r="2" spans="1:3" x14ac:dyDescent="0.25">
      <c r="A2">
        <v>412460446.02000684</v>
      </c>
      <c r="C2" s="3">
        <f>Total_recived_Interest_Amount[[#This Row],[Total Received Interest Amount]]/10000000</f>
        <v>41.246044602000687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8493-E700-424B-8AB4-ED8E79E4233A}">
  <dimension ref="A1:C2"/>
  <sheetViews>
    <sheetView workbookViewId="0">
      <selection activeCell="H30" sqref="H30"/>
    </sheetView>
  </sheetViews>
  <sheetFormatPr defaultRowHeight="15" x14ac:dyDescent="0.25"/>
  <cols>
    <col min="1" max="1" width="32.140625" bestFit="1" customWidth="1"/>
  </cols>
  <sheetData>
    <row r="1" spans="1:3" x14ac:dyDescent="0.25">
      <c r="A1" t="s">
        <v>116</v>
      </c>
    </row>
    <row r="2" spans="1:3" x14ac:dyDescent="0.25">
      <c r="A2">
        <v>1744356491.4948788</v>
      </c>
      <c r="C2" s="3">
        <f>Total_Recived_Amount_CAP_INT[[#This Row],[Total Recived Payment CAP+INT]]/10000000</f>
        <v>174.43564914948789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6CCB-31AA-41C8-977D-982C9DEC27F2}">
  <dimension ref="A1:C2"/>
  <sheetViews>
    <sheetView workbookViewId="0">
      <selection activeCell="C4" sqref="C4"/>
    </sheetView>
  </sheetViews>
  <sheetFormatPr defaultRowHeight="15" x14ac:dyDescent="0.25"/>
  <cols>
    <col min="1" max="1" width="23.28515625" bestFit="1" customWidth="1"/>
  </cols>
  <sheetData>
    <row r="1" spans="1:3" x14ac:dyDescent="0.25">
      <c r="A1" t="s">
        <v>118</v>
      </c>
    </row>
    <row r="2" spans="1:3" x14ac:dyDescent="0.25">
      <c r="A2">
        <v>188909</v>
      </c>
      <c r="C2" s="3">
        <f>Total_Recived_late_Fee[[#This Row],[Total Recived Late Fee]]/1000</f>
        <v>188.90899999999999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644-3E61-440E-8D17-77DB6A5BD79B}">
  <dimension ref="A1:B6"/>
  <sheetViews>
    <sheetView workbookViewId="0">
      <selection sqref="A1:B6"/>
    </sheetView>
  </sheetViews>
  <sheetFormatPr defaultRowHeight="15" x14ac:dyDescent="0.25"/>
  <cols>
    <col min="1" max="1" width="19" bestFit="1" customWidth="1"/>
    <col min="2" max="2" width="27.140625" bestFit="1" customWidth="1"/>
  </cols>
  <sheetData>
    <row r="1" spans="1:2" x14ac:dyDescent="0.25">
      <c r="A1" t="s">
        <v>109</v>
      </c>
      <c r="B1" t="s">
        <v>108</v>
      </c>
    </row>
    <row r="2" spans="1:2" x14ac:dyDescent="0.25">
      <c r="A2" t="s">
        <v>114</v>
      </c>
      <c r="B2">
        <v>3</v>
      </c>
    </row>
    <row r="3" spans="1:2" x14ac:dyDescent="0.25">
      <c r="A3" t="s">
        <v>113</v>
      </c>
      <c r="B3">
        <v>391</v>
      </c>
    </row>
    <row r="4" spans="1:2" x14ac:dyDescent="0.25">
      <c r="A4" t="s">
        <v>110</v>
      </c>
      <c r="B4">
        <v>34309</v>
      </c>
    </row>
    <row r="5" spans="1:2" x14ac:dyDescent="0.25">
      <c r="A5" t="s">
        <v>112</v>
      </c>
      <c r="B5">
        <v>114755</v>
      </c>
    </row>
    <row r="6" spans="1:2" x14ac:dyDescent="0.25">
      <c r="A6" t="s">
        <v>111</v>
      </c>
      <c r="B6">
        <v>143247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c 1 f d c 3 - 3 b 4 3 - 4 1 c 4 - 9 2 3 6 - 1 3 8 9 8 e 5 8 5 9 f 6 "   x m l n s = " h t t p : / / s c h e m a s . m i c r o s o f t . c o m / D a t a M a s h u p " > A A A A A M E G A A B Q S w M E F A A C A A g A k W R V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J F k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F V Y l d w h L b o D A A C I J g A A E w A c A E Z v c m 1 1 b G F z L 1 N l Y 3 R p b 2 4 x L m 0 g o h g A K K A U A A A A A A A A A A A A A A A A A A A A A A A A A A A A 5 Z r v T + I w G M f f k / g / N P M N 5 n Z E F L z k T i 5 Z Q E / j j 0 M g J h e 5 k D k e o b l t 5 d o O N c b / / d p 1 G z 9 W R J R j i f M N r g 9 7 + u 3 z / b R b G x g 4 H B M f t d V n + d t W Y a v A h j a F P t o 2 L N d F 5 8 Q W Y W 7 z g B m o h l z g W w U k / t o k o A 6 I l j o b l x r E C T z w e f E Y u 1 C q E 5 + L C 1 Y 0 j r 5 2 6 y f W Z c O 6 R N d W 6 / S X 1 e 2 Q E e t d P K L 2 1 X k 3 T N 2 w u d 1 t B 5 5 n U / w A q C 8 u E b d v X W D d u e 5 L D h s b O + Z N A 1 z s Y Q 6 0 Z p i G i e r E D T y f 1 f Z M d O Q 7 p I / 9 Q a 2 8 V x W X V w H h 0 O a P L t Q m / 5 Y u i Q + / d 0 w 1 i m 2 j S Y k n Y n 1 0 A n Y f a D j I j u y / F E W i 9 q I a s I l u o n a h r u 3 Y r k 1 Z j d N g O m V 9 a P s D k b H z O I J J u g 6 1 f X Z H q K c E y y A r a v o 3 n 5 4 M h w Q + R + Q O u V P V N 9 G p z w 8 q J X n n s 4 m e D B n s s T j I R T P i 8 M C f n y d S W k C o y C r S R 2 W a 6 I l C U X t x T r Y 5 n 1 6 v 6 X l n q 4 D 9 x b 2 l e b o G i u + w Y y v s w i x J U m s 0 c q N Q J r C 9 V l u O S K z H r m t q k y Z y P P W l / 0 i m v p u X t a 5 I q n J b p P t B C W N i n A 7 x Y O N M a l U s o e / L B 6 L v E F V 3 z 9 K Y V X f / o M + o v K u L i V Y Z 3 B M f 6 e C e C u 5 r g / s q W N E G K y p Y 1 Q a / o 4 N U + y x v M 6 W Y R S 2 h t h F Q R S z H H q C m Y J j 0 N 0 3 c i 2 L y u O x 1 g H p p w 7 l q X f v C F u W d 6 3 6 1 p S u 5 9 w c V 4 8 k M o L D 3 P B K j y p 5 C Z h A 1 r 5 2 Z O P G 8 g j d S E x r c D O i I s O z g m R a R R 4 Z m T E i h N E o C a 4 d p k n q B m N W o C k l E 9 5 g B s s Y D 1 L I 5 y I x i P O I m x j f N 1 x I 5 O S J N D j 8 e t i y B L E X M k x 9 4 t 0 A 3 t G h p h a w G 2 Y W g Y 6 h c x Y w F E A K 7 a b S 0 I n I E V H I 6 o E Y f l i O 9 c o X B X j 8 m S h Q Q 1 k X U J L V e y 2 p M t e B v g K l y E V m e T L h p o j Q S l v B U + U A 8 H Z b 1 m z u 1 t 9 N u 7 d T O T r c 9 2 6 + e v X F z J g 8 P o i f G 7 P N w 6 j h o 0 2 C 8 R l O O V h 5 5 / j P 7 j J K e J 5 W x p o 4 U 3 8 Z A h 3 D b z f R s M q 1 g i b / l D + S v s 2 4 n E z R O i A f o 5 7 0 v e h r i U T a m L h C T o / m 7 y I 7 U M j 4 U 8 R 6 Z i q / 9 r T T V w 0 J x q 7 1 N K K u P A 7 8 v L r N 5 m 9 B I y N E a o j P g P U t I C x w 8 T l K h u t X 8 d H r Z y c Z T v Z b c m R u X o W k / y k o n n s x u a l f 0 m U Z J k x 1 q l p N 3 g Z g 8 O g 1 a V 9 5 l d c y P K 1 + u j 2 H j Z 5 9 6 F X k 0 N y z A e W z D O p b p J s W + g 0 f y H T r D + b t I T W 4 9 T t n y 3 g l M 5 A 8 D g G X t 8 q y M P N o b V e D 1 k / c f U E s B A i 0 A F A A C A A g A k W R V W A o X L 9 m l A A A A 9 g A A A B I A A A A A A A A A A A A A A A A A A A A A A E N v b m Z p Z y 9 Q Y W N r Y W d l L n h t b F B L A Q I t A B Q A A g A I A J F k V V g P y u m r p A A A A O k A A A A T A A A A A A A A A A A A A A A A A P E A A A B b Q 2 9 u d G V u d F 9 U e X B l c 1 0 u e G 1 s U E s B A i 0 A F A A C A A g A k W R V W J X c I S 2 6 A w A A i C Y A A B M A A A A A A A A A A A A A A A A A 4 g E A A E Z v c m 1 1 b G F z L 1 N l Y 3 R p b 2 4 x L m 1 Q S w U G A A A A A A M A A w D C A A A A 6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Q A A A A A A A A g p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J T I w T G 9 h b i U y M F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Y W V h Y m M x L W R j N D M t N G I w Y i 0 4 Y 2 U 0 L T A w O W E y Y m E z M T R k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x s X 0 x v Y W 5 f U 3 R h d H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M b 2 F u I F N 0 Y X R 1 c y 9 B d X R v U m V t b 3 Z l Z E N v b H V t b n M x L n t s b 2 F u X 3 N 0 Y X R 1 c y w w f S Z x d W 9 0 O y w m c X V v d D t T Z W N 0 a W 9 u M S 9 B b G w g T G 9 h b i B T d G F 0 d X M v Q X V 0 b 1 J l b W 9 2 Z W R D b 2 x 1 b W 5 z M S 5 7 Y 2 9 1 b n Q g b 2 Y g b G 9 h b i B T d G F 0 d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I E x v Y W 4 g U 3 R h d H V z L 0 F 1 d G 9 S Z W 1 v d m V k Q 2 9 s d W 1 u c z E u e 2 x v Y W 5 f c 3 R h d H V z L D B 9 J n F 1 b 3 Q 7 L C Z x d W 9 0 O 1 N l Y 3 R p b 2 4 x L 0 F s b C B M b 2 F u I F N 0 Y X R 1 c y 9 B d X R v U m V t b 3 Z l Z E N v b H V t b n M x L n t j b 3 V u d C B v Z i B s b 2 F u I F N 0 Y X R 1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G 9 h b l 9 z d G F 0 d X M m c X V v d D s s J n F 1 b 3 Q 7 Y 2 9 1 b n Q g b 2 Y g b G 9 h b i B T d G F 0 d X M m c X V v d D t d I i A v P j x F b n R y e S B U e X B l P S J G a W x s Q 2 9 s d W 1 u V H l w Z X M i I F Z h b H V l P S J z Q m d N P S I g L z 4 8 R W 5 0 c n k g V H l w Z T 0 i R m l s b E x h c 3 R V c G R h d G V k I i B W Y W x 1 Z T 0 i Z D I w M j Q t M D I t M j F U M D U 6 M D U 6 M T U u M T M 1 N z E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w l M j B M b 2 F u J T I w U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x v Y W 4 l M j B T d G F 0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T G 9 h b i U y M F N 0 Y X R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l c m l m a W N h d G l v b i U y M F N 0 Y X R 1 c y U y M G 9 m J T I w b G 9 h b i U y M E F w c G x p Y 2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Y 2 U 3 M T c 1 L W F l Z j c t N G M y Z C 1 i Z T F h L W M z N G Z j N G Y w N 2 U x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x s X 1 Z l c m l m a W N h d G l v b l 9 T d G F 0 d X N f b 2 Z f b G 9 h b l 9 B c H B s a W N h d G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F Z l c m l m a W N h d G l v b i B T d G F 0 d X M g b 2 Y g b G 9 h b i B B c H B s a W N h d G l v b n M v Q X V 0 b 1 J l b W 9 2 Z W R D b 2 x 1 b W 5 z M S 5 7 d m V y a W Z p Y 2 F 0 a W 9 u X 3 N 0 Y X R 1 c y w w f S Z x d W 9 0 O y w m c X V v d D t T Z W N 0 a W 9 u M S 9 B b G w g V m V y a W Z p Y 2 F 0 a W 9 u I F N 0 Y X R 1 c y B v Z i B s b 2 F u I E F w c G x p Y 2 F 0 a W 9 u c y 9 B d X R v U m V t b 3 Z l Z E N v b H V t b n M x L n t D b 3 V u d C B v Z i B W Z X J p Z m l j Y X R p b 2 4 g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C B W Z X J p Z m l j Y X R p b 2 4 g U 3 R h d H V z I G 9 m I G x v Y W 4 g Q X B w b G l j Y X R p b 2 5 z L 0 F 1 d G 9 S Z W 1 v d m V k Q 2 9 s d W 1 u c z E u e 3 Z l c m l m a W N h d G l v b l 9 z d G F 0 d X M s M H 0 m c X V v d D s s J n F 1 b 3 Q 7 U 2 V j d G l v b j E v Q W x s I F Z l c m l m a W N h d G l v b i B T d G F 0 d X M g b 2 Y g b G 9 h b i B B c H B s a W N h d G l v b n M v Q X V 0 b 1 J l b W 9 2 Z W R D b 2 x 1 b W 5 z M S 5 7 Q 2 9 1 b n Q g b 2 Y g V m V y a W Z p Y 2 F 0 a W 9 u I F N 0 Y X R 1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m V y a W Z p Y 2 F 0 a W 9 u X 3 N 0 Y X R 1 c y Z x d W 9 0 O y w m c X V v d D t D b 3 V u d C B v Z i B W Z X J p Z m l j Y X R p b 2 4 g U 3 R h d H V z J n F 1 b 3 Q 7 X S I g L z 4 8 R W 5 0 c n k g V H l w Z T 0 i R m l s b E N v b H V t b l R 5 c G V z I i B W Y W x 1 Z T 0 i c 0 J n T T 0 i I C 8 + P E V u d H J 5 I F R 5 c G U 9 I k Z p b G x M Y X N 0 V X B k Y X R l Z C I g V m F s d W U 9 I m Q y M D I 0 L T A y L T I x V D A 1 O j A 0 O j U 2 L j c 0 M D Q 3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J T I w V m V y a W Z p Y 2 F 0 a W 9 u J T I w U 3 R h d H V z J T I w b 2 Y l M j B s b 2 F u J T I w Q X B w b G l j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l c m l m a W N h d G l v b i U y M F N 0 Y X R 1 c y U y M G 9 m J T I w b G 9 h b i U y M E F w c G x p Y 2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Z X J p Z m l j Y X R p b 2 4 l M j B T d G F 0 d X M l M j B v Z i U y M G x v Y W 4 l M j B B c H B s a W N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s a W N h b n Q l M j B H c m 9 z c y U y M E l u Y 2 9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N m F j M G I 4 L W V l M D k t N D F m N C 0 4 N z M 3 L T Z m M G N h N z A 4 O W F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s a W N h b n R f R 3 J v c 3 N f S W 5 j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Q 6 N T Y 6 N T c u N T k z M T M y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X H U w M D N j I D U w S y Z x d W 9 0 O y w m c X V v d D s 1 M G s g L S A x M D B L J n F 1 b 3 Q 7 L C Z x d W 9 0 O z E w M G s g L S A y M D B r J n F 1 b 3 Q 7 L C Z x d W 9 0 O z I w M G s g L S A z M D B r J n F 1 b 3 Q 7 L C Z x d W 9 0 O z M w M G s g L S A 0 M D B r J n F 1 b 3 Q 7 L C Z x d W 9 0 O z Q w M G s g L S A 1 M D B r J n F 1 b 3 Q 7 L C Z x d W 9 0 O 1 x 1 M D A z Z S A 2 M D B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b G l j Y W 5 0 I E d y b 3 N z I E l u Y 2 9 t Z S 9 B d X R v U m V t b 3 Z l Z E N v b H V t b n M x L n t c d T A w M 2 M g N T B L L D B 9 J n F 1 b 3 Q 7 L C Z x d W 9 0 O 1 N l Y 3 R p b 2 4 x L 0 F w c G x p Y 2 F u d C B H c m 9 z c y B J b m N v b W U v Q X V 0 b 1 J l b W 9 2 Z W R D b 2 x 1 b W 5 z M S 5 7 N T B r I C 0 g M T A w S y w x f S Z x d W 9 0 O y w m c X V v d D t T Z W N 0 a W 9 u M S 9 B c H B s a W N h b n Q g R 3 J v c 3 M g S W 5 j b 2 1 l L 0 F 1 d G 9 S Z W 1 v d m V k Q 2 9 s d W 1 u c z E u e z E w M G s g L S A y M D B r L D J 9 J n F 1 b 3 Q 7 L C Z x d W 9 0 O 1 N l Y 3 R p b 2 4 x L 0 F w c G x p Y 2 F u d C B H c m 9 z c y B J b m N v b W U v Q X V 0 b 1 J l b W 9 2 Z W R D b 2 x 1 b W 5 z M S 5 7 M j A w a y A t I D M w M G s s M 3 0 m c X V v d D s s J n F 1 b 3 Q 7 U 2 V j d G l v b j E v Q X B w b G l j Y W 5 0 I E d y b 3 N z I E l u Y 2 9 t Z S 9 B d X R v U m V t b 3 Z l Z E N v b H V t b n M x L n s z M D B r I C 0 g N D A w a y w 0 f S Z x d W 9 0 O y w m c X V v d D t T Z W N 0 a W 9 u M S 9 B c H B s a W N h b n Q g R 3 J v c 3 M g S W 5 j b 2 1 l L 0 F 1 d G 9 S Z W 1 v d m V k Q 2 9 s d W 1 u c z E u e z Q w M G s g L S A 1 M D B r L D V 9 J n F 1 b 3 Q 7 L C Z x d W 9 0 O 1 N l Y 3 R p b 2 4 x L 0 F w c G x p Y 2 F u d C B H c m 9 z c y B J b m N v b W U v Q X V 0 b 1 J l b W 9 2 Z W R D b 2 x 1 b W 5 z M S 5 7 X H U w M D N l I D Y w M G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X B w b G l j Y W 5 0 I E d y b 3 N z I E l u Y 2 9 t Z S 9 B d X R v U m V t b 3 Z l Z E N v b H V t b n M x L n t c d T A w M 2 M g N T B L L D B 9 J n F 1 b 3 Q 7 L C Z x d W 9 0 O 1 N l Y 3 R p b 2 4 x L 0 F w c G x p Y 2 F u d C B H c m 9 z c y B J b m N v b W U v Q X V 0 b 1 J l b W 9 2 Z W R D b 2 x 1 b W 5 z M S 5 7 N T B r I C 0 g M T A w S y w x f S Z x d W 9 0 O y w m c X V v d D t T Z W N 0 a W 9 u M S 9 B c H B s a W N h b n Q g R 3 J v c 3 M g S W 5 j b 2 1 l L 0 F 1 d G 9 S Z W 1 v d m V k Q 2 9 s d W 1 u c z E u e z E w M G s g L S A y M D B r L D J 9 J n F 1 b 3 Q 7 L C Z x d W 9 0 O 1 N l Y 3 R p b 2 4 x L 0 F w c G x p Y 2 F u d C B H c m 9 z c y B J b m N v b W U v Q X V 0 b 1 J l b W 9 2 Z W R D b 2 x 1 b W 5 z M S 5 7 M j A w a y A t I D M w M G s s M 3 0 m c X V v d D s s J n F 1 b 3 Q 7 U 2 V j d G l v b j E v Q X B w b G l j Y W 5 0 I E d y b 3 N z I E l u Y 2 9 t Z S 9 B d X R v U m V t b 3 Z l Z E N v b H V t b n M x L n s z M D B r I C 0 g N D A w a y w 0 f S Z x d W 9 0 O y w m c X V v d D t T Z W N 0 a W 9 u M S 9 B c H B s a W N h b n Q g R 3 J v c 3 M g S W 5 j b 2 1 l L 0 F 1 d G 9 S Z W 1 v d m V k Q 2 9 s d W 1 u c z E u e z Q w M G s g L S A 1 M D B r L D V 9 J n F 1 b 3 Q 7 L C Z x d W 9 0 O 1 N l Y 3 R p b 2 4 x L 0 F w c G x p Y 2 F u d C B H c m 9 z c y B J b m N v b W U v Q X V 0 b 1 J l b W 9 2 Z W R D b 2 x 1 b W 5 z M S 5 7 X H U w M D N l I D Y w M G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x p Y 2 F u d C U y M E d y b 3 N z J T I w S W 5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x p Y 2 F u d C U y M E d y b 3 N z J T I w S W 5 j b 2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x p Y 2 F u d C U y M E d y b 3 N z J T I w S W 5 j b 2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l M j B v Z i U y M E R 1 c m F 0 a W 9 u J T I w d G l t Z S U y M F B l c m l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M z Q x M z Z k L T k x O T U t N D U 5 Y y 1 h O D Q w L T k 1 M T Y 3 Y W Z l O D V i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f b 2 Z f R H V y Y X R p b 2 5 f d G l t Z V 9 Q Z X J p b 2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Q g b 2 Y g R H V y Y X R p b 2 4 g d G l t Z S B Q Z X J p b 2 Q v Q X V 0 b 1 J l b W 9 2 Z W R D b 2 x 1 b W 5 z M S 5 7 d G V y b S w w f S Z x d W 9 0 O y w m c X V v d D t T Z W N 0 a W 9 u M S 9 D b 3 V u d C B v Z i B E d X J h d G l v b i B 0 a W 1 l I F B l c m l v Z C 9 B d X R v U m V t b 3 Z l Z E N v b H V t b n M x L n t D b 3 V u d C B v Z i B U Z X J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d W 5 0 I G 9 m I E R 1 c m F 0 a W 9 u I H R p b W U g U G V y a W 9 k L 0 F 1 d G 9 S Z W 1 v d m V k Q 2 9 s d W 1 u c z E u e 3 R l c m 0 s M H 0 m c X V v d D s s J n F 1 b 3 Q 7 U 2 V j d G l v b j E v Q 2 9 1 b n Q g b 2 Y g R H V y Y X R p b 2 4 g d G l t Z S B Q Z X J p b 2 Q v Q X V 0 b 1 J l b W 9 2 Z W R D b 2 x 1 b W 5 z M S 5 7 Q 2 9 1 b n Q g b 2 Y g V G V y b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V y b S Z x d W 9 0 O y w m c X V v d D t D b 3 V u d C B v Z i B U Z X J t J n F 1 b 3 Q 7 X S I g L z 4 8 R W 5 0 c n k g V H l w Z T 0 i R m l s b E N v b H V t b l R 5 c G V z I i B W Y W x 1 Z T 0 i c 0 J n T T 0 i I C 8 + P E V u d H J 5 I F R 5 c G U 9 I k Z p b G x M Y X N 0 V X B k Y X R l Z C I g V m F s d W U 9 I m Q y M D I 0 L T A y L T I x V D A 1 O j A 0 O j M 5 L j c 1 N T g 1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1 b n Q l M j B v Z i U y M E R 1 c m F 0 a W 9 u J T I w d G l t Z S U y M F B l c m l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9 m J T I w R H V y Y X R p b 2 4 l M j B 0 a W 1 l J T I w U G V y a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J T I w b 2 Y l M j B E d X J h d G l v b i U y M H R p b W U l M j B Q Z X J p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9 m J T I w R 3 J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2 Y y Y T Q y M S 1 m Y W U 4 L T Q 5 N j k t Y m U 5 Y i 0 4 Y 2 Z l M D J j Z m R m M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X 2 9 m X 0 d y Y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I G 9 m I E d y Y W R l L 0 F 1 d G 9 S Z W 1 v d m V k Q 2 9 s d W 1 u c z E u e 2 d y Y W R l L D B 9 J n F 1 b 3 Q 7 L C Z x d W 9 0 O 1 N l Y 3 R p b 2 4 x L 0 N v d W 5 0 I G 9 m I E d y Y W R l L 0 F 1 d G 9 S Z W 1 v d m V k Q 2 9 s d W 1 u c z E u e 0 N v d W 5 0 I G 9 m I E d y Y W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d W 5 0 I G 9 m I E d y Y W R l L 0 F 1 d G 9 S Z W 1 v d m V k Q 2 9 s d W 1 u c z E u e 2 d y Y W R l L D B 9 J n F 1 b 3 Q 7 L C Z x d W 9 0 O 1 N l Y 3 R p b 2 4 x L 0 N v d W 5 0 I G 9 m I E d y Y W R l L 0 F 1 d G 9 S Z W 1 v d m V k Q 2 9 s d W 1 u c z E u e 0 N v d W 5 0 I G 9 m I E d y Y W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c m F k Z S Z x d W 9 0 O y w m c X V v d D t D b 3 V u d C B v Z i B H c m F k Z S Z x d W 9 0 O 1 0 i I C 8 + P E V u d H J 5 I F R 5 c G U 9 I k Z p b G x D b 2 x 1 b W 5 U e X B l c y I g V m F s d W U 9 I n N C Z 0 0 9 I i A v P j x F b n R y e S B U e X B l P S J G a W x s T G F z d F V w Z G F 0 Z W Q i I F Z h b H V l P S J k M j A y N C 0 w M i 0 y M V Q w N T o w N D o y N S 4 w N j Y w N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d W 5 0 J T I w b 2 Y l M j B H c m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9 m J T I w R 3 J h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l M j B v Z i U y M E d y Y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l M j B v Z i U y M E x v Y W 4 l M j B Q d X J w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U 2 M G J j M T g t O D Q y O S 0 0 Y 2 Q 0 L T k y O W U t M T E z Y T I 3 M z g y Y z E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V u d F 9 v Z l 9 M b 2 F u X 1 B 1 c n B v c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Q g b 2 Y g T G 9 h b i B Q d X J w b 3 N l L 0 F 1 d G 9 S Z W 1 v d m V k Q 2 9 s d W 1 u c z E u e 3 B 1 c n B v c 2 U s M H 0 m c X V v d D s s J n F 1 b 3 Q 7 U 2 V j d G l v b j E v Q 2 9 1 b n Q g b 2 Y g T G 9 h b i B Q d X J w b 3 N l L 0 F 1 d G 9 S Z W 1 v d m V k Q 2 9 s d W 1 u c z E u e 0 N v d W 5 0 I G 9 m I E x v Y W 4 g U H V y c G 9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C B v Z i B M b 2 F u I F B 1 c n B v c 2 U v Q X V 0 b 1 J l b W 9 2 Z W R D b 2 x 1 b W 5 z M S 5 7 c H V y c G 9 z Z S w w f S Z x d W 9 0 O y w m c X V v d D t T Z W N 0 a W 9 u M S 9 D b 3 V u d C B v Z i B M b 2 F u I F B 1 c n B v c 2 U v Q X V 0 b 1 J l b W 9 2 Z W R D b 2 x 1 b W 5 z M S 5 7 Q 2 9 1 b n Q g b 2 Y g T G 9 h b i B Q d X J w b 3 N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d X J w b 3 N l J n F 1 b 3 Q 7 L C Z x d W 9 0 O 0 N v d W 5 0 I G 9 m I E x v Y W 4 g U H V y c G 9 z Z S Z x d W 9 0 O 1 0 i I C 8 + P E V u d H J 5 I F R 5 c G U 9 I k Z p b G x D b 2 x 1 b W 5 U e X B l c y I g V m F s d W U 9 I n N C Z 0 0 9 I i A v P j x F b n R y e S B U e X B l P S J G a W x s T G F z d F V w Z G F 0 Z W Q i I F Z h b H V l P S J k M j A y N C 0 w M i 0 y M V Q w N T o w N D o w N y 4 0 M z g w O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V u d C U y M G 9 m J T I w T G 9 h b i U y M F B 1 c n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l M j B v Z i U y M E x v Y W 4 l M j B Q d X J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J T I w b 2 Y l M j B M b 2 F u J T I w U H V y c G 9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R l J T I w d 2 l z Z S U y M E F 2 Z y U y M F J h d G U l M j B v Z i U y M E l u d G V y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N h O T l h M z E t M T M 4 Z S 0 0 Z D Y 5 L T g 3 N D k t N W N k M D Z i O T U x Z m Y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F k Z V 9 3 a X N l X 0 F 2 Z 1 9 S Y X R l X 2 9 m X 0 l u d G V y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Y W R l I H d p c 2 U g Q X Z n I F J h d G U g b 2 Y g S W 5 0 Z X J l c 3 Q v Q X V 0 b 1 J l b W 9 2 Z W R D b 2 x 1 b W 5 z M S 5 7 Z 3 J h Z G U s M H 0 m c X V v d D s s J n F 1 b 3 Q 7 U 2 V j d G l v b j E v R 3 J h Z G U g d 2 l z Z S B B d m c g U m F 0 Z S B v Z i B J b n R l c m V z d C 9 B d X R v U m V t b 3 Z l Z E N v b H V t b n M x L n t B d m c g S W 5 0 Z X J l c 3 Q g b 2 Y g U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F k Z S B 3 a X N l I E F 2 Z y B S Y X R l I G 9 m I E l u d G V y Z X N 0 L 0 F 1 d G 9 S Z W 1 v d m V k Q 2 9 s d W 1 u c z E u e 2 d y Y W R l L D B 9 J n F 1 b 3 Q 7 L C Z x d W 9 0 O 1 N l Y 3 R p b 2 4 x L 0 d y Y W R l I H d p c 2 U g Q X Z n I F J h d G U g b 2 Y g S W 5 0 Z X J l c 3 Q v Q X V 0 b 1 J l b W 9 2 Z W R D b 2 x 1 b W 5 z M S 5 7 Q X Z n I E l u d G V y Z X N 0 I G 9 m I F J h d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d y Y W R l J n F 1 b 3 Q 7 L C Z x d W 9 0 O 0 F 2 Z y B J b n R l c m V z d C B v Z i B S Y X R l J n F 1 b 3 Q 7 X S I g L z 4 8 R W 5 0 c n k g V H l w Z T 0 i R m l s b E N v b H V t b l R 5 c G V z I i B W Y W x 1 Z T 0 i c 0 J n V T 0 i I C 8 + P E V u d H J 5 I F R 5 c G U 9 I k Z p b G x M Y X N 0 V X B k Y X R l Z C I g V m F s d W U 9 I m Q y M D I 0 L T A y L T I x V D A 1 O j A z O j U z L j U x M T c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3 J h Z G U l M j B 3 a X N l J T I w Q X Z n J T I w U m F 0 Z S U y M G 9 m J T I w S W 5 0 Z X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U l M j B 3 a X N l J T I w Q X Z n J T I w U m F 0 Z S U y M G 9 m J T I w S W 5 0 Z X J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U l M j B 3 a X N l J T I w Q X Z n J T I w U m F 0 Z S U y M G 9 m J T I w S W 5 0 Z X J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C U y M H d p c 2 U l M j B p c 3 N 1 Z S U y M E x v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W Q 2 M D E 2 Z C 1 h Z T R m L T R k Y z Q t O G Q 0 N S 0 y Z m M 2 N D V l O D Y 3 N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v b n R o X 3 d p c 2 V f a X N z d W V f T G 9 h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C B 3 a X N l I G l z c 3 V l I E x v Y W 4 v Q X V 0 b 1 J l b W 9 2 Z W R D b 2 x 1 b W 5 z M S 5 7 a X N z d W V f Z C w w f S Z x d W 9 0 O y w m c X V v d D t T Z W N 0 a W 9 u M S 9 N b 2 5 0 a C B 3 a X N l I G l z c 3 V l I E x v Y W 4 v Q X V 0 b 1 J l b W 9 2 Z W R D b 2 x 1 b W 5 z M S 5 7 Y 2 9 1 b n Q g b 2 Y g a X N z d W U g T W 9 u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9 u d G g g d 2 l z Z S B p c 3 N 1 Z S B M b 2 F u L 0 F 1 d G 9 S Z W 1 v d m V k Q 2 9 s d W 1 u c z E u e 2 l z c 3 V l X 2 Q s M H 0 m c X V v d D s s J n F 1 b 3 Q 7 U 2 V j d G l v b j E v T W 9 u d G g g d 2 l z Z S B p c 3 N 1 Z S B M b 2 F u L 0 F 1 d G 9 S Z W 1 v d m V k Q 2 9 s d W 1 u c z E u e 2 N v d W 5 0 I G 9 m I G l z c 3 V l I E 1 v b n R o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3 N 1 Z V 9 k J n F 1 b 3 Q 7 L C Z x d W 9 0 O 2 N v d W 5 0 I G 9 m I G l z c 3 V l I E 1 v b n R o J n F 1 b 3 Q 7 X S I g L z 4 8 R W 5 0 c n k g V H l w Z T 0 i R m l s b E N v b H V t b l R 5 c G V z I i B W Y W x 1 Z T 0 i c 0 N R T T 0 i I C 8 + P E V u d H J 5 I F R 5 c G U 9 I k Z p b G x M Y X N 0 V X B k Y X R l Z C I g V m F s d W U 9 I m Q y M D I 0 L T A y L T I x V D A 1 O j A z O j M 4 L j A 4 O D I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g l M j B 3 a X N l J T I w a X N z d W U l M j B M b 2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J T I w d 2 l z Z S U y M G l z c 3 V l J T I w T G 9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C U y M H d p c 2 U l M j B p c 3 N 1 Z S U y M E x v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J T I w T G 9 h b i U y M E F t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M G J k O D B k L W Q x Z j E t N G Y 1 Y i 1 i M j U y L W Y 5 Y m F l M z V l M W Q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F 1 a X J l X 0 x v Y W 5 f Q W 1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Q 6 N T k 6 M j E u M T U 3 M j M 1 M l o i I C 8 + P E V u d H J 5 I F R 5 c G U 9 I k Z p b G x D b 2 x 1 b W 5 U e X B l c y I g V m F s d W U 9 I n N B d 0 1 E Q X c 9 P S I g L z 4 8 R W 5 0 c n k g V H l w Z T 0 i R m l s b E N v b H V t b k 5 h b W V z I i B W Y W x 1 Z T 0 i c 1 s m c X V v d D t c d T A w M 2 M x M E s m c X V v d D s s J n F 1 b 3 Q 7 M T B r I C 0 g M j B r J n F 1 b 3 Q 7 L C Z x d W 9 0 O z I w a y A t I D M w a y Z x d W 9 0 O y w m c X V v d D t c d T A w M 2 U z N U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I E x v Y W 4 g Q W 1 v d W 5 0 L 0 F 1 d G 9 S Z W 1 v d m V k Q 2 9 s d W 1 u c z E u e 1 x 1 M D A z Y z E w S y w w f S Z x d W 9 0 O y w m c X V v d D t T Z W N 0 a W 9 u M S 9 S Z X F 1 a X J l I E x v Y W 4 g Q W 1 v d W 5 0 L 0 F 1 d G 9 S Z W 1 v d m V k Q 2 9 s d W 1 u c z E u e z E w a y A t I D I w a y w x f S Z x d W 9 0 O y w m c X V v d D t T Z W N 0 a W 9 u M S 9 S Z X F 1 a X J l I E x v Y W 4 g Q W 1 v d W 5 0 L 0 F 1 d G 9 S Z W 1 v d m V k Q 2 9 s d W 1 u c z E u e z I w a y A t I D M w a y w y f S Z x d W 9 0 O y w m c X V v d D t T Z W N 0 a W 9 u M S 9 S Z X F 1 a X J l I E x v Y W 4 g Q W 1 v d W 5 0 L 0 F 1 d G 9 S Z W 1 v d m V k Q 2 9 s d W 1 u c z E u e 1 x 1 M D A z Z T M 1 S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F 1 a X J l I E x v Y W 4 g Q W 1 v d W 5 0 L 0 F 1 d G 9 S Z W 1 v d m V k Q 2 9 s d W 1 u c z E u e 1 x 1 M D A z Y z E w S y w w f S Z x d W 9 0 O y w m c X V v d D t T Z W N 0 a W 9 u M S 9 S Z X F 1 a X J l I E x v Y W 4 g Q W 1 v d W 5 0 L 0 F 1 d G 9 S Z W 1 v d m V k Q 2 9 s d W 1 u c z E u e z E w a y A t I D I w a y w x f S Z x d W 9 0 O y w m c X V v d D t T Z W N 0 a W 9 u M S 9 S Z X F 1 a X J l I E x v Y W 4 g Q W 1 v d W 5 0 L 0 F 1 d G 9 S Z W 1 v d m V k Q 2 9 s d W 1 u c z E u e z I w a y A t I D M w a y w y f S Z x d W 9 0 O y w m c X V v d D t T Z W N 0 a W 9 u M S 9 S Z X F 1 a X J l I E x v Y W 4 g Q W 1 v d W 5 0 L 0 F 1 d G 9 S Z W 1 v d m V k Q 2 9 s d W 1 u c z E u e 1 x 1 M D A z Z T M 1 S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x d W l y Z S U y M E x v Y W 4 l M j B B b W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S U y M E x v Y W 4 l M j B B b W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S U y M E x v Y W 4 l M j B B b W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S U y M H d p c 2 U l M j B D b 3 V u d C U y M G 9 m J T I w T G 9 h b i U y M E F w c G x p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h l M D Z i N G M t Z j J k M C 0 0 M G Q 0 L W I z O T k t Z j N l N W U z N m V i N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Y X R l X 3 d p c 2 V f Q 2 9 1 b n R f b 2 Z f T G 9 h b l 9 B c H B s a W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N D o 1 O T o z N S 4 3 O D I y O D U w W i I g L z 4 8 R W 5 0 c n k g V H l w Z T 0 i R m l s b E N v b H V t b l R 5 c G V z I i B W Y W x 1 Z T 0 i c 0 J n T T 0 i I C 8 + P E V u d H J 5 I F R 5 c G U 9 I k Z p b G x D b 2 x 1 b W 5 O Y W 1 l c y I g V m F s d W U 9 I n N b J n F 1 b 3 Q 7 c 3 R h d G U m c X V v d D s s J n F 1 b 3 Q 7 Q 2 9 1 b n Q g b 2 Y g Q X B s a W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S B 3 a X N l I E N v d W 5 0 I G 9 m I E x v Y W 4 g Q X B w b G l j Y X R p b 2 4 v Q X V 0 b 1 J l b W 9 2 Z W R D b 2 x 1 b W 5 z M S 5 7 c 3 R h d G U s M H 0 m c X V v d D s s J n F 1 b 3 Q 7 U 2 V j d G l v b j E v U 3 R h d G U g d 2 l z Z S B D b 3 V u d C B v Z i B M b 2 F u I E F w c G x p Y 2 F 0 a W 9 u L 0 F 1 d G 9 S Z W 1 v d m V k Q 2 9 s d W 1 u c z E u e 0 N v d W 5 0 I G 9 m I E F w b G l j Y X R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Y X R l I H d p c 2 U g Q 2 9 1 b n Q g b 2 Y g T G 9 h b i B B c H B s a W N h d G l v b i 9 B d X R v U m V t b 3 Z l Z E N v b H V t b n M x L n t z d G F 0 Z S w w f S Z x d W 9 0 O y w m c X V v d D t T Z W N 0 a W 9 u M S 9 T d G F 0 Z S B 3 a X N l I E N v d W 5 0 I G 9 m I E x v Y W 4 g Q X B w b G l j Y X R p b 2 4 v Q X V 0 b 1 J l b W 9 2 Z W R D b 2 x 1 b W 5 z M S 5 7 Q 2 9 1 b n Q g b 2 Y g Q X B s a W N h d G l v b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l J T I w d 2 l z Z S U y M E N v d W 5 0 J T I w b 2 Y l M j B M b 2 F u J T I w Q X B w b G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U l M j B 3 a X N l J T I w Q 2 9 1 b n Q l M j B v Z i U y M E x v Y W 4 l M j B B c H B s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S U y M H d p c 2 U l M j B D b 3 V u d C U y M G 9 m J T I w T G 9 h b i U y M E F w c G x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B c H B s a W N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k 1 O G Q 0 N S 0 5 N W I 0 L T Q 3 Y m E t O D V m N i 1 j M z F i Y z V l Z j U z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0 Y W x f Q X B w b G l j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Q 6 N T k 6 N T M u M D Y 3 M z Y w N l o i I C 8 + P E V u d H J 5 I F R 5 c G U 9 I k Z p b G x D b 2 x 1 b W 5 U e X B l c y I g V m F s d W U 9 I n N B d z 0 9 I i A v P j x F b n R y e S B U e X B l P S J G a W x s Q 2 9 s d W 1 u T m F t Z X M i I F Z h b H V l P S J z W y Z x d W 9 0 O 2 N v d W 5 0 I G 9 m I E F w b G l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Q X B w b G l j Y X R p b 2 5 z L 0 F 1 d G 9 S Z W 1 v d m V k Q 2 9 s d W 1 u c z E u e 2 N v d W 5 0 I G 9 m I E F w b G l j Y X R p b 2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E F w c G x p Y 2 F 0 a W 9 u c y 9 B d X R v U m V t b 3 Z l Z E N v b H V t b n M x L n t j b 3 V u d C B v Z i B B c G x p Y 2 F 0 a W 9 u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B c H B s a W N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B c H B s a W N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B c H B s a W N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v d W 5 0 J T I w b 2 Y l M j B I b 2 1 l J T I w T 3 d u Z X J z a G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h Z G I 0 N j Y t N z l l Z C 0 0 Z G M 0 L T h m M D c t Y T B k O T V h N W I x N m F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R h b F 9 D b 3 V u d F 9 v Z l 9 I b 2 1 l X 0 9 3 b m V y c 2 h p c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D b 3 V u d C B v Z i B I b 2 1 l I E 9 3 b m V y c 2 h p c C 9 B d X R v U m V t b 3 Z l Z E N v b H V t b n M x L n t o b 2 1 l X 2 9 3 b m V y c 2 h p c C w w f S Z x d W 9 0 O y w m c X V v d D t T Z W N 0 a W 9 u M S 9 U b 3 R h b C B D b 3 V u d C B v Z i B I b 2 1 l I E 9 3 b m V y c 2 h p c C 9 B d X R v U m V t b 3 Z l Z E N v b H V t b n M x L n t D b 3 V u d C B v Z i B I b 2 1 l I E 9 3 b m V y c 2 h p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R h b C B D b 3 V u d C B v Z i B I b 2 1 l I E 9 3 b m V y c 2 h p c C 9 B d X R v U m V t b 3 Z l Z E N v b H V t b n M x L n t o b 2 1 l X 2 9 3 b m V y c 2 h p c C w w f S Z x d W 9 0 O y w m c X V v d D t T Z W N 0 a W 9 u M S 9 U b 3 R h b C B D b 3 V u d C B v Z i B I b 2 1 l I E 9 3 b m V y c 2 h p c C 9 B d X R v U m V t b 3 Z l Z E N v b H V t b n M x L n t D b 3 V u d C B v Z i B I b 2 1 l I E 9 3 b m V y c 2 h p c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G 9 t Z V 9 v d 2 5 l c n N o a X A m c X V v d D s s J n F 1 b 3 Q 7 Q 2 9 1 b n Q g b 2 Y g S G 9 t Z S B P d 2 5 l c n N o a X A m c X V v d D t d I i A v P j x F b n R y e S B U e X B l P S J G a W x s Q 2 9 s d W 1 u V H l w Z X M i I F Z h b H V l P S J z Q m d N P S I g L z 4 8 R W 5 0 c n k g V H l w Z T 0 i R m l s b E x h c 3 R V c G R h d G V k I i B W Y W x 1 Z T 0 i Z D I w M j Q t M D I t M j F U M D U 6 M D I 6 M z A u M j k 1 M D Y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E N v d W 5 0 J T I w b 2 Y l M j B I b 2 1 l J T I w T 3 d u Z X J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2 9 1 b n Q l M j B v Z i U y M E h v b W U l M j B P d 2 5 l c n N o a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b 3 V u d C U y M G 9 m J T I w S G 9 t Z S U y M E 9 3 b m V y c 2 h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n V u Z G V k J T I w Q W 1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M 5 O W Q x N W I t N z M 3 M y 0 0 N G J h L W I x M D g t Z j M 4 M T U x Z T N m N j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X 0 Z 1 b m R l Z F 9 B b W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N T o w M D o y N i 4 z N D Q 5 N D Y 2 W i I g L z 4 8 R W 5 0 c n k g V H l w Z T 0 i R m l s b E N v b H V t b l R 5 c G V z I i B W Y W x 1 Z T 0 i c 0 F 3 P T 0 i I C 8 + P E V u d H J 5 I F R 5 c G U 9 I k Z p b G x D b 2 x 1 b W 5 O Y W 1 l c y I g V m F s d W U 9 I n N b J n F 1 b 3 Q 7 V G 9 0 Y W w g R n V u Z G V k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Z 1 b m R l Z C B B b W 9 1 b n Q v Q X V 0 b 1 J l b W 9 2 Z W R D b 2 x 1 b W 5 z M S 5 7 V G 9 0 Y W w g R n V u Z G V k I E F t b 3 V u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G d W 5 k Z W Q g Q W 1 v d W 5 0 L 0 F 1 d G 9 S Z W 1 v d m V k Q 2 9 s d W 1 u c z E u e 1 R v d G F s I E Z 1 b m R l Z C B B b W 9 1 b n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R n V u Z G V k J T I w Q W 1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n V u Z G V k J T I w Q W 1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n V u Z G V k J T I w Q W 1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p d m V k J T I w Q W 1 v d W 5 0 J T I w Q 0 F Q J T J C S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A 0 N W N i N G Y t Z m E 3 Y y 0 0 Z T F j L T h k Y z A t M 2 Q 4 O D g 1 Y T Q 5 Y 2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X 1 J l Y 2 l 2 Z W R f Q W 1 v d W 5 0 X 0 N B U F 9 J T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N T o w M D o z O C 4 0 N z M 3 M T k z W i I g L z 4 8 R W 5 0 c n k g V H l w Z T 0 i R m l s b E N v b H V t b l R 5 c G V z I i B W Y W x 1 Z T 0 i c 0 J R P T 0 i I C 8 + P E V u d H J 5 I F R 5 c G U 9 I k Z p b G x D b 2 x 1 b W 5 O Y W 1 l c y I g V m F s d W U 9 I n N b J n F 1 b 3 Q 7 V G 9 0 Y W w g U m V j a X Z l Z C B Q Y X l t Z W 5 0 I E N B U C t J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S Z W N p d m V k I E F t b 3 V u d C B D Q V A r S U 5 U L 0 F 1 d G 9 S Z W 1 v d m V k Q 2 9 s d W 1 u c z E u e 1 R v d G F s I F J l Y 2 l 2 Z W Q g U G F 5 b W V u d C B D Q V A r S U 5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F J l Y 2 l 2 Z W Q g Q W 1 v d W 5 0 I E N B U C t J T l Q v Q X V 0 b 1 J l b W 9 2 Z W R D b 2 x 1 b W 5 z M S 5 7 V G 9 0 Y W w g U m V j a X Z l Z C B Q Y X l t Z W 5 0 I E N B U C t J T l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m V j a X Z l Z C U y M E F t b 3 V u d C U y M E N B U C U y Q k l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l Y 2 l 2 Z W Q l M j B B b W 9 1 b n Q l M j B D Q V A l M k J J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p d m V k J T I w Q W 1 v d W 5 0 J T I w Q 0 F Q J T J C S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y Z W N p d m V k J T I w S W 5 0 Z X J l c 3 Q l M j B B b W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2 R m N G U 3 O S 0 4 Z G I 3 L T R j N W Y t O D V k M y 0 5 Z G I y Y z h k M G V i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0 Y W x f c m V j a X Z l Z F 9 J b n R l c m V z d F 9 B b W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N T o w M D o 1 M S 4 5 N z Q z N T M w W i I g L z 4 8 R W 5 0 c n k g V H l w Z T 0 i R m l s b E N v b H V t b l R 5 c G V z I i B W Y W x 1 Z T 0 i c 0 J R P T 0 i I C 8 + P E V u d H J 5 I F R 5 c G U 9 I k Z p b G x D b 2 x 1 b W 5 O Y W 1 l c y I g V m F s d W U 9 I n N b J n F 1 b 3 Q 7 V G 9 0 Y W w g U m V j Z W l 2 Z W Q g S W 5 0 Z X J l c 3 Q g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c m V j a X Z l Z C B J b n R l c m V z d C B B b W 9 1 b n Q v Q X V 0 b 1 J l b W 9 2 Z W R D b 2 x 1 b W 5 z M S 5 7 V G 9 0 Y W w g U m V j Z W l 2 Z W Q g S W 5 0 Z X J l c 3 Q g Q W 1 v d W 5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H J l Y 2 l 2 Z W Q g S W 5 0 Z X J l c 3 Q g Q W 1 v d W 5 0 L 0 F 1 d G 9 S Z W 1 v d m V k Q 2 9 s d W 1 u c z E u e 1 R v d G F s I F J l Y 2 V p d m V k I E l u d G V y Z X N 0 I E F t b 3 V u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y Z W N p d m V k J T I w S W 5 0 Z X J l c 3 Q l M j B B b W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y Z W N p d m V k J T I w S W 5 0 Z X J l c 3 Q l M j B B b W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y Z W N p d m V k J T I w S W 5 0 Z X J l c 3 Q l M j B B b W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l Y 2 l 2 Z W Q l M j B s Y X R l J T I w R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R i Z T k 1 Z W Q t Z G R m Y y 0 0 O W V k L T g 1 O T I t N j E x N G U z N j U z Z D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X 1 J l Y 2 l 2 Z W R f b G F 0 Z V 9 G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N T o w M T o w N i 4 z M j A y M z A 5 W i I g L z 4 8 R W 5 0 c n k g V H l w Z T 0 i R m l s b E N v b H V t b l R 5 c G V z I i B W Y W x 1 Z T 0 i c 0 F 3 P T 0 i I C 8 + P E V u d H J 5 I F R 5 c G U 9 I k Z p b G x D b 2 x 1 b W 5 O Y W 1 l c y I g V m F s d W U 9 I n N b J n F 1 b 3 Q 7 V G 9 0 Y W w g U m V j a X Z l Z C B M Y X R l I E Z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F J l Y 2 l 2 Z W Q g b G F 0 Z S B G Z W U v Q X V 0 b 1 J l b W 9 2 Z W R D b 2 x 1 b W 5 z M S 5 7 V G 9 0 Y W w g U m V j a X Z l Z C B M Y X R l I E Z l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S Z W N p d m V k I G x h d G U g R m V l L 0 F 1 d G 9 S Z W 1 v d m V k Q 2 9 s d W 1 u c z E u e 1 R v d G F s I F J l Y 2 l 2 Z W Q g T G F 0 Z S B G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m V j a X Z l Z C U y M G x h d G U l M j B G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p d m V k J T I w b G F 0 Z S U y M E Z l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l Y 2 l 2 Z W Q l M j B s Y X R l J T I w R m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p d m V k J T I w U H J p b m N p c G F s J T I w Q W 1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x Y W N m M j Q t M G Y 3 Z C 0 0 N D c 5 L W I z O D I t M T g 1 M j I z Y z g 5 Y z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X 1 J l Y 2 l 2 Z W R f U H J p b m N p c G F s X 0 F t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A 1 O j A x O j I y L j A 0 N T I 4 N j B a I i A v P j x F b n R y e S B U e X B l P S J G a W x s Q 2 9 s d W 1 u V H l w Z X M i I F Z h b H V l P S J z Q l E 9 P S I g L z 4 8 R W 5 0 c n k g V H l w Z T 0 i R m l s b E N v b H V t b k 5 h b W V z I i B W Y W x 1 Z T 0 i c 1 s m c X V v d D t U b 3 R h b C B S Z W N p d m V k I F B y a W 5 j a X B h b C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S Z W N p d m V k I F B y a W 5 j a X B h b C B B b W 9 1 b n Q v Q X V 0 b 1 J l b W 9 2 Z W R D b 2 x 1 b W 5 z M S 5 7 V G 9 0 Y W w g U m V j a X Z l Z C B Q c m l u Y 2 l w Y W w g Q W 1 v d W 5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F J l Y 2 l 2 Z W Q g U H J p b m N p c G F s I E F t b 3 V u d C 9 B d X R v U m V t b 3 Z l Z E N v b H V t b n M x L n t U b 3 R h b C B S Z W N p d m V k I F B y a W 5 j a X B h b C B B b W 9 1 b n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m V j a X Z l Z C U y M F B y a W 5 j a X B h b C U y M E F t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l Y 2 l 2 Z W Q l M j B Q c m l u Y 2 l w Y W w l M j B B b W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p d m V k J T I w U H J p b m N p c G F s J T I w Q W 1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v d m V y a W V z J T I w Q W 1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0 N W U 3 O T c t M m Q w Y S 0 0 M D Z m L T g 0 O W M t Z G Q 3 N m F l Z m Y w N W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X 1 J l Y 2 9 2 Z X J p Z X N f Q W 1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U 6 M D E 6 M z Y u N D I z M T M 2 M F o i I C 8 + P E V u d H J 5 I F R 5 c G U 9 I k Z p b G x D b 2 x 1 b W 5 U e X B l c y I g V m F s d W U 9 I n N B d z 0 9 I i A v P j x F b n R y e S B U e X B l P S J G a W x s Q 2 9 s d W 1 u T m F t Z X M i I F Z h b H V l P S J z W y Z x d W 9 0 O 1 R v d G F s I F J l Y 2 9 2 Z X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S Z W N v d m V y a W V z I E F t b 3 V u d C 9 B d X R v U m V t b 3 Z l Z E N v b H V t b n M x L n t U b 3 R h b C B S Z W N v d m V y a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F J l Y 2 9 2 Z X J p Z X M g Q W 1 v d W 5 0 L 0 F 1 d G 9 S Z W 1 v d m V k Q 2 9 s d W 1 u c z E u e 1 R v d G F s I F J l Y 2 9 2 Z X J p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m V j b 3 Z l c m l l c y U y M E F t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J l Y 2 9 2 Z X J p Z X M l M j B B b W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S Z W N v d m V y a W V z J T I w Q W 1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b 3 V u d C U y M G 9 m J T I w S G 9 t Z S U y M E 9 3 b m V y c 2 h p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g l M j B 3 a X N l J T I w a X N z d W U l M j B M b 2 F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Z S U y M H d p c 2 U l M j B B d m c l M j B S Y X R l J T I w b 2 Y l M j B J b n R l c m V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Q l M j B v Z i U y M E x v Y W 4 l M j B Q d X J w b 3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9 m J T I w R 3 J h Z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J T I w b 2 Y l M j B E d X J h d G l v b i U y M H R p b W U l M j B Q Z X J p b 2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l c m l m a W N h d G l v b i U y M F N 0 Y X R 1 c y U y M G 9 m J T I w b G 9 h b i U y M E F w c G x p Y 2 F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T G 9 h b i U y M F N 0 Y X R 1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R r Z i 9 f j d I j e n E C z h x f c 4 A A A A A A g A A A A A A E G Y A A A A B A A A g A A A A l q N S 3 k R z Q f b P W L w k 1 c / b v 3 1 N d b i C Y E s J M W T Z v M 2 b e 5 Q A A A A A D o A A A A A C A A A g A A A A f a i P R Y N D U d z E e w x k U S a w 3 2 z G P e 0 l H B t 5 n U X 0 b S S h D w Z Q A A A A a v h 1 6 C P I J 5 y 2 0 E G k 2 A n y P l n y h Y E 7 D 8 v e L Y L z t j U l W q D V M q 5 d Z 2 J k m T 6 Y B 8 P b K k L k F F e Q C w D b G P i o m D 4 O 1 a M z Z n 6 3 B 7 o w s j e M X H W M 8 U 5 T D N p A A A A A x J g P j t z m T F 0 v f c r C h a K J l z y F 8 i H P f B J t s i t 0 R M O K 0 I l l Q L R g z k R x W g V y B a 9 4 y J K m x M A f u o x 1 2 L V 7 1 s R o t 3 i i H Q = = < / D a t a M a s h u p > 
</file>

<file path=customXml/itemProps1.xml><?xml version="1.0" encoding="utf-8"?>
<ds:datastoreItem xmlns:ds="http://schemas.openxmlformats.org/officeDocument/2006/customXml" ds:itemID="{D070DCB3-FFB2-4B0A-895C-4C1D1F4190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DashBoard</vt:lpstr>
      <vt:lpstr>Total Applications</vt:lpstr>
      <vt:lpstr>Total Funded Amount</vt:lpstr>
      <vt:lpstr>Total Recoveries Amount</vt:lpstr>
      <vt:lpstr>Total Recived Principal Amount</vt:lpstr>
      <vt:lpstr>Total recived Interest Amount</vt:lpstr>
      <vt:lpstr>Total Recived Amount CAP+INT</vt:lpstr>
      <vt:lpstr>Total Recived late Fee</vt:lpstr>
      <vt:lpstr>Total Count of Home Ownership</vt:lpstr>
      <vt:lpstr>State wise Count of Loan Applic</vt:lpstr>
      <vt:lpstr>Require Loan Amount</vt:lpstr>
      <vt:lpstr>Month wise issue Loan</vt:lpstr>
      <vt:lpstr>Grade wise Avg Rate of Interest</vt:lpstr>
      <vt:lpstr>Count of Loan Purpose</vt:lpstr>
      <vt:lpstr>Count of Grade</vt:lpstr>
      <vt:lpstr>Count of Duration time Period</vt:lpstr>
      <vt:lpstr>Applicant Gross Income</vt:lpstr>
      <vt:lpstr>All Verification Status of loan</vt:lpstr>
      <vt:lpstr>All Loan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 Variya</dc:creator>
  <cp:lastModifiedBy>Divyesh Variya</cp:lastModifiedBy>
  <dcterms:created xsi:type="dcterms:W3CDTF">2024-02-21T04:54:30Z</dcterms:created>
  <dcterms:modified xsi:type="dcterms:W3CDTF">2024-02-21T15:33:40Z</dcterms:modified>
</cp:coreProperties>
</file>