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ormation FPGA AVRIL 2023\projets- TP-TD\TPs\Mini_projet-FIR-\"/>
    </mc:Choice>
  </mc:AlternateContent>
  <xr:revisionPtr revIDLastSave="0" documentId="13_ncr:1_{6D9C753C-A520-4E50-A6B4-5CBB99866F2B}" xr6:coauthVersionLast="47" xr6:coauthVersionMax="47" xr10:uidLastSave="{00000000-0000-0000-0000-000000000000}"/>
  <bookViews>
    <workbookView xWindow="-120" yWindow="-120" windowWidth="29040" windowHeight="15720" activeTab="2" xr2:uid="{8C737247-A483-4B03-94C6-607EAD2195F1}"/>
  </bookViews>
  <sheets>
    <sheet name="explication filtre" sheetId="1" r:id="rId1"/>
    <sheet name="Pour rapport" sheetId="4" r:id="rId2"/>
    <sheet name="Feuil2" sheetId="2" r:id="rId3"/>
    <sheet name="syntèses des tests" sheetId="3" r:id="rId4"/>
  </sheets>
  <definedNames>
    <definedName name="_Hlk137484098" localSheetId="3">'syntèses des tests'!$I$14</definedName>
    <definedName name="_Hlk137484187" localSheetId="3">'syntèses des tests'!$I$12</definedName>
    <definedName name="_Hlk137484223" localSheetId="3">'syntèses des tests'!$I$13</definedName>
    <definedName name="_Hlk137484276" localSheetId="3">'syntèses des tests'!$I$15</definedName>
    <definedName name="_Hlk137484308" localSheetId="3">'syntèses des tests'!$I$16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0" i="4" l="1"/>
  <c r="I70" i="4"/>
  <c r="H70" i="4"/>
  <c r="J69" i="4"/>
  <c r="I69" i="4"/>
  <c r="H69" i="4"/>
  <c r="J68" i="4"/>
  <c r="I68" i="4"/>
  <c r="H68" i="4"/>
  <c r="J67" i="4"/>
  <c r="I67" i="4"/>
  <c r="H67" i="4"/>
  <c r="J66" i="4"/>
  <c r="I66" i="4"/>
  <c r="H66" i="4"/>
  <c r="J65" i="4"/>
  <c r="I65" i="4"/>
  <c r="H65" i="4"/>
  <c r="J64" i="4"/>
  <c r="I64" i="4"/>
  <c r="H64" i="4"/>
  <c r="J63" i="4"/>
  <c r="I63" i="4"/>
  <c r="H63" i="4"/>
  <c r="J62" i="4"/>
  <c r="J71" i="4" s="1"/>
  <c r="J72" i="4" s="1"/>
  <c r="I62" i="4"/>
  <c r="I71" i="4" s="1"/>
  <c r="I72" i="4" s="1"/>
  <c r="H62" i="4"/>
  <c r="H71" i="4" s="1"/>
  <c r="H72" i="4" s="1"/>
  <c r="J73" i="4" s="1"/>
  <c r="J55" i="4"/>
  <c r="I55" i="4"/>
  <c r="H55" i="4"/>
  <c r="J54" i="4"/>
  <c r="I54" i="4"/>
  <c r="H54" i="4"/>
  <c r="J53" i="4"/>
  <c r="I53" i="4"/>
  <c r="H53" i="4"/>
  <c r="J52" i="4"/>
  <c r="I52" i="4"/>
  <c r="H52" i="4"/>
  <c r="J51" i="4"/>
  <c r="I51" i="4"/>
  <c r="H51" i="4"/>
  <c r="J50" i="4"/>
  <c r="I50" i="4"/>
  <c r="H50" i="4"/>
  <c r="J49" i="4"/>
  <c r="I49" i="4"/>
  <c r="H49" i="4"/>
  <c r="J48" i="4"/>
  <c r="I48" i="4"/>
  <c r="H48" i="4"/>
  <c r="J47" i="4"/>
  <c r="I47" i="4"/>
  <c r="H47" i="4"/>
  <c r="J40" i="4"/>
  <c r="I40" i="4"/>
  <c r="H40" i="4"/>
  <c r="J39" i="4"/>
  <c r="I39" i="4"/>
  <c r="H39" i="4"/>
  <c r="J38" i="4"/>
  <c r="I38" i="4"/>
  <c r="H38" i="4"/>
  <c r="J37" i="4"/>
  <c r="I37" i="4"/>
  <c r="H37" i="4"/>
  <c r="J36" i="4"/>
  <c r="I36" i="4"/>
  <c r="H36" i="4"/>
  <c r="J35" i="4"/>
  <c r="I35" i="4"/>
  <c r="H35" i="4"/>
  <c r="J34" i="4"/>
  <c r="I34" i="4"/>
  <c r="H34" i="4"/>
  <c r="J33" i="4"/>
  <c r="I33" i="4"/>
  <c r="H33" i="4"/>
  <c r="J32" i="4"/>
  <c r="J41" i="4" s="1"/>
  <c r="J42" i="4" s="1"/>
  <c r="I32" i="4"/>
  <c r="H32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4" i="4"/>
  <c r="I4" i="4"/>
  <c r="H4" i="4"/>
  <c r="J3" i="4"/>
  <c r="I3" i="4"/>
  <c r="H3" i="4"/>
  <c r="J2" i="4"/>
  <c r="I2" i="4"/>
  <c r="H2" i="4"/>
  <c r="L14" i="2"/>
  <c r="I14" i="2"/>
  <c r="I12" i="2"/>
  <c r="G11" i="2"/>
  <c r="H11" i="2"/>
  <c r="I11" i="2"/>
  <c r="L12" i="2"/>
  <c r="Z42" i="1"/>
  <c r="K10" i="2"/>
  <c r="L10" i="2" s="1"/>
  <c r="I10" i="2"/>
  <c r="H10" i="2"/>
  <c r="G10" i="2"/>
  <c r="K9" i="2"/>
  <c r="L9" i="2" s="1"/>
  <c r="I9" i="2"/>
  <c r="H9" i="2"/>
  <c r="G9" i="2"/>
  <c r="K8" i="2"/>
  <c r="L8" i="2" s="1"/>
  <c r="I8" i="2"/>
  <c r="H8" i="2"/>
  <c r="G8" i="2"/>
  <c r="K7" i="2"/>
  <c r="L7" i="2" s="1"/>
  <c r="I7" i="2"/>
  <c r="H7" i="2"/>
  <c r="G7" i="2"/>
  <c r="K6" i="2"/>
  <c r="L6" i="2" s="1"/>
  <c r="I6" i="2"/>
  <c r="H6" i="2"/>
  <c r="G6" i="2"/>
  <c r="K5" i="2"/>
  <c r="L5" i="2" s="1"/>
  <c r="I5" i="2"/>
  <c r="H5" i="2"/>
  <c r="G5" i="2"/>
  <c r="K4" i="2"/>
  <c r="L4" i="2" s="1"/>
  <c r="I4" i="2"/>
  <c r="H4" i="2"/>
  <c r="G4" i="2"/>
  <c r="K3" i="2"/>
  <c r="L3" i="2" s="1"/>
  <c r="I3" i="2"/>
  <c r="H3" i="2"/>
  <c r="G3" i="2"/>
  <c r="K2" i="2"/>
  <c r="L2" i="2" s="1"/>
  <c r="I2" i="2"/>
  <c r="H2" i="2"/>
  <c r="G2" i="2"/>
  <c r="K2" i="1"/>
  <c r="L2" i="1" s="1"/>
  <c r="G2" i="1"/>
  <c r="K10" i="1"/>
  <c r="L10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H56" i="4" l="1"/>
  <c r="H57" i="4" s="1"/>
  <c r="I56" i="4"/>
  <c r="I57" i="4" s="1"/>
  <c r="J56" i="4"/>
  <c r="J57" i="4" s="1"/>
  <c r="J58" i="4" s="1"/>
  <c r="H11" i="4"/>
  <c r="H12" i="4" s="1"/>
  <c r="H41" i="4"/>
  <c r="H42" i="4" s="1"/>
  <c r="J43" i="4" s="1"/>
  <c r="I41" i="4"/>
  <c r="I42" i="4" s="1"/>
  <c r="H26" i="4"/>
  <c r="H27" i="4" s="1"/>
  <c r="J28" i="4" s="1"/>
  <c r="I26" i="4"/>
  <c r="I27" i="4" s="1"/>
  <c r="J26" i="4"/>
  <c r="J27" i="4" s="1"/>
  <c r="I11" i="4"/>
  <c r="I12" i="4" s="1"/>
  <c r="J11" i="4"/>
  <c r="J12" i="4" s="1"/>
  <c r="L11" i="2"/>
  <c r="I11" i="1"/>
  <c r="H11" i="1"/>
  <c r="L11" i="1"/>
  <c r="G11" i="1"/>
  <c r="J13" i="4" l="1"/>
  <c r="I12" i="1"/>
</calcChain>
</file>

<file path=xl/sharedStrings.xml><?xml version="1.0" encoding="utf-8"?>
<sst xmlns="http://schemas.openxmlformats.org/spreadsheetml/2006/main" count="336" uniqueCount="125">
  <si>
    <t>rouge 4 bits</t>
  </si>
  <si>
    <t>bleu 4 bits</t>
  </si>
  <si>
    <t>vert 4 bits</t>
  </si>
  <si>
    <t>Masque Gauss</t>
  </si>
  <si>
    <t>rouge * gauss</t>
  </si>
  <si>
    <t>bleu * gauss</t>
  </si>
  <si>
    <t>vert * gauss</t>
  </si>
  <si>
    <t>somme</t>
  </si>
  <si>
    <t>conversion en 12 bits</t>
  </si>
  <si>
    <t>* gauss</t>
  </si>
  <si>
    <t>0110</t>
  </si>
  <si>
    <t>conversion [A &amp; B &amp; C] en decimal</t>
  </si>
  <si>
    <t>FIFO 1</t>
  </si>
  <si>
    <t>FIFO 2</t>
  </si>
  <si>
    <t>t-1</t>
  </si>
  <si>
    <t>t-2</t>
  </si>
  <si>
    <t>input</t>
  </si>
  <si>
    <t>KERNEL</t>
  </si>
  <si>
    <t>OUTPUT : pixel_out</t>
  </si>
  <si>
    <t xml:space="preserve">somme puis division par 16 </t>
  </si>
  <si>
    <t xml:space="preserve"> concaténation G&amp;H&amp;I  = conversion en 12 bits</t>
  </si>
  <si>
    <t xml:space="preserve">somme </t>
  </si>
  <si>
    <t>somme puis division par 16</t>
  </si>
  <si>
    <t>000100000000</t>
  </si>
  <si>
    <r>
      <t xml:space="preserve">intermidiate </t>
    </r>
    <r>
      <rPr>
        <b/>
        <sz val="11"/>
        <color theme="1"/>
        <rFont val="Calibri"/>
        <family val="2"/>
        <scheme val="minor"/>
      </rPr>
      <t>output</t>
    </r>
    <r>
      <rPr>
        <sz val="11"/>
        <color theme="1"/>
        <rFont val="Calibri"/>
        <family val="2"/>
        <scheme val="minor"/>
      </rPr>
      <t xml:space="preserve"> : diviser par 16</t>
    </r>
  </si>
  <si>
    <t>P11</t>
  </si>
  <si>
    <t>P12</t>
  </si>
  <si>
    <t>P13</t>
  </si>
  <si>
    <t>P21</t>
  </si>
  <si>
    <t>P31</t>
  </si>
  <si>
    <t>P22</t>
  </si>
  <si>
    <t>P23</t>
  </si>
  <si>
    <t>P32</t>
  </si>
  <si>
    <t>P33</t>
  </si>
  <si>
    <t>test</t>
  </si>
  <si>
    <t xml:space="preserve">n° test </t>
  </si>
  <si>
    <t>ID exigence</t>
  </si>
  <si>
    <t xml:space="preserve">Génération de la « pixel clock » </t>
  </si>
  <si>
    <t xml:space="preserve"> clock_gen_01</t>
  </si>
  <si>
    <t>Génération des compteurs Position des pixels H-cnt et V_cnt</t>
  </si>
  <si>
    <t>génération des signaux de synchronisation horizontale et verticale hsync et vsync</t>
  </si>
  <si>
    <t xml:space="preserve">génération de la zone active de l’ecran </t>
  </si>
  <si>
    <t xml:space="preserve">des entrées du filtre </t>
  </si>
  <si>
    <t xml:space="preserve">des entrées  du fifo1 </t>
  </si>
  <si>
    <t>des entrées  du fifo2</t>
  </si>
  <si>
    <t>sorties du fifo 2</t>
  </si>
  <si>
    <t>sorties du fifo 3</t>
  </si>
  <si>
    <t>sorties du filtre</t>
  </si>
  <si>
    <t xml:space="preserve">la synchronisation après l’ajout du filtre </t>
  </si>
  <si>
    <t xml:space="preserve">la dégradation de gris dans les bords après l’ajout du filtre </t>
  </si>
  <si>
    <t xml:space="preserve">banc de test </t>
  </si>
  <si>
    <t xml:space="preserve">ILA </t>
  </si>
  <si>
    <t xml:space="preserve">osciloscope </t>
  </si>
  <si>
    <t>observation ecran</t>
  </si>
  <si>
    <t>xxx</t>
  </si>
  <si>
    <t>pass</t>
  </si>
  <si>
    <t>NA</t>
  </si>
  <si>
    <t>clock_gen_01</t>
  </si>
  <si>
    <t>timing_gen_02</t>
  </si>
  <si>
    <r>
      <t>horizontal_ timing_gen</t>
    </r>
    <r>
      <rPr>
        <sz val="12"/>
        <color theme="1"/>
        <rFont val="Calibri"/>
        <family val="2"/>
      </rPr>
      <t>_</t>
    </r>
    <r>
      <rPr>
        <b/>
        <sz val="12"/>
        <color theme="1"/>
        <rFont val="Calibri"/>
        <family val="2"/>
      </rPr>
      <t>03</t>
    </r>
  </si>
  <si>
    <t>vertical_ timing_gen_04</t>
  </si>
  <si>
    <t>compteur_H_POS_05</t>
  </si>
  <si>
    <t>compteur_V_POS_06</t>
  </si>
  <si>
    <t>Résultat du test</t>
  </si>
  <si>
    <t>test des entrées / sorties du fifo1 (lecture- ecriture)</t>
  </si>
  <si>
    <t xml:space="preserve"> Vérification de la génération de la « pixel_clock »</t>
  </si>
  <si>
    <t>Vérification de la synchronisation horizontale</t>
  </si>
  <si>
    <t>Vérification de la synchronisation verticale</t>
  </si>
  <si>
    <t>Vérification de la génération des signaux</t>
  </si>
  <si>
    <t>Vérification de la position pixel sur la ligne horizontale</t>
  </si>
  <si>
    <t>Vérification de la position pixel sur la ligne Verticale</t>
  </si>
  <si>
    <t xml:space="preserve"> Vérification de la zone visible de l’écran</t>
  </si>
  <si>
    <t xml:space="preserve">test des entrées / sorties du fifo2 (lecture- écriture) </t>
  </si>
  <si>
    <t xml:space="preserve"> test des entrées / sorties du Conv-filter-Gauss (calcul)</t>
  </si>
  <si>
    <t>de la synchronisation du système après l’ajout du filtre</t>
  </si>
  <si>
    <t>sur cible -verification de la synchronisation horizontale</t>
  </si>
  <si>
    <t>sur cible -verification de la synchronisation verticale</t>
  </si>
  <si>
    <t>non effectué</t>
  </si>
  <si>
    <t>division par 16</t>
  </si>
  <si>
    <t xml:space="preserve">display_area_07 </t>
  </si>
  <si>
    <t>FIR_Filter_08</t>
  </si>
  <si>
    <t>test bench</t>
  </si>
  <si>
    <t>test 1 : pass</t>
  </si>
  <si>
    <t>test 4 : pass
test 11 : pass</t>
  </si>
  <si>
    <t>test 2 : pass
test 12 : pass</t>
  </si>
  <si>
    <t>test 3 : pass
test 12 : pass</t>
  </si>
  <si>
    <t>test 17 : pass</t>
  </si>
  <si>
    <t xml:space="preserve">oscilloscope </t>
  </si>
  <si>
    <t>test 6 : TBD</t>
  </si>
  <si>
    <t>observation écran
(TBD)</t>
  </si>
  <si>
    <t>test 8 : pass
test 9 : pass
test 10 : pass</t>
  </si>
  <si>
    <t>test 7 : pass</t>
  </si>
  <si>
    <t>test 5 : TBD</t>
  </si>
  <si>
    <t>Validation globale de la phase 1 « controleur_VGA » sans filtre</t>
  </si>
  <si>
    <t>Validation globale de la phase 2 « controleur_VGA » avec filtre</t>
  </si>
  <si>
    <t>sur cible -Vérification de la génération des signaux, sortie de calcul et sorites des FIFOs</t>
  </si>
  <si>
    <t>sur cible -Vérification des entrées / sorties du Conv-filter-Gauss (calcul)</t>
  </si>
  <si>
    <t xml:space="preserve">sur cible -Vérificaion du dégradée du gris sur ILA </t>
  </si>
  <si>
    <t>sur cible - oscilloscope - Mesure du Temps entre 2 lignes</t>
  </si>
  <si>
    <t xml:space="preserve">sur cible - oscilloscope - Mesure du Temps de H_sync </t>
  </si>
  <si>
    <t>sur cible - oscilloscope - Mesure pulse H_PW</t>
  </si>
  <si>
    <t>sur cible - oscilloscope - Mesure de V-SYNC</t>
  </si>
  <si>
    <t>sur cible - oscilloscope - Mesure de H-SYNC</t>
  </si>
  <si>
    <t>sur cible - oscilloscope - Mesure de dégradé du gris avec V-SYNC</t>
  </si>
  <si>
    <t>sur cible - oscilloscope - Mesure de dégradé du gris avec H-SYNC</t>
  </si>
  <si>
    <t>test 24: pass
test 26 : pass
test 22: pass
test 21: pass</t>
  </si>
  <si>
    <t>test 25 : pass
test 23: pass
test 20: pass</t>
  </si>
  <si>
    <t>test 25 : pass
test 26: pass</t>
  </si>
  <si>
    <t>test 15: pass</t>
  </si>
  <si>
    <t>test 16: pass</t>
  </si>
  <si>
    <t>test 16 : pass
test 17 : pass
test 18 : pass
test 19: pass</t>
  </si>
  <si>
    <t>test 14: pass
test 8 : pass</t>
  </si>
  <si>
    <t>osciloscope</t>
  </si>
  <si>
    <t>1111  0000</t>
  </si>
  <si>
    <t>1111  1111  1111</t>
  </si>
  <si>
    <t>1101  0010</t>
  </si>
  <si>
    <t>1101  1101  1101</t>
  </si>
  <si>
    <t>1000  0111</t>
  </si>
  <si>
    <t>1000  1000  1000</t>
  </si>
  <si>
    <t>0100  1011</t>
  </si>
  <si>
    <t xml:space="preserve">0100  0100  0100  </t>
  </si>
  <si>
    <t>0011  1100</t>
  </si>
  <si>
    <t xml:space="preserve">0011  0011  0011  </t>
  </si>
  <si>
    <t>phase 1 
test-bench</t>
  </si>
  <si>
    <t>phase 2 
 test-bench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</si>
</sst>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ECFF"/>
        <bgColor indexed="64"/>
      </patternFill>
    </fill>
  </fills>
  <borders count="4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 style="thin">
        <color rgb="FFFFFF00"/>
      </right>
      <top/>
      <bottom style="thin">
        <color rgb="FFFFFF0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6" borderId="1" xfId="0" applyFill="1" applyBorder="1"/>
    <xf numFmtId="0" fontId="0" fillId="5" borderId="2" xfId="0" applyFill="1" applyBorder="1"/>
    <xf numFmtId="0" fontId="0" fillId="6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0" borderId="11" xfId="0" applyBorder="1"/>
    <xf numFmtId="0" fontId="0" fillId="4" borderId="11" xfId="0" applyFill="1" applyBorder="1"/>
    <xf numFmtId="0" fontId="0" fillId="5" borderId="11" xfId="0" applyFill="1" applyBorder="1"/>
    <xf numFmtId="0" fontId="0" fillId="6" borderId="11" xfId="0" applyFill="1" applyBorder="1"/>
    <xf numFmtId="0" fontId="0" fillId="7" borderId="11" xfId="0" applyFill="1" applyBorder="1"/>
    <xf numFmtId="0" fontId="0" fillId="5" borderId="12" xfId="0" applyFill="1" applyBorder="1"/>
    <xf numFmtId="0" fontId="0" fillId="6" borderId="12" xfId="0" applyFill="1" applyBorder="1"/>
    <xf numFmtId="0" fontId="0" fillId="5" borderId="13" xfId="0" applyFill="1" applyBorder="1"/>
    <xf numFmtId="0" fontId="0" fillId="6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1" fillId="7" borderId="0" xfId="0" applyFont="1" applyFill="1"/>
    <xf numFmtId="0" fontId="1" fillId="7" borderId="12" xfId="0" applyFont="1" applyFill="1" applyBorder="1"/>
    <xf numFmtId="0" fontId="1" fillId="7" borderId="2" xfId="0" applyFont="1" applyFill="1" applyBorder="1"/>
    <xf numFmtId="0" fontId="1" fillId="7" borderId="13" xfId="0" applyFont="1" applyFill="1" applyBorder="1"/>
    <xf numFmtId="0" fontId="1" fillId="7" borderId="11" xfId="0" applyFont="1" applyFill="1" applyBorder="1"/>
    <xf numFmtId="0" fontId="0" fillId="5" borderId="16" xfId="0" applyFill="1" applyBorder="1"/>
    <xf numFmtId="0" fontId="0" fillId="6" borderId="17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3" borderId="24" xfId="0" applyFill="1" applyBorder="1"/>
    <xf numFmtId="0" fontId="0" fillId="3" borderId="25" xfId="0" applyFill="1" applyBorder="1"/>
    <xf numFmtId="0" fontId="0" fillId="8" borderId="18" xfId="0" applyFill="1" applyBorder="1"/>
    <xf numFmtId="0" fontId="0" fillId="3" borderId="19" xfId="0" applyFill="1" applyBorder="1"/>
    <xf numFmtId="0" fontId="0" fillId="9" borderId="19" xfId="0" applyFill="1" applyBorder="1"/>
    <xf numFmtId="0" fontId="0" fillId="10" borderId="19" xfId="0" applyFill="1" applyBorder="1"/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0" borderId="0" xfId="0" applyFont="1"/>
    <xf numFmtId="0" fontId="2" fillId="7" borderId="0" xfId="0" applyFont="1" applyFill="1" applyAlignment="1">
      <alignment horizontal="center"/>
    </xf>
    <xf numFmtId="0" fontId="0" fillId="0" borderId="0" xfId="0" applyAlignment="1">
      <alignment vertical="top" wrapText="1"/>
    </xf>
    <xf numFmtId="0" fontId="0" fillId="0" borderId="24" xfId="0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14" borderId="28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0" fillId="0" borderId="29" xfId="0" applyBorder="1"/>
    <xf numFmtId="0" fontId="5" fillId="0" borderId="29" xfId="0" applyFont="1" applyBorder="1"/>
    <xf numFmtId="0" fontId="0" fillId="0" borderId="29" xfId="0" applyBorder="1" applyAlignment="1">
      <alignment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wrapText="1"/>
    </xf>
    <xf numFmtId="0" fontId="0" fillId="16" borderId="30" xfId="0" applyFill="1" applyBorder="1" applyAlignment="1">
      <alignment horizontal="center"/>
    </xf>
    <xf numFmtId="0" fontId="0" fillId="16" borderId="31" xfId="0" applyFill="1" applyBorder="1" applyAlignment="1">
      <alignment horizontal="center"/>
    </xf>
    <xf numFmtId="0" fontId="0" fillId="16" borderId="32" xfId="0" applyFill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2" borderId="29" xfId="0" applyFill="1" applyBorder="1" applyAlignment="1">
      <alignment horizontal="center"/>
    </xf>
    <xf numFmtId="0" fontId="6" fillId="0" borderId="0" xfId="0" applyFont="1" applyAlignment="1">
      <alignment horizontal="left" vertical="center" indent="1"/>
    </xf>
    <xf numFmtId="0" fontId="8" fillId="0" borderId="0" xfId="0" applyFont="1"/>
    <xf numFmtId="0" fontId="0" fillId="17" borderId="29" xfId="0" applyFill="1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16" borderId="36" xfId="0" applyFill="1" applyBorder="1" applyAlignment="1">
      <alignment horizontal="center" vertical="center"/>
    </xf>
    <xf numFmtId="0" fontId="0" fillId="16" borderId="37" xfId="0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16" borderId="40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0" fontId="6" fillId="0" borderId="30" xfId="0" applyFont="1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6" fillId="0" borderId="33" xfId="0" applyFont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6" fillId="0" borderId="34" xfId="0" applyFont="1" applyBorder="1" applyAlignment="1">
      <alignment horizontal="left" vertical="center"/>
    </xf>
    <xf numFmtId="0" fontId="0" fillId="8" borderId="33" xfId="0" applyFill="1" applyBorder="1" applyAlignment="1">
      <alignment horizontal="center"/>
    </xf>
    <xf numFmtId="0" fontId="0" fillId="8" borderId="35" xfId="0" applyFill="1" applyBorder="1" applyAlignment="1">
      <alignment wrapText="1"/>
    </xf>
    <xf numFmtId="0" fontId="0" fillId="18" borderId="33" xfId="0" applyFill="1" applyBorder="1" applyAlignment="1">
      <alignment horizontal="center"/>
    </xf>
    <xf numFmtId="0" fontId="5" fillId="18" borderId="29" xfId="0" applyFont="1" applyFill="1" applyBorder="1"/>
    <xf numFmtId="0" fontId="0" fillId="18" borderId="29" xfId="0" applyFill="1" applyBorder="1" applyAlignment="1">
      <alignment wrapText="1"/>
    </xf>
    <xf numFmtId="0" fontId="0" fillId="18" borderId="29" xfId="0" applyFill="1" applyBorder="1"/>
    <xf numFmtId="0" fontId="0" fillId="19" borderId="33" xfId="0" applyFill="1" applyBorder="1" applyAlignment="1">
      <alignment horizontal="center"/>
    </xf>
    <xf numFmtId="0" fontId="5" fillId="19" borderId="29" xfId="0" applyFont="1" applyFill="1" applyBorder="1"/>
    <xf numFmtId="0" fontId="0" fillId="19" borderId="29" xfId="0" applyFill="1" applyBorder="1" applyAlignment="1">
      <alignment wrapText="1"/>
    </xf>
    <xf numFmtId="0" fontId="0" fillId="19" borderId="35" xfId="0" applyFill="1" applyBorder="1" applyAlignment="1">
      <alignment wrapText="1"/>
    </xf>
    <xf numFmtId="0" fontId="0" fillId="19" borderId="29" xfId="0" applyFill="1" applyBorder="1"/>
    <xf numFmtId="0" fontId="0" fillId="20" borderId="33" xfId="0" applyFill="1" applyBorder="1" applyAlignment="1">
      <alignment horizontal="center"/>
    </xf>
    <xf numFmtId="0" fontId="0" fillId="20" borderId="35" xfId="0" applyFill="1" applyBorder="1" applyAlignment="1">
      <alignment wrapText="1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13" borderId="0" xfId="0" applyFill="1" applyAlignment="1">
      <alignment horizontal="center"/>
    </xf>
    <xf numFmtId="0" fontId="0" fillId="18" borderId="41" xfId="0" applyFill="1" applyBorder="1" applyAlignment="1">
      <alignment horizontal="center" vertical="center" wrapText="1"/>
    </xf>
    <xf numFmtId="0" fontId="0" fillId="18" borderId="42" xfId="0" applyFill="1" applyBorder="1" applyAlignment="1">
      <alignment horizontal="center" vertical="center" wrapText="1"/>
    </xf>
    <xf numFmtId="0" fontId="0" fillId="18" borderId="43" xfId="0" applyFill="1" applyBorder="1" applyAlignment="1">
      <alignment horizontal="center" vertical="center" wrapText="1"/>
    </xf>
    <xf numFmtId="0" fontId="5" fillId="19" borderId="41" xfId="0" applyFont="1" applyFill="1" applyBorder="1" applyAlignment="1">
      <alignment horizontal="center" vertical="center" wrapText="1"/>
    </xf>
    <xf numFmtId="0" fontId="5" fillId="19" borderId="42" xfId="0" applyFont="1" applyFill="1" applyBorder="1" applyAlignment="1">
      <alignment horizontal="center" vertical="center"/>
    </xf>
    <xf numFmtId="0" fontId="5" fillId="19" borderId="43" xfId="0" applyFont="1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 wrapText="1"/>
    </xf>
    <xf numFmtId="0" fontId="0" fillId="8" borderId="42" xfId="0" applyFill="1" applyBorder="1" applyAlignment="1">
      <alignment horizontal="center" vertical="center" wrapText="1"/>
    </xf>
    <xf numFmtId="0" fontId="0" fillId="8" borderId="44" xfId="0" applyFill="1" applyBorder="1" applyAlignment="1">
      <alignment horizontal="center" vertical="center" wrapText="1"/>
    </xf>
    <xf numFmtId="0" fontId="0" fillId="20" borderId="37" xfId="0" applyFill="1" applyBorder="1" applyAlignment="1">
      <alignment horizontal="center" vertical="center" wrapText="1"/>
    </xf>
    <xf numFmtId="0" fontId="0" fillId="20" borderId="42" xfId="0" applyFill="1" applyBorder="1" applyAlignment="1">
      <alignment horizontal="center" vertical="center" wrapText="1"/>
    </xf>
    <xf numFmtId="0" fontId="0" fillId="20" borderId="4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CCECFF"/>
      <color rgb="FFFFCCFF"/>
      <color rgb="FFFF6699"/>
      <color rgb="FFFF99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DBD0-2F8C-4BD4-A2E1-6DC662501F8B}">
  <dimension ref="A1:AB57"/>
  <sheetViews>
    <sheetView topLeftCell="A16" workbookViewId="0">
      <selection activeCell="Q15" sqref="Q15"/>
    </sheetView>
  </sheetViews>
  <sheetFormatPr baseColWidth="10" defaultRowHeight="15" x14ac:dyDescent="0.25"/>
  <cols>
    <col min="7" max="7" width="12.85546875" bestFit="1" customWidth="1"/>
    <col min="8" max="8" width="11.7109375" bestFit="1" customWidth="1"/>
    <col min="11" max="11" width="13.7109375" customWidth="1"/>
    <col min="12" max="12" width="6.140625" customWidth="1"/>
    <col min="13" max="13" width="8" customWidth="1"/>
    <col min="14" max="14" width="6.7109375" customWidth="1"/>
    <col min="15" max="16" width="8.140625" customWidth="1"/>
    <col min="18" max="19" width="7.42578125" customWidth="1"/>
    <col min="20" max="20" width="7.140625" customWidth="1"/>
    <col min="22" max="22" width="8.7109375" customWidth="1"/>
    <col min="23" max="23" width="5.7109375" customWidth="1"/>
    <col min="24" max="24" width="5.85546875" customWidth="1"/>
    <col min="25" max="25" width="15.28515625" customWidth="1"/>
  </cols>
  <sheetData>
    <row r="1" spans="1:12" x14ac:dyDescent="0.25">
      <c r="A1" t="s">
        <v>0</v>
      </c>
      <c r="B1" t="s">
        <v>1</v>
      </c>
      <c r="C1" t="s">
        <v>2</v>
      </c>
      <c r="E1" t="s">
        <v>3</v>
      </c>
      <c r="G1" t="s">
        <v>4</v>
      </c>
      <c r="H1" t="s">
        <v>5</v>
      </c>
      <c r="I1" t="s">
        <v>6</v>
      </c>
      <c r="K1" t="s">
        <v>11</v>
      </c>
      <c r="L1" t="s">
        <v>9</v>
      </c>
    </row>
    <row r="2" spans="1:12" x14ac:dyDescent="0.25">
      <c r="A2">
        <v>15</v>
      </c>
      <c r="B2">
        <v>15</v>
      </c>
      <c r="C2">
        <v>15</v>
      </c>
      <c r="E2">
        <v>1</v>
      </c>
      <c r="G2">
        <f>A2*E2</f>
        <v>15</v>
      </c>
      <c r="H2">
        <f>B2*E2</f>
        <v>15</v>
      </c>
      <c r="I2">
        <f>C2*E2</f>
        <v>15</v>
      </c>
      <c r="K2">
        <f t="shared" ref="K2:K10" si="0">C2+B2*16+A2*256</f>
        <v>4095</v>
      </c>
      <c r="L2">
        <f>K2*E2</f>
        <v>4095</v>
      </c>
    </row>
    <row r="3" spans="1:12" x14ac:dyDescent="0.25">
      <c r="A3">
        <v>8</v>
      </c>
      <c r="B3">
        <v>14</v>
      </c>
      <c r="C3">
        <v>6</v>
      </c>
      <c r="E3">
        <v>2</v>
      </c>
      <c r="G3">
        <f t="shared" ref="G3:G10" si="1">A3*E3</f>
        <v>16</v>
      </c>
      <c r="H3">
        <f t="shared" ref="H3:H10" si="2">B3*E3</f>
        <v>28</v>
      </c>
      <c r="I3">
        <f t="shared" ref="I3:I10" si="3">C3*E3</f>
        <v>12</v>
      </c>
      <c r="K3">
        <f t="shared" si="0"/>
        <v>2278</v>
      </c>
      <c r="L3">
        <f t="shared" ref="L3:L10" si="4">K3*E3</f>
        <v>4556</v>
      </c>
    </row>
    <row r="4" spans="1:12" x14ac:dyDescent="0.25">
      <c r="A4">
        <v>9</v>
      </c>
      <c r="B4">
        <v>9</v>
      </c>
      <c r="C4">
        <v>8</v>
      </c>
      <c r="E4">
        <v>1</v>
      </c>
      <c r="G4">
        <f t="shared" si="1"/>
        <v>9</v>
      </c>
      <c r="H4">
        <f t="shared" si="2"/>
        <v>9</v>
      </c>
      <c r="I4">
        <f t="shared" si="3"/>
        <v>8</v>
      </c>
      <c r="K4">
        <f t="shared" si="0"/>
        <v>2456</v>
      </c>
      <c r="L4">
        <f t="shared" si="4"/>
        <v>2456</v>
      </c>
    </row>
    <row r="5" spans="1:12" x14ac:dyDescent="0.25">
      <c r="A5">
        <v>15</v>
      </c>
      <c r="B5">
        <v>6</v>
      </c>
      <c r="C5">
        <v>12</v>
      </c>
      <c r="E5">
        <v>2</v>
      </c>
      <c r="G5">
        <f t="shared" si="1"/>
        <v>30</v>
      </c>
      <c r="H5">
        <f t="shared" si="2"/>
        <v>12</v>
      </c>
      <c r="I5">
        <f t="shared" si="3"/>
        <v>24</v>
      </c>
      <c r="K5">
        <f t="shared" si="0"/>
        <v>3948</v>
      </c>
      <c r="L5">
        <f t="shared" si="4"/>
        <v>7896</v>
      </c>
    </row>
    <row r="6" spans="1:12" x14ac:dyDescent="0.25">
      <c r="A6">
        <v>15</v>
      </c>
      <c r="B6">
        <v>15</v>
      </c>
      <c r="C6">
        <v>12</v>
      </c>
      <c r="E6">
        <v>4</v>
      </c>
      <c r="G6">
        <f t="shared" si="1"/>
        <v>60</v>
      </c>
      <c r="H6">
        <f t="shared" si="2"/>
        <v>60</v>
      </c>
      <c r="I6">
        <f t="shared" si="3"/>
        <v>48</v>
      </c>
      <c r="K6">
        <f t="shared" si="0"/>
        <v>4092</v>
      </c>
      <c r="L6">
        <f t="shared" si="4"/>
        <v>16368</v>
      </c>
    </row>
    <row r="7" spans="1:12" x14ac:dyDescent="0.25">
      <c r="A7">
        <v>8</v>
      </c>
      <c r="B7">
        <v>2</v>
      </c>
      <c r="C7">
        <v>3</v>
      </c>
      <c r="E7">
        <v>2</v>
      </c>
      <c r="G7">
        <f t="shared" si="1"/>
        <v>16</v>
      </c>
      <c r="H7">
        <f t="shared" si="2"/>
        <v>4</v>
      </c>
      <c r="I7">
        <f t="shared" si="3"/>
        <v>6</v>
      </c>
      <c r="K7">
        <f t="shared" si="0"/>
        <v>2083</v>
      </c>
      <c r="L7">
        <f t="shared" si="4"/>
        <v>4166</v>
      </c>
    </row>
    <row r="8" spans="1:12" x14ac:dyDescent="0.25">
      <c r="A8">
        <v>7</v>
      </c>
      <c r="B8">
        <v>1</v>
      </c>
      <c r="C8">
        <v>2</v>
      </c>
      <c r="E8">
        <v>1</v>
      </c>
      <c r="G8">
        <f t="shared" si="1"/>
        <v>7</v>
      </c>
      <c r="H8">
        <f t="shared" si="2"/>
        <v>1</v>
      </c>
      <c r="I8">
        <f t="shared" si="3"/>
        <v>2</v>
      </c>
      <c r="K8">
        <f t="shared" si="0"/>
        <v>1810</v>
      </c>
      <c r="L8">
        <f t="shared" si="4"/>
        <v>1810</v>
      </c>
    </row>
    <row r="9" spans="1:12" x14ac:dyDescent="0.25">
      <c r="A9">
        <v>3</v>
      </c>
      <c r="B9">
        <v>1</v>
      </c>
      <c r="C9">
        <v>1</v>
      </c>
      <c r="E9">
        <v>2</v>
      </c>
      <c r="G9">
        <f t="shared" si="1"/>
        <v>6</v>
      </c>
      <c r="H9">
        <f t="shared" si="2"/>
        <v>2</v>
      </c>
      <c r="I9">
        <f t="shared" si="3"/>
        <v>2</v>
      </c>
      <c r="K9">
        <f t="shared" si="0"/>
        <v>785</v>
      </c>
      <c r="L9">
        <f t="shared" si="4"/>
        <v>1570</v>
      </c>
    </row>
    <row r="10" spans="1:12" x14ac:dyDescent="0.25">
      <c r="A10">
        <v>4</v>
      </c>
      <c r="B10">
        <v>6</v>
      </c>
      <c r="C10">
        <v>15</v>
      </c>
      <c r="E10">
        <v>1</v>
      </c>
      <c r="G10">
        <f t="shared" si="1"/>
        <v>4</v>
      </c>
      <c r="H10">
        <f t="shared" si="2"/>
        <v>6</v>
      </c>
      <c r="I10">
        <f t="shared" si="3"/>
        <v>15</v>
      </c>
      <c r="K10">
        <f t="shared" si="0"/>
        <v>1135</v>
      </c>
      <c r="L10">
        <f t="shared" si="4"/>
        <v>1135</v>
      </c>
    </row>
    <row r="11" spans="1:12" x14ac:dyDescent="0.25">
      <c r="F11" t="s">
        <v>7</v>
      </c>
      <c r="G11" s="1">
        <f>SUM(G2:G10)/16</f>
        <v>10.1875</v>
      </c>
      <c r="H11" s="1">
        <f t="shared" ref="H11:I11" si="5">SUM(H2:H10)/16</f>
        <v>8.5625</v>
      </c>
      <c r="I11" s="1">
        <f t="shared" si="5"/>
        <v>8.25</v>
      </c>
      <c r="K11" t="s">
        <v>7</v>
      </c>
      <c r="L11" s="2">
        <f>SUM(L2:L10)/16</f>
        <v>2753.25</v>
      </c>
    </row>
    <row r="12" spans="1:12" x14ac:dyDescent="0.25">
      <c r="F12" t="s">
        <v>8</v>
      </c>
      <c r="I12" s="2">
        <f>I11+H11*16+G11*256</f>
        <v>2753.25</v>
      </c>
    </row>
    <row r="13" spans="1:12" x14ac:dyDescent="0.25">
      <c r="A13">
        <v>1000</v>
      </c>
      <c r="B13">
        <v>1110</v>
      </c>
      <c r="C13" s="3" t="s">
        <v>10</v>
      </c>
    </row>
    <row r="17" spans="1:11" ht="15.75" thickBot="1" x14ac:dyDescent="0.3">
      <c r="B17" s="20"/>
      <c r="C17" s="28"/>
      <c r="D17" s="28"/>
      <c r="E17" s="28"/>
      <c r="F17" s="20"/>
      <c r="G17" s="20"/>
      <c r="H17" s="20"/>
      <c r="I17">
        <v>0</v>
      </c>
      <c r="J17">
        <v>0</v>
      </c>
    </row>
    <row r="18" spans="1:11" ht="16.5" thickTop="1" thickBot="1" x14ac:dyDescent="0.3">
      <c r="B18" s="24"/>
      <c r="C18" s="9"/>
      <c r="D18" s="9"/>
      <c r="E18" s="9"/>
      <c r="F18" s="26">
        <v>5</v>
      </c>
      <c r="G18" s="21"/>
      <c r="H18" s="21"/>
      <c r="I18">
        <v>0</v>
      </c>
      <c r="J18">
        <v>0</v>
      </c>
    </row>
    <row r="19" spans="1:11" ht="16.5" thickTop="1" thickBot="1" x14ac:dyDescent="0.3">
      <c r="B19" s="25">
        <v>1</v>
      </c>
      <c r="C19" s="10">
        <v>2</v>
      </c>
      <c r="D19" s="10">
        <v>3</v>
      </c>
      <c r="E19" s="10">
        <v>4</v>
      </c>
      <c r="F19" s="27">
        <v>5</v>
      </c>
      <c r="G19" s="22">
        <v>6</v>
      </c>
      <c r="H19" s="22">
        <v>7</v>
      </c>
      <c r="I19">
        <v>0</v>
      </c>
      <c r="J19">
        <v>0</v>
      </c>
    </row>
    <row r="20" spans="1:11" ht="16.5" thickTop="1" thickBot="1" x14ac:dyDescent="0.3">
      <c r="B20" s="31">
        <v>1</v>
      </c>
      <c r="C20" s="32">
        <v>2</v>
      </c>
      <c r="D20" s="32">
        <v>3</v>
      </c>
      <c r="E20" s="32">
        <v>4</v>
      </c>
      <c r="F20" s="33">
        <v>5</v>
      </c>
      <c r="G20" s="34">
        <v>6</v>
      </c>
      <c r="H20" s="34">
        <v>7</v>
      </c>
      <c r="I20">
        <v>0</v>
      </c>
      <c r="J20">
        <v>0</v>
      </c>
    </row>
    <row r="21" spans="1:11" ht="15.75" thickTop="1" x14ac:dyDescent="0.25">
      <c r="B21" s="20"/>
      <c r="C21" s="29"/>
      <c r="D21" s="29"/>
      <c r="E21" s="29"/>
      <c r="F21" s="20"/>
      <c r="G21" s="20"/>
      <c r="H21" s="20"/>
      <c r="I21">
        <v>0</v>
      </c>
      <c r="J21">
        <v>0</v>
      </c>
    </row>
    <row r="22" spans="1:11" x14ac:dyDescent="0.25">
      <c r="B22" s="21"/>
      <c r="C22" s="21"/>
      <c r="D22" s="21"/>
      <c r="E22" s="21"/>
      <c r="F22" s="21"/>
      <c r="G22" s="21"/>
      <c r="H22" s="21"/>
      <c r="I22">
        <v>0</v>
      </c>
      <c r="J22">
        <v>0</v>
      </c>
    </row>
    <row r="23" spans="1:11" x14ac:dyDescent="0.25">
      <c r="B23" s="22"/>
      <c r="C23" s="22"/>
      <c r="D23" s="22"/>
      <c r="E23" s="22"/>
      <c r="F23" s="22"/>
      <c r="G23" s="22"/>
      <c r="H23" s="22"/>
      <c r="I23">
        <v>0</v>
      </c>
      <c r="J23">
        <v>0</v>
      </c>
    </row>
    <row r="24" spans="1:11" x14ac:dyDescent="0.25">
      <c r="B24" s="23"/>
      <c r="C24" s="23"/>
      <c r="D24" s="23"/>
      <c r="E24" s="23"/>
      <c r="F24" s="23"/>
      <c r="G24" s="23"/>
      <c r="H24" s="23"/>
      <c r="I24">
        <v>0</v>
      </c>
      <c r="J24">
        <v>0</v>
      </c>
    </row>
    <row r="27" spans="1:11" ht="15.75" thickBot="1" x14ac:dyDescent="0.3">
      <c r="H27" s="19"/>
      <c r="I27" s="19"/>
      <c r="J27" s="19"/>
    </row>
    <row r="28" spans="1:11" x14ac:dyDescent="0.25">
      <c r="A28" t="s">
        <v>15</v>
      </c>
      <c r="B28" t="s">
        <v>13</v>
      </c>
      <c r="C28" s="35">
        <v>5</v>
      </c>
      <c r="D28" s="5"/>
      <c r="E28" s="5"/>
      <c r="F28">
        <v>0</v>
      </c>
      <c r="G28">
        <v>0</v>
      </c>
      <c r="H28" s="6">
        <v>1</v>
      </c>
      <c r="I28" s="6">
        <v>2</v>
      </c>
      <c r="J28" s="6">
        <v>3</v>
      </c>
      <c r="K28" s="6">
        <v>4</v>
      </c>
    </row>
    <row r="29" spans="1:11" ht="15.75" thickBot="1" x14ac:dyDescent="0.3">
      <c r="A29" t="s">
        <v>14</v>
      </c>
      <c r="B29" t="s">
        <v>12</v>
      </c>
      <c r="C29" s="36">
        <v>5</v>
      </c>
      <c r="D29" s="6">
        <v>6</v>
      </c>
      <c r="E29" s="6">
        <v>7</v>
      </c>
      <c r="F29">
        <v>0</v>
      </c>
      <c r="G29">
        <v>0</v>
      </c>
      <c r="H29" s="30">
        <v>1</v>
      </c>
      <c r="I29" s="30">
        <v>2</v>
      </c>
      <c r="J29" s="30">
        <v>3</v>
      </c>
      <c r="K29" s="30">
        <v>4</v>
      </c>
    </row>
    <row r="33" spans="1:28" ht="15.75" thickBot="1" x14ac:dyDescent="0.3">
      <c r="B33" s="4"/>
      <c r="C33" s="4"/>
      <c r="D33" s="4"/>
      <c r="E33" s="4"/>
      <c r="F33" s="4"/>
      <c r="G33" s="4"/>
      <c r="H33" s="4"/>
      <c r="L33" s="117" t="s">
        <v>16</v>
      </c>
      <c r="M33" s="117"/>
      <c r="N33" s="117"/>
      <c r="O33" s="49"/>
      <c r="P33" s="49"/>
      <c r="R33" s="117" t="s">
        <v>17</v>
      </c>
      <c r="S33" s="117"/>
      <c r="T33" s="117"/>
      <c r="V33" s="117" t="s">
        <v>24</v>
      </c>
      <c r="W33" s="117"/>
      <c r="X33" s="117"/>
      <c r="Y33" s="117"/>
    </row>
    <row r="34" spans="1:28" x14ac:dyDescent="0.25">
      <c r="B34" s="5"/>
      <c r="C34" s="5"/>
      <c r="D34" s="11"/>
      <c r="E34" s="12"/>
      <c r="F34" s="13"/>
      <c r="G34" s="5"/>
      <c r="H34" s="5"/>
    </row>
    <row r="35" spans="1:28" x14ac:dyDescent="0.25">
      <c r="B35" s="6"/>
      <c r="C35" s="6"/>
      <c r="D35" s="14"/>
      <c r="E35" s="8"/>
      <c r="F35" s="15"/>
      <c r="G35" s="6"/>
      <c r="H35" s="6"/>
      <c r="U35" t="s">
        <v>7</v>
      </c>
    </row>
    <row r="36" spans="1:28" ht="15.75" thickBot="1" x14ac:dyDescent="0.3">
      <c r="B36" s="7"/>
      <c r="C36" s="7"/>
      <c r="D36" s="16"/>
      <c r="E36" s="17"/>
      <c r="F36" s="18"/>
      <c r="G36" s="7"/>
      <c r="H36" s="7"/>
      <c r="L36" s="55">
        <v>0</v>
      </c>
      <c r="M36" s="55">
        <v>2</v>
      </c>
      <c r="N36" s="55">
        <v>0</v>
      </c>
      <c r="O36" s="50">
        <v>1</v>
      </c>
      <c r="P36" s="50">
        <v>2</v>
      </c>
    </row>
    <row r="37" spans="1:28" ht="18" customHeight="1" x14ac:dyDescent="0.25">
      <c r="B37" s="4"/>
      <c r="C37" s="4"/>
      <c r="D37" s="4"/>
      <c r="E37" s="4"/>
      <c r="F37" s="4"/>
      <c r="G37" s="4"/>
      <c r="H37" s="4"/>
      <c r="L37" s="55">
        <v>1</v>
      </c>
      <c r="M37" s="55">
        <v>1</v>
      </c>
      <c r="N37" s="55">
        <v>0</v>
      </c>
      <c r="O37" s="50">
        <v>0</v>
      </c>
      <c r="P37" s="50">
        <v>1</v>
      </c>
      <c r="R37" s="56">
        <v>1</v>
      </c>
      <c r="S37" s="56">
        <v>2</v>
      </c>
      <c r="T37" s="56">
        <v>1</v>
      </c>
      <c r="U37" s="66">
        <v>17</v>
      </c>
      <c r="V37" s="56">
        <v>1</v>
      </c>
      <c r="W37" s="61"/>
      <c r="X37" s="61"/>
    </row>
    <row r="38" spans="1:28" ht="11.25" customHeight="1" x14ac:dyDescent="0.25">
      <c r="B38" s="5"/>
      <c r="C38" s="5"/>
      <c r="D38" s="5"/>
      <c r="E38" s="5"/>
      <c r="F38" s="5"/>
      <c r="G38" s="5"/>
      <c r="H38" s="5"/>
      <c r="L38" s="55">
        <v>0</v>
      </c>
      <c r="M38" s="55">
        <v>3</v>
      </c>
      <c r="N38" s="55">
        <v>1</v>
      </c>
      <c r="O38" s="50">
        <v>0</v>
      </c>
      <c r="P38" s="50">
        <v>1</v>
      </c>
      <c r="R38" s="56">
        <v>2</v>
      </c>
      <c r="S38" s="56">
        <v>4</v>
      </c>
      <c r="T38" s="56">
        <v>2</v>
      </c>
      <c r="V38" s="61"/>
      <c r="W38" s="61"/>
      <c r="X38" s="61"/>
    </row>
    <row r="39" spans="1:28" x14ac:dyDescent="0.25">
      <c r="B39" s="6"/>
      <c r="C39" s="6"/>
      <c r="D39" s="6"/>
      <c r="E39" s="6"/>
      <c r="F39" s="6"/>
      <c r="G39" s="6"/>
      <c r="H39" s="6"/>
      <c r="L39" s="50">
        <v>1</v>
      </c>
      <c r="M39" s="50">
        <v>0</v>
      </c>
      <c r="N39" s="50">
        <v>2</v>
      </c>
      <c r="O39" s="50">
        <v>1</v>
      </c>
      <c r="P39" s="50">
        <v>0</v>
      </c>
      <c r="R39" s="56">
        <v>1</v>
      </c>
      <c r="S39" s="56">
        <v>2</v>
      </c>
      <c r="T39" s="56">
        <v>1</v>
      </c>
      <c r="V39" s="61"/>
      <c r="W39" s="61"/>
      <c r="X39" s="61"/>
    </row>
    <row r="40" spans="1:28" x14ac:dyDescent="0.25">
      <c r="B40" s="7"/>
      <c r="C40" s="7"/>
      <c r="D40" s="7"/>
      <c r="E40" s="7"/>
      <c r="F40" s="7"/>
      <c r="G40" s="7"/>
      <c r="H40" s="7"/>
      <c r="L40" s="50">
        <v>1</v>
      </c>
      <c r="M40" s="50">
        <v>0</v>
      </c>
      <c r="N40" s="50">
        <v>0</v>
      </c>
      <c r="O40" s="50">
        <v>0</v>
      </c>
      <c r="P40" s="50">
        <v>1</v>
      </c>
      <c r="AA40" s="62" t="s">
        <v>18</v>
      </c>
    </row>
    <row r="42" spans="1:28" x14ac:dyDescent="0.25">
      <c r="A42" t="s">
        <v>15</v>
      </c>
      <c r="B42" t="s">
        <v>13</v>
      </c>
      <c r="C42" s="5">
        <v>6</v>
      </c>
      <c r="D42" s="5"/>
      <c r="E42" s="6">
        <v>1</v>
      </c>
      <c r="F42" s="6">
        <v>2</v>
      </c>
      <c r="G42" s="6">
        <v>3</v>
      </c>
      <c r="H42" s="6">
        <v>4</v>
      </c>
      <c r="I42" s="6">
        <v>5</v>
      </c>
      <c r="Y42" s="3" t="s">
        <v>23</v>
      </c>
      <c r="Z42" s="63">
        <f>2^8</f>
        <v>256</v>
      </c>
      <c r="AA42" s="61"/>
      <c r="AB42" s="61"/>
    </row>
    <row r="43" spans="1:28" x14ac:dyDescent="0.25">
      <c r="A43" t="s">
        <v>14</v>
      </c>
      <c r="B43" t="s">
        <v>12</v>
      </c>
      <c r="C43" s="6">
        <v>6</v>
      </c>
      <c r="D43" s="6"/>
      <c r="E43" s="30">
        <v>1</v>
      </c>
      <c r="F43" s="30">
        <v>2</v>
      </c>
      <c r="G43" s="30">
        <v>3</v>
      </c>
      <c r="H43" s="30">
        <v>4</v>
      </c>
      <c r="I43" s="30">
        <v>5</v>
      </c>
      <c r="L43" s="54">
        <v>0</v>
      </c>
      <c r="M43" s="54">
        <v>1</v>
      </c>
      <c r="N43" s="54">
        <v>0</v>
      </c>
      <c r="O43" s="51">
        <v>1</v>
      </c>
      <c r="P43" s="51">
        <v>2</v>
      </c>
      <c r="Z43" s="61"/>
      <c r="AA43" s="61"/>
      <c r="AB43" s="61"/>
    </row>
    <row r="44" spans="1:28" x14ac:dyDescent="0.25">
      <c r="L44" s="54">
        <v>1</v>
      </c>
      <c r="M44" s="54">
        <v>2</v>
      </c>
      <c r="N44" s="54">
        <v>0</v>
      </c>
      <c r="O44" s="51">
        <v>0</v>
      </c>
      <c r="P44" s="51">
        <v>1</v>
      </c>
      <c r="Z44" s="61"/>
      <c r="AA44" s="61"/>
      <c r="AB44" s="61"/>
    </row>
    <row r="45" spans="1:28" x14ac:dyDescent="0.25">
      <c r="L45" s="54">
        <v>0</v>
      </c>
      <c r="M45" s="54">
        <v>0</v>
      </c>
      <c r="N45" s="54">
        <v>1</v>
      </c>
      <c r="O45" s="51">
        <v>0</v>
      </c>
      <c r="P45" s="51">
        <v>1</v>
      </c>
      <c r="R45" s="59">
        <v>1</v>
      </c>
      <c r="S45" s="59">
        <v>2</v>
      </c>
      <c r="T45" s="59">
        <v>1</v>
      </c>
      <c r="U45" s="66">
        <v>13</v>
      </c>
      <c r="V45" s="59">
        <v>0</v>
      </c>
      <c r="W45" s="57"/>
      <c r="X45" s="57"/>
    </row>
    <row r="46" spans="1:28" x14ac:dyDescent="0.25">
      <c r="L46" s="51">
        <v>1</v>
      </c>
      <c r="M46" s="51">
        <v>0</v>
      </c>
      <c r="N46" s="51">
        <v>2</v>
      </c>
      <c r="O46" s="51">
        <v>1</v>
      </c>
      <c r="P46" s="51">
        <v>0</v>
      </c>
      <c r="R46" s="59">
        <v>2</v>
      </c>
      <c r="S46" s="59">
        <v>4</v>
      </c>
      <c r="T46" s="59">
        <v>2</v>
      </c>
      <c r="V46" s="57"/>
      <c r="W46" s="57"/>
      <c r="X46" s="57"/>
    </row>
    <row r="47" spans="1:28" ht="15.75" thickBot="1" x14ac:dyDescent="0.3">
      <c r="L47" s="51">
        <v>1</v>
      </c>
      <c r="M47" s="51">
        <v>0</v>
      </c>
      <c r="N47" s="51">
        <v>0</v>
      </c>
      <c r="O47" s="51">
        <v>0</v>
      </c>
      <c r="P47" s="51">
        <v>1</v>
      </c>
      <c r="R47" s="59">
        <v>1</v>
      </c>
      <c r="S47" s="59">
        <v>2</v>
      </c>
      <c r="T47" s="59">
        <v>1</v>
      </c>
      <c r="V47" s="57"/>
      <c r="W47" s="57"/>
      <c r="X47" s="57"/>
    </row>
    <row r="48" spans="1:28" ht="16.5" thickTop="1" thickBot="1" x14ac:dyDescent="0.3">
      <c r="E48" s="71" t="s">
        <v>25</v>
      </c>
      <c r="F48" s="71" t="s">
        <v>26</v>
      </c>
      <c r="G48" s="71" t="s">
        <v>27</v>
      </c>
    </row>
    <row r="49" spans="5:24" ht="16.5" thickTop="1" thickBot="1" x14ac:dyDescent="0.3">
      <c r="E49" s="69" t="s">
        <v>28</v>
      </c>
      <c r="F49" s="69" t="s">
        <v>30</v>
      </c>
      <c r="G49" s="69" t="s">
        <v>31</v>
      </c>
    </row>
    <row r="50" spans="5:24" ht="16.5" thickTop="1" thickBot="1" x14ac:dyDescent="0.3">
      <c r="E50" s="70" t="s">
        <v>29</v>
      </c>
      <c r="F50" s="70" t="s">
        <v>32</v>
      </c>
      <c r="G50" s="70" t="s">
        <v>33</v>
      </c>
      <c r="L50" s="53">
        <v>0</v>
      </c>
      <c r="M50" s="53">
        <v>0</v>
      </c>
      <c r="N50" s="53">
        <v>0</v>
      </c>
      <c r="O50" s="52">
        <v>1</v>
      </c>
      <c r="P50" s="52">
        <v>2</v>
      </c>
    </row>
    <row r="51" spans="5:24" ht="15.75" thickTop="1" x14ac:dyDescent="0.25">
      <c r="L51" s="53">
        <v>1</v>
      </c>
      <c r="M51" s="53">
        <v>1</v>
      </c>
      <c r="N51" s="53">
        <v>0</v>
      </c>
      <c r="O51" s="52">
        <v>0</v>
      </c>
      <c r="P51" s="52">
        <v>1</v>
      </c>
    </row>
    <row r="52" spans="5:24" x14ac:dyDescent="0.25">
      <c r="L52" s="53">
        <v>0</v>
      </c>
      <c r="M52" s="53">
        <v>0</v>
      </c>
      <c r="N52" s="53">
        <v>1</v>
      </c>
      <c r="O52" s="52">
        <v>0</v>
      </c>
      <c r="P52" s="52">
        <v>1</v>
      </c>
      <c r="R52" s="60">
        <v>1</v>
      </c>
      <c r="S52" s="60">
        <v>2</v>
      </c>
      <c r="T52" s="60">
        <v>1</v>
      </c>
      <c r="U52" s="66">
        <v>7</v>
      </c>
      <c r="V52" s="60">
        <v>0</v>
      </c>
      <c r="W52" s="58"/>
      <c r="X52" s="58"/>
    </row>
    <row r="53" spans="5:24" x14ac:dyDescent="0.25">
      <c r="L53" s="52">
        <v>1</v>
      </c>
      <c r="M53" s="52">
        <v>0</v>
      </c>
      <c r="N53" s="52">
        <v>2</v>
      </c>
      <c r="O53" s="52">
        <v>1</v>
      </c>
      <c r="P53" s="52">
        <v>0</v>
      </c>
      <c r="R53" s="60">
        <v>2</v>
      </c>
      <c r="S53" s="60">
        <v>4</v>
      </c>
      <c r="T53" s="60">
        <v>2</v>
      </c>
      <c r="V53" s="58"/>
      <c r="W53" s="58"/>
      <c r="X53" s="58"/>
    </row>
    <row r="54" spans="5:24" x14ac:dyDescent="0.25">
      <c r="L54" s="52">
        <v>1</v>
      </c>
      <c r="M54" s="52">
        <v>0</v>
      </c>
      <c r="N54" s="52">
        <v>0</v>
      </c>
      <c r="O54" s="52">
        <v>0</v>
      </c>
      <c r="P54" s="52">
        <v>1</v>
      </c>
      <c r="R54" s="60">
        <v>1</v>
      </c>
      <c r="S54" s="60">
        <v>2</v>
      </c>
      <c r="T54" s="60">
        <v>1</v>
      </c>
      <c r="V54" s="58"/>
      <c r="W54" s="58"/>
      <c r="X54" s="58"/>
    </row>
    <row r="55" spans="5:24" ht="15.75" thickBot="1" x14ac:dyDescent="0.3">
      <c r="G55" s="67"/>
    </row>
    <row r="56" spans="5:24" ht="16.5" thickTop="1" thickBot="1" x14ac:dyDescent="0.3"/>
    <row r="57" spans="5:24" ht="15.75" thickTop="1" x14ac:dyDescent="0.25">
      <c r="G57" s="68"/>
    </row>
  </sheetData>
  <mergeCells count="3">
    <mergeCell ref="L33:N33"/>
    <mergeCell ref="R33:T33"/>
    <mergeCell ref="V33:Y33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B8DC-D138-4A1F-8003-F9E19E29520B}">
  <dimension ref="A1:M73"/>
  <sheetViews>
    <sheetView workbookViewId="0">
      <selection activeCell="M76" sqref="M76"/>
    </sheetView>
  </sheetViews>
  <sheetFormatPr baseColWidth="10" defaultRowHeight="15" x14ac:dyDescent="0.25"/>
  <cols>
    <col min="7" max="7" width="19.7109375" bestFit="1" customWidth="1"/>
    <col min="12" max="12" width="14.28515625" bestFit="1" customWidth="1"/>
  </cols>
  <sheetData>
    <row r="1" spans="1:13" x14ac:dyDescent="0.25">
      <c r="B1" t="s">
        <v>0</v>
      </c>
      <c r="C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</row>
    <row r="2" spans="1:13" x14ac:dyDescent="0.25">
      <c r="A2" t="s">
        <v>25</v>
      </c>
      <c r="B2">
        <v>15</v>
      </c>
      <c r="C2">
        <v>15</v>
      </c>
      <c r="D2">
        <v>15</v>
      </c>
      <c r="F2">
        <v>1</v>
      </c>
      <c r="H2">
        <f>B2*F2</f>
        <v>15</v>
      </c>
      <c r="I2">
        <f>C2*F2</f>
        <v>15</v>
      </c>
      <c r="J2">
        <f>D2*F2</f>
        <v>15</v>
      </c>
    </row>
    <row r="3" spans="1:13" x14ac:dyDescent="0.25">
      <c r="A3" t="s">
        <v>26</v>
      </c>
      <c r="B3">
        <v>15</v>
      </c>
      <c r="C3">
        <v>15</v>
      </c>
      <c r="D3">
        <v>15</v>
      </c>
      <c r="F3">
        <v>2</v>
      </c>
      <c r="H3">
        <f t="shared" ref="H3:H10" si="0">B3*F3</f>
        <v>30</v>
      </c>
      <c r="I3">
        <f t="shared" ref="I3:I10" si="1">C3*F3</f>
        <v>30</v>
      </c>
      <c r="J3">
        <f t="shared" ref="J3:J10" si="2">D3*F3</f>
        <v>30</v>
      </c>
    </row>
    <row r="4" spans="1:13" x14ac:dyDescent="0.25">
      <c r="A4" t="s">
        <v>27</v>
      </c>
      <c r="B4">
        <v>15</v>
      </c>
      <c r="C4">
        <v>15</v>
      </c>
      <c r="D4">
        <v>15</v>
      </c>
      <c r="F4">
        <v>1</v>
      </c>
      <c r="H4">
        <f t="shared" si="0"/>
        <v>15</v>
      </c>
      <c r="I4">
        <f t="shared" si="1"/>
        <v>15</v>
      </c>
      <c r="J4">
        <f t="shared" si="2"/>
        <v>15</v>
      </c>
    </row>
    <row r="5" spans="1:13" x14ac:dyDescent="0.25">
      <c r="A5" t="s">
        <v>28</v>
      </c>
      <c r="B5">
        <v>15</v>
      </c>
      <c r="C5">
        <v>15</v>
      </c>
      <c r="D5">
        <v>15</v>
      </c>
      <c r="F5">
        <v>2</v>
      </c>
      <c r="H5">
        <f t="shared" si="0"/>
        <v>30</v>
      </c>
      <c r="I5">
        <f t="shared" si="1"/>
        <v>30</v>
      </c>
      <c r="J5">
        <f t="shared" si="2"/>
        <v>30</v>
      </c>
    </row>
    <row r="6" spans="1:13" x14ac:dyDescent="0.25">
      <c r="A6" t="s">
        <v>30</v>
      </c>
      <c r="B6">
        <v>15</v>
      </c>
      <c r="C6">
        <v>15</v>
      </c>
      <c r="D6">
        <v>15</v>
      </c>
      <c r="F6">
        <v>4</v>
      </c>
      <c r="H6">
        <f t="shared" si="0"/>
        <v>60</v>
      </c>
      <c r="I6">
        <f t="shared" si="1"/>
        <v>60</v>
      </c>
      <c r="J6">
        <f t="shared" si="2"/>
        <v>60</v>
      </c>
    </row>
    <row r="7" spans="1:13" x14ac:dyDescent="0.25">
      <c r="A7" t="s">
        <v>31</v>
      </c>
      <c r="B7">
        <v>15</v>
      </c>
      <c r="C7">
        <v>15</v>
      </c>
      <c r="D7">
        <v>15</v>
      </c>
      <c r="F7">
        <v>2</v>
      </c>
      <c r="H7">
        <f t="shared" si="0"/>
        <v>30</v>
      </c>
      <c r="I7">
        <f t="shared" si="1"/>
        <v>30</v>
      </c>
      <c r="J7">
        <f t="shared" si="2"/>
        <v>30</v>
      </c>
    </row>
    <row r="8" spans="1:13" x14ac:dyDescent="0.25">
      <c r="A8" t="s">
        <v>29</v>
      </c>
      <c r="B8">
        <v>15</v>
      </c>
      <c r="C8">
        <v>15</v>
      </c>
      <c r="D8">
        <v>15</v>
      </c>
      <c r="F8">
        <v>1</v>
      </c>
      <c r="H8">
        <f t="shared" si="0"/>
        <v>15</v>
      </c>
      <c r="I8">
        <f t="shared" si="1"/>
        <v>15</v>
      </c>
      <c r="J8">
        <f t="shared" si="2"/>
        <v>15</v>
      </c>
    </row>
    <row r="9" spans="1:13" x14ac:dyDescent="0.25">
      <c r="A9" t="s">
        <v>32</v>
      </c>
      <c r="B9">
        <v>15</v>
      </c>
      <c r="C9">
        <v>15</v>
      </c>
      <c r="D9">
        <v>15</v>
      </c>
      <c r="F9">
        <v>2</v>
      </c>
      <c r="H9">
        <f t="shared" si="0"/>
        <v>30</v>
      </c>
      <c r="I9">
        <f t="shared" si="1"/>
        <v>30</v>
      </c>
      <c r="J9">
        <f t="shared" si="2"/>
        <v>30</v>
      </c>
    </row>
    <row r="10" spans="1:13" x14ac:dyDescent="0.25">
      <c r="A10" t="s">
        <v>33</v>
      </c>
      <c r="B10">
        <v>15</v>
      </c>
      <c r="C10">
        <v>15</v>
      </c>
      <c r="D10">
        <v>15</v>
      </c>
      <c r="F10">
        <v>1</v>
      </c>
      <c r="H10">
        <f t="shared" si="0"/>
        <v>15</v>
      </c>
      <c r="I10">
        <f t="shared" si="1"/>
        <v>15</v>
      </c>
      <c r="J10">
        <f t="shared" si="2"/>
        <v>15</v>
      </c>
    </row>
    <row r="11" spans="1:13" x14ac:dyDescent="0.25">
      <c r="G11" t="s">
        <v>7</v>
      </c>
      <c r="H11" s="1">
        <f>SUM(H2:H10)</f>
        <v>240</v>
      </c>
      <c r="I11" s="1">
        <f t="shared" ref="I11" si="3">SUM(I2:I10)</f>
        <v>240</v>
      </c>
      <c r="J11" s="1">
        <f t="shared" ref="J11" si="4">SUM(J2:J10)</f>
        <v>240</v>
      </c>
      <c r="K11" s="116" t="s">
        <v>113</v>
      </c>
      <c r="L11" s="116" t="s">
        <v>113</v>
      </c>
      <c r="M11" s="116" t="s">
        <v>113</v>
      </c>
    </row>
    <row r="12" spans="1:13" x14ac:dyDescent="0.25">
      <c r="G12" t="s">
        <v>78</v>
      </c>
      <c r="H12" s="1">
        <f>H11/16</f>
        <v>15</v>
      </c>
      <c r="I12" s="1">
        <f t="shared" ref="I12" si="5">I11/16</f>
        <v>15</v>
      </c>
      <c r="J12" s="1">
        <f t="shared" ref="J12" si="6">J11/16</f>
        <v>15</v>
      </c>
      <c r="K12" s="49"/>
      <c r="L12" s="49"/>
      <c r="M12" s="49"/>
    </row>
    <row r="13" spans="1:13" x14ac:dyDescent="0.25">
      <c r="G13" t="s">
        <v>8</v>
      </c>
      <c r="J13" s="2">
        <f>INT(H12)*256+INT(J12)*16+INT(I12)</f>
        <v>4095</v>
      </c>
      <c r="L13" s="115" t="s">
        <v>114</v>
      </c>
    </row>
    <row r="16" spans="1:13" x14ac:dyDescent="0.25">
      <c r="B16" t="s">
        <v>0</v>
      </c>
      <c r="C16" t="s">
        <v>1</v>
      </c>
      <c r="D16" t="s">
        <v>2</v>
      </c>
      <c r="F16" t="s">
        <v>3</v>
      </c>
      <c r="H16" t="s">
        <v>4</v>
      </c>
      <c r="I16" t="s">
        <v>5</v>
      </c>
      <c r="J16" t="s">
        <v>6</v>
      </c>
    </row>
    <row r="17" spans="1:13" x14ac:dyDescent="0.25">
      <c r="A17" t="s">
        <v>25</v>
      </c>
      <c r="B17">
        <v>15</v>
      </c>
      <c r="C17">
        <v>15</v>
      </c>
      <c r="D17">
        <v>15</v>
      </c>
      <c r="F17">
        <v>1</v>
      </c>
      <c r="H17">
        <f>B17*F17</f>
        <v>15</v>
      </c>
      <c r="I17">
        <f>C17*F17</f>
        <v>15</v>
      </c>
      <c r="J17">
        <f>D17*F17</f>
        <v>15</v>
      </c>
    </row>
    <row r="18" spans="1:13" x14ac:dyDescent="0.25">
      <c r="A18" t="s">
        <v>26</v>
      </c>
      <c r="B18">
        <v>15</v>
      </c>
      <c r="C18">
        <v>15</v>
      </c>
      <c r="D18">
        <v>15</v>
      </c>
      <c r="F18">
        <v>2</v>
      </c>
      <c r="H18">
        <f t="shared" ref="H18:H25" si="7">B18*F18</f>
        <v>30</v>
      </c>
      <c r="I18">
        <f t="shared" ref="I18:I25" si="8">C18*F18</f>
        <v>30</v>
      </c>
      <c r="J18">
        <f t="shared" ref="J18:J25" si="9">D18*F18</f>
        <v>30</v>
      </c>
    </row>
    <row r="19" spans="1:13" x14ac:dyDescent="0.25">
      <c r="A19" t="s">
        <v>27</v>
      </c>
      <c r="B19">
        <v>0</v>
      </c>
      <c r="C19">
        <v>0</v>
      </c>
      <c r="D19">
        <v>0</v>
      </c>
      <c r="F19">
        <v>1</v>
      </c>
      <c r="H19">
        <f t="shared" si="7"/>
        <v>0</v>
      </c>
      <c r="I19">
        <f t="shared" si="8"/>
        <v>0</v>
      </c>
      <c r="J19">
        <f t="shared" si="9"/>
        <v>0</v>
      </c>
    </row>
    <row r="20" spans="1:13" x14ac:dyDescent="0.25">
      <c r="A20" t="s">
        <v>28</v>
      </c>
      <c r="B20">
        <v>15</v>
      </c>
      <c r="C20">
        <v>15</v>
      </c>
      <c r="D20">
        <v>15</v>
      </c>
      <c r="F20">
        <v>2</v>
      </c>
      <c r="H20">
        <f t="shared" si="7"/>
        <v>30</v>
      </c>
      <c r="I20">
        <f t="shared" si="8"/>
        <v>30</v>
      </c>
      <c r="J20">
        <f t="shared" si="9"/>
        <v>30</v>
      </c>
    </row>
    <row r="21" spans="1:13" x14ac:dyDescent="0.25">
      <c r="A21" t="s">
        <v>30</v>
      </c>
      <c r="B21">
        <v>15</v>
      </c>
      <c r="C21">
        <v>15</v>
      </c>
      <c r="D21">
        <v>15</v>
      </c>
      <c r="F21">
        <v>4</v>
      </c>
      <c r="H21">
        <f t="shared" si="7"/>
        <v>60</v>
      </c>
      <c r="I21">
        <f t="shared" si="8"/>
        <v>60</v>
      </c>
      <c r="J21">
        <f t="shared" si="9"/>
        <v>60</v>
      </c>
    </row>
    <row r="22" spans="1:13" x14ac:dyDescent="0.25">
      <c r="A22" t="s">
        <v>31</v>
      </c>
      <c r="B22">
        <v>15</v>
      </c>
      <c r="C22">
        <v>15</v>
      </c>
      <c r="D22">
        <v>15</v>
      </c>
      <c r="F22">
        <v>2</v>
      </c>
      <c r="H22">
        <f t="shared" si="7"/>
        <v>30</v>
      </c>
      <c r="I22">
        <f t="shared" si="8"/>
        <v>30</v>
      </c>
      <c r="J22">
        <f t="shared" si="9"/>
        <v>30</v>
      </c>
    </row>
    <row r="23" spans="1:13" x14ac:dyDescent="0.25">
      <c r="A23" t="s">
        <v>29</v>
      </c>
      <c r="B23">
        <v>15</v>
      </c>
      <c r="C23">
        <v>15</v>
      </c>
      <c r="D23">
        <v>15</v>
      </c>
      <c r="F23">
        <v>1</v>
      </c>
      <c r="H23">
        <f t="shared" si="7"/>
        <v>15</v>
      </c>
      <c r="I23">
        <f t="shared" si="8"/>
        <v>15</v>
      </c>
      <c r="J23">
        <f t="shared" si="9"/>
        <v>15</v>
      </c>
    </row>
    <row r="24" spans="1:13" x14ac:dyDescent="0.25">
      <c r="A24" t="s">
        <v>32</v>
      </c>
      <c r="B24">
        <v>15</v>
      </c>
      <c r="C24">
        <v>15</v>
      </c>
      <c r="D24">
        <v>15</v>
      </c>
      <c r="F24">
        <v>2</v>
      </c>
      <c r="H24">
        <f t="shared" si="7"/>
        <v>30</v>
      </c>
      <c r="I24">
        <f t="shared" si="8"/>
        <v>30</v>
      </c>
      <c r="J24">
        <f t="shared" si="9"/>
        <v>30</v>
      </c>
    </row>
    <row r="25" spans="1:13" x14ac:dyDescent="0.25">
      <c r="A25" t="s">
        <v>33</v>
      </c>
      <c r="B25">
        <v>0</v>
      </c>
      <c r="C25">
        <v>0</v>
      </c>
      <c r="D25">
        <v>0</v>
      </c>
      <c r="F25">
        <v>1</v>
      </c>
      <c r="H25">
        <f t="shared" si="7"/>
        <v>0</v>
      </c>
      <c r="I25">
        <f t="shared" si="8"/>
        <v>0</v>
      </c>
      <c r="J25">
        <f t="shared" si="9"/>
        <v>0</v>
      </c>
    </row>
    <row r="26" spans="1:13" x14ac:dyDescent="0.25">
      <c r="G26" t="s">
        <v>7</v>
      </c>
      <c r="H26" s="1">
        <f>SUM(H17:H25)</f>
        <v>210</v>
      </c>
      <c r="I26" s="1">
        <f t="shared" ref="I26" si="10">SUM(I17:I25)</f>
        <v>210</v>
      </c>
      <c r="J26" s="1">
        <f t="shared" ref="J26" si="11">SUM(J17:J25)</f>
        <v>210</v>
      </c>
      <c r="K26" s="116" t="s">
        <v>115</v>
      </c>
      <c r="L26" s="116" t="s">
        <v>115</v>
      </c>
      <c r="M26" s="116" t="s">
        <v>115</v>
      </c>
    </row>
    <row r="27" spans="1:13" x14ac:dyDescent="0.25">
      <c r="G27" t="s">
        <v>78</v>
      </c>
      <c r="H27" s="1">
        <f>H26/16</f>
        <v>13.125</v>
      </c>
      <c r="I27" s="1">
        <f t="shared" ref="I27" si="12">I26/16</f>
        <v>13.125</v>
      </c>
      <c r="J27" s="1">
        <f t="shared" ref="J27" si="13">J26/16</f>
        <v>13.125</v>
      </c>
    </row>
    <row r="28" spans="1:13" x14ac:dyDescent="0.25">
      <c r="G28" t="s">
        <v>8</v>
      </c>
      <c r="J28" s="2">
        <f>INT(H27)*256+INT(J27)*16+INT(I27)</f>
        <v>3549</v>
      </c>
      <c r="L28" t="s">
        <v>116</v>
      </c>
    </row>
    <row r="31" spans="1:13" x14ac:dyDescent="0.25">
      <c r="B31" t="s">
        <v>0</v>
      </c>
      <c r="C31" t="s">
        <v>1</v>
      </c>
      <c r="D31" t="s">
        <v>2</v>
      </c>
      <c r="F31" t="s">
        <v>3</v>
      </c>
      <c r="H31" t="s">
        <v>4</v>
      </c>
      <c r="I31" t="s">
        <v>5</v>
      </c>
      <c r="J31" t="s">
        <v>6</v>
      </c>
    </row>
    <row r="32" spans="1:13" x14ac:dyDescent="0.25">
      <c r="A32" t="s">
        <v>25</v>
      </c>
      <c r="B32">
        <v>15</v>
      </c>
      <c r="C32">
        <v>15</v>
      </c>
      <c r="D32">
        <v>15</v>
      </c>
      <c r="F32">
        <v>1</v>
      </c>
      <c r="H32">
        <f>B32*F32</f>
        <v>15</v>
      </c>
      <c r="I32">
        <f>C32*F32</f>
        <v>15</v>
      </c>
      <c r="J32">
        <f>D32*F32</f>
        <v>15</v>
      </c>
    </row>
    <row r="33" spans="1:13" x14ac:dyDescent="0.25">
      <c r="A33" t="s">
        <v>26</v>
      </c>
      <c r="B33">
        <v>15</v>
      </c>
      <c r="C33">
        <v>15</v>
      </c>
      <c r="D33">
        <v>15</v>
      </c>
      <c r="F33">
        <v>2</v>
      </c>
      <c r="H33">
        <f t="shared" ref="H33:H40" si="14">B33*F33</f>
        <v>30</v>
      </c>
      <c r="I33">
        <f t="shared" ref="I33:I40" si="15">C33*F33</f>
        <v>30</v>
      </c>
      <c r="J33">
        <f t="shared" ref="J33:J40" si="16">D33*F33</f>
        <v>30</v>
      </c>
    </row>
    <row r="34" spans="1:13" x14ac:dyDescent="0.25">
      <c r="A34" t="s">
        <v>27</v>
      </c>
      <c r="B34">
        <v>0</v>
      </c>
      <c r="C34">
        <v>0</v>
      </c>
      <c r="D34">
        <v>0</v>
      </c>
      <c r="F34">
        <v>1</v>
      </c>
      <c r="H34">
        <f t="shared" si="14"/>
        <v>0</v>
      </c>
      <c r="I34">
        <f t="shared" si="15"/>
        <v>0</v>
      </c>
      <c r="J34">
        <f t="shared" si="16"/>
        <v>0</v>
      </c>
    </row>
    <row r="35" spans="1:13" x14ac:dyDescent="0.25">
      <c r="A35" t="s">
        <v>28</v>
      </c>
      <c r="B35">
        <v>15</v>
      </c>
      <c r="C35">
        <v>15</v>
      </c>
      <c r="D35">
        <v>15</v>
      </c>
      <c r="F35">
        <v>2</v>
      </c>
      <c r="H35">
        <f t="shared" si="14"/>
        <v>30</v>
      </c>
      <c r="I35">
        <f t="shared" si="15"/>
        <v>30</v>
      </c>
      <c r="J35">
        <f t="shared" si="16"/>
        <v>30</v>
      </c>
    </row>
    <row r="36" spans="1:13" x14ac:dyDescent="0.25">
      <c r="A36" t="s">
        <v>30</v>
      </c>
      <c r="B36">
        <v>0</v>
      </c>
      <c r="C36">
        <v>0</v>
      </c>
      <c r="D36">
        <v>0</v>
      </c>
      <c r="F36">
        <v>4</v>
      </c>
      <c r="H36">
        <f t="shared" si="14"/>
        <v>0</v>
      </c>
      <c r="I36">
        <f t="shared" si="15"/>
        <v>0</v>
      </c>
      <c r="J36">
        <f t="shared" si="16"/>
        <v>0</v>
      </c>
    </row>
    <row r="37" spans="1:13" x14ac:dyDescent="0.25">
      <c r="A37" t="s">
        <v>31</v>
      </c>
      <c r="B37">
        <v>0</v>
      </c>
      <c r="C37">
        <v>0</v>
      </c>
      <c r="D37">
        <v>0</v>
      </c>
      <c r="F37">
        <v>2</v>
      </c>
      <c r="H37">
        <f t="shared" si="14"/>
        <v>0</v>
      </c>
      <c r="I37">
        <f t="shared" si="15"/>
        <v>0</v>
      </c>
      <c r="J37">
        <f t="shared" si="16"/>
        <v>0</v>
      </c>
    </row>
    <row r="38" spans="1:13" x14ac:dyDescent="0.25">
      <c r="A38" t="s">
        <v>29</v>
      </c>
      <c r="B38">
        <v>15</v>
      </c>
      <c r="C38">
        <v>15</v>
      </c>
      <c r="D38">
        <v>15</v>
      </c>
      <c r="F38">
        <v>1</v>
      </c>
      <c r="H38">
        <f t="shared" si="14"/>
        <v>15</v>
      </c>
      <c r="I38">
        <f t="shared" si="15"/>
        <v>15</v>
      </c>
      <c r="J38">
        <f t="shared" si="16"/>
        <v>15</v>
      </c>
    </row>
    <row r="39" spans="1:13" x14ac:dyDescent="0.25">
      <c r="A39" t="s">
        <v>32</v>
      </c>
      <c r="B39">
        <v>15</v>
      </c>
      <c r="C39">
        <v>15</v>
      </c>
      <c r="D39">
        <v>15</v>
      </c>
      <c r="F39">
        <v>2</v>
      </c>
      <c r="H39">
        <f t="shared" si="14"/>
        <v>30</v>
      </c>
      <c r="I39">
        <f t="shared" si="15"/>
        <v>30</v>
      </c>
      <c r="J39">
        <f t="shared" si="16"/>
        <v>30</v>
      </c>
    </row>
    <row r="40" spans="1:13" x14ac:dyDescent="0.25">
      <c r="A40" t="s">
        <v>33</v>
      </c>
      <c r="B40">
        <v>15</v>
      </c>
      <c r="C40">
        <v>15</v>
      </c>
      <c r="D40">
        <v>15</v>
      </c>
      <c r="F40">
        <v>1</v>
      </c>
      <c r="H40">
        <f t="shared" si="14"/>
        <v>15</v>
      </c>
      <c r="I40">
        <f t="shared" si="15"/>
        <v>15</v>
      </c>
      <c r="J40">
        <f t="shared" si="16"/>
        <v>15</v>
      </c>
    </row>
    <row r="41" spans="1:13" x14ac:dyDescent="0.25">
      <c r="G41" t="s">
        <v>7</v>
      </c>
      <c r="H41" s="1">
        <f>SUM(H32:H40)</f>
        <v>135</v>
      </c>
      <c r="I41" s="1">
        <f t="shared" ref="I41" si="17">SUM(I32:I40)</f>
        <v>135</v>
      </c>
      <c r="J41" s="1">
        <f t="shared" ref="J41" si="18">SUM(J32:J40)</f>
        <v>135</v>
      </c>
      <c r="K41" t="s">
        <v>117</v>
      </c>
      <c r="L41" t="s">
        <v>117</v>
      </c>
      <c r="M41" t="s">
        <v>117</v>
      </c>
    </row>
    <row r="42" spans="1:13" x14ac:dyDescent="0.25">
      <c r="G42" t="s">
        <v>78</v>
      </c>
      <c r="H42" s="1">
        <f>H41/16</f>
        <v>8.4375</v>
      </c>
      <c r="I42" s="1">
        <f t="shared" ref="I42" si="19">I41/16</f>
        <v>8.4375</v>
      </c>
      <c r="J42" s="1">
        <f t="shared" ref="J42" si="20">J41/16</f>
        <v>8.4375</v>
      </c>
    </row>
    <row r="43" spans="1:13" x14ac:dyDescent="0.25">
      <c r="G43" t="s">
        <v>8</v>
      </c>
      <c r="J43" s="2">
        <f>INT(H42)*256+INT(J42)*16+INT(I42)</f>
        <v>2184</v>
      </c>
      <c r="L43" t="s">
        <v>118</v>
      </c>
    </row>
    <row r="46" spans="1:13" x14ac:dyDescent="0.25">
      <c r="B46" t="s">
        <v>0</v>
      </c>
      <c r="C46" t="s">
        <v>1</v>
      </c>
      <c r="D46" t="s">
        <v>2</v>
      </c>
      <c r="F46" t="s">
        <v>3</v>
      </c>
      <c r="H46" t="s">
        <v>4</v>
      </c>
      <c r="I46" t="s">
        <v>5</v>
      </c>
      <c r="J46" t="s">
        <v>6</v>
      </c>
    </row>
    <row r="47" spans="1:13" x14ac:dyDescent="0.25">
      <c r="A47" t="s">
        <v>25</v>
      </c>
      <c r="B47">
        <v>15</v>
      </c>
      <c r="C47">
        <v>15</v>
      </c>
      <c r="D47">
        <v>15</v>
      </c>
      <c r="F47">
        <v>1</v>
      </c>
      <c r="H47">
        <f>B47*F47</f>
        <v>15</v>
      </c>
      <c r="I47">
        <f>C47*F47</f>
        <v>15</v>
      </c>
      <c r="J47">
        <f>D47*F47</f>
        <v>15</v>
      </c>
    </row>
    <row r="48" spans="1:13" x14ac:dyDescent="0.25">
      <c r="A48" t="s">
        <v>26</v>
      </c>
      <c r="B48">
        <v>0</v>
      </c>
      <c r="C48">
        <v>0</v>
      </c>
      <c r="D48">
        <v>0</v>
      </c>
      <c r="F48">
        <v>2</v>
      </c>
      <c r="H48">
        <f t="shared" ref="H48:H55" si="21">B48*F48</f>
        <v>0</v>
      </c>
      <c r="I48">
        <f t="shared" ref="I48:I55" si="22">C48*F48</f>
        <v>0</v>
      </c>
      <c r="J48">
        <f t="shared" ref="J48:J55" si="23">D48*F48</f>
        <v>0</v>
      </c>
    </row>
    <row r="49" spans="1:13" x14ac:dyDescent="0.25">
      <c r="A49" t="s">
        <v>27</v>
      </c>
      <c r="B49">
        <v>0</v>
      </c>
      <c r="C49">
        <v>0</v>
      </c>
      <c r="D49">
        <v>0</v>
      </c>
      <c r="F49">
        <v>1</v>
      </c>
      <c r="H49">
        <f t="shared" si="21"/>
        <v>0</v>
      </c>
      <c r="I49">
        <f t="shared" si="22"/>
        <v>0</v>
      </c>
      <c r="J49">
        <f t="shared" si="23"/>
        <v>0</v>
      </c>
    </row>
    <row r="50" spans="1:13" x14ac:dyDescent="0.25">
      <c r="A50" t="s">
        <v>28</v>
      </c>
      <c r="B50">
        <v>0</v>
      </c>
      <c r="C50">
        <v>0</v>
      </c>
      <c r="D50">
        <v>0</v>
      </c>
      <c r="F50">
        <v>2</v>
      </c>
      <c r="H50">
        <f t="shared" si="21"/>
        <v>0</v>
      </c>
      <c r="I50">
        <f t="shared" si="22"/>
        <v>0</v>
      </c>
      <c r="J50">
        <f t="shared" si="23"/>
        <v>0</v>
      </c>
    </row>
    <row r="51" spans="1:13" x14ac:dyDescent="0.25">
      <c r="A51" t="s">
        <v>30</v>
      </c>
      <c r="B51">
        <v>0</v>
      </c>
      <c r="C51">
        <v>0</v>
      </c>
      <c r="D51">
        <v>0</v>
      </c>
      <c r="F51">
        <v>4</v>
      </c>
      <c r="H51">
        <f t="shared" si="21"/>
        <v>0</v>
      </c>
      <c r="I51">
        <f t="shared" si="22"/>
        <v>0</v>
      </c>
      <c r="J51">
        <f t="shared" si="23"/>
        <v>0</v>
      </c>
    </row>
    <row r="52" spans="1:13" x14ac:dyDescent="0.25">
      <c r="A52" t="s">
        <v>31</v>
      </c>
      <c r="B52">
        <v>0</v>
      </c>
      <c r="C52">
        <v>0</v>
      </c>
      <c r="D52">
        <v>0</v>
      </c>
      <c r="F52">
        <v>2</v>
      </c>
      <c r="H52">
        <f t="shared" si="21"/>
        <v>0</v>
      </c>
      <c r="I52">
        <f t="shared" si="22"/>
        <v>0</v>
      </c>
      <c r="J52">
        <f t="shared" si="23"/>
        <v>0</v>
      </c>
    </row>
    <row r="53" spans="1:13" x14ac:dyDescent="0.25">
      <c r="A53" t="s">
        <v>29</v>
      </c>
      <c r="B53">
        <v>15</v>
      </c>
      <c r="C53">
        <v>15</v>
      </c>
      <c r="D53">
        <v>15</v>
      </c>
      <c r="F53">
        <v>1</v>
      </c>
      <c r="H53">
        <f t="shared" si="21"/>
        <v>15</v>
      </c>
      <c r="I53">
        <f t="shared" si="22"/>
        <v>15</v>
      </c>
      <c r="J53">
        <f t="shared" si="23"/>
        <v>15</v>
      </c>
    </row>
    <row r="54" spans="1:13" x14ac:dyDescent="0.25">
      <c r="A54" t="s">
        <v>32</v>
      </c>
      <c r="B54">
        <v>15</v>
      </c>
      <c r="C54">
        <v>15</v>
      </c>
      <c r="D54">
        <v>15</v>
      </c>
      <c r="F54">
        <v>2</v>
      </c>
      <c r="H54">
        <f t="shared" si="21"/>
        <v>30</v>
      </c>
      <c r="I54">
        <f t="shared" si="22"/>
        <v>30</v>
      </c>
      <c r="J54">
        <f t="shared" si="23"/>
        <v>30</v>
      </c>
    </row>
    <row r="55" spans="1:13" x14ac:dyDescent="0.25">
      <c r="A55" t="s">
        <v>33</v>
      </c>
      <c r="B55">
        <v>15</v>
      </c>
      <c r="C55">
        <v>15</v>
      </c>
      <c r="D55">
        <v>15</v>
      </c>
      <c r="F55">
        <v>1</v>
      </c>
      <c r="H55">
        <f t="shared" si="21"/>
        <v>15</v>
      </c>
      <c r="I55">
        <f t="shared" si="22"/>
        <v>15</v>
      </c>
      <c r="J55">
        <f t="shared" si="23"/>
        <v>15</v>
      </c>
    </row>
    <row r="56" spans="1:13" x14ac:dyDescent="0.25">
      <c r="G56" t="s">
        <v>7</v>
      </c>
      <c r="H56" s="1">
        <f>SUM(H47:H55)</f>
        <v>75</v>
      </c>
      <c r="I56" s="1">
        <f t="shared" ref="I56" si="24">SUM(I47:I55)</f>
        <v>75</v>
      </c>
      <c r="J56" s="1">
        <f t="shared" ref="J56" si="25">SUM(J47:J55)</f>
        <v>75</v>
      </c>
      <c r="K56" s="115" t="s">
        <v>119</v>
      </c>
      <c r="L56" s="115" t="s">
        <v>119</v>
      </c>
      <c r="M56" s="115" t="s">
        <v>119</v>
      </c>
    </row>
    <row r="57" spans="1:13" x14ac:dyDescent="0.25">
      <c r="G57" t="s">
        <v>78</v>
      </c>
      <c r="H57" s="1">
        <f>H56/16</f>
        <v>4.6875</v>
      </c>
      <c r="I57" s="1">
        <f t="shared" ref="I57" si="26">I56/16</f>
        <v>4.6875</v>
      </c>
      <c r="J57" s="1">
        <f t="shared" ref="J57" si="27">J56/16</f>
        <v>4.6875</v>
      </c>
    </row>
    <row r="58" spans="1:13" x14ac:dyDescent="0.25">
      <c r="G58" t="s">
        <v>8</v>
      </c>
      <c r="J58" s="2">
        <f>INT(H57)*256+INT(J57)*16+INT(I57)</f>
        <v>1092</v>
      </c>
      <c r="L58" t="s">
        <v>120</v>
      </c>
    </row>
    <row r="61" spans="1:13" x14ac:dyDescent="0.25">
      <c r="B61" t="s">
        <v>0</v>
      </c>
      <c r="C61" t="s">
        <v>1</v>
      </c>
      <c r="D61" t="s">
        <v>2</v>
      </c>
      <c r="F61" t="s">
        <v>3</v>
      </c>
      <c r="H61" t="s">
        <v>4</v>
      </c>
      <c r="I61" t="s">
        <v>5</v>
      </c>
      <c r="J61" t="s">
        <v>6</v>
      </c>
    </row>
    <row r="62" spans="1:13" x14ac:dyDescent="0.25">
      <c r="A62" t="s">
        <v>25</v>
      </c>
      <c r="B62">
        <v>15</v>
      </c>
      <c r="C62">
        <v>15</v>
      </c>
      <c r="D62">
        <v>15</v>
      </c>
      <c r="F62">
        <v>1</v>
      </c>
      <c r="H62">
        <f>B62*F62</f>
        <v>15</v>
      </c>
      <c r="I62">
        <f>C62*F62</f>
        <v>15</v>
      </c>
      <c r="J62">
        <f>D62*F62</f>
        <v>15</v>
      </c>
    </row>
    <row r="63" spans="1:13" x14ac:dyDescent="0.25">
      <c r="A63" t="s">
        <v>26</v>
      </c>
      <c r="B63">
        <v>0</v>
      </c>
      <c r="C63">
        <v>0</v>
      </c>
      <c r="D63">
        <v>0</v>
      </c>
      <c r="F63">
        <v>2</v>
      </c>
      <c r="H63">
        <f t="shared" ref="H63:H70" si="28">B63*F63</f>
        <v>0</v>
      </c>
      <c r="I63">
        <f t="shared" ref="I63:I70" si="29">C63*F63</f>
        <v>0</v>
      </c>
      <c r="J63">
        <f t="shared" ref="J63:J70" si="30">D63*F63</f>
        <v>0</v>
      </c>
    </row>
    <row r="64" spans="1:13" x14ac:dyDescent="0.25">
      <c r="A64" t="s">
        <v>27</v>
      </c>
      <c r="B64">
        <v>0</v>
      </c>
      <c r="C64">
        <v>0</v>
      </c>
      <c r="D64">
        <v>0</v>
      </c>
      <c r="F64">
        <v>1</v>
      </c>
      <c r="H64">
        <f t="shared" si="28"/>
        <v>0</v>
      </c>
      <c r="I64">
        <f t="shared" si="29"/>
        <v>0</v>
      </c>
      <c r="J64">
        <f t="shared" si="30"/>
        <v>0</v>
      </c>
    </row>
    <row r="65" spans="1:13" x14ac:dyDescent="0.25">
      <c r="A65" t="s">
        <v>28</v>
      </c>
      <c r="B65">
        <v>0</v>
      </c>
      <c r="C65">
        <v>0</v>
      </c>
      <c r="D65">
        <v>0</v>
      </c>
      <c r="F65">
        <v>2</v>
      </c>
      <c r="H65">
        <f t="shared" si="28"/>
        <v>0</v>
      </c>
      <c r="I65">
        <f t="shared" si="29"/>
        <v>0</v>
      </c>
      <c r="J65">
        <f t="shared" si="30"/>
        <v>0</v>
      </c>
    </row>
    <row r="66" spans="1:13" x14ac:dyDescent="0.25">
      <c r="A66" t="s">
        <v>30</v>
      </c>
      <c r="B66">
        <v>0</v>
      </c>
      <c r="C66">
        <v>0</v>
      </c>
      <c r="D66">
        <v>0</v>
      </c>
      <c r="F66">
        <v>4</v>
      </c>
      <c r="H66">
        <f t="shared" si="28"/>
        <v>0</v>
      </c>
      <c r="I66">
        <f t="shared" si="29"/>
        <v>0</v>
      </c>
      <c r="J66">
        <f t="shared" si="30"/>
        <v>0</v>
      </c>
    </row>
    <row r="67" spans="1:13" x14ac:dyDescent="0.25">
      <c r="A67" t="s">
        <v>31</v>
      </c>
      <c r="B67">
        <v>0</v>
      </c>
      <c r="C67">
        <v>0</v>
      </c>
      <c r="D67">
        <v>0</v>
      </c>
      <c r="F67">
        <v>2</v>
      </c>
      <c r="H67">
        <f t="shared" si="28"/>
        <v>0</v>
      </c>
      <c r="I67">
        <f t="shared" si="29"/>
        <v>0</v>
      </c>
      <c r="J67">
        <f t="shared" si="30"/>
        <v>0</v>
      </c>
    </row>
    <row r="68" spans="1:13" x14ac:dyDescent="0.25">
      <c r="A68" t="s">
        <v>29</v>
      </c>
      <c r="B68">
        <v>15</v>
      </c>
      <c r="C68">
        <v>15</v>
      </c>
      <c r="D68">
        <v>15</v>
      </c>
      <c r="F68">
        <v>1</v>
      </c>
      <c r="H68">
        <f t="shared" si="28"/>
        <v>15</v>
      </c>
      <c r="I68">
        <f t="shared" si="29"/>
        <v>15</v>
      </c>
      <c r="J68">
        <f t="shared" si="30"/>
        <v>15</v>
      </c>
    </row>
    <row r="69" spans="1:13" x14ac:dyDescent="0.25">
      <c r="A69" t="s">
        <v>32</v>
      </c>
      <c r="B69">
        <v>15</v>
      </c>
      <c r="C69">
        <v>15</v>
      </c>
      <c r="D69">
        <v>15</v>
      </c>
      <c r="F69">
        <v>2</v>
      </c>
      <c r="H69">
        <f t="shared" si="28"/>
        <v>30</v>
      </c>
      <c r="I69">
        <f t="shared" si="29"/>
        <v>30</v>
      </c>
      <c r="J69">
        <f t="shared" si="30"/>
        <v>30</v>
      </c>
    </row>
    <row r="70" spans="1:13" x14ac:dyDescent="0.25">
      <c r="A70" t="s">
        <v>33</v>
      </c>
      <c r="B70">
        <v>0</v>
      </c>
      <c r="C70">
        <v>0</v>
      </c>
      <c r="D70">
        <v>0</v>
      </c>
      <c r="F70">
        <v>1</v>
      </c>
      <c r="H70">
        <f t="shared" si="28"/>
        <v>0</v>
      </c>
      <c r="I70">
        <f t="shared" si="29"/>
        <v>0</v>
      </c>
      <c r="J70">
        <f t="shared" si="30"/>
        <v>0</v>
      </c>
    </row>
    <row r="71" spans="1:13" x14ac:dyDescent="0.25">
      <c r="G71" t="s">
        <v>7</v>
      </c>
      <c r="H71" s="1">
        <f>SUM(H62:H70)</f>
        <v>60</v>
      </c>
      <c r="I71" s="1">
        <f t="shared" ref="I71" si="31">SUM(I62:I70)</f>
        <v>60</v>
      </c>
      <c r="J71" s="1">
        <f t="shared" ref="J71" si="32">SUM(J62:J70)</f>
        <v>60</v>
      </c>
      <c r="K71" s="115" t="s">
        <v>121</v>
      </c>
      <c r="L71" s="115" t="s">
        <v>121</v>
      </c>
      <c r="M71" s="115" t="s">
        <v>121</v>
      </c>
    </row>
    <row r="72" spans="1:13" x14ac:dyDescent="0.25">
      <c r="G72" t="s">
        <v>78</v>
      </c>
      <c r="H72" s="1">
        <f>H71/16</f>
        <v>3.75</v>
      </c>
      <c r="I72" s="1">
        <f t="shared" ref="I72" si="33">I71/16</f>
        <v>3.75</v>
      </c>
      <c r="J72" s="1">
        <f t="shared" ref="J72" si="34">J71/16</f>
        <v>3.75</v>
      </c>
    </row>
    <row r="73" spans="1:13" x14ac:dyDescent="0.25">
      <c r="G73" t="s">
        <v>8</v>
      </c>
      <c r="J73" s="2">
        <f>INT(H72)*256+INT(J72)*16+INT(I72)</f>
        <v>819</v>
      </c>
      <c r="L73" t="s">
        <v>122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D9A8F-98C7-4E34-AC70-BD66220A0EA5}">
  <dimension ref="A1:L14"/>
  <sheetViews>
    <sheetView tabSelected="1" workbookViewId="0">
      <selection activeCell="K24" sqref="K24"/>
    </sheetView>
  </sheetViews>
  <sheetFormatPr baseColWidth="10" defaultRowHeight="15" x14ac:dyDescent="0.25"/>
  <cols>
    <col min="6" max="6" width="15.85546875" customWidth="1"/>
    <col min="9" max="9" width="11.28515625" bestFit="1" customWidth="1"/>
    <col min="11" max="11" width="31.28515625" bestFit="1" customWidth="1"/>
  </cols>
  <sheetData>
    <row r="1" spans="1:12" x14ac:dyDescent="0.25">
      <c r="A1" s="45" t="s">
        <v>0</v>
      </c>
      <c r="B1" s="46" t="s">
        <v>1</v>
      </c>
      <c r="C1" s="47" t="s">
        <v>2</v>
      </c>
      <c r="D1" s="37"/>
      <c r="E1" s="37" t="s">
        <v>3</v>
      </c>
      <c r="F1" s="37"/>
      <c r="G1" s="48" t="s">
        <v>4</v>
      </c>
      <c r="H1" s="46" t="s">
        <v>5</v>
      </c>
      <c r="I1" s="47" t="s">
        <v>6</v>
      </c>
      <c r="J1" s="37"/>
      <c r="K1" s="37" t="s">
        <v>11</v>
      </c>
      <c r="L1" s="38" t="s">
        <v>9</v>
      </c>
    </row>
    <row r="2" spans="1:12" x14ac:dyDescent="0.25">
      <c r="A2" s="39">
        <v>15</v>
      </c>
      <c r="B2">
        <v>15</v>
      </c>
      <c r="C2">
        <v>15</v>
      </c>
      <c r="E2">
        <v>1</v>
      </c>
      <c r="G2">
        <f>A2*E2</f>
        <v>15</v>
      </c>
      <c r="H2">
        <f>B2*E2</f>
        <v>15</v>
      </c>
      <c r="I2">
        <f>C2*E2</f>
        <v>15</v>
      </c>
      <c r="K2">
        <f t="shared" ref="K2:K10" si="0">C2+B2*16+A2*256</f>
        <v>4095</v>
      </c>
      <c r="L2" s="40">
        <f>K2*E2</f>
        <v>4095</v>
      </c>
    </row>
    <row r="3" spans="1:12" x14ac:dyDescent="0.25">
      <c r="A3" s="39">
        <v>15</v>
      </c>
      <c r="B3">
        <v>15</v>
      </c>
      <c r="C3">
        <v>15</v>
      </c>
      <c r="E3">
        <v>2</v>
      </c>
      <c r="G3">
        <f t="shared" ref="G3:G10" si="1">A3*E3</f>
        <v>30</v>
      </c>
      <c r="H3">
        <f t="shared" ref="H3:H10" si="2">B3*E3</f>
        <v>30</v>
      </c>
      <c r="I3">
        <f t="shared" ref="I3:I10" si="3">C3*E3</f>
        <v>30</v>
      </c>
      <c r="K3">
        <f t="shared" si="0"/>
        <v>4095</v>
      </c>
      <c r="L3" s="40">
        <f t="shared" ref="L3:L10" si="4">K3*E3</f>
        <v>8190</v>
      </c>
    </row>
    <row r="4" spans="1:12" x14ac:dyDescent="0.25">
      <c r="A4" s="39">
        <v>0</v>
      </c>
      <c r="B4">
        <v>0</v>
      </c>
      <c r="C4">
        <v>0</v>
      </c>
      <c r="E4">
        <v>1</v>
      </c>
      <c r="G4">
        <f t="shared" si="1"/>
        <v>0</v>
      </c>
      <c r="H4">
        <f t="shared" si="2"/>
        <v>0</v>
      </c>
      <c r="I4">
        <f t="shared" si="3"/>
        <v>0</v>
      </c>
      <c r="K4">
        <f t="shared" si="0"/>
        <v>0</v>
      </c>
      <c r="L4" s="40">
        <f t="shared" si="4"/>
        <v>0</v>
      </c>
    </row>
    <row r="5" spans="1:12" x14ac:dyDescent="0.25">
      <c r="A5" s="39">
        <v>0</v>
      </c>
      <c r="B5">
        <v>0</v>
      </c>
      <c r="C5">
        <v>0</v>
      </c>
      <c r="E5">
        <v>2</v>
      </c>
      <c r="G5">
        <f t="shared" si="1"/>
        <v>0</v>
      </c>
      <c r="H5">
        <f t="shared" si="2"/>
        <v>0</v>
      </c>
      <c r="I5">
        <f t="shared" si="3"/>
        <v>0</v>
      </c>
      <c r="K5">
        <f t="shared" si="0"/>
        <v>0</v>
      </c>
      <c r="L5" s="40">
        <f t="shared" si="4"/>
        <v>0</v>
      </c>
    </row>
    <row r="6" spans="1:12" x14ac:dyDescent="0.25">
      <c r="A6" s="39">
        <v>15</v>
      </c>
      <c r="B6">
        <v>15</v>
      </c>
      <c r="C6">
        <v>15</v>
      </c>
      <c r="E6">
        <v>4</v>
      </c>
      <c r="G6">
        <f t="shared" si="1"/>
        <v>60</v>
      </c>
      <c r="H6">
        <f t="shared" si="2"/>
        <v>60</v>
      </c>
      <c r="I6">
        <f t="shared" si="3"/>
        <v>60</v>
      </c>
      <c r="K6">
        <f t="shared" si="0"/>
        <v>4095</v>
      </c>
      <c r="L6" s="40">
        <f t="shared" si="4"/>
        <v>16380</v>
      </c>
    </row>
    <row r="7" spans="1:12" x14ac:dyDescent="0.25">
      <c r="A7" s="39">
        <v>15</v>
      </c>
      <c r="B7">
        <v>15</v>
      </c>
      <c r="C7">
        <v>15</v>
      </c>
      <c r="E7">
        <v>2</v>
      </c>
      <c r="G7">
        <f t="shared" si="1"/>
        <v>30</v>
      </c>
      <c r="H7">
        <f t="shared" si="2"/>
        <v>30</v>
      </c>
      <c r="I7">
        <f t="shared" si="3"/>
        <v>30</v>
      </c>
      <c r="K7">
        <f t="shared" si="0"/>
        <v>4095</v>
      </c>
      <c r="L7" s="40">
        <f t="shared" si="4"/>
        <v>8190</v>
      </c>
    </row>
    <row r="8" spans="1:12" x14ac:dyDescent="0.25">
      <c r="A8" s="39">
        <v>0</v>
      </c>
      <c r="B8">
        <v>0</v>
      </c>
      <c r="C8">
        <v>0</v>
      </c>
      <c r="E8">
        <v>1</v>
      </c>
      <c r="G8">
        <f t="shared" si="1"/>
        <v>0</v>
      </c>
      <c r="H8">
        <f t="shared" si="2"/>
        <v>0</v>
      </c>
      <c r="I8">
        <f t="shared" si="3"/>
        <v>0</v>
      </c>
      <c r="K8">
        <f t="shared" si="0"/>
        <v>0</v>
      </c>
      <c r="L8" s="40">
        <f t="shared" si="4"/>
        <v>0</v>
      </c>
    </row>
    <row r="9" spans="1:12" x14ac:dyDescent="0.25">
      <c r="A9" s="39">
        <v>0</v>
      </c>
      <c r="B9">
        <v>0</v>
      </c>
      <c r="C9">
        <v>0</v>
      </c>
      <c r="E9">
        <v>2</v>
      </c>
      <c r="G9">
        <f t="shared" si="1"/>
        <v>0</v>
      </c>
      <c r="H9">
        <f t="shared" si="2"/>
        <v>0</v>
      </c>
      <c r="I9">
        <f t="shared" si="3"/>
        <v>0</v>
      </c>
      <c r="K9">
        <f t="shared" si="0"/>
        <v>0</v>
      </c>
      <c r="L9" s="40">
        <f t="shared" si="4"/>
        <v>0</v>
      </c>
    </row>
    <row r="10" spans="1:12" x14ac:dyDescent="0.25">
      <c r="A10" s="39">
        <v>0</v>
      </c>
      <c r="B10">
        <v>0</v>
      </c>
      <c r="C10">
        <v>0</v>
      </c>
      <c r="E10">
        <v>1</v>
      </c>
      <c r="G10">
        <f t="shared" si="1"/>
        <v>0</v>
      </c>
      <c r="H10">
        <f t="shared" si="2"/>
        <v>0</v>
      </c>
      <c r="I10">
        <f t="shared" si="3"/>
        <v>0</v>
      </c>
      <c r="K10">
        <f t="shared" si="0"/>
        <v>0</v>
      </c>
      <c r="L10" s="40">
        <f t="shared" si="4"/>
        <v>0</v>
      </c>
    </row>
    <row r="11" spans="1:12" ht="29.25" customHeight="1" x14ac:dyDescent="0.25">
      <c r="A11" s="39"/>
      <c r="F11" s="64" t="s">
        <v>19</v>
      </c>
      <c r="G11" s="1">
        <f>SUM(G2:G10)/16</f>
        <v>8.4375</v>
      </c>
      <c r="H11" s="1">
        <f t="shared" ref="H11:I11" si="5">SUM(H2:H10)/16</f>
        <v>8.4375</v>
      </c>
      <c r="I11" s="1">
        <f t="shared" si="5"/>
        <v>8.4375</v>
      </c>
      <c r="K11" s="64" t="s">
        <v>21</v>
      </c>
      <c r="L11" s="40">
        <f>SUM(L2:L10)</f>
        <v>36855</v>
      </c>
    </row>
    <row r="12" spans="1:12" ht="60.75" thickBot="1" x14ac:dyDescent="0.3">
      <c r="A12" s="41"/>
      <c r="B12" s="42"/>
      <c r="C12" s="42"/>
      <c r="D12" s="42"/>
      <c r="E12" s="42"/>
      <c r="F12" s="65" t="s">
        <v>20</v>
      </c>
      <c r="G12" s="42"/>
      <c r="H12" s="42"/>
      <c r="I12" s="43">
        <f>I11+H11*16+G11*256</f>
        <v>2303.4375</v>
      </c>
      <c r="J12" s="42"/>
      <c r="K12" s="42" t="s">
        <v>22</v>
      </c>
      <c r="L12" s="44">
        <f>SUM(L2:L10)/16</f>
        <v>2303.4375</v>
      </c>
    </row>
    <row r="13" spans="1:12" x14ac:dyDescent="0.25">
      <c r="A13">
        <v>1000</v>
      </c>
      <c r="B13">
        <v>1110</v>
      </c>
      <c r="C13" s="3" t="s">
        <v>10</v>
      </c>
    </row>
    <row r="14" spans="1:12" x14ac:dyDescent="0.25">
      <c r="I14">
        <f>INT(I11)+INT(H11)*16+INT(G11)*256</f>
        <v>2184</v>
      </c>
      <c r="L14">
        <f>L12-I14</f>
        <v>119.4375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A1166-8414-401F-91C8-B51211DBD4EE}">
  <dimension ref="B9:J81"/>
  <sheetViews>
    <sheetView topLeftCell="A22" workbookViewId="0">
      <selection activeCell="G32" sqref="G32"/>
    </sheetView>
  </sheetViews>
  <sheetFormatPr baseColWidth="10" defaultRowHeight="15" x14ac:dyDescent="0.25"/>
  <cols>
    <col min="4" max="4" width="57.28515625" bestFit="1" customWidth="1"/>
    <col min="5" max="5" width="14.85546875" bestFit="1" customWidth="1"/>
    <col min="6" max="6" width="15.42578125" customWidth="1"/>
    <col min="7" max="7" width="17.140625" customWidth="1"/>
    <col min="8" max="9" width="17" bestFit="1" customWidth="1"/>
    <col min="12" max="12" width="28.85546875" bestFit="1" customWidth="1"/>
    <col min="13" max="13" width="12.140625" bestFit="1" customWidth="1"/>
  </cols>
  <sheetData>
    <row r="9" spans="2:9" ht="15.75" thickBot="1" x14ac:dyDescent="0.3"/>
    <row r="10" spans="2:9" x14ac:dyDescent="0.25">
      <c r="C10" s="78" t="s">
        <v>35</v>
      </c>
      <c r="D10" s="79" t="s">
        <v>34</v>
      </c>
      <c r="E10" s="79" t="s">
        <v>63</v>
      </c>
    </row>
    <row r="11" spans="2:9" ht="15.75" x14ac:dyDescent="0.25">
      <c r="B11" s="118" t="s">
        <v>123</v>
      </c>
      <c r="C11" s="104">
        <v>1</v>
      </c>
      <c r="D11" s="105" t="s">
        <v>65</v>
      </c>
      <c r="E11" s="82" t="s">
        <v>55</v>
      </c>
      <c r="I11" s="85"/>
    </row>
    <row r="12" spans="2:9" ht="15.75" x14ac:dyDescent="0.25">
      <c r="B12" s="119"/>
      <c r="C12" s="104">
        <v>2</v>
      </c>
      <c r="D12" s="106" t="s">
        <v>66</v>
      </c>
      <c r="E12" s="82" t="s">
        <v>55</v>
      </c>
      <c r="I12" s="85"/>
    </row>
    <row r="13" spans="2:9" ht="15.75" x14ac:dyDescent="0.25">
      <c r="B13" s="119"/>
      <c r="C13" s="104">
        <v>3</v>
      </c>
      <c r="D13" s="106" t="s">
        <v>67</v>
      </c>
      <c r="E13" s="82" t="s">
        <v>55</v>
      </c>
      <c r="I13" s="85"/>
    </row>
    <row r="14" spans="2:9" ht="15.75" x14ac:dyDescent="0.25">
      <c r="B14" s="119"/>
      <c r="C14" s="104">
        <v>4</v>
      </c>
      <c r="D14" s="106" t="s">
        <v>68</v>
      </c>
      <c r="E14" s="82" t="s">
        <v>55</v>
      </c>
      <c r="I14" s="85"/>
    </row>
    <row r="15" spans="2:9" ht="15.75" x14ac:dyDescent="0.25">
      <c r="B15" s="119"/>
      <c r="C15" s="104">
        <v>5</v>
      </c>
      <c r="D15" s="107" t="s">
        <v>69</v>
      </c>
      <c r="E15" s="86" t="s">
        <v>77</v>
      </c>
      <c r="I15" s="85"/>
    </row>
    <row r="16" spans="2:9" x14ac:dyDescent="0.25">
      <c r="B16" s="119"/>
      <c r="C16" s="104">
        <v>6</v>
      </c>
      <c r="D16" s="107" t="s">
        <v>70</v>
      </c>
      <c r="E16" s="86" t="s">
        <v>77</v>
      </c>
    </row>
    <row r="17" spans="2:10" ht="15.75" x14ac:dyDescent="0.25">
      <c r="B17" s="119"/>
      <c r="C17" s="104">
        <v>7</v>
      </c>
      <c r="D17" s="107" t="s">
        <v>71</v>
      </c>
      <c r="E17" s="82" t="s">
        <v>55</v>
      </c>
      <c r="I17" s="85"/>
    </row>
    <row r="18" spans="2:10" ht="15.75" x14ac:dyDescent="0.25">
      <c r="B18" s="120"/>
      <c r="C18" s="104">
        <v>8</v>
      </c>
      <c r="D18" s="107" t="s">
        <v>93</v>
      </c>
      <c r="E18" s="82" t="s">
        <v>55</v>
      </c>
      <c r="I18" s="85"/>
    </row>
    <row r="19" spans="2:10" ht="15.75" x14ac:dyDescent="0.25">
      <c r="B19" s="121" t="s">
        <v>124</v>
      </c>
      <c r="C19" s="108">
        <v>9</v>
      </c>
      <c r="D19" s="109" t="s">
        <v>64</v>
      </c>
      <c r="E19" s="82" t="s">
        <v>55</v>
      </c>
      <c r="I19" s="85"/>
    </row>
    <row r="20" spans="2:10" ht="15.75" x14ac:dyDescent="0.25">
      <c r="B20" s="122"/>
      <c r="C20" s="108">
        <v>10</v>
      </c>
      <c r="D20" s="109" t="s">
        <v>72</v>
      </c>
      <c r="E20" s="82" t="s">
        <v>55</v>
      </c>
      <c r="I20" s="85"/>
    </row>
    <row r="21" spans="2:10" ht="15.75" x14ac:dyDescent="0.25">
      <c r="B21" s="122"/>
      <c r="C21" s="108">
        <v>11</v>
      </c>
      <c r="D21" s="109" t="s">
        <v>73</v>
      </c>
      <c r="E21" s="82" t="s">
        <v>55</v>
      </c>
      <c r="I21" s="95"/>
      <c r="J21" s="96"/>
    </row>
    <row r="22" spans="2:10" ht="15.75" x14ac:dyDescent="0.25">
      <c r="B22" s="122"/>
      <c r="C22" s="108">
        <v>12</v>
      </c>
      <c r="D22" s="110" t="s">
        <v>74</v>
      </c>
      <c r="E22" s="82" t="s">
        <v>55</v>
      </c>
      <c r="I22" s="85"/>
    </row>
    <row r="23" spans="2:10" ht="16.5" thickBot="1" x14ac:dyDescent="0.3">
      <c r="B23" s="122"/>
      <c r="C23" s="108">
        <v>13</v>
      </c>
      <c r="D23" s="111" t="s">
        <v>49</v>
      </c>
      <c r="E23" s="82" t="s">
        <v>55</v>
      </c>
      <c r="I23" s="85"/>
    </row>
    <row r="24" spans="2:10" ht="15.75" x14ac:dyDescent="0.25">
      <c r="B24" s="123"/>
      <c r="C24" s="108">
        <v>14</v>
      </c>
      <c r="D24" s="112" t="s">
        <v>94</v>
      </c>
      <c r="E24" s="82" t="s">
        <v>55</v>
      </c>
      <c r="I24" s="85"/>
    </row>
    <row r="25" spans="2:10" ht="16.5" thickBot="1" x14ac:dyDescent="0.3">
      <c r="B25" s="124" t="s">
        <v>51</v>
      </c>
      <c r="C25" s="102">
        <v>15</v>
      </c>
      <c r="D25" s="103" t="s">
        <v>75</v>
      </c>
      <c r="E25" s="82" t="s">
        <v>55</v>
      </c>
      <c r="I25" s="85"/>
    </row>
    <row r="26" spans="2:10" ht="16.5" thickBot="1" x14ac:dyDescent="0.3">
      <c r="B26" s="125"/>
      <c r="C26" s="102">
        <v>16</v>
      </c>
      <c r="D26" s="103" t="s">
        <v>76</v>
      </c>
      <c r="E26" s="82" t="s">
        <v>55</v>
      </c>
      <c r="I26" s="85"/>
    </row>
    <row r="27" spans="2:10" ht="30.75" thickBot="1" x14ac:dyDescent="0.3">
      <c r="B27" s="125"/>
      <c r="C27" s="102">
        <v>17</v>
      </c>
      <c r="D27" s="103" t="s">
        <v>95</v>
      </c>
      <c r="E27" s="82" t="s">
        <v>55</v>
      </c>
      <c r="I27" s="85"/>
    </row>
    <row r="28" spans="2:10" ht="30.75" thickBot="1" x14ac:dyDescent="0.3">
      <c r="B28" s="125"/>
      <c r="C28" s="102">
        <v>18</v>
      </c>
      <c r="D28" s="103" t="s">
        <v>96</v>
      </c>
      <c r="E28" s="82" t="s">
        <v>55</v>
      </c>
      <c r="I28" s="85"/>
    </row>
    <row r="29" spans="2:10" ht="16.5" thickBot="1" x14ac:dyDescent="0.3">
      <c r="B29" s="126"/>
      <c r="C29" s="102">
        <v>19</v>
      </c>
      <c r="D29" s="103" t="s">
        <v>97</v>
      </c>
      <c r="E29" s="82" t="s">
        <v>55</v>
      </c>
      <c r="I29" s="85"/>
    </row>
    <row r="30" spans="2:10" ht="16.5" thickBot="1" x14ac:dyDescent="0.3">
      <c r="B30" s="127" t="s">
        <v>112</v>
      </c>
      <c r="C30" s="113">
        <v>20</v>
      </c>
      <c r="D30" s="114" t="s">
        <v>98</v>
      </c>
      <c r="E30" s="82" t="s">
        <v>55</v>
      </c>
      <c r="I30" s="85"/>
    </row>
    <row r="31" spans="2:10" ht="16.5" thickBot="1" x14ac:dyDescent="0.3">
      <c r="B31" s="128"/>
      <c r="C31" s="113">
        <v>21</v>
      </c>
      <c r="D31" s="114" t="s">
        <v>99</v>
      </c>
      <c r="E31" s="82" t="s">
        <v>55</v>
      </c>
      <c r="I31" s="85"/>
    </row>
    <row r="32" spans="2:10" ht="15.75" thickBot="1" x14ac:dyDescent="0.3">
      <c r="B32" s="128"/>
      <c r="C32" s="113">
        <v>22</v>
      </c>
      <c r="D32" s="114" t="s">
        <v>100</v>
      </c>
      <c r="E32" s="82" t="s">
        <v>55</v>
      </c>
    </row>
    <row r="33" spans="2:10" ht="15.75" thickBot="1" x14ac:dyDescent="0.3">
      <c r="B33" s="128"/>
      <c r="C33" s="113">
        <v>23</v>
      </c>
      <c r="D33" s="114" t="s">
        <v>101</v>
      </c>
      <c r="E33" s="82" t="s">
        <v>55</v>
      </c>
    </row>
    <row r="34" spans="2:10" ht="15.75" thickBot="1" x14ac:dyDescent="0.3">
      <c r="B34" s="128"/>
      <c r="C34" s="113">
        <v>24</v>
      </c>
      <c r="D34" s="114" t="s">
        <v>102</v>
      </c>
      <c r="E34" s="82" t="s">
        <v>55</v>
      </c>
    </row>
    <row r="35" spans="2:10" ht="30.75" thickBot="1" x14ac:dyDescent="0.3">
      <c r="B35" s="128"/>
      <c r="C35" s="113">
        <v>25</v>
      </c>
      <c r="D35" s="114" t="s">
        <v>103</v>
      </c>
      <c r="E35" s="82" t="s">
        <v>55</v>
      </c>
      <c r="I35" s="95"/>
      <c r="J35" s="96"/>
    </row>
    <row r="36" spans="2:10" ht="30.75" thickBot="1" x14ac:dyDescent="0.3">
      <c r="B36" s="129"/>
      <c r="C36" s="113">
        <v>26</v>
      </c>
      <c r="D36" s="114" t="s">
        <v>104</v>
      </c>
      <c r="E36" s="82" t="s">
        <v>55</v>
      </c>
    </row>
    <row r="37" spans="2:10" ht="15.75" thickBot="1" x14ac:dyDescent="0.3"/>
    <row r="38" spans="2:10" ht="30.75" thickBot="1" x14ac:dyDescent="0.3">
      <c r="D38" s="93" t="s">
        <v>36</v>
      </c>
      <c r="E38" s="88" t="s">
        <v>81</v>
      </c>
      <c r="F38" s="88" t="s">
        <v>51</v>
      </c>
      <c r="G38" s="88" t="s">
        <v>87</v>
      </c>
      <c r="H38" s="89" t="s">
        <v>89</v>
      </c>
    </row>
    <row r="39" spans="2:10" ht="30" x14ac:dyDescent="0.25">
      <c r="D39" s="97" t="s">
        <v>57</v>
      </c>
      <c r="E39" s="90" t="s">
        <v>82</v>
      </c>
      <c r="F39" s="98"/>
      <c r="G39" s="98"/>
      <c r="H39" s="91" t="s">
        <v>111</v>
      </c>
    </row>
    <row r="40" spans="2:10" ht="30" x14ac:dyDescent="0.25">
      <c r="D40" s="99" t="s">
        <v>58</v>
      </c>
      <c r="E40" s="87" t="s">
        <v>83</v>
      </c>
      <c r="F40" s="87" t="s">
        <v>86</v>
      </c>
      <c r="G40" s="100"/>
      <c r="H40" s="91" t="s">
        <v>111</v>
      </c>
    </row>
    <row r="41" spans="2:10" ht="60" x14ac:dyDescent="0.25">
      <c r="D41" s="99" t="s">
        <v>59</v>
      </c>
      <c r="E41" s="87" t="s">
        <v>84</v>
      </c>
      <c r="F41" s="87" t="s">
        <v>108</v>
      </c>
      <c r="G41" s="87" t="s">
        <v>105</v>
      </c>
      <c r="H41" s="91" t="s">
        <v>111</v>
      </c>
    </row>
    <row r="42" spans="2:10" ht="45" x14ac:dyDescent="0.25">
      <c r="D42" s="99" t="s">
        <v>60</v>
      </c>
      <c r="E42" s="87" t="s">
        <v>85</v>
      </c>
      <c r="F42" s="87" t="s">
        <v>109</v>
      </c>
      <c r="G42" s="87" t="s">
        <v>106</v>
      </c>
      <c r="H42" s="91" t="s">
        <v>111</v>
      </c>
    </row>
    <row r="43" spans="2:10" ht="15.75" x14ac:dyDescent="0.25">
      <c r="D43" s="99" t="s">
        <v>61</v>
      </c>
      <c r="E43" s="87" t="s">
        <v>92</v>
      </c>
      <c r="F43" s="100"/>
      <c r="G43" s="100"/>
      <c r="H43" s="91"/>
    </row>
    <row r="44" spans="2:10" ht="15.75" x14ac:dyDescent="0.25">
      <c r="D44" s="99" t="s">
        <v>62</v>
      </c>
      <c r="E44" s="87" t="s">
        <v>88</v>
      </c>
      <c r="F44" s="100"/>
      <c r="G44" s="100"/>
      <c r="H44" s="91"/>
    </row>
    <row r="45" spans="2:10" ht="30" x14ac:dyDescent="0.25">
      <c r="D45" s="99" t="s">
        <v>79</v>
      </c>
      <c r="E45" s="87" t="s">
        <v>91</v>
      </c>
      <c r="F45" s="100"/>
      <c r="G45" s="100"/>
      <c r="H45" s="91" t="s">
        <v>111</v>
      </c>
    </row>
    <row r="46" spans="2:10" ht="60.75" thickBot="1" x14ac:dyDescent="0.3">
      <c r="D46" s="101" t="s">
        <v>80</v>
      </c>
      <c r="E46" s="92" t="s">
        <v>90</v>
      </c>
      <c r="F46" s="92" t="s">
        <v>110</v>
      </c>
      <c r="G46" s="92" t="s">
        <v>107</v>
      </c>
      <c r="H46" s="94"/>
    </row>
    <row r="47" spans="2:10" ht="15.75" x14ac:dyDescent="0.25">
      <c r="D47" s="84"/>
    </row>
    <row r="48" spans="2:10" ht="15.75" x14ac:dyDescent="0.25">
      <c r="D48" s="84"/>
    </row>
    <row r="49" spans="4:4" ht="15.75" x14ac:dyDescent="0.25">
      <c r="D49" s="84"/>
    </row>
    <row r="50" spans="4:4" ht="15.75" x14ac:dyDescent="0.25">
      <c r="D50" s="84"/>
    </row>
    <row r="51" spans="4:4" ht="15.75" x14ac:dyDescent="0.25">
      <c r="D51" s="84"/>
    </row>
    <row r="52" spans="4:4" ht="15.75" x14ac:dyDescent="0.25">
      <c r="D52" s="84"/>
    </row>
    <row r="53" spans="4:4" ht="15.75" x14ac:dyDescent="0.25">
      <c r="D53" s="84"/>
    </row>
    <row r="66" spans="3:9" ht="15.75" thickBot="1" x14ac:dyDescent="0.3"/>
    <row r="67" spans="3:9" ht="15.75" thickBot="1" x14ac:dyDescent="0.3">
      <c r="D67" s="79" t="s">
        <v>34</v>
      </c>
      <c r="E67" s="79" t="s">
        <v>36</v>
      </c>
      <c r="F67" s="79" t="s">
        <v>50</v>
      </c>
      <c r="G67" s="79" t="s">
        <v>51</v>
      </c>
      <c r="H67" s="79" t="s">
        <v>52</v>
      </c>
    </row>
    <row r="68" spans="3:9" ht="15.75" thickBot="1" x14ac:dyDescent="0.3">
      <c r="C68" s="78" t="s">
        <v>35</v>
      </c>
      <c r="D68" s="73" t="s">
        <v>37</v>
      </c>
      <c r="E68" s="72" t="s">
        <v>38</v>
      </c>
      <c r="F68" s="82" t="s">
        <v>55</v>
      </c>
      <c r="G68" s="83" t="s">
        <v>56</v>
      </c>
      <c r="H68" s="83" t="s">
        <v>56</v>
      </c>
    </row>
    <row r="69" spans="3:9" x14ac:dyDescent="0.25">
      <c r="C69" s="75">
        <v>1</v>
      </c>
      <c r="D69" s="74" t="s">
        <v>39</v>
      </c>
      <c r="E69" s="81" t="s">
        <v>54</v>
      </c>
      <c r="F69" s="82" t="s">
        <v>55</v>
      </c>
      <c r="G69" s="83" t="s">
        <v>56</v>
      </c>
      <c r="H69" s="83" t="s">
        <v>56</v>
      </c>
      <c r="I69" s="80" t="s">
        <v>53</v>
      </c>
    </row>
    <row r="70" spans="3:9" ht="30" x14ac:dyDescent="0.25">
      <c r="C70" s="75">
        <v>2</v>
      </c>
      <c r="D70" s="74" t="s">
        <v>40</v>
      </c>
      <c r="E70" s="81" t="s">
        <v>54</v>
      </c>
      <c r="F70" s="82" t="s">
        <v>55</v>
      </c>
      <c r="G70" s="83" t="s">
        <v>56</v>
      </c>
      <c r="H70" s="83" t="s">
        <v>56</v>
      </c>
      <c r="I70" s="82" t="s">
        <v>55</v>
      </c>
    </row>
    <row r="71" spans="3:9" x14ac:dyDescent="0.25">
      <c r="C71" s="75">
        <v>3</v>
      </c>
      <c r="D71" s="74" t="s">
        <v>41</v>
      </c>
      <c r="E71" s="81" t="s">
        <v>54</v>
      </c>
      <c r="F71" s="82" t="s">
        <v>55</v>
      </c>
      <c r="G71" s="82" t="s">
        <v>55</v>
      </c>
      <c r="H71" s="82" t="s">
        <v>55</v>
      </c>
      <c r="I71" s="82" t="s">
        <v>55</v>
      </c>
    </row>
    <row r="72" spans="3:9" x14ac:dyDescent="0.25">
      <c r="C72" s="75">
        <v>4</v>
      </c>
      <c r="D72" s="72" t="s">
        <v>42</v>
      </c>
      <c r="E72" s="81" t="s">
        <v>54</v>
      </c>
      <c r="F72" s="82" t="s">
        <v>55</v>
      </c>
      <c r="G72" s="82" t="s">
        <v>55</v>
      </c>
      <c r="H72" s="83" t="s">
        <v>56</v>
      </c>
      <c r="I72" s="82" t="s">
        <v>55</v>
      </c>
    </row>
    <row r="73" spans="3:9" x14ac:dyDescent="0.25">
      <c r="C73" s="75">
        <v>5</v>
      </c>
      <c r="D73" s="72" t="s">
        <v>43</v>
      </c>
      <c r="E73" s="81" t="s">
        <v>54</v>
      </c>
      <c r="F73" s="82" t="s">
        <v>55</v>
      </c>
      <c r="G73" s="82" t="s">
        <v>55</v>
      </c>
      <c r="H73" s="83" t="s">
        <v>56</v>
      </c>
      <c r="I73" s="83" t="s">
        <v>56</v>
      </c>
    </row>
    <row r="74" spans="3:9" x14ac:dyDescent="0.25">
      <c r="C74" s="75">
        <v>6</v>
      </c>
      <c r="D74" s="72" t="s">
        <v>44</v>
      </c>
      <c r="E74" s="81" t="s">
        <v>54</v>
      </c>
      <c r="F74" s="82" t="s">
        <v>55</v>
      </c>
      <c r="G74" s="82" t="s">
        <v>55</v>
      </c>
      <c r="H74" s="83" t="s">
        <v>56</v>
      </c>
      <c r="I74" s="83" t="s">
        <v>56</v>
      </c>
    </row>
    <row r="75" spans="3:9" x14ac:dyDescent="0.25">
      <c r="C75" s="75">
        <v>7</v>
      </c>
      <c r="D75" s="73" t="s">
        <v>47</v>
      </c>
      <c r="E75" s="81" t="s">
        <v>54</v>
      </c>
      <c r="F75" s="82" t="s">
        <v>55</v>
      </c>
      <c r="G75" s="82" t="s">
        <v>55</v>
      </c>
      <c r="H75" s="83" t="s">
        <v>56</v>
      </c>
      <c r="I75" s="83" t="s">
        <v>56</v>
      </c>
    </row>
    <row r="76" spans="3:9" x14ac:dyDescent="0.25">
      <c r="C76" s="75">
        <v>8</v>
      </c>
      <c r="D76" s="73" t="s">
        <v>45</v>
      </c>
      <c r="E76" s="81" t="s">
        <v>54</v>
      </c>
      <c r="F76" s="82" t="s">
        <v>55</v>
      </c>
      <c r="G76" s="82" t="s">
        <v>55</v>
      </c>
      <c r="H76" s="83" t="s">
        <v>56</v>
      </c>
      <c r="I76" s="83" t="s">
        <v>56</v>
      </c>
    </row>
    <row r="77" spans="3:9" x14ac:dyDescent="0.25">
      <c r="C77" s="75">
        <v>9</v>
      </c>
      <c r="D77" s="73" t="s">
        <v>46</v>
      </c>
      <c r="E77" s="81" t="s">
        <v>54</v>
      </c>
      <c r="F77" s="82" t="s">
        <v>55</v>
      </c>
      <c r="G77" s="82" t="s">
        <v>55</v>
      </c>
      <c r="H77" s="83" t="s">
        <v>56</v>
      </c>
      <c r="I77" s="83" t="s">
        <v>56</v>
      </c>
    </row>
    <row r="78" spans="3:9" x14ac:dyDescent="0.25">
      <c r="C78" s="75">
        <v>10</v>
      </c>
      <c r="D78" s="74" t="s">
        <v>48</v>
      </c>
      <c r="E78" s="81" t="s">
        <v>54</v>
      </c>
      <c r="F78" s="82" t="s">
        <v>55</v>
      </c>
      <c r="G78" s="83" t="s">
        <v>56</v>
      </c>
      <c r="H78" s="82" t="s">
        <v>55</v>
      </c>
      <c r="I78" s="83" t="s">
        <v>56</v>
      </c>
    </row>
    <row r="79" spans="3:9" ht="15.75" thickBot="1" x14ac:dyDescent="0.3">
      <c r="C79" s="75">
        <v>11</v>
      </c>
      <c r="D79" s="77" t="s">
        <v>49</v>
      </c>
      <c r="E79" s="81" t="s">
        <v>54</v>
      </c>
      <c r="F79" s="82" t="s">
        <v>55</v>
      </c>
      <c r="G79" s="83" t="s">
        <v>56</v>
      </c>
      <c r="H79" s="82" t="s">
        <v>55</v>
      </c>
      <c r="I79" s="83" t="s">
        <v>56</v>
      </c>
    </row>
    <row r="80" spans="3:9" ht="15.75" thickBot="1" x14ac:dyDescent="0.3">
      <c r="C80" s="76">
        <v>12</v>
      </c>
      <c r="I80" s="82" t="s">
        <v>55</v>
      </c>
    </row>
    <row r="81" spans="9:9" x14ac:dyDescent="0.25">
      <c r="I81" s="82" t="s">
        <v>55</v>
      </c>
    </row>
  </sheetData>
  <mergeCells count="4">
    <mergeCell ref="B11:B18"/>
    <mergeCell ref="B19:B24"/>
    <mergeCell ref="B25:B29"/>
    <mergeCell ref="B30:B36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5</vt:i4>
      </vt:variant>
    </vt:vector>
  </HeadingPairs>
  <TitlesOfParts>
    <vt:vector size="9" baseType="lpstr">
      <vt:lpstr>explication filtre</vt:lpstr>
      <vt:lpstr>Pour rapport</vt:lpstr>
      <vt:lpstr>Feuil2</vt:lpstr>
      <vt:lpstr>syntèses des tests</vt:lpstr>
      <vt:lpstr>'syntèses des tests'!_Hlk137484098</vt:lpstr>
      <vt:lpstr>'syntèses des tests'!_Hlk137484187</vt:lpstr>
      <vt:lpstr>'syntèses des tests'!_Hlk137484223</vt:lpstr>
      <vt:lpstr>'syntèses des tests'!_Hlk137484276</vt:lpstr>
      <vt:lpstr>'syntèses des tests'!_Hlk137484308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 CHAR</dc:creator>
  <cp:lastModifiedBy>Eve CHAR</cp:lastModifiedBy>
  <dcterms:created xsi:type="dcterms:W3CDTF">2023-06-15T17:27:26Z</dcterms:created>
  <dcterms:modified xsi:type="dcterms:W3CDTF">2023-07-03T08:01:36Z</dcterms:modified>
</cp:coreProperties>
</file>