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t_C#\CF_16KI-16J-KO-CI\Excel\"/>
    </mc:Choice>
  </mc:AlternateContent>
  <xr:revisionPtr revIDLastSave="0" documentId="8_{904AE36B-0EC0-4799-B67D-AD643732C2C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leau V1" sheetId="2" state="hidden" r:id="rId1"/>
    <sheet name="Tableau" sheetId="3" r:id="rId2"/>
  </sheets>
  <definedNames>
    <definedName name="Date">#REF!</definedName>
    <definedName name="NP">#REF!</definedName>
    <definedName name="_xlnm.Print_Area" localSheetId="1">Tableau!$A$1:$BW$88</definedName>
    <definedName name="_xlnm.Print_Area" localSheetId="0">'Tableau V1'!$A$1:$AP$159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K6" i="2" s="1"/>
  <c r="M8" i="2"/>
  <c r="N8" i="2"/>
  <c r="P8" i="2"/>
  <c r="R8" i="2"/>
  <c r="S9" i="2" s="1"/>
  <c r="B9" i="2"/>
  <c r="C9" i="2" s="1"/>
  <c r="E11" i="2"/>
  <c r="F11" i="2"/>
  <c r="H11" i="2"/>
  <c r="J11" i="2"/>
  <c r="K13" i="2" s="1"/>
  <c r="B13" i="2"/>
  <c r="C14" i="2"/>
  <c r="U14" i="2"/>
  <c r="V14" i="2"/>
  <c r="X14" i="2"/>
  <c r="Z14" i="2"/>
  <c r="AA14" i="2" s="1"/>
  <c r="B15" i="2"/>
  <c r="C15" i="2" s="1"/>
  <c r="E17" i="2"/>
  <c r="F17" i="2"/>
  <c r="H17" i="2"/>
  <c r="J17" i="2"/>
  <c r="K18" i="2"/>
  <c r="B19" i="2"/>
  <c r="C19" i="2" s="1"/>
  <c r="M20" i="2"/>
  <c r="N20" i="2"/>
  <c r="P20" i="2"/>
  <c r="R20" i="2"/>
  <c r="S21" i="2"/>
  <c r="J23" i="2"/>
  <c r="K24" i="2"/>
  <c r="AC26" i="2"/>
  <c r="AD26" i="2"/>
  <c r="AF26" i="2"/>
  <c r="AH26" i="2"/>
  <c r="AI26" i="2" s="1"/>
  <c r="J29" i="2"/>
  <c r="J30" i="2"/>
  <c r="M32" i="2"/>
  <c r="N32" i="2"/>
  <c r="P32" i="2"/>
  <c r="R32" i="2"/>
  <c r="S32" i="2" s="1"/>
  <c r="B33" i="2"/>
  <c r="C33" i="2" s="1"/>
  <c r="E35" i="2"/>
  <c r="F35" i="2"/>
  <c r="H35" i="2"/>
  <c r="J35" i="2"/>
  <c r="K35" i="2"/>
  <c r="B37" i="2"/>
  <c r="B38" i="2" s="1"/>
  <c r="U38" i="2"/>
  <c r="V38" i="2"/>
  <c r="X38" i="2"/>
  <c r="Z38" i="2"/>
  <c r="AA38" i="2"/>
  <c r="B39" i="2"/>
  <c r="C40" i="2"/>
  <c r="E41" i="2"/>
  <c r="F41" i="2"/>
  <c r="H41" i="2"/>
  <c r="J41" i="2"/>
  <c r="K41" i="2" s="1"/>
  <c r="AH41" i="2"/>
  <c r="AI41" i="2" s="1"/>
  <c r="B43" i="2"/>
  <c r="B44" i="2" s="1"/>
  <c r="M44" i="2"/>
  <c r="N44" i="2"/>
  <c r="P44" i="2"/>
  <c r="R44" i="2"/>
  <c r="S46" i="2" s="1"/>
  <c r="J47" i="2"/>
  <c r="K48" i="2"/>
  <c r="Z51" i="2"/>
  <c r="AA51" i="2" s="1"/>
  <c r="AC53" i="2"/>
  <c r="AD53" i="2"/>
  <c r="AF53" i="2"/>
  <c r="AH53" i="2"/>
  <c r="AI54" i="2" s="1"/>
  <c r="Z55" i="2"/>
  <c r="AA56" i="2" s="1"/>
  <c r="AH57" i="2"/>
  <c r="AI58" i="2" s="1"/>
  <c r="R64" i="2"/>
  <c r="S65" i="2" s="1"/>
  <c r="U66" i="2"/>
  <c r="V66" i="2"/>
  <c r="X66" i="2"/>
  <c r="Z66" i="2"/>
  <c r="AA66" i="2" s="1"/>
  <c r="R68" i="2"/>
  <c r="S68" i="2"/>
  <c r="AC69" i="2"/>
  <c r="AD69" i="2"/>
  <c r="AF69" i="2"/>
  <c r="AH69" i="2"/>
  <c r="AI70" i="2" s="1"/>
  <c r="R70" i="2"/>
  <c r="S71" i="2" s="1"/>
  <c r="U72" i="2"/>
  <c r="V72" i="2"/>
  <c r="X72" i="2"/>
  <c r="Z72" i="2"/>
  <c r="AA72" i="2" s="1"/>
  <c r="R74" i="2"/>
  <c r="S74" i="2"/>
  <c r="AH74" i="2"/>
  <c r="AI75" i="2" s="1"/>
  <c r="F80" i="2"/>
  <c r="Z80" i="2"/>
  <c r="AA80" i="2" s="1"/>
  <c r="F82" i="2"/>
  <c r="AC82" i="2"/>
  <c r="AD82" i="2"/>
  <c r="AF82" i="2"/>
  <c r="AH82" i="2"/>
  <c r="AI82" i="2" s="1"/>
  <c r="F84" i="2"/>
  <c r="Z84" i="2"/>
  <c r="AA85" i="2"/>
  <c r="AH86" i="2"/>
  <c r="AI87" i="2" s="1"/>
  <c r="J94" i="2"/>
  <c r="J95" i="2"/>
  <c r="M96" i="2"/>
  <c r="N96" i="2"/>
  <c r="P96" i="2"/>
  <c r="R96" i="2"/>
  <c r="S96" i="2" s="1"/>
  <c r="J98" i="2"/>
  <c r="K99" i="2" s="1"/>
  <c r="U99" i="2"/>
  <c r="V99" i="2"/>
  <c r="X99" i="2"/>
  <c r="Z99" i="2"/>
  <c r="AA100" i="2" s="1"/>
  <c r="J100" i="2"/>
  <c r="K101" i="2"/>
  <c r="M102" i="2"/>
  <c r="N102" i="2"/>
  <c r="P102" i="2"/>
  <c r="R102" i="2"/>
  <c r="S104" i="2" s="1"/>
  <c r="J104" i="2"/>
  <c r="J105" i="2" s="1"/>
  <c r="AC105" i="2"/>
  <c r="AD105" i="2"/>
  <c r="AF105" i="2"/>
  <c r="AH105" i="2"/>
  <c r="AI105" i="2" s="1"/>
  <c r="J106" i="2"/>
  <c r="K106" i="2"/>
  <c r="M108" i="2"/>
  <c r="N108" i="2"/>
  <c r="P108" i="2"/>
  <c r="R108" i="2"/>
  <c r="S109" i="2" s="1"/>
  <c r="J110" i="2"/>
  <c r="K111" i="2" s="1"/>
  <c r="U111" i="2"/>
  <c r="V111" i="2"/>
  <c r="X111" i="2"/>
  <c r="Z111" i="2"/>
  <c r="AA111" i="2" s="1"/>
  <c r="J112" i="2"/>
  <c r="K112" i="2"/>
  <c r="M114" i="2"/>
  <c r="N114" i="2"/>
  <c r="P114" i="2"/>
  <c r="R114" i="2"/>
  <c r="S115" i="2" s="1"/>
  <c r="AH114" i="2"/>
  <c r="AI115" i="2" s="1"/>
  <c r="J116" i="2"/>
  <c r="J117" i="2" s="1"/>
  <c r="Z121" i="2"/>
  <c r="AA122" i="2" s="1"/>
  <c r="AC123" i="2"/>
  <c r="AD123" i="2"/>
  <c r="AF123" i="2"/>
  <c r="AH123" i="2"/>
  <c r="AI124" i="2"/>
  <c r="Z125" i="2"/>
  <c r="AA126" i="2" s="1"/>
  <c r="AH127" i="2"/>
  <c r="AI128" i="2"/>
  <c r="R134" i="2"/>
  <c r="S135" i="2" s="1"/>
  <c r="U136" i="2"/>
  <c r="V136" i="2"/>
  <c r="X136" i="2"/>
  <c r="Z136" i="2"/>
  <c r="AA137" i="2" s="1"/>
  <c r="R138" i="2"/>
  <c r="S139" i="2" s="1"/>
  <c r="AC139" i="2"/>
  <c r="AD139" i="2"/>
  <c r="AF139" i="2"/>
  <c r="AH139" i="2"/>
  <c r="AI140" i="2" s="1"/>
  <c r="R140" i="2"/>
  <c r="S140" i="2" s="1"/>
  <c r="U142" i="2"/>
  <c r="V142" i="2"/>
  <c r="X142" i="2"/>
  <c r="Z142" i="2"/>
  <c r="AA143" i="2" s="1"/>
  <c r="R144" i="2"/>
  <c r="S145" i="2" s="1"/>
  <c r="AH145" i="2"/>
  <c r="AI146" i="2" s="1"/>
  <c r="Z151" i="2"/>
  <c r="AA151" i="2" s="1"/>
  <c r="F152" i="2"/>
  <c r="AC153" i="2"/>
  <c r="AD153" i="2"/>
  <c r="AF153" i="2"/>
  <c r="AH153" i="2"/>
  <c r="AI153" i="2" s="1"/>
  <c r="F154" i="2"/>
  <c r="Z155" i="2"/>
  <c r="AA155" i="2"/>
  <c r="F156" i="2"/>
  <c r="AH157" i="2"/>
  <c r="AI157" i="2" s="1"/>
  <c r="Z5" i="3"/>
  <c r="R8" i="3"/>
  <c r="AZ9" i="3"/>
  <c r="Z11" i="3"/>
  <c r="AR13" i="3"/>
  <c r="J14" i="3"/>
  <c r="BH14" i="3"/>
  <c r="Z18" i="3"/>
  <c r="AR19" i="3"/>
  <c r="R22" i="3"/>
  <c r="AZ21" i="3"/>
  <c r="AR23" i="3"/>
  <c r="BP27" i="3"/>
  <c r="Z30" i="3"/>
  <c r="R32" i="3"/>
  <c r="AZ32" i="3"/>
  <c r="Z36" i="3"/>
  <c r="AR36" i="3"/>
  <c r="AJ37" i="3"/>
  <c r="J40" i="3"/>
  <c r="AJ40" i="3"/>
  <c r="B42" i="3"/>
  <c r="Z41" i="3"/>
  <c r="AR41" i="3"/>
  <c r="BP41" i="3"/>
  <c r="R46" i="3"/>
  <c r="AZ46" i="3"/>
  <c r="Z47" i="3"/>
  <c r="AQ48" i="3"/>
  <c r="J51" i="3"/>
  <c r="BH52" i="3"/>
  <c r="B53" i="3"/>
  <c r="BP54" i="3"/>
  <c r="J56" i="3"/>
  <c r="BH56" i="3"/>
  <c r="B57" i="3"/>
  <c r="BP58" i="3"/>
  <c r="R64" i="3"/>
  <c r="AZ64" i="3"/>
  <c r="J67" i="3"/>
  <c r="BH67" i="3"/>
  <c r="R68" i="3"/>
  <c r="AZ68" i="3"/>
  <c r="B71" i="3"/>
  <c r="BP70" i="3"/>
  <c r="R70" i="3"/>
  <c r="AZ70" i="3"/>
  <c r="J72" i="3"/>
  <c r="BH73" i="3"/>
  <c r="R75" i="3"/>
  <c r="AZ75" i="3"/>
  <c r="B75" i="3"/>
  <c r="BP76" i="3"/>
  <c r="J82" i="3"/>
  <c r="BH82" i="3"/>
  <c r="B85" i="3"/>
  <c r="BP85" i="3"/>
  <c r="J86" i="3"/>
  <c r="BH86" i="3"/>
  <c r="B88" i="3"/>
  <c r="BP87" i="3"/>
  <c r="B14" i="2"/>
  <c r="AI27" i="2"/>
  <c r="BH15" i="3"/>
  <c r="B10" i="2"/>
  <c r="C16" i="2"/>
  <c r="BH16" i="3"/>
  <c r="AI55" i="2"/>
  <c r="K12" i="2"/>
  <c r="AJ38" i="3"/>
  <c r="AA84" i="2"/>
  <c r="C10" i="2"/>
  <c r="AA67" i="2"/>
  <c r="S138" i="2"/>
  <c r="K19" i="2"/>
  <c r="S108" i="2"/>
  <c r="AI145" i="2"/>
  <c r="AA156" i="2"/>
  <c r="J107" i="2"/>
  <c r="S75" i="2"/>
  <c r="C34" i="2"/>
  <c r="AI57" i="2"/>
  <c r="AI125" i="2"/>
  <c r="S69" i="2"/>
  <c r="R20" i="3"/>
  <c r="B34" i="2"/>
  <c r="AI69" i="2"/>
  <c r="AI139" i="2"/>
  <c r="C38" i="2"/>
  <c r="AI154" i="2"/>
  <c r="AI71" i="2"/>
  <c r="AR48" i="3"/>
  <c r="AJ20" i="3"/>
  <c r="S22" i="2"/>
  <c r="AI127" i="2"/>
  <c r="AA40" i="2"/>
  <c r="AJ39" i="3"/>
  <c r="AR24" i="3"/>
  <c r="S20" i="2"/>
  <c r="K17" i="2"/>
  <c r="AA39" i="2"/>
  <c r="AR12" i="3"/>
  <c r="S103" i="2"/>
  <c r="AI141" i="2"/>
  <c r="AR11" i="3"/>
  <c r="AI123" i="2"/>
  <c r="B41" i="3"/>
  <c r="Z29" i="3"/>
  <c r="AI158" i="2"/>
  <c r="K107" i="2"/>
  <c r="S102" i="2"/>
  <c r="B40" i="2"/>
  <c r="K36" i="2"/>
  <c r="C13" i="2"/>
  <c r="R21" i="3"/>
  <c r="S114" i="2"/>
  <c r="AA136" i="2"/>
  <c r="AA99" i="2"/>
  <c r="S144" i="2"/>
  <c r="K94" i="2"/>
  <c r="AZ45" i="3"/>
  <c r="J15" i="3"/>
  <c r="R10" i="3"/>
  <c r="K113" i="2"/>
  <c r="K95" i="2"/>
  <c r="C39" i="2"/>
  <c r="K29" i="2"/>
  <c r="K23" i="2"/>
  <c r="K30" i="2"/>
  <c r="AA74" i="2"/>
  <c r="C20" i="2"/>
  <c r="Z17" i="3"/>
  <c r="Z6" i="3"/>
  <c r="K117" i="2"/>
  <c r="AA113" i="2"/>
  <c r="J24" i="2"/>
  <c r="S110" i="2"/>
  <c r="J16" i="3"/>
  <c r="B83" i="3"/>
  <c r="B25" i="3"/>
  <c r="K116" i="2"/>
  <c r="K100" i="2"/>
  <c r="AA55" i="2"/>
  <c r="AA52" i="2"/>
  <c r="K47" i="2"/>
  <c r="C37" i="2"/>
  <c r="S33" i="2"/>
  <c r="S34" i="2"/>
  <c r="J52" i="3"/>
  <c r="J48" i="2"/>
  <c r="K42" i="2"/>
  <c r="K37" i="2"/>
  <c r="B16" i="2"/>
  <c r="BP69" i="3"/>
  <c r="B70" i="3"/>
  <c r="BH39" i="3"/>
  <c r="BH40" i="3"/>
  <c r="B58" i="3"/>
  <c r="AR37" i="3"/>
  <c r="AR35" i="3"/>
  <c r="J39" i="3"/>
  <c r="AJ14" i="3"/>
  <c r="J81" i="3"/>
  <c r="J38" i="3"/>
  <c r="AR47" i="3"/>
  <c r="BH51" i="3"/>
  <c r="R74" i="3"/>
  <c r="BH68" i="3"/>
  <c r="BP88" i="3"/>
  <c r="BH55" i="3"/>
  <c r="J85" i="3"/>
  <c r="B87" i="3"/>
  <c r="BH74" i="3"/>
  <c r="J73" i="3"/>
  <c r="BP71" i="3"/>
  <c r="BP57" i="3"/>
  <c r="AZ71" i="3"/>
  <c r="R33" i="3"/>
  <c r="B76" i="3"/>
  <c r="BP83" i="3"/>
  <c r="BP84" i="3"/>
  <c r="K5" i="2" l="1"/>
  <c r="J6" i="2"/>
  <c r="R45" i="3"/>
  <c r="R71" i="3"/>
  <c r="R65" i="3"/>
  <c r="C43" i="2"/>
  <c r="S134" i="2"/>
  <c r="AA73" i="2"/>
  <c r="AA101" i="2"/>
  <c r="AI84" i="2"/>
  <c r="AI86" i="2"/>
  <c r="AZ22" i="3"/>
  <c r="AR30" i="3"/>
  <c r="AR6" i="3"/>
  <c r="AA68" i="2"/>
  <c r="S45" i="2"/>
  <c r="S44" i="2"/>
  <c r="AI74" i="2"/>
  <c r="Z42" i="3"/>
  <c r="S8" i="2"/>
  <c r="S10" i="2"/>
  <c r="S70" i="2"/>
  <c r="AA112" i="2"/>
  <c r="AA125" i="2"/>
  <c r="AI28" i="2"/>
  <c r="AA16" i="2"/>
  <c r="B54" i="3"/>
  <c r="S141" i="2"/>
  <c r="AZ10" i="3"/>
  <c r="AA15" i="2"/>
  <c r="C44" i="2"/>
  <c r="AI106" i="2"/>
  <c r="AI114" i="2"/>
  <c r="AJ16" i="3"/>
  <c r="AI107" i="2"/>
  <c r="Z23" i="3"/>
  <c r="AZ44" i="3"/>
  <c r="R69" i="3"/>
  <c r="J74" i="3"/>
  <c r="AZ69" i="3"/>
  <c r="BP42" i="3"/>
  <c r="AR29" i="3"/>
  <c r="B69" i="3"/>
  <c r="AI155" i="2"/>
  <c r="K43" i="2"/>
  <c r="B55" i="3"/>
  <c r="AA121" i="2"/>
  <c r="AR42" i="3"/>
  <c r="Z24" i="3"/>
  <c r="AJ34" i="3"/>
  <c r="R9" i="3"/>
  <c r="AR18" i="3"/>
  <c r="B20" i="2"/>
  <c r="K11" i="2"/>
  <c r="K105" i="2"/>
  <c r="AZ8" i="3"/>
  <c r="S97" i="2"/>
  <c r="R34" i="3"/>
  <c r="S116" i="2"/>
  <c r="Z35" i="3"/>
  <c r="AA138" i="2"/>
  <c r="AA142" i="2"/>
  <c r="BP28" i="3"/>
  <c r="S98" i="2"/>
  <c r="S64" i="2"/>
  <c r="AA144" i="2"/>
  <c r="B84" i="3"/>
  <c r="BP75" i="3"/>
  <c r="AZ74" i="3"/>
  <c r="J66" i="3"/>
  <c r="J55" i="3"/>
  <c r="R44" i="3"/>
  <c r="AJ33" i="3"/>
  <c r="BP26" i="3"/>
  <c r="B26" i="3"/>
  <c r="Z12" i="3"/>
  <c r="K110" i="2"/>
  <c r="K98" i="2"/>
  <c r="AA81" i="2"/>
  <c r="AI53" i="2"/>
  <c r="AI42" i="2"/>
  <c r="AZ20" i="3"/>
  <c r="AJ43" i="3"/>
  <c r="AZ65" i="3"/>
  <c r="J68" i="3"/>
  <c r="K104" i="2"/>
  <c r="BP53" i="3"/>
  <c r="AR43" i="3"/>
  <c r="BP55" i="3"/>
  <c r="AR17" i="3"/>
  <c r="AA152" i="2"/>
  <c r="AJ44" i="3"/>
  <c r="AI83" i="2"/>
  <c r="Z48" i="3"/>
  <c r="AZ33" i="3"/>
  <c r="AZ34" i="3"/>
  <c r="AJ10" i="3"/>
</calcChain>
</file>

<file path=xl/sharedStrings.xml><?xml version="1.0" encoding="utf-8"?>
<sst xmlns="http://schemas.openxmlformats.org/spreadsheetml/2006/main" count="102" uniqueCount="42">
  <si>
    <t>1/4ème de Finale</t>
  </si>
  <si>
    <t>1/2ème de Finale</t>
  </si>
  <si>
    <t>Finale</t>
  </si>
  <si>
    <t>Date</t>
  </si>
  <si>
    <t>Places 3ème/4ème</t>
  </si>
  <si>
    <t>3ème</t>
  </si>
  <si>
    <t>4ème</t>
  </si>
  <si>
    <t>Places 5 à 8</t>
  </si>
  <si>
    <t>Places 5ème/6ème</t>
  </si>
  <si>
    <t>5ème</t>
  </si>
  <si>
    <t>6ème</t>
  </si>
  <si>
    <t>Places 7ème/8ème</t>
  </si>
  <si>
    <t>7ème</t>
  </si>
  <si>
    <t>8ème</t>
  </si>
  <si>
    <t>1er</t>
  </si>
  <si>
    <t>2ème</t>
  </si>
  <si>
    <t>9ème</t>
  </si>
  <si>
    <t>10ème</t>
  </si>
  <si>
    <t>Places 13 à 16</t>
  </si>
  <si>
    <t>11ème</t>
  </si>
  <si>
    <t>12ème</t>
  </si>
  <si>
    <t>Places 13ème/14ème</t>
  </si>
  <si>
    <t>13ème</t>
  </si>
  <si>
    <t>14ème</t>
  </si>
  <si>
    <t>15ème</t>
  </si>
  <si>
    <t>16ème</t>
  </si>
  <si>
    <t>Table</t>
  </si>
  <si>
    <t>Places 15ème/16ème</t>
  </si>
  <si>
    <t>Places 9 à 16</t>
  </si>
  <si>
    <t>Places 9 à 12</t>
  </si>
  <si>
    <t>Places 9ème/10ème</t>
  </si>
  <si>
    <t>Places 11ème/12ème</t>
  </si>
  <si>
    <t>Places 9ème/10éme</t>
  </si>
  <si>
    <t>1/8 de Finale</t>
  </si>
  <si>
    <t>1/4 de Finale</t>
  </si>
  <si>
    <t>1/2 Finale</t>
  </si>
  <si>
    <t>1/8ème de Finale</t>
  </si>
  <si>
    <t xml:space="preserve">EPREUVE : </t>
  </si>
  <si>
    <t xml:space="preserve">TABLEAU :  </t>
  </si>
  <si>
    <t>Arbitrage</t>
  </si>
  <si>
    <t>11_16KI-16J-KO</t>
  </si>
  <si>
    <t xml:space="preserve">AU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</si>
</sst>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/mm/yy"/>
    <numFmt numFmtId="166" formatCode="h:mm"/>
  </numFmts>
  <fonts count="17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"/>
      <color indexed="9"/>
      <name val="Arial"/>
      <family val="2"/>
    </font>
    <font>
      <sz val="1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3" fillId="0" borderId="0" xfId="1" applyFont="1" applyAlignment="1" applyProtection="1">
      <alignment horizontal="left" vertical="center"/>
      <protection hidden="1"/>
    </xf>
    <xf numFmtId="0" fontId="3" fillId="0" borderId="1" xfId="1" applyFont="1" applyBorder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5" fillId="0" borderId="0" xfId="2" applyFont="1" applyAlignment="1" applyProtection="1">
      <alignment horizontal="center" vertical="center"/>
      <protection hidden="1"/>
    </xf>
    <xf numFmtId="0" fontId="6" fillId="0" borderId="0" xfId="2" applyFont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3" fillId="0" borderId="3" xfId="1" applyFont="1" applyBorder="1" applyAlignment="1" applyProtection="1">
      <alignment horizontal="right" vertical="center"/>
      <protection hidden="1"/>
    </xf>
    <xf numFmtId="0" fontId="3" fillId="0" borderId="4" xfId="2" applyFont="1" applyBorder="1" applyAlignment="1" applyProtection="1">
      <alignment horizontal="center" vertical="center"/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3" fillId="0" borderId="5" xfId="2" applyFont="1" applyBorder="1" applyAlignment="1" applyProtection="1">
      <alignment horizontal="center" vertical="center"/>
      <protection hidden="1"/>
    </xf>
    <xf numFmtId="0" fontId="7" fillId="0" borderId="0" xfId="2" applyFont="1" applyAlignment="1" applyProtection="1">
      <alignment horizontal="center" vertical="center"/>
      <protection hidden="1"/>
    </xf>
    <xf numFmtId="0" fontId="3" fillId="0" borderId="6" xfId="2" applyFont="1" applyBorder="1" applyAlignment="1" applyProtection="1">
      <alignment horizontal="center" vertical="center"/>
      <protection hidden="1"/>
    </xf>
    <xf numFmtId="0" fontId="3" fillId="0" borderId="6" xfId="1" applyFont="1" applyBorder="1" applyAlignment="1" applyProtection="1">
      <alignment horizontal="right" vertical="center"/>
      <protection hidden="1"/>
    </xf>
    <xf numFmtId="0" fontId="3" fillId="0" borderId="7" xfId="2" applyFont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left" vertical="center"/>
      <protection hidden="1"/>
    </xf>
    <xf numFmtId="0" fontId="8" fillId="0" borderId="1" xfId="1" applyFont="1" applyBorder="1" applyAlignment="1" applyProtection="1">
      <alignment horizontal="left" vertical="center"/>
      <protection hidden="1"/>
    </xf>
    <xf numFmtId="0" fontId="8" fillId="0" borderId="0" xfId="1" applyFont="1" applyAlignment="1" applyProtection="1">
      <alignment horizontal="right"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center" vertical="center"/>
      <protection hidden="1"/>
    </xf>
    <xf numFmtId="0" fontId="8" fillId="0" borderId="3" xfId="1" applyFont="1" applyBorder="1" applyAlignment="1" applyProtection="1">
      <alignment horizontal="right" vertical="center"/>
      <protection hidden="1"/>
    </xf>
    <xf numFmtId="0" fontId="8" fillId="0" borderId="6" xfId="1" applyFont="1" applyBorder="1" applyAlignment="1" applyProtection="1">
      <alignment horizontal="right" vertical="center"/>
      <protection hidden="1"/>
    </xf>
    <xf numFmtId="0" fontId="9" fillId="0" borderId="3" xfId="2" applyFont="1" applyBorder="1" applyAlignment="1" applyProtection="1">
      <alignment horizontal="center" vertical="center"/>
      <protection hidden="1"/>
    </xf>
    <xf numFmtId="0" fontId="8" fillId="0" borderId="6" xfId="2" applyFont="1" applyBorder="1" applyAlignment="1" applyProtection="1">
      <alignment horizontal="center" vertical="center"/>
      <protection hidden="1"/>
    </xf>
    <xf numFmtId="0" fontId="8" fillId="0" borderId="4" xfId="2" applyFont="1" applyBorder="1" applyAlignment="1" applyProtection="1">
      <alignment horizontal="center" vertical="center"/>
      <protection hidden="1"/>
    </xf>
    <xf numFmtId="0" fontId="8" fillId="0" borderId="5" xfId="2" applyFont="1" applyBorder="1" applyAlignment="1" applyProtection="1">
      <alignment horizontal="center" vertical="center"/>
      <protection hidden="1"/>
    </xf>
    <xf numFmtId="0" fontId="8" fillId="0" borderId="7" xfId="2" applyFont="1" applyBorder="1" applyAlignment="1" applyProtection="1">
      <alignment horizontal="center" vertical="center"/>
      <protection hidden="1"/>
    </xf>
    <xf numFmtId="0" fontId="8" fillId="0" borderId="0" xfId="4" applyFont="1" applyAlignment="1" applyProtection="1">
      <alignment vertical="center"/>
      <protection hidden="1"/>
    </xf>
    <xf numFmtId="0" fontId="8" fillId="0" borderId="8" xfId="3" applyFont="1" applyBorder="1" applyAlignment="1" applyProtection="1">
      <alignment horizontal="center" vertical="center"/>
      <protection hidden="1"/>
    </xf>
    <xf numFmtId="0" fontId="8" fillId="0" borderId="9" xfId="3" applyFont="1" applyBorder="1" applyAlignment="1" applyProtection="1">
      <alignment horizontal="center" vertical="center"/>
      <protection hidden="1"/>
    </xf>
    <xf numFmtId="0" fontId="8" fillId="0" borderId="10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3" fillId="0" borderId="0" xfId="4" applyFont="1" applyAlignment="1" applyProtection="1">
      <alignment vertical="center"/>
      <protection hidden="1"/>
    </xf>
    <xf numFmtId="0" fontId="8" fillId="0" borderId="0" xfId="3" applyFont="1" applyAlignment="1" applyProtection="1">
      <alignment horizontal="centerContinuous" vertical="center"/>
      <protection hidden="1"/>
    </xf>
    <xf numFmtId="0" fontId="10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 applyProtection="1">
      <alignment horizontal="center" vertical="center"/>
      <protection hidden="1"/>
    </xf>
    <xf numFmtId="0" fontId="3" fillId="0" borderId="0" xfId="3" applyFont="1" applyAlignment="1" applyProtection="1">
      <alignment vertical="center"/>
      <protection hidden="1"/>
    </xf>
    <xf numFmtId="0" fontId="8" fillId="0" borderId="0" xfId="4" applyFont="1" applyAlignment="1" applyProtection="1">
      <alignment horizontal="center" vertical="center"/>
      <protection hidden="1"/>
    </xf>
    <xf numFmtId="0" fontId="3" fillId="2" borderId="1" xfId="3" applyFont="1" applyFill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left" vertical="center"/>
      <protection hidden="1"/>
    </xf>
    <xf numFmtId="0" fontId="8" fillId="0" borderId="1" xfId="3" applyFont="1" applyBorder="1" applyAlignment="1" applyProtection="1">
      <alignment horizontal="left" vertical="center"/>
      <protection hidden="1"/>
    </xf>
    <xf numFmtId="0" fontId="8" fillId="0" borderId="0" xfId="3" applyFont="1" applyAlignment="1" applyProtection="1">
      <alignment vertical="center"/>
      <protection hidden="1"/>
    </xf>
    <xf numFmtId="0" fontId="10" fillId="0" borderId="0" xfId="3" applyFont="1" applyAlignment="1" applyProtection="1">
      <alignment horizontal="centerContinuous" vertical="center"/>
      <protection hidden="1"/>
    </xf>
    <xf numFmtId="0" fontId="3" fillId="0" borderId="2" xfId="4" applyFont="1" applyBorder="1" applyAlignment="1" applyProtection="1">
      <alignment vertical="center"/>
      <protection hidden="1"/>
    </xf>
    <xf numFmtId="0" fontId="3" fillId="0" borderId="0" xfId="3" applyFont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left" vertical="center"/>
      <protection hidden="1"/>
    </xf>
    <xf numFmtId="0" fontId="8" fillId="0" borderId="0" xfId="3" applyFont="1" applyAlignment="1" applyProtection="1">
      <alignment horizontal="left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8" fillId="0" borderId="2" xfId="4" applyFont="1" applyBorder="1" applyAlignment="1" applyProtection="1">
      <alignment horizontal="center" vertical="center"/>
      <protection hidden="1"/>
    </xf>
    <xf numFmtId="0" fontId="11" fillId="0" borderId="0" xfId="2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Continuous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Continuous" vertical="center"/>
      <protection hidden="1"/>
    </xf>
    <xf numFmtId="166" fontId="8" fillId="0" borderId="0" xfId="0" applyNumberFormat="1" applyFont="1" applyAlignment="1" applyProtection="1">
      <alignment horizontal="centerContinuous" vertical="center"/>
      <protection hidden="1"/>
    </xf>
    <xf numFmtId="0" fontId="3" fillId="0" borderId="0" xfId="3" applyFont="1" applyAlignment="1" applyProtection="1">
      <alignment horizontal="centerContinuous" vertical="center"/>
      <protection hidden="1"/>
    </xf>
    <xf numFmtId="0" fontId="3" fillId="2" borderId="12" xfId="3" applyFont="1" applyFill="1" applyBorder="1" applyAlignment="1" applyProtection="1">
      <alignment horizontal="center"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3" fillId="0" borderId="2" xfId="3" applyFont="1" applyBorder="1" applyAlignment="1" applyProtection="1">
      <alignment vertical="center"/>
      <protection hidden="1"/>
    </xf>
    <xf numFmtId="0" fontId="3" fillId="0" borderId="2" xfId="3" applyFont="1" applyBorder="1" applyAlignment="1" applyProtection="1">
      <alignment horizontal="center" vertical="center"/>
      <protection hidden="1"/>
    </xf>
    <xf numFmtId="0" fontId="11" fillId="3" borderId="0" xfId="3" applyFont="1" applyFill="1" applyAlignment="1" applyProtection="1">
      <alignment horizontal="center" vertical="center"/>
      <protection hidden="1"/>
    </xf>
    <xf numFmtId="0" fontId="10" fillId="0" borderId="13" xfId="3" applyFont="1" applyBorder="1" applyAlignment="1" applyProtection="1">
      <alignment horizontal="centerContinuous" vertical="center"/>
      <protection hidden="1"/>
    </xf>
    <xf numFmtId="0" fontId="8" fillId="0" borderId="13" xfId="3" applyFont="1" applyBorder="1" applyAlignment="1" applyProtection="1">
      <alignment horizontal="centerContinuous" vertical="center"/>
      <protection hidden="1"/>
    </xf>
    <xf numFmtId="0" fontId="3" fillId="0" borderId="1" xfId="2" applyFont="1" applyBorder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11" fillId="0" borderId="0" xfId="4" applyFont="1" applyAlignment="1" applyProtection="1">
      <alignment horizontal="center" vertical="center"/>
      <protection hidden="1"/>
    </xf>
    <xf numFmtId="0" fontId="3" fillId="0" borderId="14" xfId="4" applyFont="1" applyBorder="1" applyAlignment="1" applyProtection="1">
      <alignment vertical="center"/>
      <protection hidden="1"/>
    </xf>
    <xf numFmtId="0" fontId="5" fillId="0" borderId="15" xfId="3" applyFont="1" applyBorder="1" applyAlignment="1" applyProtection="1">
      <alignment horizontal="left" vertical="center"/>
      <protection hidden="1"/>
    </xf>
    <xf numFmtId="0" fontId="5" fillId="0" borderId="16" xfId="3" applyFont="1" applyBorder="1" applyAlignment="1" applyProtection="1">
      <alignment horizontal="center" vertical="center"/>
      <protection hidden="1"/>
    </xf>
    <xf numFmtId="0" fontId="5" fillId="0" borderId="17" xfId="3" applyFont="1" applyBorder="1" applyAlignment="1" applyProtection="1">
      <alignment horizontal="center" vertical="center"/>
      <protection hidden="1"/>
    </xf>
    <xf numFmtId="0" fontId="8" fillId="0" borderId="17" xfId="3" applyFont="1" applyBorder="1" applyAlignment="1" applyProtection="1">
      <alignment horizontal="center" vertical="center"/>
      <protection hidden="1"/>
    </xf>
    <xf numFmtId="0" fontId="3" fillId="0" borderId="17" xfId="3" applyFont="1" applyBorder="1" applyAlignment="1" applyProtection="1">
      <alignment vertical="center"/>
      <protection hidden="1"/>
    </xf>
    <xf numFmtId="0" fontId="8" fillId="0" borderId="18" xfId="3" applyFont="1" applyBorder="1" applyAlignment="1" applyProtection="1">
      <alignment horizontal="center" vertical="center"/>
      <protection hidden="1"/>
    </xf>
    <xf numFmtId="0" fontId="8" fillId="0" borderId="19" xfId="3" applyFont="1" applyBorder="1" applyAlignment="1" applyProtection="1">
      <alignment horizontal="center" vertical="center"/>
      <protection hidden="1"/>
    </xf>
    <xf numFmtId="0" fontId="8" fillId="0" borderId="20" xfId="3" applyFont="1" applyBorder="1" applyAlignment="1" applyProtection="1">
      <alignment horizontal="center" vertical="center"/>
      <protection hidden="1"/>
    </xf>
    <xf numFmtId="0" fontId="3" fillId="0" borderId="14" xfId="3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4" fillId="0" borderId="14" xfId="3" applyFont="1" applyBorder="1" applyAlignment="1" applyProtection="1">
      <alignment horizontal="center" vertical="center"/>
      <protection hidden="1"/>
    </xf>
    <xf numFmtId="0" fontId="5" fillId="0" borderId="16" xfId="3" applyFont="1" applyBorder="1" applyAlignment="1" applyProtection="1">
      <alignment horizontal="left" vertical="center"/>
      <protection hidden="1"/>
    </xf>
    <xf numFmtId="0" fontId="5" fillId="0" borderId="17" xfId="3" applyFont="1" applyBorder="1" applyAlignment="1" applyProtection="1">
      <alignment horizontal="left" vertical="center"/>
      <protection hidden="1"/>
    </xf>
    <xf numFmtId="0" fontId="8" fillId="0" borderId="17" xfId="3" applyFont="1" applyBorder="1" applyAlignment="1" applyProtection="1">
      <alignment horizontal="left" vertical="center"/>
      <protection hidden="1"/>
    </xf>
    <xf numFmtId="0" fontId="3" fillId="0" borderId="14" xfId="3" applyFont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horizontal="left" vertical="center"/>
      <protection hidden="1"/>
    </xf>
    <xf numFmtId="0" fontId="10" fillId="0" borderId="21" xfId="3" applyFont="1" applyBorder="1" applyAlignment="1" applyProtection="1">
      <alignment horizontal="centerContinuous" vertical="center"/>
      <protection hidden="1"/>
    </xf>
    <xf numFmtId="0" fontId="5" fillId="0" borderId="14" xfId="3" applyFont="1" applyBorder="1" applyAlignment="1" applyProtection="1">
      <alignment horizontal="left" vertical="center"/>
      <protection hidden="1"/>
    </xf>
    <xf numFmtId="0" fontId="5" fillId="0" borderId="14" xfId="3" applyFont="1" applyBorder="1" applyAlignment="1" applyProtection="1">
      <alignment horizontal="center" vertical="center"/>
      <protection hidden="1"/>
    </xf>
    <xf numFmtId="14" fontId="5" fillId="0" borderId="14" xfId="3" quotePrefix="1" applyNumberFormat="1" applyFont="1" applyBorder="1" applyAlignment="1" applyProtection="1">
      <alignment horizontal="center" vertical="center"/>
      <protection hidden="1"/>
    </xf>
    <xf numFmtId="14" fontId="5" fillId="0" borderId="0" xfId="3" quotePrefix="1" applyNumberFormat="1" applyFont="1" applyAlignment="1" applyProtection="1">
      <alignment horizontal="center" vertical="center"/>
      <protection hidden="1"/>
    </xf>
    <xf numFmtId="14" fontId="8" fillId="0" borderId="0" xfId="3" quotePrefix="1" applyNumberFormat="1" applyFont="1" applyAlignment="1" applyProtection="1">
      <alignment horizontal="center" vertical="center"/>
      <protection hidden="1"/>
    </xf>
    <xf numFmtId="0" fontId="3" fillId="0" borderId="16" xfId="3" applyFont="1" applyBorder="1" applyAlignment="1" applyProtection="1">
      <alignment vertical="center"/>
      <protection hidden="1"/>
    </xf>
    <xf numFmtId="0" fontId="8" fillId="0" borderId="17" xfId="3" applyFont="1" applyBorder="1" applyAlignment="1" applyProtection="1">
      <alignment vertical="center"/>
      <protection hidden="1"/>
    </xf>
    <xf numFmtId="0" fontId="8" fillId="0" borderId="14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/>
      <protection hidden="1"/>
    </xf>
    <xf numFmtId="0" fontId="3" fillId="0" borderId="14" xfId="3" applyFont="1" applyBorder="1" applyProtection="1">
      <protection hidden="1"/>
    </xf>
    <xf numFmtId="0" fontId="3" fillId="0" borderId="0" xfId="3" applyFont="1" applyProtection="1">
      <protection hidden="1"/>
    </xf>
    <xf numFmtId="0" fontId="8" fillId="0" borderId="0" xfId="3" applyFont="1" applyProtection="1">
      <protection hidden="1"/>
    </xf>
    <xf numFmtId="0" fontId="3" fillId="0" borderId="0" xfId="3" applyFont="1" applyAlignment="1" applyProtection="1">
      <alignment horizontal="center"/>
      <protection hidden="1"/>
    </xf>
    <xf numFmtId="0" fontId="3" fillId="0" borderId="16" xfId="3" applyFont="1" applyBorder="1" applyProtection="1">
      <protection hidden="1"/>
    </xf>
    <xf numFmtId="0" fontId="3" fillId="0" borderId="17" xfId="3" applyFont="1" applyBorder="1" applyProtection="1">
      <protection hidden="1"/>
    </xf>
    <xf numFmtId="0" fontId="8" fillId="0" borderId="17" xfId="3" applyFont="1" applyBorder="1" applyProtection="1">
      <protection hidden="1"/>
    </xf>
    <xf numFmtId="0" fontId="10" fillId="0" borderId="0" xfId="3" applyFont="1" applyAlignment="1" applyProtection="1">
      <alignment horizontal="center"/>
      <protection hidden="1"/>
    </xf>
    <xf numFmtId="0" fontId="10" fillId="0" borderId="22" xfId="3" applyFont="1" applyBorder="1" applyAlignment="1" applyProtection="1">
      <alignment horizontal="centerContinuous" vertical="center"/>
      <protection hidden="1"/>
    </xf>
    <xf numFmtId="0" fontId="8" fillId="0" borderId="18" xfId="3" applyFont="1" applyBorder="1" applyAlignment="1" applyProtection="1">
      <alignment horizontal="center"/>
      <protection hidden="1"/>
    </xf>
    <xf numFmtId="0" fontId="8" fillId="0" borderId="19" xfId="3" applyFont="1" applyBorder="1" applyAlignment="1" applyProtection="1">
      <alignment horizontal="center"/>
      <protection hidden="1"/>
    </xf>
    <xf numFmtId="0" fontId="8" fillId="0" borderId="20" xfId="3" applyFont="1" applyBorder="1" applyAlignment="1" applyProtection="1">
      <alignment horizontal="center"/>
      <protection hidden="1"/>
    </xf>
    <xf numFmtId="0" fontId="3" fillId="0" borderId="23" xfId="3" applyFont="1" applyBorder="1" applyAlignment="1" applyProtection="1">
      <alignment vertical="center"/>
      <protection hidden="1"/>
    </xf>
    <xf numFmtId="0" fontId="3" fillId="0" borderId="3" xfId="2" applyFont="1" applyBorder="1" applyAlignment="1" applyProtection="1">
      <alignment vertical="center"/>
      <protection hidden="1"/>
    </xf>
    <xf numFmtId="0" fontId="8" fillId="0" borderId="3" xfId="2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horizontal="left" vertical="center" indent="1"/>
      <protection hidden="1"/>
    </xf>
    <xf numFmtId="0" fontId="3" fillId="0" borderId="24" xfId="3" applyFont="1" applyBorder="1" applyAlignment="1" applyProtection="1">
      <alignment vertical="center"/>
      <protection hidden="1"/>
    </xf>
    <xf numFmtId="0" fontId="5" fillId="0" borderId="24" xfId="3" applyFont="1" applyBorder="1" applyAlignment="1" applyProtection="1">
      <alignment horizontal="left" vertical="center" indent="1"/>
      <protection hidden="1"/>
    </xf>
    <xf numFmtId="0" fontId="8" fillId="0" borderId="0" xfId="2" applyFont="1" applyAlignment="1" applyProtection="1">
      <alignment vertical="center"/>
      <protection hidden="1"/>
    </xf>
    <xf numFmtId="0" fontId="8" fillId="0" borderId="25" xfId="3" applyFont="1" applyBorder="1" applyAlignment="1" applyProtection="1">
      <alignment horizontal="left" vertical="center" indent="1"/>
      <protection hidden="1"/>
    </xf>
    <xf numFmtId="0" fontId="3" fillId="0" borderId="6" xfId="2" applyFont="1" applyBorder="1" applyAlignment="1" applyProtection="1">
      <alignment vertical="center"/>
      <protection hidden="1"/>
    </xf>
    <xf numFmtId="0" fontId="8" fillId="0" borderId="6" xfId="2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top"/>
      <protection hidden="1"/>
    </xf>
    <xf numFmtId="0" fontId="12" fillId="0" borderId="0" xfId="3" applyFont="1" applyAlignment="1" applyProtection="1">
      <alignment horizontal="center" vertical="center"/>
      <protection hidden="1"/>
    </xf>
    <xf numFmtId="0" fontId="13" fillId="0" borderId="0" xfId="4" applyFont="1" applyAlignment="1" applyProtection="1">
      <alignment vertical="center"/>
      <protection hidden="1"/>
    </xf>
    <xf numFmtId="0" fontId="8" fillId="0" borderId="26" xfId="3" applyFont="1" applyBorder="1" applyAlignment="1" applyProtection="1">
      <alignment horizontal="centerContinuous" vertical="center"/>
      <protection hidden="1"/>
    </xf>
    <xf numFmtId="0" fontId="11" fillId="0" borderId="0" xfId="3" applyFont="1" applyAlignment="1" applyProtection="1">
      <alignment horizontal="center" vertical="center"/>
      <protection hidden="1"/>
    </xf>
    <xf numFmtId="0" fontId="3" fillId="0" borderId="16" xfId="4" applyFont="1" applyBorder="1" applyAlignment="1" applyProtection="1">
      <alignment vertical="center"/>
      <protection hidden="1"/>
    </xf>
    <xf numFmtId="0" fontId="3" fillId="0" borderId="17" xfId="4" applyFont="1" applyBorder="1" applyAlignment="1" applyProtection="1">
      <alignment vertical="center"/>
      <protection hidden="1"/>
    </xf>
    <xf numFmtId="0" fontId="8" fillId="0" borderId="17" xfId="4" applyFont="1" applyBorder="1" applyAlignment="1" applyProtection="1">
      <alignment vertical="center"/>
      <protection hidden="1"/>
    </xf>
    <xf numFmtId="0" fontId="8" fillId="0" borderId="0" xfId="3" applyFont="1" applyAlignment="1" applyProtection="1">
      <alignment horizontal="center" vertical="top"/>
      <protection hidden="1"/>
    </xf>
    <xf numFmtId="0" fontId="3" fillId="0" borderId="0" xfId="4" applyFont="1" applyAlignment="1" applyProtection="1">
      <alignment horizontal="center" vertical="center"/>
      <protection hidden="1"/>
    </xf>
    <xf numFmtId="0" fontId="3" fillId="0" borderId="22" xfId="4" applyFont="1" applyBorder="1" applyAlignment="1" applyProtection="1">
      <alignment vertical="center"/>
      <protection hidden="1"/>
    </xf>
    <xf numFmtId="0" fontId="8" fillId="0" borderId="22" xfId="4" applyFont="1" applyBorder="1" applyAlignment="1" applyProtection="1">
      <alignment horizontal="center" vertical="center"/>
      <protection hidden="1"/>
    </xf>
    <xf numFmtId="0" fontId="3" fillId="2" borderId="15" xfId="3" applyFont="1" applyFill="1" applyBorder="1" applyAlignment="1" applyProtection="1">
      <alignment horizontal="center" vertical="center"/>
      <protection hidden="1"/>
    </xf>
    <xf numFmtId="0" fontId="5" fillId="0" borderId="22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vertical="center"/>
      <protection hidden="1"/>
    </xf>
    <xf numFmtId="0" fontId="8" fillId="0" borderId="27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horizontal="center" vertical="center"/>
      <protection hidden="1"/>
    </xf>
    <xf numFmtId="0" fontId="3" fillId="0" borderId="28" xfId="3" applyFont="1" applyBorder="1" applyProtection="1">
      <protection hidden="1"/>
    </xf>
    <xf numFmtId="0" fontId="3" fillId="0" borderId="29" xfId="3" applyFont="1" applyBorder="1" applyProtection="1">
      <protection hidden="1"/>
    </xf>
    <xf numFmtId="0" fontId="3" fillId="0" borderId="30" xfId="4" applyFont="1" applyBorder="1" applyAlignment="1" applyProtection="1">
      <alignment vertical="center"/>
      <protection hidden="1"/>
    </xf>
    <xf numFmtId="0" fontId="8" fillId="0" borderId="22" xfId="3" applyFont="1" applyBorder="1" applyAlignment="1" applyProtection="1">
      <alignment horizontal="center" vertical="center"/>
      <protection hidden="1"/>
    </xf>
    <xf numFmtId="0" fontId="8" fillId="0" borderId="23" xfId="3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vertical="center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5" fillId="0" borderId="0" xfId="3" applyFont="1" applyAlignment="1" applyProtection="1">
      <alignment horizontal="center" vertical="center"/>
      <protection hidden="1"/>
    </xf>
    <xf numFmtId="0" fontId="8" fillId="4" borderId="0" xfId="4" applyFont="1" applyFill="1" applyAlignment="1" applyProtection="1">
      <alignment horizontal="center" vertical="center"/>
      <protection hidden="1"/>
    </xf>
    <xf numFmtId="0" fontId="8" fillId="5" borderId="0" xfId="4" applyFont="1" applyFill="1" applyAlignment="1" applyProtection="1">
      <alignment horizontal="center" vertical="center"/>
      <protection hidden="1"/>
    </xf>
    <xf numFmtId="0" fontId="8" fillId="6" borderId="12" xfId="4" applyFont="1" applyFill="1" applyBorder="1" applyAlignment="1" applyProtection="1">
      <alignment horizontal="center" vertical="center"/>
      <protection hidden="1"/>
    </xf>
    <xf numFmtId="0" fontId="8" fillId="6" borderId="1" xfId="4" applyFont="1" applyFill="1" applyBorder="1" applyAlignment="1" applyProtection="1">
      <alignment horizontal="center" vertical="center"/>
      <protection hidden="1"/>
    </xf>
    <xf numFmtId="0" fontId="8" fillId="7" borderId="0" xfId="4" applyFont="1" applyFill="1" applyAlignment="1" applyProtection="1">
      <alignment horizontal="center" vertical="center"/>
      <protection hidden="1"/>
    </xf>
    <xf numFmtId="0" fontId="8" fillId="7" borderId="1" xfId="4" applyFont="1" applyFill="1" applyBorder="1" applyAlignment="1" applyProtection="1">
      <alignment horizontal="center" vertical="center"/>
      <protection hidden="1"/>
    </xf>
    <xf numFmtId="0" fontId="8" fillId="7" borderId="12" xfId="4" applyFont="1" applyFill="1" applyBorder="1" applyAlignment="1" applyProtection="1">
      <alignment horizontal="center" vertical="center"/>
      <protection hidden="1"/>
    </xf>
    <xf numFmtId="49" fontId="3" fillId="0" borderId="0" xfId="4" applyNumberFormat="1" applyFont="1" applyAlignment="1" applyProtection="1">
      <alignment vertical="center"/>
      <protection hidden="1"/>
    </xf>
    <xf numFmtId="49" fontId="8" fillId="0" borderId="0" xfId="3" applyNumberFormat="1" applyFont="1" applyAlignment="1" applyProtection="1">
      <alignment horizontal="center"/>
      <protection hidden="1"/>
    </xf>
    <xf numFmtId="49" fontId="4" fillId="0" borderId="0" xfId="3" applyNumberFormat="1" applyFont="1" applyAlignment="1" applyProtection="1">
      <alignment horizontal="center"/>
      <protection hidden="1"/>
    </xf>
    <xf numFmtId="49" fontId="3" fillId="0" borderId="0" xfId="4" applyNumberFormat="1" applyFont="1" applyAlignment="1" applyProtection="1">
      <alignment horizontal="center"/>
      <protection hidden="1"/>
    </xf>
    <xf numFmtId="49" fontId="3" fillId="0" borderId="0" xfId="3" applyNumberFormat="1" applyFont="1" applyAlignment="1" applyProtection="1">
      <alignment horizontal="center"/>
      <protection hidden="1"/>
    </xf>
    <xf numFmtId="49" fontId="13" fillId="0" borderId="0" xfId="4" applyNumberFormat="1" applyFont="1" applyAlignment="1" applyProtection="1">
      <alignment horizontal="center"/>
      <protection hidden="1"/>
    </xf>
    <xf numFmtId="49" fontId="6" fillId="0" borderId="0" xfId="3" applyNumberFormat="1" applyFont="1" applyAlignment="1" applyProtection="1">
      <alignment horizontal="center" vertical="center"/>
      <protection hidden="1"/>
    </xf>
    <xf numFmtId="49" fontId="10" fillId="0" borderId="0" xfId="4" applyNumberFormat="1" applyFont="1" applyAlignment="1" applyProtection="1">
      <alignment horizontal="center" vertical="center"/>
      <protection hidden="1"/>
    </xf>
    <xf numFmtId="49" fontId="10" fillId="0" borderId="0" xfId="3" applyNumberFormat="1" applyFont="1" applyAlignment="1" applyProtection="1">
      <alignment horizontal="center" vertical="center"/>
      <protection hidden="1"/>
    </xf>
    <xf numFmtId="49" fontId="16" fillId="0" borderId="0" xfId="4" quotePrefix="1" applyNumberFormat="1" applyFont="1" applyAlignment="1" applyProtection="1">
      <alignment horizontal="center" vertical="center"/>
      <protection hidden="1"/>
    </xf>
    <xf numFmtId="0" fontId="16" fillId="0" borderId="0" xfId="4" applyFont="1" applyAlignment="1" applyProtection="1">
      <alignment horizontal="right" vertical="center"/>
      <protection hidden="1"/>
    </xf>
    <xf numFmtId="0" fontId="13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164" fontId="5" fillId="0" borderId="0" xfId="2" applyNumberFormat="1" applyFont="1" applyAlignment="1" applyProtection="1">
      <alignment horizontal="center" vertical="center"/>
      <protection hidden="1"/>
    </xf>
    <xf numFmtId="164" fontId="5" fillId="0" borderId="5" xfId="2" applyNumberFormat="1" applyFont="1" applyBorder="1" applyAlignment="1" applyProtection="1">
      <alignment horizontal="center" vertical="center"/>
      <protection hidden="1"/>
    </xf>
    <xf numFmtId="0" fontId="8" fillId="0" borderId="5" xfId="3" applyFont="1" applyBorder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5" fillId="0" borderId="5" xfId="3" applyFont="1" applyBorder="1" applyAlignment="1" applyProtection="1">
      <alignment horizontal="center" vertical="center"/>
      <protection hidden="1"/>
    </xf>
  </cellXfs>
  <cellStyles count="5">
    <cellStyle name="Normal" xfId="0" builtinId="0"/>
    <cellStyle name="Normal_Fiches de parties" xfId="1" xr:uid="{00000000-0005-0000-0000-000001000000}"/>
    <cellStyle name="Normal_Séniors" xfId="2" xr:uid="{00000000-0005-0000-0000-000002000000}"/>
    <cellStyle name="Normal_Tab 32 vierge" xfId="3" xr:uid="{00000000-0005-0000-0000-000003000000}"/>
    <cellStyle name="Normal_Tableaux" xfId="4" xr:uid="{00000000-0005-0000-0000-000004000000}"/>
  </cellStyles>
  <dxfs count="56"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59530</xdr:colOff>
      <xdr:row>3</xdr:row>
      <xdr:rowOff>0</xdr:rowOff>
    </xdr:from>
    <xdr:to>
      <xdr:col>32</xdr:col>
      <xdr:colOff>173830</xdr:colOff>
      <xdr:row>6</xdr:row>
      <xdr:rowOff>59531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26E3FCE0-772B-DEF2-3CAD-5336EFD6149A}"/>
            </a:ext>
          </a:extLst>
        </xdr:cNvPr>
        <xdr:cNvSpPr/>
      </xdr:nvSpPr>
      <xdr:spPr>
        <a:xfrm>
          <a:off x="6488905" y="559594"/>
          <a:ext cx="1924050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/>
            <a:t>Pour actualiser le tableau</a:t>
          </a:r>
          <a:r>
            <a:rPr lang="fr-FR" sz="1100" baseline="0"/>
            <a:t> :</a:t>
          </a:r>
          <a:br>
            <a:rPr lang="fr-FR" sz="1100" baseline="0"/>
          </a:br>
          <a:r>
            <a:rPr lang="fr-FR" sz="1100" baseline="0"/>
            <a:t>appuyer sur la touche F9</a:t>
          </a:r>
          <a:endParaRPr lang="fr-FR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V2989"/>
  <sheetViews>
    <sheetView showGridLines="0" zoomScale="80" zoomScaleNormal="100" workbookViewId="0">
      <selection activeCell="Y152" sqref="Y152"/>
    </sheetView>
  </sheetViews>
  <sheetFormatPr baseColWidth="10" defaultColWidth="10.28515625" defaultRowHeight="15.75" x14ac:dyDescent="0.2"/>
  <cols>
    <col min="1" max="1" width="3.7109375" style="29" customWidth="1"/>
    <col min="2" max="2" width="4.7109375" style="35" customWidth="1"/>
    <col min="3" max="4" width="3.7109375" style="35" customWidth="1"/>
    <col min="5" max="5" width="3.7109375" style="29" customWidth="1"/>
    <col min="6" max="7" width="3.7109375" style="35" customWidth="1"/>
    <col min="8" max="8" width="3.7109375" style="29" customWidth="1"/>
    <col min="9" max="9" width="3.7109375" style="35" customWidth="1"/>
    <col min="10" max="10" width="4.7109375" style="35" customWidth="1"/>
    <col min="11" max="12" width="3.7109375" style="35" customWidth="1"/>
    <col min="13" max="13" width="3.7109375" style="29" customWidth="1"/>
    <col min="14" max="15" width="3.7109375" style="35" customWidth="1"/>
    <col min="16" max="16" width="3.7109375" style="29" customWidth="1"/>
    <col min="17" max="17" width="3.7109375" style="35" customWidth="1"/>
    <col min="18" max="18" width="4.7109375" style="35" customWidth="1"/>
    <col min="19" max="20" width="3.7109375" style="35" customWidth="1"/>
    <col min="21" max="21" width="3.7109375" style="29" customWidth="1"/>
    <col min="22" max="23" width="3.7109375" style="35" customWidth="1"/>
    <col min="24" max="24" width="3.7109375" style="29" customWidth="1"/>
    <col min="25" max="25" width="3.85546875" style="35" customWidth="1"/>
    <col min="26" max="26" width="4.7109375" style="35" customWidth="1"/>
    <col min="27" max="28" width="3.7109375" style="35" customWidth="1"/>
    <col min="29" max="29" width="3.7109375" style="29" customWidth="1"/>
    <col min="30" max="31" width="3.7109375" style="35" customWidth="1"/>
    <col min="32" max="32" width="3.7109375" style="29" customWidth="1"/>
    <col min="33" max="33" width="3.7109375" style="35" customWidth="1"/>
    <col min="34" max="34" width="4.7109375" style="35" customWidth="1"/>
    <col min="35" max="41" width="3.7109375" style="35" customWidth="1"/>
    <col min="42" max="42" width="6.28515625" style="35" bestFit="1" customWidth="1"/>
    <col min="43" max="43" width="5.7109375" style="35" customWidth="1"/>
    <col min="44" max="44" width="3.7109375" style="35" customWidth="1"/>
    <col min="45" max="45" width="8.7109375" style="35" customWidth="1"/>
    <col min="46" max="46" width="6.7109375" style="35" customWidth="1"/>
    <col min="47" max="47" width="3.7109375" style="37" customWidth="1"/>
    <col min="48" max="58" width="10.28515625" style="35" customWidth="1"/>
    <col min="59" max="59" width="5.7109375" style="35" customWidth="1"/>
    <col min="60" max="16384" width="10.28515625" style="35"/>
  </cols>
  <sheetData>
    <row r="1" spans="1:47" ht="15.75" customHeight="1" x14ac:dyDescent="0.2">
      <c r="B1" s="30"/>
      <c r="C1" s="31"/>
      <c r="D1" s="31"/>
      <c r="E1" s="31"/>
      <c r="F1" s="31"/>
      <c r="G1" s="31"/>
      <c r="H1" s="31"/>
      <c r="I1" s="32"/>
      <c r="J1" s="30"/>
      <c r="K1" s="31"/>
      <c r="L1" s="31"/>
      <c r="M1" s="31"/>
      <c r="N1" s="31"/>
      <c r="O1" s="31"/>
      <c r="P1" s="31"/>
      <c r="Q1" s="31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162"/>
      <c r="AI1" s="162"/>
      <c r="AJ1" s="162"/>
      <c r="AK1" s="162"/>
      <c r="AL1" s="162"/>
      <c r="AM1" s="162"/>
      <c r="AN1" s="162"/>
      <c r="AO1" s="162"/>
      <c r="AP1" s="33"/>
      <c r="AQ1" s="33"/>
      <c r="AR1" s="33"/>
      <c r="AS1" s="33"/>
      <c r="AT1" s="33"/>
      <c r="AU1" s="34"/>
    </row>
    <row r="2" spans="1:47" ht="15.75" customHeight="1" x14ac:dyDescent="0.2">
      <c r="B2" s="36" t="s">
        <v>36</v>
      </c>
      <c r="C2" s="36"/>
      <c r="D2" s="36"/>
      <c r="E2" s="36"/>
      <c r="F2" s="36"/>
      <c r="G2" s="36"/>
      <c r="H2" s="36"/>
      <c r="I2" s="36"/>
      <c r="J2" s="36" t="s">
        <v>0</v>
      </c>
      <c r="K2" s="36"/>
      <c r="L2" s="36"/>
      <c r="M2" s="36"/>
      <c r="N2" s="36"/>
      <c r="O2" s="36"/>
      <c r="P2" s="36"/>
      <c r="Q2" s="36"/>
      <c r="R2" s="36" t="s">
        <v>1</v>
      </c>
      <c r="S2" s="36"/>
      <c r="T2" s="36"/>
      <c r="U2" s="36"/>
      <c r="V2" s="36"/>
      <c r="W2" s="36"/>
      <c r="X2" s="36"/>
      <c r="Y2" s="36"/>
      <c r="Z2" s="36" t="s">
        <v>2</v>
      </c>
      <c r="AA2" s="36"/>
      <c r="AB2" s="36"/>
      <c r="AC2" s="36"/>
      <c r="AD2" s="36"/>
      <c r="AE2" s="36"/>
      <c r="AF2" s="36"/>
      <c r="AG2" s="36"/>
      <c r="AH2" s="163"/>
      <c r="AI2" s="163"/>
      <c r="AJ2" s="163"/>
      <c r="AK2" s="163"/>
      <c r="AL2" s="163"/>
      <c r="AM2" s="163"/>
      <c r="AN2" s="163"/>
      <c r="AO2" s="163"/>
      <c r="AP2" s="33"/>
      <c r="AQ2" s="33"/>
      <c r="AR2" s="33"/>
      <c r="AS2" s="33"/>
      <c r="AT2" s="33"/>
    </row>
    <row r="3" spans="1:47" ht="12" customHeight="1" x14ac:dyDescent="0.2">
      <c r="B3" s="38"/>
      <c r="C3" s="38"/>
      <c r="D3" s="38"/>
      <c r="E3" s="39"/>
      <c r="F3" s="38"/>
      <c r="G3" s="38"/>
      <c r="H3" s="39"/>
      <c r="I3" s="38"/>
      <c r="J3" s="38"/>
      <c r="K3" s="38"/>
      <c r="L3" s="38"/>
      <c r="M3" s="39"/>
      <c r="N3" s="38"/>
      <c r="O3" s="38"/>
      <c r="P3" s="39"/>
      <c r="Q3" s="38"/>
      <c r="R3" s="38"/>
      <c r="S3" s="38"/>
      <c r="T3" s="38"/>
      <c r="U3" s="39"/>
      <c r="V3" s="38"/>
      <c r="W3" s="38"/>
      <c r="X3" s="39"/>
      <c r="Y3" s="38"/>
      <c r="Z3" s="38"/>
      <c r="AA3" s="38"/>
      <c r="AB3" s="38"/>
      <c r="AC3" s="39"/>
      <c r="AD3" s="38"/>
      <c r="AE3" s="38"/>
      <c r="AF3" s="39"/>
      <c r="AG3" s="38"/>
      <c r="AH3" s="162"/>
      <c r="AI3" s="162"/>
      <c r="AJ3" s="162"/>
      <c r="AK3" s="162"/>
      <c r="AL3" s="162"/>
      <c r="AM3" s="162"/>
      <c r="AN3" s="162"/>
      <c r="AO3" s="162"/>
      <c r="AP3" s="38"/>
      <c r="AQ3" s="38"/>
      <c r="AR3" s="38"/>
      <c r="AS3" s="38"/>
      <c r="AT3" s="38"/>
    </row>
    <row r="4" spans="1:47" ht="12" customHeight="1" x14ac:dyDescent="0.2">
      <c r="B4" s="40"/>
      <c r="C4" s="38"/>
      <c r="D4" s="38"/>
      <c r="E4" s="39"/>
      <c r="F4" s="38"/>
      <c r="G4" s="38"/>
      <c r="H4" s="39"/>
    </row>
    <row r="5" spans="1:47" ht="12" customHeight="1" x14ac:dyDescent="0.2">
      <c r="B5" s="40"/>
      <c r="D5" s="29"/>
      <c r="F5" s="29"/>
      <c r="G5" s="29"/>
      <c r="I5" s="41">
        <v>1</v>
      </c>
      <c r="J5" s="42" t="e">
        <f>IF(VLOOKUP(J8,NP,4,FALSE)=0,"",VLOOKUP(J8,NP,4,FALSE))</f>
        <v>#REF!</v>
      </c>
      <c r="K5" s="43" t="e">
        <f>IF(J5="","",CONCATENATE(VLOOKUP(J8,NP,5,FALSE),"  ",VLOOKUP(J8,NP,6,FALSE)))</f>
        <v>#REF!</v>
      </c>
      <c r="L5" s="43"/>
      <c r="M5" s="44"/>
      <c r="N5" s="43"/>
      <c r="O5" s="43"/>
      <c r="P5" s="44"/>
      <c r="Q5" s="43"/>
    </row>
    <row r="6" spans="1:47" ht="12" customHeight="1" x14ac:dyDescent="0.2">
      <c r="B6" s="40"/>
      <c r="C6" s="40"/>
      <c r="D6" s="40"/>
      <c r="E6" s="45"/>
      <c r="F6" s="40"/>
      <c r="G6" s="40"/>
      <c r="H6" s="45"/>
      <c r="J6" s="141" t="e">
        <f>IF(OR(J5="",VLOOKUP(J8,NP,10,FALSE)=0),"",IF(LEN(VLOOKUP(J8,NP,10,FALSE))=7,VLOOKUP(J8,NP,10,FALSE),VLOOKUP(J8,NP,10,FALSE)))</f>
        <v>#REF!</v>
      </c>
      <c r="K6" s="46" t="e">
        <f>IF(J5="","",CONCATENATE(VLOOKUP(J8,NP,8,FALSE)," pts - ",VLOOKUP(J8,NP,11,FALSE)))</f>
        <v>#REF!</v>
      </c>
      <c r="L6" s="46"/>
      <c r="M6" s="36"/>
      <c r="N6" s="46"/>
      <c r="O6" s="46"/>
      <c r="P6" s="36"/>
      <c r="Q6" s="46"/>
      <c r="R6" s="47"/>
    </row>
    <row r="7" spans="1:47" ht="12" customHeight="1" x14ac:dyDescent="0.2">
      <c r="B7" s="48"/>
      <c r="C7" s="49"/>
      <c r="D7" s="49"/>
      <c r="E7" s="50"/>
      <c r="F7" s="49"/>
      <c r="G7" s="49"/>
      <c r="H7" s="50"/>
      <c r="I7" s="40"/>
      <c r="J7" s="48"/>
      <c r="K7" s="51"/>
      <c r="L7" s="51"/>
      <c r="M7" s="33"/>
      <c r="N7" s="51"/>
      <c r="O7" s="51"/>
      <c r="P7" s="33"/>
      <c r="R7" s="52">
        <v>1</v>
      </c>
    </row>
    <row r="8" spans="1:47" ht="12" customHeight="1" x14ac:dyDescent="0.2">
      <c r="B8" s="48"/>
      <c r="C8" s="38"/>
      <c r="D8" s="38"/>
      <c r="E8" s="39"/>
      <c r="F8" s="38"/>
      <c r="G8" s="38"/>
      <c r="H8" s="39"/>
      <c r="J8" s="53">
        <v>5</v>
      </c>
      <c r="K8" s="54" t="s">
        <v>26</v>
      </c>
      <c r="L8" s="54"/>
      <c r="M8" s="55" t="e">
        <f>IF(VLOOKUP(J8,NP,32,FALSE)="","",IF(VLOOKUP(J8,NP,32,FALSE)=0,"",VLOOKUP(J8,NP,32,FALSE)))</f>
        <v>#REF!</v>
      </c>
      <c r="N8" s="56" t="e">
        <f>IF(VLOOKUP(J8,NP,33,FALSE)="","",IF(VLOOKUP(J8,NP,34,FALSE)=2,"",VLOOKUP(J8,NP,34,FALSE)))</f>
        <v>#REF!</v>
      </c>
      <c r="O8" s="56"/>
      <c r="P8" s="57" t="e">
        <f>IF(VLOOKUP(J8,NP,33,FALSE)="","",IF(VLOOKUP(J8,NP,33,FALSE)=0,"",VLOOKUP(J8,NP,33,FALSE)))</f>
        <v>#REF!</v>
      </c>
      <c r="Q8" s="58"/>
      <c r="R8" s="59" t="e">
        <f>IF(VLOOKUP(R14,NP,4,FALSE)=0,"",VLOOKUP(R14,NP,4,FALSE))</f>
        <v>#REF!</v>
      </c>
      <c r="S8" s="43" t="e">
        <f>IF(R8="","",CONCATENATE(VLOOKUP(R14,NP,5,FALSE),"  ",VLOOKUP(R14,NP,6,FALSE)))</f>
        <v>#REF!</v>
      </c>
      <c r="T8" s="43"/>
      <c r="U8" s="44"/>
      <c r="V8" s="43"/>
      <c r="W8" s="43"/>
      <c r="X8" s="44"/>
      <c r="Y8" s="43"/>
    </row>
    <row r="9" spans="1:47" ht="12" customHeight="1" x14ac:dyDescent="0.2">
      <c r="A9" s="29">
        <v>3</v>
      </c>
      <c r="B9" s="42" t="e">
        <f>IF(VLOOKUP(B11,NP,4,FALSE)=0,"",VLOOKUP(B11,NP,4,FALSE))</f>
        <v>#REF!</v>
      </c>
      <c r="C9" s="43" t="e">
        <f>IF(B9="","",CONCATENATE(VLOOKUP(B11,NP,5,FALSE),"  ",VLOOKUP(B11,NP,6,FALSE)))</f>
        <v>#REF!</v>
      </c>
      <c r="D9" s="43"/>
      <c r="E9" s="44"/>
      <c r="F9" s="43"/>
      <c r="G9" s="43"/>
      <c r="H9" s="44"/>
      <c r="I9" s="43"/>
      <c r="J9" s="3"/>
      <c r="K9" s="4"/>
      <c r="L9" s="4"/>
      <c r="M9" s="21"/>
      <c r="N9" s="4"/>
      <c r="O9" s="4"/>
      <c r="P9" s="21"/>
      <c r="Q9" s="60"/>
      <c r="R9" s="61"/>
      <c r="S9" s="46" t="e">
        <f>IF(R8="","",CONCATENATE(VLOOKUP(R14,NP,8,FALSE)," pts - ",VLOOKUP(R14,NP,11,FALSE)))</f>
        <v>#REF!</v>
      </c>
      <c r="T9" s="46"/>
      <c r="U9" s="36"/>
      <c r="V9" s="46"/>
      <c r="W9" s="46"/>
      <c r="X9" s="36"/>
      <c r="Y9" s="46"/>
      <c r="Z9" s="47"/>
    </row>
    <row r="10" spans="1:47" ht="12" customHeight="1" x14ac:dyDescent="0.2">
      <c r="B10" s="141" t="e">
        <f>IF(OR(B9="",VLOOKUP(B11,NP,10,FALSE)=0),"",IF(LEN(VLOOKUP(B11,NP,10,FALSE))=7,VLOOKUP(B11,NP,10,FALSE),VLOOKUP(B11,NP,10,FALSE)))</f>
        <v>#REF!</v>
      </c>
      <c r="C10" s="46" t="e">
        <f>IF(B9="","",CONCATENATE(VLOOKUP(B11,NP,8,FALSE)," pts - ",VLOOKUP(B11,NP,11,FALSE)))</f>
        <v>#REF!</v>
      </c>
      <c r="D10" s="46"/>
      <c r="E10" s="36"/>
      <c r="F10" s="46"/>
      <c r="G10" s="46"/>
      <c r="H10" s="36"/>
      <c r="I10" s="46"/>
      <c r="J10" s="52">
        <v>4</v>
      </c>
      <c r="K10" s="1"/>
      <c r="L10" s="4"/>
      <c r="M10" s="21"/>
      <c r="N10" s="4"/>
      <c r="O10" s="4"/>
      <c r="P10" s="21"/>
      <c r="Q10" s="60"/>
      <c r="R10" s="62"/>
      <c r="S10" s="46" t="e">
        <f>IF(R8="","",CONCATENATE(IF(VLOOKUP(J8,NP,23,FALSE)="","",IF(VLOOKUP(J8,NP,12,FALSE)=1,VLOOKUP(J8,NP,23,FALSE),-VLOOKUP(J8,NP,23,FALSE))),IF(VLOOKUP(J8,NP,24,FALSE)="","",CONCATENATE(" / ",IF(VLOOKUP(J8,NP,12,FALSE)=1,VLOOKUP(J8,NP,24,FALSE),-VLOOKUP(J8,NP,24,FALSE)))),IF(VLOOKUP(J8,NP,25,FALSE)="","",CONCATENATE(" / ",IF(VLOOKUP(J8,NP,12,FALSE)=1,VLOOKUP(J8,NP,25,FALSE),-VLOOKUP(J8,NP,25,FALSE)))),IF(VLOOKUP(J8,NP,26,FALSE)="","",CONCATENATE(" / ",IF(VLOOKUP(J8,NP,12,FALSE)=1,VLOOKUP(J8,NP,26,FALSE),-VLOOKUP(J8,NP,26,FALSE)))),IF(VLOOKUP(J8,NP,27,FALSE)="","",CONCATENATE(" / ",IF(VLOOKUP(J8,NP,12,FALSE)=1,VLOOKUP(J8,NP,27,FALSE),-VLOOKUP(J8,NP,27,FALSE)))),IF(VLOOKUP(J8,NP,28)="","",CONCATENATE(" / ",IF(VLOOKUP(J8,NP,12)=1,VLOOKUP(J8,NP,28),-VLOOKUP(J8,NP,28)))),IF(VLOOKUP(J8,NP,29)="","",CONCATENATE(" / ",IF(VLOOKUP(J8,NP,12)=1,VLOOKUP(J8,NP,29),-VLOOKUP(J8,NP,29))))))</f>
        <v>#REF!</v>
      </c>
      <c r="T10" s="46"/>
      <c r="U10" s="36"/>
      <c r="V10" s="46"/>
      <c r="W10" s="46"/>
      <c r="X10" s="36"/>
      <c r="Y10" s="46"/>
      <c r="Z10" s="47"/>
    </row>
    <row r="11" spans="1:47" ht="12" customHeight="1" x14ac:dyDescent="0.2">
      <c r="B11" s="63">
        <v>1</v>
      </c>
      <c r="C11" s="54" t="s">
        <v>26</v>
      </c>
      <c r="D11" s="54"/>
      <c r="E11" s="55" t="e">
        <f>IF(VLOOKUP(B11,NP,32,FALSE)="","",IF(VLOOKUP(B11,NP,32,FALSE)=0,"",VLOOKUP(B11,NP,32,FALSE)))</f>
        <v>#REF!</v>
      </c>
      <c r="F11" s="56" t="e">
        <f>IF(VLOOKUP(B11,NP,33,FALSE)="","",IF(VLOOKUP(B11,NP,34,FALSE)=2,"",VLOOKUP(B11,NP,34,FALSE)))</f>
        <v>#REF!</v>
      </c>
      <c r="G11" s="56"/>
      <c r="H11" s="57" t="e">
        <f>IF(VLOOKUP(B11,NP,33,FALSE)="","",IF(VLOOKUP(B11,NP,33,FALSE)=0,"",VLOOKUP(B11,NP,33,FALSE)))</f>
        <v>#REF!</v>
      </c>
      <c r="I11" s="58"/>
      <c r="J11" s="59" t="e">
        <f>IF(VLOOKUP(J8,NP,14,FALSE)=0,"",VLOOKUP(J8,NP,14,FALSE))</f>
        <v>#REF!</v>
      </c>
      <c r="K11" s="43" t="e">
        <f>IF(J11="","",CONCATENATE(VLOOKUP(J8,NP,15,FALSE),"  ",VLOOKUP(J8,NP,16,FALSE)))</f>
        <v>#REF!</v>
      </c>
      <c r="L11" s="43"/>
      <c r="M11" s="44"/>
      <c r="N11" s="43"/>
      <c r="O11" s="43"/>
      <c r="P11" s="44"/>
      <c r="Q11" s="43"/>
      <c r="R11" s="47"/>
      <c r="Z11" s="47"/>
    </row>
    <row r="12" spans="1:47" ht="12" customHeight="1" x14ac:dyDescent="0.2">
      <c r="B12" s="40"/>
      <c r="C12" s="1"/>
      <c r="D12" s="1"/>
      <c r="E12" s="17"/>
      <c r="F12" s="1"/>
      <c r="G12" s="1"/>
      <c r="H12" s="17"/>
      <c r="I12" s="6"/>
      <c r="J12" s="61"/>
      <c r="K12" s="64" t="e">
        <f>IF(J11="","",CONCATENATE(VLOOKUP(J8,NP,18,FALSE)," pts - ",VLOOKUP(J8,NP,21,FALSE)))</f>
        <v>#REF!</v>
      </c>
      <c r="L12" s="64"/>
      <c r="M12" s="65"/>
      <c r="N12" s="64"/>
      <c r="O12" s="64"/>
      <c r="P12" s="65"/>
      <c r="Q12" s="64"/>
      <c r="Z12" s="47"/>
    </row>
    <row r="13" spans="1:47" ht="12" customHeight="1" x14ac:dyDescent="0.2">
      <c r="A13" s="29">
        <v>4</v>
      </c>
      <c r="B13" s="42" t="e">
        <f>IF(VLOOKUP(B11,NP,14,FALSE)=0,"",VLOOKUP(B11,NP,14,FALSE))</f>
        <v>#REF!</v>
      </c>
      <c r="C13" s="43" t="e">
        <f>IF(B13="","",CONCATENATE(VLOOKUP(B11,NP,15,FALSE),"  ",VLOOKUP(B11,NP,16,FALSE)))</f>
        <v>#REF!</v>
      </c>
      <c r="D13" s="2"/>
      <c r="E13" s="18"/>
      <c r="F13" s="2"/>
      <c r="G13" s="2"/>
      <c r="H13" s="18"/>
      <c r="I13" s="66"/>
      <c r="J13" s="62"/>
      <c r="K13" s="46" t="e">
        <f>IF(J11="","",CONCATENATE(IF(VLOOKUP(B11,NP,23,FALSE)="","",IF(VLOOKUP(B11,NP,12,FALSE)=1,VLOOKUP(B11,NP,23,FALSE),-VLOOKUP(B11,NP,23,FALSE))),IF(VLOOKUP(B11,NP,24,FALSE)="","",CONCATENATE(" / ",IF(VLOOKUP(B11,NP,12,FALSE)=1,VLOOKUP(B11,NP,24,FALSE),-VLOOKUP(B11,NP,24,FALSE)))),IF(VLOOKUP(B11,NP,25,FALSE)="","",CONCATENATE(" / ",IF(VLOOKUP(B11,NP,12,FALSE)=1,VLOOKUP(B11,NP,25,FALSE),-VLOOKUP(B11,NP,25,FALSE)))),IF(VLOOKUP(B11,NP,26,FALSE)="","",CONCATENATE(" / ",IF(VLOOKUP(B11,NP,12,FALSE)=1,VLOOKUP(B11,NP,26,FALSE),-VLOOKUP(B11,NP,26,FALSE)))),IF(VLOOKUP(B11,NP,27,FALSE)="","",CONCATENATE(" / ",IF(VLOOKUP(B11,NP,12,FALSE)=1,VLOOKUP(B11,NP,27,FALSE),-VLOOKUP(B11,NP,27,FALSE)))),IF(VLOOKUP(B11,NP,28)="","",CONCATENATE(" / ",IF(VLOOKUP(B11,NP,12)=1,VLOOKUP(B11,NP,28),-VLOOKUP(B11,NP,28)))),IF(VLOOKUP(B11,NP,29)="","",CONCATENATE(" / ",IF(VLOOKUP(B11,NP,12)=1,VLOOKUP(B11,NP,29),-VLOOKUP(B11,NP,29))))))</f>
        <v>#REF!</v>
      </c>
      <c r="L13" s="46"/>
      <c r="M13" s="36"/>
      <c r="N13" s="46"/>
      <c r="O13" s="46"/>
      <c r="P13" s="36"/>
      <c r="Q13" s="46"/>
      <c r="Z13" s="52">
        <v>1</v>
      </c>
    </row>
    <row r="14" spans="1:47" ht="12" customHeight="1" x14ac:dyDescent="0.2">
      <c r="B14" s="141" t="e">
        <f>IF(OR(B13="",VLOOKUP(B11,NP,20,FALSE)=0),"",IF(LEN(VLOOKUP(B11,NP,20,FALSE))=7,VLOOKUP(B11,NP,20,FALSE),VLOOKUP(B11,NP,20,FALSE)))</f>
        <v>#REF!</v>
      </c>
      <c r="C14" s="46" t="e">
        <f>IF(B13="","",CONCATENATE(VLOOKUP(B11,NP,18,FALSE)," pts - ",VLOOKUP(B11,NP,21,FALSE)))</f>
        <v>#REF!</v>
      </c>
      <c r="D14" s="46"/>
      <c r="E14" s="36"/>
      <c r="F14" s="46"/>
      <c r="G14" s="46"/>
      <c r="H14" s="36"/>
      <c r="I14" s="46"/>
      <c r="J14" s="6"/>
      <c r="K14" s="67"/>
      <c r="L14" s="67"/>
      <c r="M14" s="20"/>
      <c r="N14" s="7"/>
      <c r="O14" s="7"/>
      <c r="P14" s="20"/>
      <c r="Q14" s="67"/>
      <c r="R14" s="68">
        <v>9</v>
      </c>
      <c r="S14" s="54" t="s">
        <v>26</v>
      </c>
      <c r="T14" s="54"/>
      <c r="U14" s="55" t="e">
        <f>IF(VLOOKUP(R14,NP,32,FALSE)="","",IF(VLOOKUP(R14,NP,32,FALSE)=0,"",VLOOKUP(R14,NP,32,FALSE)))</f>
        <v>#REF!</v>
      </c>
      <c r="V14" s="56" t="e">
        <f>IF(VLOOKUP(R14,NP,33,FALSE)="","",IF(VLOOKUP(R14,NP,34,FALSE)=2,"",VLOOKUP(R14,NP,34,FALSE)))</f>
        <v>#REF!</v>
      </c>
      <c r="W14" s="56"/>
      <c r="X14" s="57" t="e">
        <f>IF(VLOOKUP(R14,NP,33,FALSE)="","",IF(VLOOKUP(R14,NP,33,FALSE)=0,"",VLOOKUP(R14,NP,33,FALSE)))</f>
        <v>#REF!</v>
      </c>
      <c r="Y14" s="58"/>
      <c r="Z14" s="59" t="e">
        <f>IF(VLOOKUP(Z26,NP,4,FALSE)=0,"",VLOOKUP(Z26,NP,4,FALSE))</f>
        <v>#REF!</v>
      </c>
      <c r="AA14" s="43" t="e">
        <f>IF(Z14="","",CONCATENATE(VLOOKUP(Z26,NP,5,FALSE),"  ",VLOOKUP(Z26,NP,6,FALSE)))</f>
        <v>#REF!</v>
      </c>
      <c r="AB14" s="43"/>
      <c r="AC14" s="44"/>
      <c r="AD14" s="43"/>
      <c r="AE14" s="43"/>
      <c r="AF14" s="44"/>
      <c r="AG14" s="43"/>
    </row>
    <row r="15" spans="1:47" ht="12" customHeight="1" x14ac:dyDescent="0.2">
      <c r="A15" s="29">
        <v>5</v>
      </c>
      <c r="B15" s="42" t="e">
        <f>IF(VLOOKUP(B17,NP,4,FALSE)=0,"",VLOOKUP(B17,NP,4,FALSE))</f>
        <v>#REF!</v>
      </c>
      <c r="C15" s="43" t="e">
        <f>IF(B15="","",CONCATENATE(VLOOKUP(B17,NP,5,FALSE),"  ",VLOOKUP(B17,NP,6,FALSE)))</f>
        <v>#REF!</v>
      </c>
      <c r="D15" s="43"/>
      <c r="E15" s="44"/>
      <c r="F15" s="43"/>
      <c r="G15" s="43"/>
      <c r="H15" s="44"/>
      <c r="I15" s="43"/>
      <c r="J15" s="3"/>
      <c r="K15" s="4"/>
      <c r="L15" s="4"/>
      <c r="M15" s="21"/>
      <c r="N15" s="4"/>
      <c r="O15" s="4"/>
      <c r="P15" s="21"/>
      <c r="Q15" s="60"/>
      <c r="Z15" s="61"/>
      <c r="AA15" s="46" t="e">
        <f>IF(Z14="","",CONCATENATE(VLOOKUP(Z26,NP,8,FALSE)," pts - ",VLOOKUP(Z26,NP,11,FALSE)))</f>
        <v>#REF!</v>
      </c>
      <c r="AB15" s="46"/>
      <c r="AC15" s="36"/>
      <c r="AD15" s="46"/>
      <c r="AE15" s="46"/>
      <c r="AF15" s="36"/>
      <c r="AG15" s="46"/>
      <c r="AH15" s="47"/>
    </row>
    <row r="16" spans="1:47" ht="12" customHeight="1" x14ac:dyDescent="0.2">
      <c r="B16" s="141" t="e">
        <f>IF(OR(B15="",VLOOKUP(B17,NP,10,FALSE)=0),"",IF(LEN(VLOOKUP(B17,NP,10,FALSE))=7,VLOOKUP(B17,NP,10,FALSE),VLOOKUP(B17,NP,10,FALSE)))</f>
        <v>#REF!</v>
      </c>
      <c r="C16" s="46" t="e">
        <f>IF(B15="","",CONCATENATE(VLOOKUP(B17,NP,8,FALSE)," pts - ",VLOOKUP(B17,NP,11,FALSE)))</f>
        <v>#REF!</v>
      </c>
      <c r="D16" s="46"/>
      <c r="E16" s="36"/>
      <c r="F16" s="46"/>
      <c r="G16" s="46"/>
      <c r="H16" s="36"/>
      <c r="I16" s="46"/>
      <c r="J16" s="52">
        <v>5</v>
      </c>
      <c r="K16" s="1"/>
      <c r="L16" s="4"/>
      <c r="M16" s="21"/>
      <c r="N16" s="4"/>
      <c r="O16" s="4"/>
      <c r="P16" s="21"/>
      <c r="Q16" s="60"/>
      <c r="Z16" s="62"/>
      <c r="AA16" s="46" t="e">
        <f>IF(Z14="","",CONCATENATE(IF(VLOOKUP(R14,NP,23,FALSE)="","",IF(VLOOKUP(R14,NP,12,FALSE)=1,VLOOKUP(R14,NP,23,FALSE),-VLOOKUP(R14,NP,23,FALSE))),IF(VLOOKUP(R14,NP,24,FALSE)="","",CONCATENATE(" / ",IF(VLOOKUP(R14,NP,12,FALSE)=1,VLOOKUP(R14,NP,24,FALSE),-VLOOKUP(R14,NP,24,FALSE)))),IF(VLOOKUP(R14,NP,25,FALSE)="","",CONCATENATE(" / ",IF(VLOOKUP(R14,NP,12,FALSE)=1,VLOOKUP(R14,NP,25,FALSE),-VLOOKUP(R14,NP,25,FALSE)))),IF(VLOOKUP(R14,NP,26,FALSE)="","",CONCATENATE(" / ",IF(VLOOKUP(R14,NP,12,FALSE)=1,VLOOKUP(R14,NP,26,FALSE),-VLOOKUP(R14,NP,26,FALSE)))),IF(VLOOKUP(R14,NP,27,FALSE)="","",CONCATENATE(" / ",IF(VLOOKUP(R14,NP,12,FALSE)=1,VLOOKUP(R14,NP,27,FALSE),-VLOOKUP(R14,NP,27,FALSE)))),IF(VLOOKUP(R14,NP,28)="","",CONCATENATE(" / ",IF(VLOOKUP(R14,NP,12)=1,VLOOKUP(R14,NP,28),-VLOOKUP(R14,NP,28)))),IF(VLOOKUP(R14,NP,29)="","",CONCATENATE(" / ",IF(VLOOKUP(R14,NP,12)=1,VLOOKUP(R14,NP,29),-VLOOKUP(R14,NP,29))))))</f>
        <v>#REF!</v>
      </c>
      <c r="AB16" s="46"/>
      <c r="AC16" s="36"/>
      <c r="AD16" s="46"/>
      <c r="AE16" s="46"/>
      <c r="AF16" s="36"/>
      <c r="AG16" s="46"/>
      <c r="AH16" s="47"/>
    </row>
    <row r="17" spans="1:42" ht="12" customHeight="1" x14ac:dyDescent="0.2">
      <c r="B17" s="63">
        <v>2</v>
      </c>
      <c r="C17" s="54" t="s">
        <v>26</v>
      </c>
      <c r="D17" s="54"/>
      <c r="E17" s="55" t="e">
        <f>IF(VLOOKUP(B17,NP,32,FALSE)="","",IF(VLOOKUP(B17,NP,32,FALSE)=0,"",VLOOKUP(B17,NP,32,FALSE)))</f>
        <v>#REF!</v>
      </c>
      <c r="F17" s="56" t="e">
        <f>IF(VLOOKUP(B17,NP,33,FALSE)="","",IF(VLOOKUP(B17,NP,34,FALSE)=2,"",VLOOKUP(B17,NP,34,FALSE)))</f>
        <v>#REF!</v>
      </c>
      <c r="G17" s="56"/>
      <c r="H17" s="57" t="e">
        <f>IF(VLOOKUP(B17,NP,33,FALSE)="","",IF(VLOOKUP(B17,NP,33,FALSE)=0,"",VLOOKUP(B17,NP,33,FALSE)))</f>
        <v>#REF!</v>
      </c>
      <c r="I17" s="58"/>
      <c r="J17" s="59" t="e">
        <f>IF(VLOOKUP(J20,NP,4,FALSE)=0,"",VLOOKUP(J20,NP,4,FALSE))</f>
        <v>#REF!</v>
      </c>
      <c r="K17" s="43" t="e">
        <f>IF(J17="","",CONCATENATE(VLOOKUP(J20,NP,5,FALSE),"  ",VLOOKUP(J20,NP,6,FALSE)))</f>
        <v>#REF!</v>
      </c>
      <c r="L17" s="43"/>
      <c r="M17" s="44"/>
      <c r="N17" s="43"/>
      <c r="O17" s="43"/>
      <c r="P17" s="44"/>
      <c r="Q17" s="43"/>
      <c r="Z17" s="47"/>
      <c r="AH17" s="47"/>
    </row>
    <row r="18" spans="1:42" ht="12" customHeight="1" x14ac:dyDescent="0.2">
      <c r="B18" s="40"/>
      <c r="C18" s="1"/>
      <c r="D18" s="1"/>
      <c r="E18" s="17"/>
      <c r="F18" s="1"/>
      <c r="G18" s="1"/>
      <c r="H18" s="17"/>
      <c r="I18" s="6"/>
      <c r="J18" s="61"/>
      <c r="K18" s="46" t="e">
        <f>IF(J17="","",CONCATENATE(VLOOKUP(J20,NP,8,FALSE)," pts - ",VLOOKUP(J20,NP,11,FALSE)))</f>
        <v>#REF!</v>
      </c>
      <c r="L18" s="46"/>
      <c r="M18" s="36"/>
      <c r="N18" s="46"/>
      <c r="O18" s="46"/>
      <c r="P18" s="36"/>
      <c r="Q18" s="46"/>
      <c r="R18" s="47"/>
      <c r="Z18" s="47"/>
      <c r="AH18" s="47"/>
    </row>
    <row r="19" spans="1:42" ht="12" customHeight="1" x14ac:dyDescent="0.2">
      <c r="A19" s="29">
        <v>6</v>
      </c>
      <c r="B19" s="42" t="e">
        <f>IF(VLOOKUP(B17,NP,14,FALSE)=0,"",VLOOKUP(B17,NP,14,FALSE))</f>
        <v>#REF!</v>
      </c>
      <c r="C19" s="43" t="e">
        <f>IF(B19="","",CONCATENATE(VLOOKUP(B17,NP,15,FALSE),"  ",VLOOKUP(B17,NP,16,FALSE)))</f>
        <v>#REF!</v>
      </c>
      <c r="D19" s="2"/>
      <c r="E19" s="18"/>
      <c r="F19" s="2"/>
      <c r="G19" s="2"/>
      <c r="H19" s="18"/>
      <c r="I19" s="66"/>
      <c r="J19" s="62"/>
      <c r="K19" s="46" t="e">
        <f>IF(J17="","",CONCATENATE(IF(VLOOKUP(B17,NP,23,FALSE)="","",IF(VLOOKUP(B17,NP,12,FALSE)=1,VLOOKUP(B17,NP,23,FALSE),-VLOOKUP(B17,NP,23,FALSE))),IF(VLOOKUP(B17,NP,24,FALSE)="","",CONCATENATE(" / ",IF(VLOOKUP(B17,NP,12,FALSE)=1,VLOOKUP(B17,NP,24,FALSE),-VLOOKUP(B17,NP,24,FALSE)))),IF(VLOOKUP(B17,NP,25,FALSE)="","",CONCATENATE(" / ",IF(VLOOKUP(B17,NP,12,FALSE)=1,VLOOKUP(B17,NP,25,FALSE),-VLOOKUP(B17,NP,25,FALSE)))),IF(VLOOKUP(B17,NP,26,FALSE)="","",CONCATENATE(" / ",IF(VLOOKUP(B17,NP,12,FALSE)=1,VLOOKUP(B17,NP,26,FALSE),-VLOOKUP(B17,NP,26,FALSE)))),IF(VLOOKUP(B17,NP,27,FALSE)="","",CONCATENATE(" / ",IF(VLOOKUP(B17,NP,12,FALSE)=1,VLOOKUP(B17,NP,27,FALSE),-VLOOKUP(B17,NP,27,FALSE)))),IF(VLOOKUP(B17,NP,28)="","",CONCATENATE(" / ",IF(VLOOKUP(B17,NP,12)=1,VLOOKUP(B17,NP,28),-VLOOKUP(B17,NP,28)))),IF(VLOOKUP(B17,NP,29)="","",CONCATENATE(" / ",IF(VLOOKUP(B17,NP,12)=1,VLOOKUP(B17,NP,29),-VLOOKUP(B17,NP,29))))))</f>
        <v>#REF!</v>
      </c>
      <c r="L19" s="46"/>
      <c r="M19" s="36"/>
      <c r="N19" s="46"/>
      <c r="O19" s="46"/>
      <c r="P19" s="36"/>
      <c r="Q19" s="46"/>
      <c r="R19" s="47"/>
      <c r="S19" s="38"/>
      <c r="T19" s="38"/>
      <c r="U19" s="39"/>
      <c r="V19" s="38"/>
      <c r="W19" s="38"/>
      <c r="X19" s="39"/>
      <c r="Z19" s="47"/>
      <c r="AH19" s="47"/>
    </row>
    <row r="20" spans="1:42" ht="12" customHeight="1" x14ac:dyDescent="0.2">
      <c r="B20" s="141" t="e">
        <f>IF(OR(B19="",VLOOKUP(B17,NP,20,FALSE)=0),"",IF(LEN(VLOOKUP(B17,NP,20,FALSE))=7,VLOOKUP(B17,NP,20,FALSE),VLOOKUP(B17,NP,20,FALSE)))</f>
        <v>#REF!</v>
      </c>
      <c r="C20" s="64" t="e">
        <f>IF(B19="","",CONCATENATE(VLOOKUP(B17,NP,18,FALSE)," pts - ",VLOOKUP(B17,NP,21,FALSE)))</f>
        <v>#REF!</v>
      </c>
      <c r="D20" s="64"/>
      <c r="E20" s="65"/>
      <c r="F20" s="64"/>
      <c r="G20" s="64"/>
      <c r="H20" s="65"/>
      <c r="I20" s="64"/>
      <c r="J20" s="53">
        <v>6</v>
      </c>
      <c r="K20" s="54" t="s">
        <v>26</v>
      </c>
      <c r="L20" s="54"/>
      <c r="M20" s="55" t="e">
        <f>IF(VLOOKUP(J20,NP,32,FALSE)="","",IF(VLOOKUP(J20,NP,32,FALSE)=0,"",VLOOKUP(J20,NP,32,FALSE)))</f>
        <v>#REF!</v>
      </c>
      <c r="N20" s="56" t="e">
        <f>IF(VLOOKUP(J20,NP,33,FALSE)="","",IF(VLOOKUP(J20,NP,34,FALSE)=2,"",VLOOKUP(J20,NP,34,FALSE)))</f>
        <v>#REF!</v>
      </c>
      <c r="O20" s="56"/>
      <c r="P20" s="57" t="e">
        <f>IF(VLOOKUP(J20,NP,33,FALSE)="","",IF(VLOOKUP(J20,NP,33,FALSE)=0,"",VLOOKUP(J20,NP,33,FALSE)))</f>
        <v>#REF!</v>
      </c>
      <c r="Q20" s="58"/>
      <c r="R20" s="59" t="e">
        <f>IF(VLOOKUP(R14,NP,14,FALSE)=0,"",VLOOKUP(R14,NP,14,FALSE))</f>
        <v>#REF!</v>
      </c>
      <c r="S20" s="43" t="e">
        <f>IF(R20="","",CONCATENATE(VLOOKUP(R14,NP,15,FALSE),"  ",VLOOKUP(R14,NP,16,FALSE)))</f>
        <v>#REF!</v>
      </c>
      <c r="T20" s="43"/>
      <c r="U20" s="44"/>
      <c r="V20" s="43"/>
      <c r="W20" s="43"/>
      <c r="X20" s="44"/>
      <c r="Y20" s="43"/>
      <c r="Z20" s="47"/>
      <c r="AH20" s="47"/>
    </row>
    <row r="21" spans="1:42" ht="12" customHeight="1" x14ac:dyDescent="0.2">
      <c r="C21" s="69"/>
      <c r="D21" s="49"/>
      <c r="E21" s="50"/>
      <c r="F21" s="49"/>
      <c r="G21" s="49"/>
      <c r="H21" s="50"/>
      <c r="I21" s="40"/>
      <c r="J21" s="48"/>
      <c r="K21" s="40"/>
      <c r="L21" s="40"/>
      <c r="M21" s="45"/>
      <c r="N21" s="40"/>
      <c r="O21" s="40"/>
      <c r="P21" s="45"/>
      <c r="R21" s="52">
        <v>8</v>
      </c>
      <c r="S21" s="64" t="e">
        <f>IF(R20="","",CONCATENATE(VLOOKUP(R14,NP,18,FALSE)," pts - ",VLOOKUP(R14,NP,21,FALSE)))</f>
        <v>#REF!</v>
      </c>
      <c r="T21" s="64"/>
      <c r="U21" s="65"/>
      <c r="V21" s="64"/>
      <c r="W21" s="64"/>
      <c r="X21" s="65"/>
      <c r="Y21" s="64"/>
      <c r="Z21" s="48"/>
      <c r="AA21" s="40"/>
      <c r="AB21" s="40"/>
      <c r="AC21" s="45"/>
      <c r="AD21" s="40"/>
      <c r="AE21" s="40"/>
      <c r="AF21" s="45"/>
      <c r="AG21" s="40"/>
      <c r="AH21" s="47"/>
    </row>
    <row r="22" spans="1:42" ht="12" customHeight="1" x14ac:dyDescent="0.2">
      <c r="C22" s="69"/>
      <c r="D22" s="38"/>
      <c r="E22" s="39"/>
      <c r="F22" s="38"/>
      <c r="G22" s="38"/>
      <c r="H22" s="39"/>
      <c r="J22" s="48"/>
      <c r="K22" s="40"/>
      <c r="L22" s="40"/>
      <c r="M22" s="45"/>
      <c r="N22" s="40"/>
      <c r="O22" s="40"/>
      <c r="P22" s="45"/>
      <c r="R22" s="62"/>
      <c r="S22" s="46" t="e">
        <f>IF(R20="","",CONCATENATE(IF(VLOOKUP(J20,NP,23,FALSE)="","",IF(VLOOKUP(J20,NP,12,FALSE)=1,VLOOKUP(J20,NP,23,FALSE),-VLOOKUP(J20,NP,23,FALSE))),IF(VLOOKUP(J20,NP,24,FALSE)="","",CONCATENATE(" / ",IF(VLOOKUP(J20,NP,12,FALSE)=1,VLOOKUP(J20,NP,24,FALSE),-VLOOKUP(J20,NP,24,FALSE)))),IF(VLOOKUP(J20,NP,25,FALSE)="","",CONCATENATE(" / ",IF(VLOOKUP(J20,NP,12,FALSE)=1,VLOOKUP(J20,NP,25,FALSE),-VLOOKUP(J20,NP,25,FALSE)))),IF(VLOOKUP(J20,NP,26,FALSE)="","",CONCATENATE(" / ",IF(VLOOKUP(J20,NP,12,FALSE)=1,VLOOKUP(J20,NP,26,FALSE),-VLOOKUP(J20,NP,26,FALSE)))),IF(VLOOKUP(J20,NP,27,FALSE)="","",CONCATENATE(" / ",IF(VLOOKUP(J20,NP,12,FALSE)=1,VLOOKUP(J20,NP,27,FALSE),-VLOOKUP(J20,NP,27,FALSE)))),IF(VLOOKUP(J20,NP,28)="","",CONCATENATE(" / ",IF(VLOOKUP(J20,NP,12)=1,VLOOKUP(J20,NP,28),-VLOOKUP(J20,NP,28)))),IF(VLOOKUP(J20,NP,29)="","",CONCATENATE(" / ",IF(VLOOKUP(J20,NP,12)=1,VLOOKUP(J20,NP,29),-VLOOKUP(J20,NP,29))))))</f>
        <v>#REF!</v>
      </c>
      <c r="T22" s="46"/>
      <c r="U22" s="36"/>
      <c r="V22" s="46"/>
      <c r="W22" s="46"/>
      <c r="X22" s="36"/>
      <c r="Y22" s="46"/>
      <c r="AH22" s="47"/>
    </row>
    <row r="23" spans="1:42" ht="12" customHeight="1" x14ac:dyDescent="0.2">
      <c r="C23" s="69"/>
      <c r="D23" s="29"/>
      <c r="F23" s="29"/>
      <c r="G23" s="29"/>
      <c r="I23" s="41">
        <v>8</v>
      </c>
      <c r="J23" s="42" t="e">
        <f>IF(VLOOKUP(J20,NP,14,FALSE)=0,"",VLOOKUP(J20,NP,14,FALSE))</f>
        <v>#REF!</v>
      </c>
      <c r="K23" s="43" t="e">
        <f>IF(J23="","",CONCATENATE(VLOOKUP(J20,NP,15,FALSE),"  ",VLOOKUP(J20,NP,16,FALSE)))</f>
        <v>#REF!</v>
      </c>
      <c r="L23" s="43"/>
      <c r="M23" s="44"/>
      <c r="N23" s="43"/>
      <c r="O23" s="43"/>
      <c r="P23" s="44"/>
      <c r="Q23" s="70"/>
      <c r="R23" s="47"/>
      <c r="S23" s="51"/>
      <c r="T23" s="51"/>
      <c r="U23" s="33"/>
      <c r="V23" s="51"/>
      <c r="W23" s="51"/>
      <c r="X23" s="33"/>
      <c r="Y23" s="40"/>
      <c r="AH23" s="47"/>
    </row>
    <row r="24" spans="1:42" ht="12" customHeight="1" x14ac:dyDescent="0.2">
      <c r="C24" s="69"/>
      <c r="D24" s="40"/>
      <c r="E24" s="45"/>
      <c r="F24" s="40"/>
      <c r="G24" s="40"/>
      <c r="H24" s="45"/>
      <c r="J24" s="141" t="e">
        <f>IF(OR(J23="",VLOOKUP(J20,NP,20,FALSE)=0),"",IF(LEN(VLOOKUP(J20,NP,20,FALSE))=7,VLOOKUP(J20,NP,20,FALSE),VLOOKUP(J20,NP,20,FALSE)))</f>
        <v>#REF!</v>
      </c>
      <c r="K24" s="46" t="e">
        <f>IF(J23="","",CONCATENATE(VLOOKUP(J20,NP,18,FALSE)," pts - ",VLOOKUP(J20,NP,21,FALSE)))</f>
        <v>#REF!</v>
      </c>
      <c r="L24" s="46"/>
      <c r="M24" s="36"/>
      <c r="N24" s="46"/>
      <c r="O24" s="46"/>
      <c r="P24" s="36"/>
      <c r="Q24" s="46"/>
      <c r="AH24" s="47"/>
    </row>
    <row r="25" spans="1:42" ht="12" customHeight="1" x14ac:dyDescent="0.2">
      <c r="C25" s="69"/>
      <c r="D25" s="49"/>
      <c r="E25" s="50"/>
      <c r="F25" s="49"/>
      <c r="G25" s="49"/>
      <c r="H25" s="50"/>
      <c r="I25" s="40"/>
      <c r="J25" s="40"/>
      <c r="K25" s="40"/>
      <c r="L25" s="40"/>
      <c r="M25" s="45"/>
      <c r="N25" s="40"/>
      <c r="O25" s="40"/>
      <c r="P25" s="45"/>
      <c r="AH25" s="52"/>
    </row>
    <row r="26" spans="1:42" ht="12" customHeight="1" x14ac:dyDescent="0.2">
      <c r="C26" s="69"/>
      <c r="D26" s="38"/>
      <c r="E26" s="39"/>
      <c r="F26" s="38"/>
      <c r="G26" s="38"/>
      <c r="H26" s="39"/>
      <c r="J26" s="40"/>
      <c r="K26" s="40"/>
      <c r="Z26" s="68">
        <v>11</v>
      </c>
      <c r="AA26" s="54" t="s">
        <v>26</v>
      </c>
      <c r="AB26" s="54"/>
      <c r="AC26" s="55" t="e">
        <f>IF(VLOOKUP(Z26,NP,32,FALSE)="","",IF(VLOOKUP(Z26,NP,32,FALSE)=0,"",VLOOKUP(Z26,NP,32,FALSE)))</f>
        <v>#REF!</v>
      </c>
      <c r="AD26" s="56" t="e">
        <f>IF(VLOOKUP(Z26,NP,33,FALSE)="","",IF(VLOOKUP(Z26,NP,34,FALSE)=2,"",VLOOKUP(Z26,NP,34,FALSE)))</f>
        <v>#REF!</v>
      </c>
      <c r="AE26" s="56"/>
      <c r="AF26" s="57" t="e">
        <f>IF(VLOOKUP(Z26,NP,33,FALSE)="","",IF(VLOOKUP(Z26,NP,33,FALSE)=0,"",VLOOKUP(Z26,NP,33,FALSE)))</f>
        <v>#REF!</v>
      </c>
      <c r="AG26" s="58"/>
      <c r="AH26" s="59" t="e">
        <f>IF(VLOOKUP(Z26,NP,12,FALSE)=1,VLOOKUP(Z26,NP,4,FALSE),IF(VLOOKUP(Z26,NP,22,FALSE)=1,VLOOKUP(Z26,NP,14,FALSE),""))</f>
        <v>#REF!</v>
      </c>
      <c r="AI26" s="43" t="e">
        <f>IF(AH26="","",IF(VLOOKUP(Z26,NP,12,FALSE)=1,CONCATENATE(VLOOKUP(Z26,NP,5,FALSE),"  ",VLOOKUP(Z26,NP,6,FALSE)),IF(VLOOKUP(Z26,NP,22,FALSE)=1,CONCATENATE(VLOOKUP(Z26,NP,15,FALSE),"  ",VLOOKUP(Z26,NP,16,FALSE)),"")))</f>
        <v>#REF!</v>
      </c>
      <c r="AJ26" s="43"/>
      <c r="AK26" s="43"/>
      <c r="AL26" s="43"/>
      <c r="AM26" s="43"/>
      <c r="AN26" s="43"/>
      <c r="AO26" s="43"/>
      <c r="AP26" s="34" t="s">
        <v>14</v>
      </c>
    </row>
    <row r="27" spans="1:42" ht="12" customHeight="1" x14ac:dyDescent="0.2">
      <c r="C27" s="69"/>
      <c r="D27" s="49"/>
      <c r="E27" s="50"/>
      <c r="F27" s="49"/>
      <c r="G27" s="49"/>
      <c r="H27" s="50"/>
      <c r="I27" s="40"/>
      <c r="AH27" s="61"/>
      <c r="AI27" s="46" t="e">
        <f>IF(AH26="","",IF(VLOOKUP(Z26,NP,12,FALSE)=1,CONCATENATE(VLOOKUP(Z26,NP,8,FALSE)," pts - ",VLOOKUP(Z26,NP,11,FALSE)),IF(VLOOKUP(Z26,NP,22,FALSE)=1,CONCATENATE(VLOOKUP(Z26,NP,18,FALSE)," pts - ",VLOOKUP(Z26,NP,21,FALSE)),"")))</f>
        <v>#REF!</v>
      </c>
      <c r="AJ27" s="46"/>
      <c r="AK27" s="46"/>
      <c r="AL27" s="46"/>
      <c r="AM27" s="46"/>
      <c r="AN27" s="46"/>
      <c r="AO27" s="46"/>
    </row>
    <row r="28" spans="1:42" ht="12" customHeight="1" x14ac:dyDescent="0.2">
      <c r="C28" s="69"/>
      <c r="D28" s="38"/>
      <c r="E28" s="39"/>
      <c r="F28" s="38"/>
      <c r="G28" s="38"/>
      <c r="H28" s="39"/>
      <c r="AH28" s="62"/>
      <c r="AI28" s="46" t="e">
        <f>IF(AH26="","",CONCATENATE(IF(VLOOKUP(Z26,NP,23,FALSE)="","",IF(VLOOKUP(Z26,NP,12,FALSE)=1,VLOOKUP(Z26,NP,23,FALSE),-VLOOKUP(Z26,NP,23,FALSE))),IF(VLOOKUP(Z26,NP,24,FALSE)="","",CONCATENATE(" / ",IF(VLOOKUP(Z26,NP,12,FALSE)=1,VLOOKUP(Z26,NP,24,FALSE),-VLOOKUP(Z26,NP,24,FALSE)))),IF(VLOOKUP(Z26,NP,25,FALSE)="","",CONCATENATE(" / ",IF(VLOOKUP(Z26,NP,12,FALSE)=1,VLOOKUP(Z26,NP,25,FALSE),-VLOOKUP(Z26,NP,25,FALSE)))),IF(VLOOKUP(Z26,NP,26,FALSE)="","",CONCATENATE(" / ",IF(VLOOKUP(Z26,NP,12,FALSE)=1,VLOOKUP(Z26,NP,26,FALSE),-VLOOKUP(Z26,NP,26,FALSE)))),IF(VLOOKUP(Z26,NP,27,FALSE)="","",CONCATENATE(" / ",IF(VLOOKUP(Z26,NP,12,FALSE)=1,VLOOKUP(Z26,NP,27,FALSE),-VLOOKUP(Z26,NP,27,FALSE)))),IF(VLOOKUP(Z26,NP,28)="","",CONCATENATE(" / ",IF(VLOOKUP(Z26,NP,12)=1,VLOOKUP(Z26,NP,28),-VLOOKUP(Z26,NP,28)))),IF(VLOOKUP(Z26,NP,29)="","",CONCATENATE(" / ",IF(VLOOKUP(Z26,NP,12)=1,VLOOKUP(Z26,NP,29),-VLOOKUP(Z26,NP,29))))))</f>
        <v>#REF!</v>
      </c>
      <c r="AJ28" s="46"/>
      <c r="AK28" s="46"/>
      <c r="AL28" s="46"/>
      <c r="AM28" s="46"/>
      <c r="AN28" s="46"/>
      <c r="AO28" s="46"/>
    </row>
    <row r="29" spans="1:42" ht="12" customHeight="1" x14ac:dyDescent="0.2">
      <c r="C29" s="69"/>
      <c r="D29" s="29"/>
      <c r="F29" s="29"/>
      <c r="G29" s="29"/>
      <c r="I29" s="41">
        <v>9</v>
      </c>
      <c r="J29" s="42" t="e">
        <f>IF(VLOOKUP(J32,NP,4,FALSE)=0,"",VLOOKUP(J32,NP,4,FALSE))</f>
        <v>#REF!</v>
      </c>
      <c r="K29" s="43" t="e">
        <f>IF(J29="","",CONCATENATE(VLOOKUP(J32,NP,5,FALSE),"  ",VLOOKUP(J32,NP,6,FALSE)))</f>
        <v>#REF!</v>
      </c>
      <c r="L29" s="43"/>
      <c r="M29" s="44"/>
      <c r="N29" s="43"/>
      <c r="O29" s="43"/>
      <c r="P29" s="44"/>
      <c r="Q29" s="43"/>
      <c r="AH29" s="47"/>
    </row>
    <row r="30" spans="1:42" ht="12" customHeight="1" x14ac:dyDescent="0.2">
      <c r="C30" s="69"/>
      <c r="D30" s="40"/>
      <c r="E30" s="45"/>
      <c r="F30" s="40"/>
      <c r="G30" s="40"/>
      <c r="H30" s="45"/>
      <c r="J30" s="141" t="e">
        <f>IF(OR(J29="",VLOOKUP(J32,NP,10,FALSE)=0),"",IF(LEN(VLOOKUP(J32,NP,10,FALSE))=7,VLOOKUP(J32,NP,10,FALSE),VLOOKUP(J32,NP,10,FALSE)))</f>
        <v>#REF!</v>
      </c>
      <c r="K30" s="46" t="e">
        <f>IF(J29="","",CONCATENATE(VLOOKUP(J32,NP,8,FALSE)," pts - ",VLOOKUP(J32,NP,11,FALSE)))</f>
        <v>#REF!</v>
      </c>
      <c r="L30" s="46"/>
      <c r="M30" s="36"/>
      <c r="N30" s="46"/>
      <c r="O30" s="46"/>
      <c r="P30" s="36"/>
      <c r="Q30" s="46"/>
      <c r="R30" s="47"/>
      <c r="AH30" s="47"/>
    </row>
    <row r="31" spans="1:42" ht="12" customHeight="1" x14ac:dyDescent="0.2">
      <c r="C31" s="69"/>
      <c r="D31" s="49"/>
      <c r="E31" s="50"/>
      <c r="F31" s="49"/>
      <c r="G31" s="49"/>
      <c r="H31" s="50"/>
      <c r="I31" s="40"/>
      <c r="J31" s="48"/>
      <c r="K31" s="51"/>
      <c r="L31" s="51"/>
      <c r="M31" s="33"/>
      <c r="N31" s="51"/>
      <c r="O31" s="51"/>
      <c r="P31" s="33"/>
      <c r="R31" s="52">
        <v>9</v>
      </c>
      <c r="AH31" s="47"/>
    </row>
    <row r="32" spans="1:42" ht="12" customHeight="1" x14ac:dyDescent="0.2">
      <c r="B32" s="48"/>
      <c r="C32" s="38"/>
      <c r="D32" s="38"/>
      <c r="E32" s="39"/>
      <c r="F32" s="38"/>
      <c r="G32" s="38"/>
      <c r="H32" s="39"/>
      <c r="J32" s="53">
        <v>7</v>
      </c>
      <c r="K32" s="54" t="s">
        <v>26</v>
      </c>
      <c r="L32" s="54"/>
      <c r="M32" s="55" t="e">
        <f>IF(VLOOKUP(J32,NP,32,FALSE)="","",IF(VLOOKUP(J32,NP,32,FALSE)=0,"",VLOOKUP(J32,NP,32,FALSE)))</f>
        <v>#REF!</v>
      </c>
      <c r="N32" s="56" t="e">
        <f>IF(VLOOKUP(J32,NP,33,FALSE)="","",IF(VLOOKUP(J32,NP,34,FALSE)=2,"",VLOOKUP(J32,NP,34,FALSE)))</f>
        <v>#REF!</v>
      </c>
      <c r="O32" s="56"/>
      <c r="P32" s="57" t="e">
        <f>IF(VLOOKUP(J32,NP,33,FALSE)="","",IF(VLOOKUP(J32,NP,33,FALSE)=0,"",VLOOKUP(J32,NP,33,FALSE)))</f>
        <v>#REF!</v>
      </c>
      <c r="Q32" s="58"/>
      <c r="R32" s="59" t="e">
        <f>IF(VLOOKUP(R38,NP,4,FALSE)=0,"",VLOOKUP(R38,NP,4,FALSE))</f>
        <v>#REF!</v>
      </c>
      <c r="S32" s="43" t="e">
        <f>IF(R32="","",CONCATENATE(VLOOKUP(R38,NP,5,FALSE),"  ",VLOOKUP(R38,NP,6,FALSE)))</f>
        <v>#REF!</v>
      </c>
      <c r="T32" s="43"/>
      <c r="U32" s="44"/>
      <c r="V32" s="43"/>
      <c r="W32" s="43"/>
      <c r="X32" s="44"/>
      <c r="Y32" s="43"/>
      <c r="AH32" s="47"/>
    </row>
    <row r="33" spans="1:42" ht="12" customHeight="1" x14ac:dyDescent="0.2">
      <c r="A33" s="29">
        <v>11</v>
      </c>
      <c r="B33" s="42" t="e">
        <f>IF(VLOOKUP(B35,NP,4,FALSE)=0,"",VLOOKUP(B35,NP,4,FALSE))</f>
        <v>#REF!</v>
      </c>
      <c r="C33" s="43" t="e">
        <f>IF(B33="","",CONCATENATE(VLOOKUP(B35,NP,5,FALSE),"  ",VLOOKUP(B35,NP,6,FALSE)))</f>
        <v>#REF!</v>
      </c>
      <c r="D33" s="43"/>
      <c r="E33" s="44"/>
      <c r="F33" s="43"/>
      <c r="G33" s="43"/>
      <c r="H33" s="44"/>
      <c r="I33" s="43"/>
      <c r="J33" s="3"/>
      <c r="K33" s="4"/>
      <c r="L33" s="4"/>
      <c r="M33" s="21"/>
      <c r="N33" s="4"/>
      <c r="O33" s="4"/>
      <c r="P33" s="21"/>
      <c r="Q33" s="60"/>
      <c r="R33" s="61"/>
      <c r="S33" s="46" t="e">
        <f>IF(R32="","",CONCATENATE(VLOOKUP(R38,NP,8,FALSE)," pts - ",VLOOKUP(R38,NP,11,FALSE)))</f>
        <v>#REF!</v>
      </c>
      <c r="T33" s="46"/>
      <c r="U33" s="36"/>
      <c r="V33" s="46"/>
      <c r="W33" s="46"/>
      <c r="X33" s="36"/>
      <c r="Y33" s="46"/>
      <c r="Z33" s="47"/>
      <c r="AH33" s="47"/>
    </row>
    <row r="34" spans="1:42" ht="12" customHeight="1" x14ac:dyDescent="0.2">
      <c r="B34" s="141" t="e">
        <f>IF(OR(B33="",VLOOKUP(B35,NP,10,FALSE)=0),"",IF(LEN(VLOOKUP(B35,NP,10,FALSE))=7,VLOOKUP(B35,NP,10,FALSE),VLOOKUP(B35,NP,10,FALSE)))</f>
        <v>#REF!</v>
      </c>
      <c r="C34" s="46" t="e">
        <f>IF(B33="","",CONCATENATE(VLOOKUP(B35,NP,8,FALSE)," pts - ",VLOOKUP(B35,NP,11,FALSE)))</f>
        <v>#REF!</v>
      </c>
      <c r="D34" s="46"/>
      <c r="E34" s="36"/>
      <c r="F34" s="46"/>
      <c r="G34" s="46"/>
      <c r="H34" s="36"/>
      <c r="I34" s="46"/>
      <c r="J34" s="52">
        <v>12</v>
      </c>
      <c r="K34" s="1"/>
      <c r="L34" s="4"/>
      <c r="M34" s="21"/>
      <c r="N34" s="4"/>
      <c r="O34" s="4"/>
      <c r="P34" s="21"/>
      <c r="Q34" s="60"/>
      <c r="R34" s="62"/>
      <c r="S34" s="46" t="e">
        <f>IF(R32="","",CONCATENATE(IF(VLOOKUP(J32,NP,23,FALSE)="","",IF(VLOOKUP(J32,NP,12,FALSE)=1,VLOOKUP(J32,NP,23,FALSE),-VLOOKUP(J32,NP,23,FALSE))),IF(VLOOKUP(J32,NP,24,FALSE)="","",CONCATENATE(" / ",IF(VLOOKUP(J32,NP,12,FALSE)=1,VLOOKUP(J32,NP,24,FALSE),-VLOOKUP(J32,NP,24,FALSE)))),IF(VLOOKUP(J32,NP,25,FALSE)="","",CONCATENATE(" / ",IF(VLOOKUP(J32,NP,12,FALSE)=1,VLOOKUP(J32,NP,25,FALSE),-VLOOKUP(J32,NP,25,FALSE)))),IF(VLOOKUP(J32,NP,26,FALSE)="","",CONCATENATE(" / ",IF(VLOOKUP(J32,NP,12,FALSE)=1,VLOOKUP(J32,NP,26,FALSE),-VLOOKUP(J32,NP,26,FALSE)))),IF(VLOOKUP(J32,NP,27,FALSE)="","",CONCATENATE(" / ",IF(VLOOKUP(J32,NP,12,FALSE)=1,VLOOKUP(J32,NP,27,FALSE),-VLOOKUP(J32,NP,27,FALSE)))),IF(VLOOKUP(J32,NP,28)="","",CONCATENATE(" / ",IF(VLOOKUP(J32,NP,12)=1,VLOOKUP(J32,NP,28),-VLOOKUP(J32,NP,28)))),IF(VLOOKUP(J32,NP,29)="","",CONCATENATE(" / ",IF(VLOOKUP(J32,NP,12)=1,VLOOKUP(J32,NP,29),-VLOOKUP(J32,NP,29))))))</f>
        <v>#REF!</v>
      </c>
      <c r="T34" s="46"/>
      <c r="U34" s="36"/>
      <c r="V34" s="46"/>
      <c r="W34" s="46"/>
      <c r="X34" s="36"/>
      <c r="Y34" s="46"/>
      <c r="Z34" s="47"/>
      <c r="AH34" s="47"/>
    </row>
    <row r="35" spans="1:42" ht="12" customHeight="1" x14ac:dyDescent="0.2">
      <c r="B35" s="63">
        <v>3</v>
      </c>
      <c r="C35" s="54" t="s">
        <v>26</v>
      </c>
      <c r="D35" s="54"/>
      <c r="E35" s="55" t="e">
        <f>IF(VLOOKUP(B35,NP,32,FALSE)="","",IF(VLOOKUP(B35,NP,32,FALSE)=0,"",VLOOKUP(B35,NP,32,FALSE)))</f>
        <v>#REF!</v>
      </c>
      <c r="F35" s="56" t="e">
        <f>IF(VLOOKUP(B35,NP,33,FALSE)="","",IF(VLOOKUP(B35,NP,34,FALSE)=2,"",VLOOKUP(B35,NP,34,FALSE)))</f>
        <v>#REF!</v>
      </c>
      <c r="G35" s="56"/>
      <c r="H35" s="57" t="e">
        <f>IF(VLOOKUP(B35,NP,33,FALSE)="","",IF(VLOOKUP(B35,NP,33,FALSE)=0,"",VLOOKUP(B35,NP,33,FALSE)))</f>
        <v>#REF!</v>
      </c>
      <c r="I35" s="58"/>
      <c r="J35" s="59" t="e">
        <f>IF(VLOOKUP(J32,NP,14,FALSE)=0,"",VLOOKUP(J32,NP,14,FALSE))</f>
        <v>#REF!</v>
      </c>
      <c r="K35" s="43" t="e">
        <f>IF(J35="","",CONCATENATE(VLOOKUP(J32,NP,15,FALSE),"  ",VLOOKUP(J32,NP,16,FALSE)))</f>
        <v>#REF!</v>
      </c>
      <c r="L35" s="43"/>
      <c r="M35" s="44"/>
      <c r="N35" s="43"/>
      <c r="O35" s="43"/>
      <c r="P35" s="44"/>
      <c r="Q35" s="43"/>
      <c r="R35" s="47"/>
      <c r="Z35" s="47"/>
      <c r="AH35" s="47"/>
    </row>
    <row r="36" spans="1:42" ht="12" customHeight="1" x14ac:dyDescent="0.2">
      <c r="B36" s="40"/>
      <c r="C36" s="1"/>
      <c r="D36" s="1"/>
      <c r="E36" s="17"/>
      <c r="F36" s="1"/>
      <c r="G36" s="1"/>
      <c r="H36" s="17"/>
      <c r="I36" s="6"/>
      <c r="J36" s="61"/>
      <c r="K36" s="64" t="e">
        <f>IF(J35="","",CONCATENATE(VLOOKUP(J32,NP,18,FALSE)," pts - ",VLOOKUP(J32,NP,21,FALSE)))</f>
        <v>#REF!</v>
      </c>
      <c r="L36" s="64"/>
      <c r="M36" s="65"/>
      <c r="N36" s="64"/>
      <c r="O36" s="64"/>
      <c r="P36" s="65"/>
      <c r="Q36" s="64"/>
      <c r="Z36" s="47"/>
      <c r="AH36" s="47"/>
    </row>
    <row r="37" spans="1:42" ht="12" customHeight="1" x14ac:dyDescent="0.2">
      <c r="A37" s="29">
        <v>12</v>
      </c>
      <c r="B37" s="42" t="e">
        <f>IF(VLOOKUP(B35,NP,14,FALSE)=0,"",VLOOKUP(B35,NP,14,FALSE))</f>
        <v>#REF!</v>
      </c>
      <c r="C37" s="43" t="e">
        <f>IF(B37="","",CONCATENATE(VLOOKUP(B35,NP,15,FALSE),"  ",VLOOKUP(B35,NP,16,FALSE)))</f>
        <v>#REF!</v>
      </c>
      <c r="D37" s="2"/>
      <c r="E37" s="18"/>
      <c r="F37" s="2"/>
      <c r="G37" s="2"/>
      <c r="H37" s="18"/>
      <c r="I37" s="66"/>
      <c r="J37" s="62"/>
      <c r="K37" s="46" t="e">
        <f>IF(J35="","",CONCATENATE(IF(VLOOKUP(B35,NP,23,FALSE)="","",IF(VLOOKUP(B35,NP,12,FALSE)=1,VLOOKUP(B35,NP,23,FALSE),-VLOOKUP(B35,NP,23,FALSE))),IF(VLOOKUP(B35,NP,24,FALSE)="","",CONCATENATE(" / ",IF(VLOOKUP(B35,NP,12,FALSE)=1,VLOOKUP(B35,NP,24,FALSE),-VLOOKUP(B35,NP,24,FALSE)))),IF(VLOOKUP(B35,NP,25,FALSE)="","",CONCATENATE(" / ",IF(VLOOKUP(B35,NP,12,FALSE)=1,VLOOKUP(B35,NP,25,FALSE),-VLOOKUP(B35,NP,25,FALSE)))),IF(VLOOKUP(B35,NP,26,FALSE)="","",CONCATENATE(" / ",IF(VLOOKUP(B35,NP,12,FALSE)=1,VLOOKUP(B35,NP,26,FALSE),-VLOOKUP(B35,NP,26,FALSE)))),IF(VLOOKUP(B35,NP,27,FALSE)="","",CONCATENATE(" / ",IF(VLOOKUP(B35,NP,12,FALSE)=1,VLOOKUP(B35,NP,27,FALSE),-VLOOKUP(B35,NP,27,FALSE)))),IF(VLOOKUP(B35,NP,28)="","",CONCATENATE(" / ",IF(VLOOKUP(B35,NP,12)=1,VLOOKUP(B35,NP,28),-VLOOKUP(B35,NP,28)))),IF(VLOOKUP(B35,NP,29)="","",CONCATENATE(" / ",IF(VLOOKUP(B35,NP,12)=1,VLOOKUP(B35,NP,29),-VLOOKUP(B35,NP,29))))))</f>
        <v>#REF!</v>
      </c>
      <c r="L37" s="46"/>
      <c r="M37" s="36"/>
      <c r="N37" s="46"/>
      <c r="O37" s="46"/>
      <c r="P37" s="36"/>
      <c r="Q37" s="46"/>
      <c r="Z37" s="47"/>
      <c r="AH37" s="47"/>
    </row>
    <row r="38" spans="1:42" ht="12" customHeight="1" x14ac:dyDescent="0.2">
      <c r="B38" s="141" t="e">
        <f>IF(OR(B37="",VLOOKUP(B35,NP,20,FALSE)=0),"",IF(LEN(VLOOKUP(B35,NP,20,FALSE))=7,VLOOKUP(B35,NP,20,FALSE),VLOOKUP(B35,NP,20,FALSE)))</f>
        <v>#REF!</v>
      </c>
      <c r="C38" s="46" t="e">
        <f>IF(B37="","",CONCATENATE(VLOOKUP(B35,NP,18,FALSE)," pts - ",VLOOKUP(B35,NP,21,FALSE)))</f>
        <v>#REF!</v>
      </c>
      <c r="D38" s="46"/>
      <c r="E38" s="36"/>
      <c r="F38" s="46"/>
      <c r="G38" s="46"/>
      <c r="H38" s="36"/>
      <c r="I38" s="46"/>
      <c r="J38" s="6"/>
      <c r="K38" s="67"/>
      <c r="L38" s="67"/>
      <c r="M38" s="20"/>
      <c r="N38" s="7"/>
      <c r="O38" s="7"/>
      <c r="P38" s="20"/>
      <c r="Q38" s="67"/>
      <c r="R38" s="68">
        <v>10</v>
      </c>
      <c r="S38" s="54" t="s">
        <v>26</v>
      </c>
      <c r="T38" s="54"/>
      <c r="U38" s="55" t="e">
        <f>IF(VLOOKUP(R38,NP,32,FALSE)="","",IF(VLOOKUP(R38,NP,32,FALSE)=0,"",VLOOKUP(R38,NP,32,FALSE)))</f>
        <v>#REF!</v>
      </c>
      <c r="V38" s="56" t="e">
        <f>IF(VLOOKUP(R38,NP,33,FALSE)="","",IF(VLOOKUP(R38,NP,34,FALSE)=2,"",VLOOKUP(R38,NP,34,FALSE)))</f>
        <v>#REF!</v>
      </c>
      <c r="W38" s="56"/>
      <c r="X38" s="57" t="e">
        <f>IF(VLOOKUP(R38,NP,33,FALSE)="","",IF(VLOOKUP(R38,NP,33,FALSE)=0,"",VLOOKUP(R38,NP,33,FALSE)))</f>
        <v>#REF!</v>
      </c>
      <c r="Y38" s="58"/>
      <c r="Z38" s="59" t="e">
        <f>IF(VLOOKUP(Z26,NP,14,FALSE)=0,"",VLOOKUP(Z26,NP,14,FALSE))</f>
        <v>#REF!</v>
      </c>
      <c r="AA38" s="43" t="e">
        <f>IF(Z38="","",CONCATENATE(VLOOKUP(Z26,NP,15,FALSE),"  ",VLOOKUP(Z26,NP,16,FALSE)))</f>
        <v>#REF!</v>
      </c>
      <c r="AB38" s="43"/>
      <c r="AC38" s="44"/>
      <c r="AD38" s="43"/>
      <c r="AE38" s="43"/>
      <c r="AF38" s="44"/>
      <c r="AG38" s="43"/>
      <c r="AH38" s="47"/>
    </row>
    <row r="39" spans="1:42" ht="12" customHeight="1" x14ac:dyDescent="0.2">
      <c r="A39" s="29">
        <v>13</v>
      </c>
      <c r="B39" s="42" t="e">
        <f>IF(VLOOKUP(B41,NP,4,FALSE)=0,"",VLOOKUP(B41,NP,4,FALSE))</f>
        <v>#REF!</v>
      </c>
      <c r="C39" s="43" t="e">
        <f>IF(B39="","",CONCATENATE(VLOOKUP(B41,NP,5,FALSE),"  ",VLOOKUP(B41,NP,6,FALSE)))</f>
        <v>#REF!</v>
      </c>
      <c r="D39" s="43"/>
      <c r="E39" s="44"/>
      <c r="F39" s="43"/>
      <c r="G39" s="43"/>
      <c r="H39" s="44"/>
      <c r="I39" s="43"/>
      <c r="J39" s="3"/>
      <c r="K39" s="4"/>
      <c r="L39" s="4"/>
      <c r="M39" s="21"/>
      <c r="N39" s="4"/>
      <c r="O39" s="4"/>
      <c r="P39" s="21"/>
      <c r="Q39" s="60"/>
      <c r="Z39" s="52">
        <v>16</v>
      </c>
      <c r="AA39" s="64" t="e">
        <f>IF(Z38="","",CONCATENATE(VLOOKUP(Z26,NP,18,FALSE)," pts - ",VLOOKUP(Z26,NP,21,FALSE)))</f>
        <v>#REF!</v>
      </c>
      <c r="AB39" s="64"/>
      <c r="AC39" s="65"/>
      <c r="AD39" s="64"/>
      <c r="AE39" s="64"/>
      <c r="AF39" s="65"/>
      <c r="AG39" s="64"/>
    </row>
    <row r="40" spans="1:42" ht="12" customHeight="1" x14ac:dyDescent="0.2">
      <c r="B40" s="141" t="e">
        <f>IF(OR(B39="",VLOOKUP(B41,NP,10,FALSE)=0),"",IF(LEN(VLOOKUP(B41,NP,10,FALSE))=7,VLOOKUP(B41,NP,10,FALSE),VLOOKUP(B41,NP,10,FALSE)))</f>
        <v>#REF!</v>
      </c>
      <c r="C40" s="46" t="e">
        <f>IF(B39="","",CONCATENATE(VLOOKUP(B41,NP,8,FALSE)," pts - ",VLOOKUP(B41,NP,11,FALSE)))</f>
        <v>#REF!</v>
      </c>
      <c r="D40" s="46"/>
      <c r="E40" s="36"/>
      <c r="F40" s="46"/>
      <c r="G40" s="46"/>
      <c r="H40" s="36"/>
      <c r="I40" s="46"/>
      <c r="J40" s="52">
        <v>13</v>
      </c>
      <c r="K40" s="1"/>
      <c r="L40" s="4"/>
      <c r="M40" s="21"/>
      <c r="N40" s="4"/>
      <c r="O40" s="4"/>
      <c r="P40" s="21"/>
      <c r="Q40" s="60"/>
      <c r="Z40" s="62"/>
      <c r="AA40" s="46" t="e">
        <f>IF(Z38="","",CONCATENATE(IF(VLOOKUP(R38,NP,23,FALSE)="","",IF(VLOOKUP(R38,NP,12,FALSE)=1,VLOOKUP(R38,NP,23,FALSE),-VLOOKUP(R38,NP,23,FALSE))),IF(VLOOKUP(R38,NP,24,FALSE)="","",CONCATENATE(" / ",IF(VLOOKUP(R38,NP,12,FALSE)=1,VLOOKUP(R38,NP,24,FALSE),-VLOOKUP(R38,NP,24,FALSE)))),IF(VLOOKUP(R38,NP,25,FALSE)="","",CONCATENATE(" / ",IF(VLOOKUP(R38,NP,12,FALSE)=1,VLOOKUP(R38,NP,25,FALSE),-VLOOKUP(R38,NP,25,FALSE)))),IF(VLOOKUP(R38,NP,26,FALSE)="","",CONCATENATE(" / ",IF(VLOOKUP(R38,NP,12,FALSE)=1,VLOOKUP(R38,NP,26,FALSE),-VLOOKUP(R38,NP,26,FALSE)))),IF(VLOOKUP(R38,NP,27,FALSE)="","",CONCATENATE(" / ",IF(VLOOKUP(R38,NP,12,FALSE)=1,VLOOKUP(R38,NP,27,FALSE),-VLOOKUP(R38,NP,27,FALSE)))),IF(VLOOKUP(R38,NP,28)="","",CONCATENATE(" / ",IF(VLOOKUP(R38,NP,12)=1,VLOOKUP(R38,NP,28),-VLOOKUP(R38,NP,28)))),IF(VLOOKUP(R38,NP,29)="","",CONCATENATE(" / ",IF(VLOOKUP(R38,NP,12)=1,VLOOKUP(R38,NP,29),-VLOOKUP(R38,NP,29))))))</f>
        <v>#REF!</v>
      </c>
      <c r="AB40" s="46"/>
      <c r="AC40" s="36"/>
      <c r="AD40" s="46"/>
      <c r="AE40" s="46"/>
      <c r="AF40" s="36"/>
      <c r="AG40" s="46"/>
    </row>
    <row r="41" spans="1:42" ht="12" customHeight="1" x14ac:dyDescent="0.2">
      <c r="B41" s="63">
        <v>4</v>
      </c>
      <c r="C41" s="54" t="s">
        <v>26</v>
      </c>
      <c r="D41" s="54"/>
      <c r="E41" s="55" t="e">
        <f>IF(VLOOKUP(B41,NP,32,FALSE)="","",IF(VLOOKUP(B41,NP,32,FALSE)=0,"",VLOOKUP(B41,NP,32,FALSE)))</f>
        <v>#REF!</v>
      </c>
      <c r="F41" s="56" t="e">
        <f>IF(VLOOKUP(B41,NP,33,FALSE)="","",IF(VLOOKUP(B41,NP,34,FALSE)=2,"",VLOOKUP(B41,NP,34,FALSE)))</f>
        <v>#REF!</v>
      </c>
      <c r="G41" s="56"/>
      <c r="H41" s="57" t="e">
        <f>IF(VLOOKUP(B41,NP,33,FALSE)="","",IF(VLOOKUP(B41,NP,33,FALSE)=0,"",VLOOKUP(B41,NP,33,FALSE)))</f>
        <v>#REF!</v>
      </c>
      <c r="I41" s="58"/>
      <c r="J41" s="59" t="e">
        <f>IF(VLOOKUP(J44,NP,4,FALSE)=0,"",VLOOKUP(J44,NP,4,FALSE))</f>
        <v>#REF!</v>
      </c>
      <c r="K41" s="43" t="e">
        <f>IF(J41="","",CONCATENATE(VLOOKUP(J44,NP,5,FALSE),"  ",VLOOKUP(J44,NP,6,FALSE)))</f>
        <v>#REF!</v>
      </c>
      <c r="L41" s="43"/>
      <c r="M41" s="44"/>
      <c r="N41" s="43"/>
      <c r="O41" s="43"/>
      <c r="P41" s="44"/>
      <c r="Q41" s="43"/>
      <c r="Z41" s="62"/>
      <c r="AA41" s="71"/>
      <c r="AB41" s="72"/>
      <c r="AC41" s="73"/>
      <c r="AD41" s="72"/>
      <c r="AE41" s="72"/>
      <c r="AF41" s="73"/>
      <c r="AG41" s="74"/>
      <c r="AH41" s="42" t="e">
        <f>IF(AND(VLOOKUP(Z26,NP,12,FALSE)=0,VLOOKUP(Z26,NP,22,FALSE)=0),"",IF(VLOOKUP(Z26,NP,12,FALSE)=0,VLOOKUP(Z26,NP,4,FALSE),IF(VLOOKUP(Z26,NP,22,FALSE)=0,VLOOKUP(Z26,NP,14,FALSE),"")))</f>
        <v>#REF!</v>
      </c>
      <c r="AI41" s="43" t="e">
        <f>IF(AH41="","",IF(VLOOKUP(Z26,NP,12,FALSE)=0,CONCATENATE(VLOOKUP(Z26,NP,5,FALSE),"  ",VLOOKUP(Z26,NP,6,FALSE)),IF(VLOOKUP(Z26,NP,22,FALSE)=0,CONCATENATE(VLOOKUP(Z26,NP,15,FALSE),"  ",VLOOKUP(Z26,NP,16,FALSE)),"")))</f>
        <v>#REF!</v>
      </c>
      <c r="AJ41" s="43"/>
      <c r="AK41" s="43"/>
      <c r="AL41" s="43"/>
      <c r="AM41" s="43"/>
      <c r="AN41" s="43"/>
      <c r="AO41" s="43"/>
      <c r="AP41" s="34" t="s">
        <v>15</v>
      </c>
    </row>
    <row r="42" spans="1:42" ht="12" customHeight="1" x14ac:dyDescent="0.2">
      <c r="B42" s="40"/>
      <c r="C42" s="1"/>
      <c r="D42" s="1"/>
      <c r="E42" s="17"/>
      <c r="F42" s="1"/>
      <c r="G42" s="1"/>
      <c r="H42" s="17"/>
      <c r="I42" s="6"/>
      <c r="J42" s="61"/>
      <c r="K42" s="46" t="e">
        <f>IF(J41="","",CONCATENATE(VLOOKUP(J44,NP,8,FALSE)," pts - ",VLOOKUP(J44,NP,11,FALSE)))</f>
        <v>#REF!</v>
      </c>
      <c r="L42" s="46"/>
      <c r="M42" s="36"/>
      <c r="N42" s="46"/>
      <c r="O42" s="46"/>
      <c r="P42" s="36"/>
      <c r="Q42" s="46"/>
      <c r="R42" s="47"/>
      <c r="Z42" s="47"/>
      <c r="AH42" s="40"/>
      <c r="AI42" s="46" t="e">
        <f>IF(AH41="","",IF(VLOOKUP(Z26,NP,12,FALSE)=0,CONCATENATE(VLOOKUP(Z26,NP,8,FALSE)," pts - ",VLOOKUP(Z26,NP,11,FALSE)),IF(VLOOKUP(Z26,NP,22,FALSE)=0,CONCATENATE(VLOOKUP(Z26,NP,18,FALSE)," pts - ",VLOOKUP(Z26,NP,21,FALSE)),"")))</f>
        <v>#REF!</v>
      </c>
      <c r="AJ42" s="46"/>
      <c r="AK42" s="46"/>
      <c r="AL42" s="46"/>
      <c r="AM42" s="46"/>
      <c r="AN42" s="46"/>
      <c r="AO42" s="46"/>
    </row>
    <row r="43" spans="1:42" ht="12" customHeight="1" x14ac:dyDescent="0.2">
      <c r="A43" s="29">
        <v>14</v>
      </c>
      <c r="B43" s="42" t="e">
        <f>IF(VLOOKUP(B41,NP,14,FALSE)=0,"",VLOOKUP(B41,NP,14,FALSE))</f>
        <v>#REF!</v>
      </c>
      <c r="C43" s="43" t="e">
        <f>IF(B43="","",CONCATENATE(VLOOKUP(B41,NP,15,FALSE),"  ",VLOOKUP(B41,NP,16,FALSE)))</f>
        <v>#REF!</v>
      </c>
      <c r="D43" s="2"/>
      <c r="E43" s="18"/>
      <c r="F43" s="2"/>
      <c r="G43" s="2"/>
      <c r="H43" s="18"/>
      <c r="I43" s="66"/>
      <c r="J43" s="62"/>
      <c r="K43" s="46" t="e">
        <f>IF(J41="","",CONCATENATE(IF(VLOOKUP(B41,NP,23,FALSE)="","",IF(VLOOKUP(B41,NP,12,FALSE)=1,VLOOKUP(B41,NP,23,FALSE),-VLOOKUP(B41,NP,23,FALSE))),IF(VLOOKUP(B41,NP,24,FALSE)="","",CONCATENATE(" / ",IF(VLOOKUP(B41,NP,12,FALSE)=1,VLOOKUP(B41,NP,24,FALSE),-VLOOKUP(B41,NP,24,FALSE)))),IF(VLOOKUP(B41,NP,25,FALSE)="","",CONCATENATE(" / ",IF(VLOOKUP(B41,NP,12,FALSE)=1,VLOOKUP(B41,NP,25,FALSE),-VLOOKUP(B41,NP,25,FALSE)))),IF(VLOOKUP(B41,NP,26,FALSE)="","",CONCATENATE(" / ",IF(VLOOKUP(B41,NP,12,FALSE)=1,VLOOKUP(B41,NP,26,FALSE),-VLOOKUP(B41,NP,26,FALSE)))),IF(VLOOKUP(B41,NP,27,FALSE)="","",CONCATENATE(" / ",IF(VLOOKUP(B41,NP,12,FALSE)=1,VLOOKUP(B41,NP,27,FALSE),-VLOOKUP(B41,NP,27,FALSE)))),IF(VLOOKUP(B41,NP,28)="","",CONCATENATE(" / ",IF(VLOOKUP(B41,NP,12)=1,VLOOKUP(B41,NP,28),-VLOOKUP(B41,NP,28)))),IF(VLOOKUP(B41,NP,29)="","",CONCATENATE(" / ",IF(VLOOKUP(B41,NP,12)=1,VLOOKUP(B41,NP,29),-VLOOKUP(B41,NP,29))))))</f>
        <v>#REF!</v>
      </c>
      <c r="L43" s="46"/>
      <c r="M43" s="36"/>
      <c r="N43" s="46"/>
      <c r="O43" s="46"/>
      <c r="P43" s="36"/>
      <c r="Q43" s="46"/>
      <c r="R43" s="47"/>
      <c r="S43" s="38"/>
      <c r="T43" s="38"/>
      <c r="U43" s="39"/>
      <c r="V43" s="38"/>
      <c r="W43" s="38"/>
      <c r="X43" s="39"/>
      <c r="Z43" s="47"/>
    </row>
    <row r="44" spans="1:42" ht="12" customHeight="1" x14ac:dyDescent="0.2">
      <c r="B44" s="141" t="e">
        <f>IF(OR(B43="",VLOOKUP(B41,NP,20,FALSE)=0),"",IF(LEN(VLOOKUP(B41,NP,20,FALSE))=7,VLOOKUP(B41,NP,20,FALSE),VLOOKUP(B41,NP,20,FALSE)))</f>
        <v>#REF!</v>
      </c>
      <c r="C44" s="46" t="e">
        <f>IF(B43="","",CONCATENATE(VLOOKUP(B41,NP,18,FALSE)," pts - ",VLOOKUP(B41,NP,21,FALSE)))</f>
        <v>#REF!</v>
      </c>
      <c r="D44" s="46"/>
      <c r="E44" s="36"/>
      <c r="F44" s="46"/>
      <c r="G44" s="46"/>
      <c r="H44" s="36"/>
      <c r="I44" s="46"/>
      <c r="J44" s="53">
        <v>8</v>
      </c>
      <c r="K44" s="54" t="s">
        <v>26</v>
      </c>
      <c r="L44" s="54"/>
      <c r="M44" s="55" t="e">
        <f>IF(VLOOKUP(J44,NP,32,FALSE)="","",IF(VLOOKUP(J44,NP,32,FALSE)=0,"",VLOOKUP(J44,NP,32,FALSE)))</f>
        <v>#REF!</v>
      </c>
      <c r="N44" s="56" t="e">
        <f>IF(VLOOKUP(J44,NP,33,FALSE)="","",IF(VLOOKUP(J44,NP,34,FALSE)=2,"",VLOOKUP(J44,NP,34,FALSE)))</f>
        <v>#REF!</v>
      </c>
      <c r="O44" s="56"/>
      <c r="P44" s="57" t="e">
        <f>IF(VLOOKUP(J44,NP,33,FALSE)="","",IF(VLOOKUP(J44,NP,33,FALSE)=0,"",VLOOKUP(J44,NP,33,FALSE)))</f>
        <v>#REF!</v>
      </c>
      <c r="Q44" s="58"/>
      <c r="R44" s="59" t="e">
        <f>IF(VLOOKUP(R38,NP,14,FALSE)=0,"",VLOOKUP(R38,NP,14,FALSE))</f>
        <v>#REF!</v>
      </c>
      <c r="S44" s="43" t="e">
        <f>IF(R44="","",CONCATENATE(VLOOKUP(R38,NP,15,FALSE),"  ",VLOOKUP(R38,NP,16,FALSE)))</f>
        <v>#REF!</v>
      </c>
      <c r="T44" s="43"/>
      <c r="U44" s="44"/>
      <c r="V44" s="43"/>
      <c r="W44" s="43"/>
      <c r="X44" s="44"/>
      <c r="Y44" s="43"/>
      <c r="Z44" s="47"/>
    </row>
    <row r="45" spans="1:42" ht="12" customHeight="1" x14ac:dyDescent="0.2">
      <c r="B45" s="48"/>
      <c r="C45" s="49"/>
      <c r="D45" s="49"/>
      <c r="E45" s="50"/>
      <c r="F45" s="49"/>
      <c r="G45" s="49"/>
      <c r="H45" s="50"/>
      <c r="I45" s="40"/>
      <c r="J45" s="48"/>
      <c r="K45" s="40"/>
      <c r="L45" s="40"/>
      <c r="M45" s="45"/>
      <c r="N45" s="40"/>
      <c r="O45" s="40"/>
      <c r="P45" s="45"/>
      <c r="R45" s="52">
        <v>16</v>
      </c>
      <c r="S45" s="64" t="e">
        <f>IF(R44="","",CONCATENATE(VLOOKUP(R38,NP,18,FALSE)," pts - ",VLOOKUP(R38,NP,21,FALSE)))</f>
        <v>#REF!</v>
      </c>
      <c r="T45" s="64"/>
      <c r="U45" s="65"/>
      <c r="V45" s="64"/>
      <c r="W45" s="64"/>
      <c r="X45" s="65"/>
      <c r="Y45" s="64"/>
      <c r="Z45" s="48"/>
      <c r="AA45" s="40"/>
      <c r="AB45" s="40"/>
      <c r="AC45" s="45"/>
      <c r="AD45" s="40"/>
      <c r="AE45" s="40"/>
      <c r="AF45" s="45"/>
      <c r="AG45" s="40"/>
    </row>
    <row r="46" spans="1:42" ht="12" customHeight="1" x14ac:dyDescent="0.2">
      <c r="C46" s="69"/>
      <c r="D46" s="38"/>
      <c r="E46" s="39"/>
      <c r="F46" s="38"/>
      <c r="G46" s="38"/>
      <c r="H46" s="39"/>
      <c r="J46" s="48"/>
      <c r="K46" s="40"/>
      <c r="L46" s="40"/>
      <c r="M46" s="45"/>
      <c r="N46" s="40"/>
      <c r="O46" s="40"/>
      <c r="P46" s="45"/>
      <c r="R46" s="62"/>
      <c r="S46" s="46" t="e">
        <f>IF(R44="","",CONCATENATE(IF(VLOOKUP(J44,NP,23,FALSE)="","",IF(VLOOKUP(J44,NP,12,FALSE)=1,VLOOKUP(J44,NP,23,FALSE),-VLOOKUP(J44,NP,23,FALSE))),IF(VLOOKUP(J44,NP,24,FALSE)="","",CONCATENATE(" / ",IF(VLOOKUP(J44,NP,12,FALSE)=1,VLOOKUP(J44,NP,24,FALSE),-VLOOKUP(J44,NP,24,FALSE)))),IF(VLOOKUP(J44,NP,25,FALSE)="","",CONCATENATE(" / ",IF(VLOOKUP(J44,NP,12,FALSE)=1,VLOOKUP(J44,NP,25,FALSE),-VLOOKUP(J44,NP,25,FALSE)))),IF(VLOOKUP(J44,NP,26,FALSE)="","",CONCATENATE(" / ",IF(VLOOKUP(J44,NP,12,FALSE)=1,VLOOKUP(J44,NP,26,FALSE),-VLOOKUP(J44,NP,26,FALSE)))),IF(VLOOKUP(J44,NP,27,FALSE)="","",CONCATENATE(" / ",IF(VLOOKUP(J44,NP,12,FALSE)=1,VLOOKUP(J44,NP,27,FALSE),-VLOOKUP(J44,NP,27,FALSE)))),IF(VLOOKUP(J44,NP,28)="","",CONCATENATE(" / ",IF(VLOOKUP(J44,NP,12)=1,VLOOKUP(J44,NP,28),-VLOOKUP(J44,NP,28)))),IF(VLOOKUP(J44,NP,29)="","",CONCATENATE(" / ",IF(VLOOKUP(J44,NP,12)=1,VLOOKUP(J44,NP,29),-VLOOKUP(J44,NP,29))))))</f>
        <v>#REF!</v>
      </c>
      <c r="T46" s="46"/>
      <c r="U46" s="36"/>
      <c r="V46" s="46"/>
      <c r="W46" s="46"/>
      <c r="X46" s="36"/>
      <c r="Y46" s="46"/>
    </row>
    <row r="47" spans="1:42" ht="12" customHeight="1" x14ac:dyDescent="0.2">
      <c r="C47" s="69"/>
      <c r="D47" s="29"/>
      <c r="F47" s="29"/>
      <c r="G47" s="29"/>
      <c r="I47" s="41">
        <v>16</v>
      </c>
      <c r="J47" s="42" t="e">
        <f>IF(VLOOKUP(J44,NP,14,FALSE)=0,"",VLOOKUP(J44,NP,14,FALSE))</f>
        <v>#REF!</v>
      </c>
      <c r="K47" s="43" t="e">
        <f>IF(J47="","",CONCATENATE(VLOOKUP(J44,NP,15,FALSE),"  ",VLOOKUP(J44,NP,16,FALSE)))</f>
        <v>#REF!</v>
      </c>
      <c r="L47" s="43"/>
      <c r="M47" s="44"/>
      <c r="N47" s="43"/>
      <c r="O47" s="43"/>
      <c r="P47" s="44"/>
      <c r="Q47" s="70"/>
      <c r="R47" s="47"/>
      <c r="S47" s="69"/>
      <c r="Z47" s="75"/>
      <c r="AA47" s="76"/>
      <c r="AB47" s="76"/>
      <c r="AC47" s="76"/>
      <c r="AD47" s="76"/>
      <c r="AE47" s="76"/>
      <c r="AF47" s="76"/>
      <c r="AG47" s="77"/>
      <c r="AI47" s="41"/>
      <c r="AJ47" s="41"/>
      <c r="AK47" s="41"/>
      <c r="AL47" s="41"/>
      <c r="AM47" s="41"/>
      <c r="AN47" s="41"/>
      <c r="AP47" s="37"/>
    </row>
    <row r="48" spans="1:42" ht="12" customHeight="1" x14ac:dyDescent="0.2">
      <c r="C48" s="69"/>
      <c r="D48" s="40"/>
      <c r="E48" s="45"/>
      <c r="F48" s="40"/>
      <c r="G48" s="40"/>
      <c r="H48" s="45"/>
      <c r="J48" s="141" t="e">
        <f>IF(OR(J47="",VLOOKUP(J44,NP,20,FALSE)=0),"",IF(LEN(VLOOKUP(J44,NP,20,FALSE))=7,VLOOKUP(J44,NP,20,FALSE),VLOOKUP(J44,NP,20,FALSE)))</f>
        <v>#REF!</v>
      </c>
      <c r="K48" s="46" t="e">
        <f>IF(J47="","",CONCATENATE(VLOOKUP(J44,NP,18,FALSE)," pts - ",VLOOKUP(J44,NP,21,FALSE)))</f>
        <v>#REF!</v>
      </c>
      <c r="L48" s="46"/>
      <c r="M48" s="36"/>
      <c r="N48" s="46"/>
      <c r="O48" s="46"/>
      <c r="P48" s="36"/>
      <c r="Q48" s="46"/>
      <c r="S48" s="78"/>
      <c r="T48" s="40"/>
      <c r="U48" s="45"/>
      <c r="V48" s="40"/>
      <c r="W48" s="40"/>
      <c r="X48" s="45"/>
      <c r="Y48" s="40"/>
      <c r="AH48" s="48"/>
      <c r="AI48" s="33"/>
      <c r="AJ48" s="33"/>
      <c r="AK48" s="33"/>
      <c r="AL48" s="33"/>
      <c r="AM48" s="33"/>
      <c r="AN48" s="33"/>
      <c r="AO48" s="40"/>
      <c r="AP48" s="79"/>
    </row>
    <row r="49" spans="3:47" ht="12" customHeight="1" x14ac:dyDescent="0.2">
      <c r="C49" s="69"/>
      <c r="D49" s="49"/>
      <c r="E49" s="50"/>
      <c r="F49" s="49"/>
      <c r="G49" s="49"/>
      <c r="H49" s="50"/>
      <c r="I49" s="40"/>
      <c r="K49" s="69"/>
      <c r="S49" s="78"/>
      <c r="T49" s="40"/>
      <c r="U49" s="45"/>
      <c r="V49" s="40"/>
      <c r="W49" s="40"/>
      <c r="X49" s="45"/>
      <c r="Y49" s="40"/>
      <c r="Z49" s="36" t="s">
        <v>4</v>
      </c>
      <c r="AA49" s="36"/>
      <c r="AB49" s="36"/>
      <c r="AC49" s="36"/>
      <c r="AD49" s="36"/>
      <c r="AE49" s="36"/>
      <c r="AF49" s="36"/>
      <c r="AG49" s="36"/>
      <c r="AH49" s="48"/>
      <c r="AI49" s="40"/>
      <c r="AJ49" s="40"/>
      <c r="AK49" s="40"/>
      <c r="AL49" s="40"/>
      <c r="AM49" s="40"/>
      <c r="AN49" s="40"/>
      <c r="AO49" s="40"/>
      <c r="AP49" s="79"/>
      <c r="AU49" s="35"/>
    </row>
    <row r="50" spans="3:47" ht="15.75" customHeight="1" x14ac:dyDescent="0.2">
      <c r="C50" s="69"/>
      <c r="D50" s="38"/>
      <c r="E50" s="39"/>
      <c r="F50" s="38"/>
      <c r="G50" s="38"/>
      <c r="H50" s="39"/>
      <c r="K50" s="69"/>
      <c r="R50" s="48"/>
      <c r="S50" s="80"/>
      <c r="T50" s="38"/>
      <c r="U50" s="39"/>
      <c r="V50" s="38"/>
      <c r="W50" s="38"/>
      <c r="X50" s="39"/>
      <c r="Y50" s="40"/>
      <c r="Z50" s="48"/>
      <c r="AA50" s="40"/>
      <c r="AB50" s="40"/>
      <c r="AC50" s="45"/>
      <c r="AD50" s="40"/>
      <c r="AE50" s="40"/>
      <c r="AF50" s="45"/>
      <c r="AG50" s="40"/>
      <c r="AH50" s="40"/>
      <c r="AI50" s="40"/>
      <c r="AJ50" s="40"/>
      <c r="AK50" s="40"/>
      <c r="AL50" s="40"/>
      <c r="AM50" s="40"/>
      <c r="AN50" s="40"/>
      <c r="AO50" s="40"/>
      <c r="AP50" s="79"/>
      <c r="AU50" s="35"/>
    </row>
    <row r="51" spans="3:47" ht="15.75" customHeight="1" x14ac:dyDescent="0.2">
      <c r="C51" s="69"/>
      <c r="D51" s="49"/>
      <c r="E51" s="50"/>
      <c r="F51" s="49"/>
      <c r="G51" s="49"/>
      <c r="H51" s="50"/>
      <c r="I51" s="40"/>
      <c r="K51" s="69"/>
      <c r="R51" s="48"/>
      <c r="S51" s="81"/>
      <c r="T51" s="82"/>
      <c r="U51" s="83"/>
      <c r="V51" s="82"/>
      <c r="W51" s="82"/>
      <c r="X51" s="83"/>
      <c r="Y51" s="41">
        <v>8</v>
      </c>
      <c r="Z51" s="42" t="e">
        <f>IF(AND(VLOOKUP(R14,NP,12,FALSE)=0,VLOOKUP(R14,NP,22,FALSE)=0),"",IF(VLOOKUP(R14,NP,12,FALSE)=0,VLOOKUP(R14,NP,4,FALSE),IF(VLOOKUP(R14,NP,22,FALSE)=0,VLOOKUP(R14,NP,14,FALSE),"")))</f>
        <v>#REF!</v>
      </c>
      <c r="AA51" s="43" t="e">
        <f>IF(Z51="","",IF(VLOOKUP(R14,NP,12,FALSE)=0,CONCATENATE(VLOOKUP(R14,NP,5,FALSE),"  ",VLOOKUP(R14,NP,6,FALSE)),IF(VLOOKUP(R14,NP,22,FALSE)=0,CONCATENATE(VLOOKUP(R14,NP,15,FALSE),"  ",VLOOKUP(R14,NP,16,FALSE)),"")))</f>
        <v>#REF!</v>
      </c>
      <c r="AB51" s="43"/>
      <c r="AC51" s="44"/>
      <c r="AD51" s="43"/>
      <c r="AE51" s="43"/>
      <c r="AF51" s="44"/>
      <c r="AG51" s="43"/>
      <c r="AH51" s="48"/>
      <c r="AI51" s="40"/>
      <c r="AJ51" s="40"/>
      <c r="AK51" s="40"/>
      <c r="AL51" s="40"/>
      <c r="AM51" s="40"/>
      <c r="AN51" s="40"/>
      <c r="AO51" s="40"/>
      <c r="AP51" s="79"/>
      <c r="AU51" s="35"/>
    </row>
    <row r="52" spans="3:47" ht="12" customHeight="1" x14ac:dyDescent="0.2">
      <c r="C52" s="69"/>
      <c r="D52" s="38"/>
      <c r="E52" s="39"/>
      <c r="F52" s="38"/>
      <c r="G52" s="38"/>
      <c r="H52" s="39"/>
      <c r="K52" s="69"/>
      <c r="R52" s="48"/>
      <c r="S52" s="84"/>
      <c r="T52" s="85"/>
      <c r="U52" s="50"/>
      <c r="V52" s="85"/>
      <c r="W52" s="85"/>
      <c r="X52" s="50"/>
      <c r="Y52" s="40"/>
      <c r="Z52" s="40"/>
      <c r="AA52" s="64" t="e">
        <f>IF(Z51="","",IF(VLOOKUP(R14,NP,12,FALSE)=0,CONCATENATE(VLOOKUP(R14,NP,8,FALSE)," pts - ",VLOOKUP(R14,NP,11,FALSE)),IF(VLOOKUP(R14,NP,22,FALSE)=0,CONCATENATE(VLOOKUP(R14,NP,18,FALSE)," pts - ",VLOOKUP(R14,NP,21,FALSE)),"")))</f>
        <v>#REF!</v>
      </c>
      <c r="AB52" s="64"/>
      <c r="AC52" s="65"/>
      <c r="AD52" s="64"/>
      <c r="AE52" s="64"/>
      <c r="AF52" s="65"/>
      <c r="AG52" s="86"/>
      <c r="AH52" s="52"/>
      <c r="AI52" s="40"/>
      <c r="AJ52" s="40"/>
      <c r="AK52" s="40"/>
      <c r="AL52" s="40"/>
      <c r="AM52" s="40"/>
      <c r="AN52" s="40"/>
      <c r="AO52" s="40"/>
      <c r="AP52" s="79"/>
      <c r="AU52" s="35"/>
    </row>
    <row r="53" spans="3:47" ht="12" customHeight="1" x14ac:dyDescent="0.2">
      <c r="C53" s="69"/>
      <c r="D53" s="33"/>
      <c r="E53" s="33"/>
      <c r="F53" s="33"/>
      <c r="G53" s="33"/>
      <c r="H53" s="33"/>
      <c r="J53" s="48"/>
      <c r="K53" s="87"/>
      <c r="L53" s="49"/>
      <c r="M53" s="50"/>
      <c r="N53" s="49"/>
      <c r="O53" s="49"/>
      <c r="P53" s="50"/>
      <c r="Q53" s="40"/>
      <c r="R53" s="48"/>
      <c r="S53" s="88"/>
      <c r="T53" s="51"/>
      <c r="U53" s="33"/>
      <c r="V53" s="51"/>
      <c r="W53" s="51"/>
      <c r="X53" s="33"/>
      <c r="Y53" s="40"/>
      <c r="Z53" s="53">
        <v>12</v>
      </c>
      <c r="AA53" s="54" t="s">
        <v>26</v>
      </c>
      <c r="AB53" s="54"/>
      <c r="AC53" s="55" t="e">
        <f>IF(VLOOKUP(Z53,NP,32,FALSE)="","",IF(VLOOKUP(Z53,NP,32,FALSE)=0,"",VLOOKUP(Z53,NP,32,FALSE)))</f>
        <v>#REF!</v>
      </c>
      <c r="AD53" s="56" t="e">
        <f>IF(VLOOKUP(Z53,NP,33,FALSE)="","",IF(VLOOKUP(Z53,NP,34,FALSE)=2,"",VLOOKUP(Z53,NP,34,FALSE)))</f>
        <v>#REF!</v>
      </c>
      <c r="AE53" s="56"/>
      <c r="AF53" s="57" t="e">
        <f>IF(VLOOKUP(Z53,NP,33,FALSE)="","",IF(VLOOKUP(Z53,NP,33,FALSE)=0,"",VLOOKUP(Z53,NP,33,FALSE)))</f>
        <v>#REF!</v>
      </c>
      <c r="AG53" s="58"/>
      <c r="AH53" s="59" t="e">
        <f>IF(VLOOKUP(Z53,NP,12,FALSE)=1,VLOOKUP(Z53,NP,4,FALSE),IF(VLOOKUP(Z53,NP,22,FALSE)=1,VLOOKUP(Z53,NP,14,FALSE),""))</f>
        <v>#REF!</v>
      </c>
      <c r="AI53" s="43" t="e">
        <f>IF(AH53="","",IF(VLOOKUP(Z53,NP,12,FALSE)=1,CONCATENATE(VLOOKUP(Z53,NP,5,FALSE),"  ",VLOOKUP(Z53,NP,6,FALSE)),IF(VLOOKUP(Z53,NP,22,FALSE)=1,CONCATENATE(VLOOKUP(Z53,NP,15,FALSE),"  ",VLOOKUP(Z53,NP,16,FALSE)),"")))</f>
        <v>#REF!</v>
      </c>
      <c r="AJ53" s="43"/>
      <c r="AK53" s="43"/>
      <c r="AL53" s="43"/>
      <c r="AM53" s="43"/>
      <c r="AN53" s="43"/>
      <c r="AO53" s="43"/>
      <c r="AP53" s="34" t="s">
        <v>5</v>
      </c>
      <c r="AU53" s="35"/>
    </row>
    <row r="54" spans="3:47" ht="12" customHeight="1" x14ac:dyDescent="0.2">
      <c r="C54" s="69"/>
      <c r="D54" s="40"/>
      <c r="E54" s="45"/>
      <c r="F54" s="40"/>
      <c r="G54" s="40"/>
      <c r="H54" s="45"/>
      <c r="J54" s="40"/>
      <c r="K54" s="80"/>
      <c r="L54" s="38"/>
      <c r="M54" s="39"/>
      <c r="N54" s="38"/>
      <c r="O54" s="38"/>
      <c r="P54" s="39"/>
      <c r="R54" s="48"/>
      <c r="S54" s="89"/>
      <c r="T54" s="90"/>
      <c r="U54" s="91"/>
      <c r="V54" s="90"/>
      <c r="W54" s="90"/>
      <c r="X54" s="91"/>
      <c r="Y54" s="40"/>
      <c r="Z54" s="40"/>
      <c r="AA54" s="40"/>
      <c r="AB54" s="40"/>
      <c r="AC54" s="45"/>
      <c r="AD54" s="40"/>
      <c r="AE54" s="40"/>
      <c r="AF54" s="45"/>
      <c r="AG54" s="40"/>
      <c r="AH54" s="61"/>
      <c r="AI54" s="46" t="e">
        <f>IF(AH53="","",IF(VLOOKUP(Z53,NP,12,FALSE)=1,CONCATENATE(VLOOKUP(Z53,NP,8,FALSE)," pts - ",VLOOKUP(Z53,NP,11,FALSE)),IF(VLOOKUP(Z53,NP,22,FALSE)=1,CONCATENATE(VLOOKUP(Z53,NP,18,FALSE)," pts - ",VLOOKUP(Z53,NP,21,FALSE)),"")))</f>
        <v>#REF!</v>
      </c>
      <c r="AJ54" s="46"/>
      <c r="AK54" s="46"/>
      <c r="AL54" s="46"/>
      <c r="AM54" s="46"/>
      <c r="AN54" s="46"/>
      <c r="AO54" s="46"/>
      <c r="AP54" s="79"/>
      <c r="AU54" s="35"/>
    </row>
    <row r="55" spans="3:47" ht="12" customHeight="1" x14ac:dyDescent="0.2">
      <c r="C55" s="69"/>
      <c r="D55" s="49"/>
      <c r="E55" s="50"/>
      <c r="F55" s="49"/>
      <c r="G55" s="49"/>
      <c r="H55" s="50"/>
      <c r="I55" s="40"/>
      <c r="J55" s="48"/>
      <c r="K55" s="88"/>
      <c r="L55" s="51"/>
      <c r="M55" s="33"/>
      <c r="N55" s="51"/>
      <c r="O55" s="51"/>
      <c r="P55" s="33"/>
      <c r="R55" s="48"/>
      <c r="S55" s="92"/>
      <c r="T55" s="74"/>
      <c r="U55" s="93"/>
      <c r="V55" s="74"/>
      <c r="W55" s="74"/>
      <c r="X55" s="93"/>
      <c r="Y55" s="41">
        <v>9</v>
      </c>
      <c r="Z55" s="42" t="e">
        <f>IF(AND(VLOOKUP(R38,NP,12,FALSE)=0,VLOOKUP(R38,NP,22,FALSE)=0),"",IF(VLOOKUP(R38,NP,12,FALSE)=0,VLOOKUP(R38,NP,4,FALSE),IF(VLOOKUP(R38,NP,22,FALSE)=0,VLOOKUP(R38,NP,14,FALSE),"")))</f>
        <v>#REF!</v>
      </c>
      <c r="AA55" s="43" t="e">
        <f>IF(Z55="","",IF(VLOOKUP(R38,NP,12,FALSE)=0,CONCATENATE(VLOOKUP(R38,NP,5,FALSE),"  ",VLOOKUP(R38,NP,6,FALSE)),IF(VLOOKUP(R38,NP,22,FALSE)=0,CONCATENATE(VLOOKUP(R38,NP,15,FALSE),"  ",VLOOKUP(R38,NP,16,FALSE)),"")))</f>
        <v>#REF!</v>
      </c>
      <c r="AB55" s="43"/>
      <c r="AC55" s="44"/>
      <c r="AD55" s="43"/>
      <c r="AE55" s="43"/>
      <c r="AF55" s="44"/>
      <c r="AG55" s="43"/>
      <c r="AH55" s="62"/>
      <c r="AI55" s="46" t="e">
        <f>IF(AH53="","",CONCATENATE(IF(VLOOKUP(Z53,NP,23,FALSE)="","",IF(VLOOKUP(Z53,NP,12,FALSE)=1,VLOOKUP(Z53,NP,23,FALSE),-VLOOKUP(Z53,NP,23,FALSE))),IF(VLOOKUP(Z53,NP,24,FALSE)="","",CONCATENATE(" / ",IF(VLOOKUP(Z53,NP,12,FALSE)=1,VLOOKUP(Z53,NP,24,FALSE),-VLOOKUP(Z53,NP,24,FALSE)))),IF(VLOOKUP(Z53,NP,25,FALSE)="","",CONCATENATE(" / ",IF(VLOOKUP(Z53,NP,12,FALSE)=1,VLOOKUP(Z53,NP,25,FALSE),-VLOOKUP(Z53,NP,25,FALSE)))),IF(VLOOKUP(Z53,NP,26,FALSE)="","",CONCATENATE(" / ",IF(VLOOKUP(Z53,NP,12,FALSE)=1,VLOOKUP(Z53,NP,26,FALSE),-VLOOKUP(Z53,NP,26,FALSE)))),IF(VLOOKUP(Z53,NP,27,FALSE)="","",CONCATENATE(" / ",IF(VLOOKUP(Z53,NP,12,FALSE)=1,VLOOKUP(Z53,NP,27,FALSE),-VLOOKUP(Z53,NP,27,FALSE)))),IF(VLOOKUP(Z53,NP,28)="","",CONCATENATE(" / ",IF(VLOOKUP(Z53,NP,12)=1,VLOOKUP(Z53,NP,28),-VLOOKUP(Z53,NP,28)))),IF(VLOOKUP(Z53,NP,29)="","",CONCATENATE(" / ",IF(VLOOKUP(Z53,NP,12)=1,VLOOKUP(Z53,NP,29),-VLOOKUP(Z53,NP,29))))))</f>
        <v>#REF!</v>
      </c>
      <c r="AJ55" s="46"/>
      <c r="AK55" s="46"/>
      <c r="AL55" s="46"/>
      <c r="AM55" s="46"/>
      <c r="AN55" s="46"/>
      <c r="AO55" s="46"/>
      <c r="AP55" s="79"/>
      <c r="AU55" s="35"/>
    </row>
    <row r="56" spans="3:47" ht="12" customHeight="1" x14ac:dyDescent="0.2">
      <c r="C56" s="69"/>
      <c r="D56" s="38"/>
      <c r="E56" s="39"/>
      <c r="F56" s="38"/>
      <c r="G56" s="38"/>
      <c r="H56" s="39"/>
      <c r="J56" s="48"/>
      <c r="K56" s="94"/>
      <c r="L56" s="33"/>
      <c r="M56" s="33"/>
      <c r="N56" s="33"/>
      <c r="O56" s="33"/>
      <c r="P56" s="33"/>
      <c r="R56" s="48"/>
      <c r="S56" s="40"/>
      <c r="T56" s="40"/>
      <c r="U56" s="45"/>
      <c r="V56" s="40"/>
      <c r="W56" s="40"/>
      <c r="X56" s="45"/>
      <c r="Y56" s="40"/>
      <c r="Z56" s="40"/>
      <c r="AA56" s="64" t="e">
        <f>IF(Z55="","",IF(VLOOKUP(R38,NP,12,FALSE)=0,CONCATENATE(VLOOKUP(R38,NP,8,FALSE)," pts - ",VLOOKUP(R38,NP,11,FALSE)),IF(VLOOKUP(R38,NP,22,FALSE)=0,CONCATENATE(VLOOKUP(R38,NP,18,FALSE)," pts - ",VLOOKUP(R38,NP,21,FALSE)),"")))</f>
        <v>#REF!</v>
      </c>
      <c r="AB56" s="64"/>
      <c r="AC56" s="65"/>
      <c r="AD56" s="64"/>
      <c r="AE56" s="64"/>
      <c r="AF56" s="65"/>
      <c r="AG56" s="64"/>
      <c r="AH56" s="48"/>
      <c r="AI56" s="40"/>
      <c r="AJ56" s="40"/>
      <c r="AK56" s="40"/>
      <c r="AL56" s="40"/>
      <c r="AM56" s="40"/>
      <c r="AN56" s="40"/>
      <c r="AO56" s="40"/>
      <c r="AP56" s="79"/>
      <c r="AU56" s="35"/>
    </row>
    <row r="57" spans="3:47" ht="12" customHeight="1" x14ac:dyDescent="0.2">
      <c r="C57" s="69"/>
      <c r="D57" s="49"/>
      <c r="E57" s="50"/>
      <c r="F57" s="49"/>
      <c r="G57" s="49"/>
      <c r="H57" s="50"/>
      <c r="I57" s="40"/>
      <c r="J57" s="48"/>
      <c r="K57" s="78"/>
      <c r="L57" s="40"/>
      <c r="M57" s="45"/>
      <c r="N57" s="40"/>
      <c r="O57" s="40"/>
      <c r="P57" s="45"/>
      <c r="R57" s="48"/>
      <c r="S57" s="40"/>
      <c r="T57" s="40"/>
      <c r="U57" s="45"/>
      <c r="V57" s="40"/>
      <c r="W57" s="40"/>
      <c r="X57" s="45"/>
      <c r="Y57" s="40"/>
      <c r="Z57" s="48"/>
      <c r="AA57" s="71"/>
      <c r="AB57" s="72"/>
      <c r="AC57" s="73"/>
      <c r="AD57" s="72"/>
      <c r="AE57" s="72"/>
      <c r="AF57" s="73"/>
      <c r="AG57" s="74"/>
      <c r="AH57" s="42" t="e">
        <f>IF(AND(VLOOKUP(Z53,NP,12,FALSE)=0,VLOOKUP(Z53,NP,22,FALSE)=0),"",IF(VLOOKUP(Z53,NP,12,FALSE)=0,VLOOKUP(Z53,NP,4,FALSE),IF(VLOOKUP(Z53,NP,22,FALSE)=0,VLOOKUP(Z53,NP,14,FALSE),"")))</f>
        <v>#REF!</v>
      </c>
      <c r="AI57" s="43" t="e">
        <f>IF(AH57="","",IF(VLOOKUP(Z53,NP,12,FALSE)=0,CONCATENATE(VLOOKUP(Z53,NP,5,FALSE),"  ",VLOOKUP(Z53,NP,6,FALSE)),IF(VLOOKUP(Z53,NP,22,FALSE)=0,CONCATENATE(VLOOKUP(Z53,NP,15,FALSE),"  ",VLOOKUP(Z53,NP,16,FALSE)),"")))</f>
        <v>#REF!</v>
      </c>
      <c r="AJ57" s="43"/>
      <c r="AK57" s="43"/>
      <c r="AL57" s="43"/>
      <c r="AM57" s="43"/>
      <c r="AN57" s="43"/>
      <c r="AO57" s="43"/>
      <c r="AP57" s="34" t="s">
        <v>6</v>
      </c>
      <c r="AU57" s="35"/>
    </row>
    <row r="58" spans="3:47" ht="12" customHeight="1" x14ac:dyDescent="0.2">
      <c r="C58" s="69"/>
      <c r="D58" s="38"/>
      <c r="E58" s="39"/>
      <c r="F58" s="38"/>
      <c r="G58" s="38"/>
      <c r="H58" s="39"/>
      <c r="J58" s="48"/>
      <c r="K58" s="78"/>
      <c r="L58" s="40"/>
      <c r="M58" s="45"/>
      <c r="N58" s="40"/>
      <c r="O58" s="40"/>
      <c r="P58" s="45"/>
      <c r="R58" s="48"/>
      <c r="S58" s="40"/>
      <c r="T58" s="40"/>
      <c r="U58" s="45"/>
      <c r="V58" s="40"/>
      <c r="W58" s="40"/>
      <c r="X58" s="45"/>
      <c r="Y58" s="40"/>
      <c r="Z58" s="48"/>
      <c r="AA58" s="38"/>
      <c r="AB58" s="38"/>
      <c r="AC58" s="39"/>
      <c r="AD58" s="38"/>
      <c r="AE58" s="38"/>
      <c r="AF58" s="39"/>
      <c r="AG58" s="40"/>
      <c r="AH58" s="40"/>
      <c r="AI58" s="46" t="e">
        <f>IF(AH57="","",IF(VLOOKUP(Z53,NP,12,FALSE)=0,CONCATENATE(VLOOKUP(Z53,NP,8,FALSE)," pts - ",VLOOKUP(Z53,NP,11,FALSE)),IF(VLOOKUP(Z53,NP,22,FALSE)=0,CONCATENATE(VLOOKUP(Z53,NP,18,FALSE)," pts - ",VLOOKUP(Z53,NP,21,FALSE)),"")))</f>
        <v>#REF!</v>
      </c>
      <c r="AJ58" s="46"/>
      <c r="AK58" s="46"/>
      <c r="AL58" s="46"/>
      <c r="AM58" s="46"/>
      <c r="AN58" s="46"/>
      <c r="AO58" s="46"/>
      <c r="AP58" s="79"/>
      <c r="AU58" s="35"/>
    </row>
    <row r="59" spans="3:47" ht="12" customHeight="1" x14ac:dyDescent="0.2">
      <c r="C59" s="69"/>
      <c r="D59" s="33"/>
      <c r="E59" s="33"/>
      <c r="F59" s="33"/>
      <c r="G59" s="33"/>
      <c r="H59" s="33"/>
      <c r="J59" s="48"/>
      <c r="K59" s="87"/>
      <c r="L59" s="49"/>
      <c r="M59" s="50"/>
      <c r="N59" s="49"/>
      <c r="O59" s="49"/>
      <c r="P59" s="50"/>
      <c r="Q59" s="40"/>
      <c r="R59" s="48"/>
      <c r="S59" s="40"/>
      <c r="T59" s="51"/>
      <c r="U59" s="33"/>
      <c r="V59" s="51"/>
      <c r="W59" s="51"/>
      <c r="X59" s="33"/>
      <c r="Y59" s="40"/>
      <c r="Z59" s="48"/>
      <c r="AU59" s="35"/>
    </row>
    <row r="60" spans="3:47" ht="12" customHeight="1" x14ac:dyDescent="0.2">
      <c r="C60" s="69"/>
      <c r="D60" s="40"/>
      <c r="E60" s="45"/>
      <c r="F60" s="40"/>
      <c r="G60" s="40"/>
      <c r="H60" s="45"/>
      <c r="J60" s="48"/>
      <c r="K60" s="80"/>
      <c r="L60" s="38"/>
      <c r="M60" s="39"/>
      <c r="N60" s="38"/>
      <c r="O60" s="38"/>
      <c r="P60" s="39"/>
      <c r="Q60" s="40"/>
      <c r="R60" s="75"/>
      <c r="S60" s="76"/>
      <c r="T60" s="76"/>
      <c r="U60" s="76"/>
      <c r="V60" s="76"/>
      <c r="W60" s="76"/>
      <c r="X60" s="76"/>
      <c r="Y60" s="77"/>
      <c r="Z60" s="75"/>
      <c r="AA60" s="76"/>
      <c r="AB60" s="76"/>
      <c r="AC60" s="76"/>
      <c r="AD60" s="76"/>
      <c r="AE60" s="76"/>
      <c r="AF60" s="76"/>
      <c r="AG60" s="77"/>
      <c r="AU60" s="35"/>
    </row>
    <row r="61" spans="3:47" ht="12" customHeight="1" x14ac:dyDescent="0.25">
      <c r="C61" s="69"/>
      <c r="D61" s="40"/>
      <c r="E61" s="45"/>
      <c r="F61" s="40"/>
      <c r="G61" s="40"/>
      <c r="H61" s="45"/>
      <c r="J61" s="48"/>
      <c r="K61" s="80"/>
      <c r="L61" s="38"/>
      <c r="M61" s="39"/>
      <c r="N61" s="38"/>
      <c r="O61" s="38"/>
      <c r="P61" s="39"/>
      <c r="Q61" s="40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U61" s="35"/>
    </row>
    <row r="62" spans="3:47" ht="12" customHeight="1" x14ac:dyDescent="0.2">
      <c r="C62" s="69"/>
      <c r="D62" s="38"/>
      <c r="E62" s="39"/>
      <c r="F62" s="38"/>
      <c r="G62" s="38"/>
      <c r="H62" s="39"/>
      <c r="K62" s="78"/>
      <c r="L62" s="40"/>
      <c r="M62" s="45"/>
      <c r="N62" s="40"/>
      <c r="O62" s="40"/>
      <c r="P62" s="45"/>
      <c r="Q62" s="40"/>
      <c r="R62" s="36" t="s">
        <v>7</v>
      </c>
      <c r="S62" s="36"/>
      <c r="T62" s="36"/>
      <c r="U62" s="36"/>
      <c r="V62" s="36"/>
      <c r="W62" s="36"/>
      <c r="X62" s="36"/>
      <c r="Y62" s="36"/>
      <c r="Z62" s="36" t="s">
        <v>8</v>
      </c>
      <c r="AA62" s="36"/>
      <c r="AB62" s="36"/>
      <c r="AC62" s="36"/>
      <c r="AD62" s="36"/>
      <c r="AE62" s="36"/>
      <c r="AF62" s="36"/>
      <c r="AG62" s="36"/>
      <c r="AH62" s="40"/>
      <c r="AI62" s="40"/>
      <c r="AJ62" s="40"/>
      <c r="AK62" s="40"/>
      <c r="AL62" s="40"/>
      <c r="AM62" s="40"/>
      <c r="AN62" s="40"/>
      <c r="AO62" s="40"/>
      <c r="AP62" s="79"/>
      <c r="AQ62" s="40"/>
      <c r="AR62" s="40"/>
      <c r="AS62" s="40"/>
      <c r="AT62" s="40"/>
      <c r="AU62" s="79"/>
    </row>
    <row r="63" spans="3:47" ht="12" customHeight="1" x14ac:dyDescent="0.25">
      <c r="C63" s="69"/>
      <c r="D63" s="49"/>
      <c r="E63" s="50"/>
      <c r="F63" s="49"/>
      <c r="G63" s="49"/>
      <c r="H63" s="50"/>
      <c r="I63" s="40"/>
      <c r="K63" s="96"/>
      <c r="L63" s="97"/>
      <c r="M63" s="98"/>
      <c r="N63" s="97"/>
      <c r="O63" s="97"/>
      <c r="P63" s="98"/>
      <c r="Q63" s="97"/>
      <c r="R63" s="48"/>
      <c r="S63" s="33"/>
      <c r="T63" s="33"/>
      <c r="U63" s="33"/>
      <c r="V63" s="33"/>
      <c r="W63" s="33"/>
      <c r="X63" s="33"/>
      <c r="Y63" s="97"/>
      <c r="Z63" s="99"/>
      <c r="AA63" s="97"/>
      <c r="AB63" s="97"/>
      <c r="AC63" s="98"/>
      <c r="AD63" s="97"/>
      <c r="AE63" s="97"/>
      <c r="AF63" s="98"/>
      <c r="AG63" s="97"/>
      <c r="AH63" s="99"/>
      <c r="AI63" s="97"/>
      <c r="AJ63" s="97"/>
      <c r="AK63" s="97"/>
      <c r="AL63" s="97"/>
      <c r="AM63" s="97"/>
      <c r="AN63" s="97"/>
      <c r="AO63" s="97"/>
      <c r="AP63" s="79"/>
      <c r="AQ63" s="40"/>
      <c r="AR63" s="40"/>
      <c r="AS63" s="40"/>
      <c r="AT63" s="40"/>
      <c r="AU63" s="79"/>
    </row>
    <row r="64" spans="3:47" ht="12" customHeight="1" x14ac:dyDescent="0.25">
      <c r="C64" s="69"/>
      <c r="D64" s="38"/>
      <c r="E64" s="39"/>
      <c r="F64" s="38"/>
      <c r="G64" s="38"/>
      <c r="H64" s="39"/>
      <c r="K64" s="100"/>
      <c r="L64" s="101"/>
      <c r="M64" s="102"/>
      <c r="N64" s="101"/>
      <c r="O64" s="101"/>
      <c r="P64" s="102"/>
      <c r="Q64" s="41">
        <v>4</v>
      </c>
      <c r="R64" s="42" t="e">
        <f>IF(AND(VLOOKUP(J8,NP,12,FALSE)=0,VLOOKUP(J8,NP,22,FALSE)=0),"",IF(VLOOKUP(J8,NP,12,FALSE)=0,VLOOKUP(J8,NP,4,FALSE),IF(VLOOKUP(J8,NP,22,FALSE)=0,VLOOKUP(J8,NP,14,FALSE),"")))</f>
        <v>#REF!</v>
      </c>
      <c r="S64" s="43" t="e">
        <f>IF(R64="","",IF(VLOOKUP(J8,NP,12,FALSE)=0,CONCATENATE(VLOOKUP(J8,NP,5,FALSE),"  ",VLOOKUP(J8,NP,6,FALSE)),IF(VLOOKUP(J8,NP,22,FALSE)=0,CONCATENATE(VLOOKUP(J8,NP,15,FALSE),"  ",VLOOKUP(J8,NP,16,FALSE)),"")))</f>
        <v>#REF!</v>
      </c>
      <c r="T64" s="43"/>
      <c r="U64" s="44"/>
      <c r="V64" s="43"/>
      <c r="W64" s="43"/>
      <c r="X64" s="44"/>
      <c r="Y64" s="43"/>
      <c r="Z64" s="48"/>
      <c r="AA64" s="40"/>
      <c r="AB64" s="40"/>
      <c r="AC64" s="45"/>
      <c r="AD64" s="40"/>
      <c r="AE64" s="40"/>
      <c r="AF64" s="45"/>
      <c r="AG64" s="40"/>
      <c r="AH64" s="48"/>
      <c r="AI64" s="40"/>
      <c r="AJ64" s="40"/>
      <c r="AK64" s="40"/>
      <c r="AL64" s="40"/>
      <c r="AM64" s="40"/>
      <c r="AN64" s="40"/>
      <c r="AO64" s="40"/>
      <c r="AP64" s="79"/>
      <c r="AQ64" s="40"/>
      <c r="AR64" s="40"/>
      <c r="AS64" s="40"/>
      <c r="AT64" s="40"/>
      <c r="AU64" s="79"/>
    </row>
    <row r="65" spans="2:47" ht="12" customHeight="1" x14ac:dyDescent="0.25">
      <c r="C65" s="69"/>
      <c r="D65" s="33"/>
      <c r="E65" s="33"/>
      <c r="F65" s="33"/>
      <c r="G65" s="33"/>
      <c r="H65" s="33"/>
      <c r="J65" s="48"/>
      <c r="K65" s="96"/>
      <c r="L65" s="97"/>
      <c r="M65" s="98"/>
      <c r="N65" s="97"/>
      <c r="O65" s="97"/>
      <c r="P65" s="98"/>
      <c r="Q65" s="97"/>
      <c r="R65" s="40"/>
      <c r="S65" s="64" t="e">
        <f>IF(R64="","",IF(VLOOKUP(J8,NP,12,FALSE)=0,CONCATENATE(VLOOKUP(J8,NP,8,FALSE)," pts - ",VLOOKUP(J8,NP,11,FALSE)),IF(VLOOKUP(J8,NP,22,FALSE)=0,CONCATENATE(VLOOKUP(J8,NP,18,FALSE)," pts - ",VLOOKUP(J8,NP,21,FALSE)),"")))</f>
        <v>#REF!</v>
      </c>
      <c r="T65" s="64"/>
      <c r="U65" s="65"/>
      <c r="V65" s="64"/>
      <c r="W65" s="64"/>
      <c r="X65" s="65"/>
      <c r="Y65" s="86"/>
      <c r="Z65" s="52">
        <v>5</v>
      </c>
      <c r="AA65" s="1"/>
      <c r="AB65" s="4"/>
      <c r="AC65" s="21"/>
      <c r="AD65" s="4"/>
      <c r="AE65" s="4"/>
      <c r="AF65" s="21"/>
      <c r="AG65" s="60"/>
      <c r="AH65" s="48"/>
      <c r="AI65" s="40"/>
      <c r="AJ65" s="40"/>
      <c r="AK65" s="40"/>
      <c r="AL65" s="40"/>
      <c r="AM65" s="40"/>
      <c r="AN65" s="40"/>
      <c r="AO65" s="40"/>
      <c r="AP65" s="79"/>
      <c r="AQ65" s="40"/>
      <c r="AR65" s="40"/>
      <c r="AS65" s="40"/>
      <c r="AT65" s="40"/>
      <c r="AU65" s="79"/>
    </row>
    <row r="66" spans="2:47" ht="12" customHeight="1" x14ac:dyDescent="0.25">
      <c r="C66" s="69"/>
      <c r="D66" s="40"/>
      <c r="E66" s="45"/>
      <c r="F66" s="40"/>
      <c r="G66" s="40"/>
      <c r="H66" s="45"/>
      <c r="J66" s="40"/>
      <c r="K66" s="96"/>
      <c r="L66" s="97"/>
      <c r="M66" s="98"/>
      <c r="N66" s="97"/>
      <c r="O66" s="97"/>
      <c r="P66" s="98"/>
      <c r="Q66" s="97"/>
      <c r="R66" s="53">
        <v>13</v>
      </c>
      <c r="S66" s="54" t="s">
        <v>26</v>
      </c>
      <c r="T66" s="54"/>
      <c r="U66" s="55" t="e">
        <f>IF(VLOOKUP(R66,NP,32,FALSE)="","",IF(VLOOKUP(R66,NP,32,FALSE)=0,"",VLOOKUP(R66,NP,32,FALSE)))</f>
        <v>#REF!</v>
      </c>
      <c r="V66" s="56" t="e">
        <f>IF(VLOOKUP(R66,NP,33,FALSE)="","",IF(VLOOKUP(R66,NP,34,FALSE)=2,"",VLOOKUP(R66,NP,34,FALSE)))</f>
        <v>#REF!</v>
      </c>
      <c r="W66" s="56"/>
      <c r="X66" s="57" t="e">
        <f>IF(VLOOKUP(R66,NP,33,FALSE)="","",IF(VLOOKUP(R66,NP,33,FALSE)=0,"",VLOOKUP(R66,NP,33,FALSE)))</f>
        <v>#REF!</v>
      </c>
      <c r="Y66" s="58"/>
      <c r="Z66" s="59" t="e">
        <f>IF(VLOOKUP(Z69,NP,4,FALSE)=0,"",VLOOKUP(Z69,NP,4,FALSE))</f>
        <v>#REF!</v>
      </c>
      <c r="AA66" s="43" t="e">
        <f>IF(Z66="","",CONCATENATE(VLOOKUP(Z69,NP,5,FALSE),"  ",VLOOKUP(Z69,NP,6,FALSE)))</f>
        <v>#REF!</v>
      </c>
      <c r="AB66" s="43"/>
      <c r="AC66" s="44"/>
      <c r="AD66" s="43"/>
      <c r="AE66" s="43"/>
      <c r="AF66" s="44"/>
      <c r="AG66" s="43"/>
      <c r="AH66" s="48"/>
      <c r="AI66" s="40"/>
      <c r="AJ66" s="40"/>
      <c r="AK66" s="40"/>
      <c r="AL66" s="40"/>
      <c r="AM66" s="40"/>
      <c r="AN66" s="40"/>
      <c r="AO66" s="40"/>
      <c r="AP66" s="79"/>
      <c r="AQ66" s="40"/>
      <c r="AR66" s="40"/>
      <c r="AS66" s="40"/>
      <c r="AT66" s="40"/>
      <c r="AU66" s="79"/>
    </row>
    <row r="67" spans="2:47" ht="12" customHeight="1" x14ac:dyDescent="0.25">
      <c r="C67" s="69"/>
      <c r="D67" s="49"/>
      <c r="E67" s="50"/>
      <c r="F67" s="49"/>
      <c r="G67" s="49"/>
      <c r="H67" s="50"/>
      <c r="I67" s="40"/>
      <c r="J67" s="48"/>
      <c r="K67" s="96"/>
      <c r="L67" s="97"/>
      <c r="M67" s="98"/>
      <c r="N67" s="97"/>
      <c r="O67" s="97"/>
      <c r="P67" s="98"/>
      <c r="Q67" s="97"/>
      <c r="R67" s="40"/>
      <c r="S67" s="40"/>
      <c r="T67" s="40"/>
      <c r="U67" s="45"/>
      <c r="V67" s="40"/>
      <c r="W67" s="40"/>
      <c r="X67" s="45"/>
      <c r="Y67" s="40"/>
      <c r="Z67" s="61"/>
      <c r="AA67" s="64" t="e">
        <f>IF(Z66="","",CONCATENATE(VLOOKUP(Z69,NP,8,FALSE)," pts - ",VLOOKUP(Z69,NP,11,FALSE)))</f>
        <v>#REF!</v>
      </c>
      <c r="AB67" s="64"/>
      <c r="AC67" s="65"/>
      <c r="AD67" s="64"/>
      <c r="AE67" s="64"/>
      <c r="AF67" s="65"/>
      <c r="AG67" s="86"/>
      <c r="AH67" s="62"/>
      <c r="AI67" s="40"/>
      <c r="AJ67" s="40"/>
      <c r="AK67" s="40"/>
      <c r="AL67" s="40"/>
      <c r="AM67" s="40"/>
      <c r="AN67" s="40"/>
      <c r="AO67" s="40"/>
      <c r="AP67" s="103"/>
      <c r="AQ67" s="40"/>
      <c r="AR67" s="40"/>
      <c r="AS67" s="40"/>
      <c r="AT67" s="40"/>
      <c r="AU67" s="79"/>
    </row>
    <row r="68" spans="2:47" ht="12" customHeight="1" x14ac:dyDescent="0.25">
      <c r="C68" s="69"/>
      <c r="D68" s="38"/>
      <c r="E68" s="39"/>
      <c r="F68" s="38"/>
      <c r="G68" s="38"/>
      <c r="H68" s="39"/>
      <c r="J68" s="48"/>
      <c r="K68" s="100"/>
      <c r="L68" s="101"/>
      <c r="M68" s="102"/>
      <c r="N68" s="101"/>
      <c r="O68" s="101"/>
      <c r="P68" s="102"/>
      <c r="Q68" s="41">
        <v>5</v>
      </c>
      <c r="R68" s="42" t="e">
        <f>IF(AND(VLOOKUP(J20,NP,12,FALSE)=0,VLOOKUP(J20,NP,22,FALSE)=0),"",IF(VLOOKUP(J20,NP,12,FALSE)=0,VLOOKUP(J20,NP,4,FALSE),IF(VLOOKUP(J20,NP,22,FALSE)=0,VLOOKUP(J20,NP,14,FALSE),"")))</f>
        <v>#REF!</v>
      </c>
      <c r="S68" s="43" t="e">
        <f>IF(R68="","",IF(VLOOKUP(J20,NP,12,FALSE)=0,CONCATENATE(VLOOKUP(J20,NP,5,FALSE),"  ",VLOOKUP(J20,NP,6,FALSE)),IF(VLOOKUP(J20,NP,22,FALSE)=0,CONCATENATE(VLOOKUP(J20,NP,15,FALSE),"  ",VLOOKUP(J20,NP,16,FALSE)),"")))</f>
        <v>#REF!</v>
      </c>
      <c r="T68" s="43"/>
      <c r="U68" s="44"/>
      <c r="V68" s="43"/>
      <c r="W68" s="43"/>
      <c r="X68" s="44"/>
      <c r="Y68" s="43"/>
      <c r="Z68" s="62"/>
      <c r="AA68" s="46" t="e">
        <f>IF(Z66="","",CONCATENATE(IF(VLOOKUP(R66,NP,23,FALSE)="","",IF(VLOOKUP(R66,NP,12,FALSE)=1,VLOOKUP(R66,NP,23,FALSE),-VLOOKUP(R66,NP,23,FALSE))),IF(VLOOKUP(R66,NP,24,FALSE)="","",CONCATENATE(" / ",IF(VLOOKUP(R66,NP,12,FALSE)=1,VLOOKUP(R66,NP,24,FALSE),-VLOOKUP(R66,NP,24,FALSE)))),IF(VLOOKUP(R66,NP,25,FALSE)="","",CONCATENATE(" / ",IF(VLOOKUP(R66,NP,12,FALSE)=1,VLOOKUP(R66,NP,25,FALSE),-VLOOKUP(R66,NP,25,FALSE)))),IF(VLOOKUP(R66,NP,26,FALSE)="","",CONCATENATE(" / ",IF(VLOOKUP(R66,NP,12,FALSE)=1,VLOOKUP(R66,NP,26,FALSE),-VLOOKUP(R66,NP,26,FALSE)))),IF(VLOOKUP(R66,NP,27,FALSE)="","",CONCATENATE(" / ",IF(VLOOKUP(R66,NP,12,FALSE)=1,VLOOKUP(R66,NP,27,FALSE),-VLOOKUP(R66,NP,27,FALSE)))),IF(VLOOKUP(R66,NP,28)="","",CONCATENATE(" / ",IF(VLOOKUP(R66,NP,12)=1,VLOOKUP(R66,NP,28),-VLOOKUP(R66,NP,28)))),IF(VLOOKUP(R66,NP,29)="","",CONCATENATE(" / ",IF(VLOOKUP(R66,NP,12)=1,VLOOKUP(R66,NP,29),-VLOOKUP(R66,NP,29))))))</f>
        <v>#REF!</v>
      </c>
      <c r="AB68" s="46"/>
      <c r="AC68" s="36"/>
      <c r="AD68" s="46"/>
      <c r="AE68" s="46"/>
      <c r="AF68" s="36"/>
      <c r="AG68" s="104"/>
      <c r="AH68" s="62"/>
      <c r="AI68" s="40"/>
      <c r="AJ68" s="40"/>
      <c r="AK68" s="40"/>
      <c r="AL68" s="40"/>
      <c r="AM68" s="40"/>
      <c r="AN68" s="40"/>
      <c r="AO68" s="40"/>
      <c r="AP68" s="103"/>
      <c r="AQ68" s="40"/>
      <c r="AR68" s="40"/>
      <c r="AS68" s="40"/>
      <c r="AT68" s="40"/>
      <c r="AU68" s="79"/>
    </row>
    <row r="69" spans="2:47" ht="12" customHeight="1" x14ac:dyDescent="0.25">
      <c r="C69" s="69"/>
      <c r="D69" s="49"/>
      <c r="E69" s="50"/>
      <c r="F69" s="49"/>
      <c r="G69" s="49"/>
      <c r="H69" s="50"/>
      <c r="I69" s="40"/>
      <c r="J69" s="48"/>
      <c r="K69" s="96"/>
      <c r="L69" s="97"/>
      <c r="M69" s="98"/>
      <c r="N69" s="97"/>
      <c r="O69" s="97"/>
      <c r="P69" s="98"/>
      <c r="Q69" s="97"/>
      <c r="R69" s="40"/>
      <c r="S69" s="64" t="e">
        <f>IF(R68="","",IF(VLOOKUP(J20,NP,12,FALSE)=0,CONCATENATE(VLOOKUP(J20,NP,8,FALSE)," pts - ",VLOOKUP(J20,NP,11,FALSE)),IF(VLOOKUP(J20,NP,22,FALSE)=0,CONCATENATE(VLOOKUP(J20,NP,18,FALSE)," pts - ",VLOOKUP(J20,NP,21,FALSE)),"")))</f>
        <v>#REF!</v>
      </c>
      <c r="T69" s="64"/>
      <c r="U69" s="65"/>
      <c r="V69" s="64"/>
      <c r="W69" s="64"/>
      <c r="X69" s="65"/>
      <c r="Y69" s="64"/>
      <c r="Z69" s="53">
        <v>15</v>
      </c>
      <c r="AA69" s="54" t="s">
        <v>26</v>
      </c>
      <c r="AB69" s="54"/>
      <c r="AC69" s="55" t="e">
        <f>IF(VLOOKUP(Z69,NP,32,FALSE)="","",IF(VLOOKUP(Z69,NP,32,FALSE)=0,"",VLOOKUP(Z69,NP,32,FALSE)))</f>
        <v>#REF!</v>
      </c>
      <c r="AD69" s="56" t="e">
        <f>IF(VLOOKUP(Z69,NP,33,FALSE)="","",IF(VLOOKUP(Z69,NP,34,FALSE)=2,"",VLOOKUP(Z69,NP,34,FALSE)))</f>
        <v>#REF!</v>
      </c>
      <c r="AE69" s="56"/>
      <c r="AF69" s="57" t="e">
        <f>IF(VLOOKUP(Z69,NP,33,FALSE)="","",IF(VLOOKUP(Z69,NP,33,FALSE)=0,"",VLOOKUP(Z69,NP,33,FALSE)))</f>
        <v>#REF!</v>
      </c>
      <c r="AG69" s="58"/>
      <c r="AH69" s="59" t="e">
        <f>IF(VLOOKUP(Z69,NP,12,FALSE)=1,VLOOKUP(Z69,NP,4,FALSE),IF(VLOOKUP(Z69,NP,22,FALSE)=1,VLOOKUP(Z69,NP,14,FALSE),""))</f>
        <v>#REF!</v>
      </c>
      <c r="AI69" s="43" t="e">
        <f>IF(AH69="","",IF(VLOOKUP(Z69,NP,12,FALSE)=1,CONCATENATE(VLOOKUP(Z69,NP,5,FALSE),"  ",VLOOKUP(Z69,NP,6,FALSE)),IF(VLOOKUP(Z69,NP,22,FALSE)=1,CONCATENATE(VLOOKUP(Z69,NP,15,FALSE),"  ",VLOOKUP(Z69,NP,16,FALSE)),"")))</f>
        <v>#REF!</v>
      </c>
      <c r="AJ69" s="43"/>
      <c r="AK69" s="43"/>
      <c r="AL69" s="43"/>
      <c r="AM69" s="43"/>
      <c r="AN69" s="43"/>
      <c r="AO69" s="43"/>
      <c r="AP69" s="34" t="s">
        <v>9</v>
      </c>
      <c r="AQ69" s="40"/>
      <c r="AR69" s="40"/>
      <c r="AS69" s="40"/>
      <c r="AT69" s="40"/>
      <c r="AU69" s="79"/>
    </row>
    <row r="70" spans="2:47" ht="12" customHeight="1" x14ac:dyDescent="0.25">
      <c r="C70" s="69"/>
      <c r="D70" s="38"/>
      <c r="E70" s="39"/>
      <c r="F70" s="38"/>
      <c r="G70" s="38"/>
      <c r="H70" s="39"/>
      <c r="J70" s="48"/>
      <c r="K70" s="100"/>
      <c r="L70" s="101"/>
      <c r="M70" s="102"/>
      <c r="N70" s="101"/>
      <c r="O70" s="101"/>
      <c r="P70" s="102"/>
      <c r="Q70" s="41">
        <v>12</v>
      </c>
      <c r="R70" s="42" t="e">
        <f>IF(AND(VLOOKUP(J32,NP,12,FALSE)=0,VLOOKUP(J32,NP,22,FALSE)=0),"",IF(VLOOKUP(J32,NP,12,FALSE)=0,VLOOKUP(J32,NP,4,FALSE),IF(VLOOKUP(J32,NP,22,FALSE)=0,VLOOKUP(J32,NP,14,FALSE),"")))</f>
        <v>#REF!</v>
      </c>
      <c r="S70" s="43" t="e">
        <f>IF(R70="","",IF(VLOOKUP(J32,NP,12,FALSE)=0,CONCATENATE(VLOOKUP(J32,NP,5,FALSE),"  ",VLOOKUP(J32,NP,6,FALSE)),IF(VLOOKUP(J32,NP,22,FALSE)=0,CONCATENATE(VLOOKUP(J32,NP,15,FALSE),"  ",VLOOKUP(J32,NP,16,FALSE)),"")))</f>
        <v>#REF!</v>
      </c>
      <c r="T70" s="43"/>
      <c r="U70" s="44"/>
      <c r="V70" s="43"/>
      <c r="W70" s="43"/>
      <c r="X70" s="44"/>
      <c r="Y70" s="43"/>
      <c r="Z70" s="48"/>
      <c r="AA70" s="40"/>
      <c r="AB70" s="40"/>
      <c r="AC70" s="45"/>
      <c r="AD70" s="40"/>
      <c r="AE70" s="40"/>
      <c r="AF70" s="45"/>
      <c r="AG70" s="40"/>
      <c r="AH70" s="61"/>
      <c r="AI70" s="46" t="e">
        <f>IF(AH69="","",IF(VLOOKUP(Z69,NP,12,FALSE)=1,CONCATENATE(VLOOKUP(Z69,NP,8,FALSE)," pts - ",VLOOKUP(Z69,NP,11,FALSE)),IF(VLOOKUP(Z69,NP,22,FALSE)=1,CONCATENATE(VLOOKUP(Z69,NP,18,FALSE)," pts - ",VLOOKUP(Z69,NP,21,FALSE)),"")))</f>
        <v>#REF!</v>
      </c>
      <c r="AJ70" s="46"/>
      <c r="AK70" s="46"/>
      <c r="AL70" s="46"/>
      <c r="AM70" s="46"/>
      <c r="AN70" s="46"/>
      <c r="AO70" s="46"/>
      <c r="AP70" s="103"/>
      <c r="AQ70" s="40"/>
      <c r="AR70" s="40"/>
      <c r="AS70" s="40"/>
      <c r="AT70" s="40"/>
      <c r="AU70" s="79"/>
    </row>
    <row r="71" spans="2:47" ht="12" customHeight="1" x14ac:dyDescent="0.25">
      <c r="C71" s="69"/>
      <c r="D71" s="33"/>
      <c r="E71" s="33"/>
      <c r="F71" s="33"/>
      <c r="G71" s="33"/>
      <c r="H71" s="33"/>
      <c r="J71" s="48"/>
      <c r="K71" s="96"/>
      <c r="L71" s="97"/>
      <c r="M71" s="98"/>
      <c r="N71" s="97"/>
      <c r="O71" s="97"/>
      <c r="P71" s="98"/>
      <c r="Q71" s="97"/>
      <c r="R71" s="40"/>
      <c r="S71" s="64" t="e">
        <f>IF(R70="","",IF(VLOOKUP(J32,NP,12,FALSE)=0,CONCATENATE(VLOOKUP(J32,NP,8,FALSE)," pts - ",VLOOKUP(J32,NP,11,FALSE)),IF(VLOOKUP(J32,NP,22,FALSE)=0,CONCATENATE(VLOOKUP(J32,NP,18,FALSE)," pts - ",VLOOKUP(J32,NP,21,FALSE)),"")))</f>
        <v>#REF!</v>
      </c>
      <c r="T71" s="64"/>
      <c r="U71" s="65"/>
      <c r="V71" s="64"/>
      <c r="W71" s="64"/>
      <c r="X71" s="65"/>
      <c r="Y71" s="86"/>
      <c r="Z71" s="5"/>
      <c r="AA71" s="1"/>
      <c r="AB71" s="4"/>
      <c r="AC71" s="21"/>
      <c r="AD71" s="4"/>
      <c r="AE71" s="4"/>
      <c r="AF71" s="21"/>
      <c r="AG71" s="60"/>
      <c r="AH71" s="62"/>
      <c r="AI71" s="46" t="e">
        <f>IF(AH69="","",CONCATENATE(IF(VLOOKUP(Z69,NP,23,FALSE)="","",IF(VLOOKUP(Z69,NP,12,FALSE)=1,VLOOKUP(Z69,NP,23,FALSE),-VLOOKUP(Z69,NP,23,FALSE))),IF(VLOOKUP(Z69,NP,24,FALSE)="","",CONCATENATE(" / ",IF(VLOOKUP(Z69,NP,12,FALSE)=1,VLOOKUP(Z69,NP,24,FALSE),-VLOOKUP(Z69,NP,24,FALSE)))),IF(VLOOKUP(Z69,NP,25,FALSE)="","",CONCATENATE(" / ",IF(VLOOKUP(Z69,NP,12,FALSE)=1,VLOOKUP(Z69,NP,25,FALSE),-VLOOKUP(Z69,NP,25,FALSE)))),IF(VLOOKUP(Z69,NP,26,FALSE)="","",CONCATENATE(" / ",IF(VLOOKUP(Z69,NP,12,FALSE)=1,VLOOKUP(Z69,NP,26,FALSE),-VLOOKUP(Z69,NP,26,FALSE)))),IF(VLOOKUP(Z69,NP,27,FALSE)="","",CONCATENATE(" / ",IF(VLOOKUP(Z69,NP,12,FALSE)=1,VLOOKUP(Z69,NP,27,FALSE),-VLOOKUP(Z69,NP,27,FALSE)))),IF(VLOOKUP(Z69,NP,28)="","",CONCATENATE(" / ",IF(VLOOKUP(Z69,NP,12)=1,VLOOKUP(Z69,NP,28),-VLOOKUP(Z69,NP,28)))),IF(VLOOKUP(Z69,NP,29)="","",CONCATENATE(" / ",IF(VLOOKUP(Z69,NP,12)=1,VLOOKUP(Z69,NP,29),-VLOOKUP(Z69,NP,29))))))</f>
        <v>#REF!</v>
      </c>
      <c r="AJ71" s="46"/>
      <c r="AK71" s="46"/>
      <c r="AL71" s="46"/>
      <c r="AM71" s="46"/>
      <c r="AN71" s="46"/>
      <c r="AO71" s="46"/>
      <c r="AP71" s="103"/>
      <c r="AQ71" s="40"/>
      <c r="AR71" s="40"/>
      <c r="AS71" s="40"/>
      <c r="AT71" s="40"/>
      <c r="AU71" s="79"/>
    </row>
    <row r="72" spans="2:47" ht="12" customHeight="1" x14ac:dyDescent="0.25">
      <c r="C72" s="69"/>
      <c r="D72" s="40"/>
      <c r="E72" s="45"/>
      <c r="F72" s="40"/>
      <c r="G72" s="40"/>
      <c r="H72" s="45"/>
      <c r="J72" s="48"/>
      <c r="K72" s="96"/>
      <c r="L72" s="97"/>
      <c r="M72" s="98"/>
      <c r="N72" s="97"/>
      <c r="O72" s="97"/>
      <c r="P72" s="98"/>
      <c r="Q72" s="97"/>
      <c r="R72" s="53">
        <v>14</v>
      </c>
      <c r="S72" s="54" t="s">
        <v>26</v>
      </c>
      <c r="T72" s="54"/>
      <c r="U72" s="55" t="e">
        <f>IF(VLOOKUP(R72,NP,32,FALSE)="","",IF(VLOOKUP(R72,NP,32,FALSE)=0,"",VLOOKUP(R72,NP,32,FALSE)))</f>
        <v>#REF!</v>
      </c>
      <c r="V72" s="56" t="e">
        <f>IF(VLOOKUP(R72,NP,33,FALSE)="","",IF(VLOOKUP(R72,NP,34,FALSE)=2,"",VLOOKUP(R72,NP,34,FALSE)))</f>
        <v>#REF!</v>
      </c>
      <c r="W72" s="56"/>
      <c r="X72" s="57" t="e">
        <f>IF(VLOOKUP(R72,NP,33,FALSE)="","",IF(VLOOKUP(R72,NP,33,FALSE)=0,"",VLOOKUP(R72,NP,33,FALSE)))</f>
        <v>#REF!</v>
      </c>
      <c r="Y72" s="58"/>
      <c r="Z72" s="59" t="e">
        <f>IF(VLOOKUP(Z69,NP,14,FALSE)=0,"",VLOOKUP(Z69,NP,14,FALSE))</f>
        <v>#REF!</v>
      </c>
      <c r="AA72" s="43" t="e">
        <f>IF(Z72="","",CONCATENATE(VLOOKUP(Z69,NP,15,FALSE),"  ",VLOOKUP(Z69,NP,16,FALSE)))</f>
        <v>#REF!</v>
      </c>
      <c r="AB72" s="43"/>
      <c r="AC72" s="44"/>
      <c r="AD72" s="43"/>
      <c r="AE72" s="43"/>
      <c r="AF72" s="44"/>
      <c r="AG72" s="43"/>
      <c r="AH72" s="62"/>
      <c r="AI72" s="40"/>
      <c r="AJ72" s="40"/>
      <c r="AK72" s="40"/>
      <c r="AL72" s="40"/>
      <c r="AM72" s="40"/>
      <c r="AN72" s="40"/>
      <c r="AO72" s="40"/>
      <c r="AP72" s="103"/>
      <c r="AQ72" s="40"/>
      <c r="AR72" s="40"/>
      <c r="AS72" s="40"/>
      <c r="AT72" s="40"/>
      <c r="AU72" s="79"/>
    </row>
    <row r="73" spans="2:47" ht="12" customHeight="1" x14ac:dyDescent="0.25">
      <c r="C73" s="69"/>
      <c r="D73" s="49"/>
      <c r="E73" s="50"/>
      <c r="F73" s="49"/>
      <c r="G73" s="49"/>
      <c r="H73" s="50"/>
      <c r="I73" s="40"/>
      <c r="K73" s="96"/>
      <c r="L73" s="97"/>
      <c r="M73" s="98"/>
      <c r="N73" s="97"/>
      <c r="O73" s="97"/>
      <c r="P73" s="98"/>
      <c r="Q73" s="97"/>
      <c r="R73" s="40"/>
      <c r="S73" s="40"/>
      <c r="T73" s="40"/>
      <c r="U73" s="45"/>
      <c r="V73" s="40"/>
      <c r="W73" s="40"/>
      <c r="X73" s="45"/>
      <c r="Y73" s="40"/>
      <c r="Z73" s="52">
        <v>12</v>
      </c>
      <c r="AA73" s="64" t="e">
        <f>IF(Z72="","",CONCATENATE(VLOOKUP(Z69,NP,18,FALSE)," pts - ",VLOOKUP(Z69,NP,21,FALSE)))</f>
        <v>#REF!</v>
      </c>
      <c r="AB73" s="64"/>
      <c r="AC73" s="65"/>
      <c r="AD73" s="64"/>
      <c r="AE73" s="64"/>
      <c r="AF73" s="65"/>
      <c r="AG73" s="64"/>
      <c r="AH73" s="48"/>
      <c r="AI73" s="40"/>
      <c r="AJ73" s="40"/>
      <c r="AK73" s="40"/>
      <c r="AL73" s="40"/>
      <c r="AM73" s="40"/>
      <c r="AN73" s="40"/>
      <c r="AO73" s="40"/>
      <c r="AP73" s="103"/>
      <c r="AQ73" s="40"/>
      <c r="AR73" s="40"/>
      <c r="AS73" s="40"/>
      <c r="AT73" s="40"/>
      <c r="AU73" s="79"/>
    </row>
    <row r="74" spans="2:47" ht="12" customHeight="1" x14ac:dyDescent="0.25">
      <c r="C74" s="69"/>
      <c r="D74" s="38"/>
      <c r="E74" s="39"/>
      <c r="F74" s="38"/>
      <c r="G74" s="38"/>
      <c r="H74" s="39"/>
      <c r="K74" s="100"/>
      <c r="L74" s="101"/>
      <c r="M74" s="102"/>
      <c r="N74" s="101"/>
      <c r="O74" s="101"/>
      <c r="P74" s="102"/>
      <c r="Q74" s="41">
        <v>13</v>
      </c>
      <c r="R74" s="42" t="e">
        <f>IF(AND(VLOOKUP(J44,NP,12,FALSE)=0,VLOOKUP(J44,NP,22,FALSE)=0),"",IF(VLOOKUP(J44,NP,12,FALSE)=0,VLOOKUP(J44,NP,4,FALSE),IF(VLOOKUP(J44,NP,22,FALSE)=0,VLOOKUP(J44,NP,14,FALSE),"")))</f>
        <v>#REF!</v>
      </c>
      <c r="S74" s="43" t="e">
        <f>IF(R74="","",IF(VLOOKUP(J44,NP,12,FALSE)=0,CONCATENATE(VLOOKUP(J44,NP,5,FALSE),"  ",VLOOKUP(J44,NP,6,FALSE)),IF(VLOOKUP(J44,NP,22,FALSE)=0,CONCATENATE(VLOOKUP(J44,NP,15,FALSE),"  ",VLOOKUP(J44,NP,16,FALSE)),"")))</f>
        <v>#REF!</v>
      </c>
      <c r="T74" s="43"/>
      <c r="U74" s="44"/>
      <c r="V74" s="43"/>
      <c r="W74" s="43"/>
      <c r="X74" s="44"/>
      <c r="Y74" s="43"/>
      <c r="Z74" s="62"/>
      <c r="AA74" s="46" t="e">
        <f>IF(Z72="","",CONCATENATE(IF(VLOOKUP(R72,NP,23,FALSE)="","",IF(VLOOKUP(R72,NP,12,FALSE)=1,VLOOKUP(R72,NP,23,FALSE),-VLOOKUP(R72,NP,23,FALSE))),IF(VLOOKUP(R72,NP,24,FALSE)="","",CONCATENATE(" / ",IF(VLOOKUP(R72,NP,12,FALSE)=1,VLOOKUP(R72,NP,24,FALSE),-VLOOKUP(R72,NP,24,FALSE)))),IF(VLOOKUP(R72,NP,25,FALSE)="","",CONCATENATE(" / ",IF(VLOOKUP(R72,NP,12,FALSE)=1,VLOOKUP(R72,NP,25,FALSE),-VLOOKUP(R72,NP,25,FALSE)))),IF(VLOOKUP(R72,NP,26,FALSE)="","",CONCATENATE(" / ",IF(VLOOKUP(R72,NP,12,FALSE)=1,VLOOKUP(R72,NP,26,FALSE),-VLOOKUP(R72,NP,26,FALSE)))),IF(VLOOKUP(R72,NP,27,FALSE)="","",CONCATENATE(" / ",IF(VLOOKUP(R72,NP,12,FALSE)=1,VLOOKUP(R72,NP,27,FALSE),-VLOOKUP(R72,NP,27,FALSE)))),IF(VLOOKUP(R72,NP,28)="","",CONCATENATE(" / ",IF(VLOOKUP(R72,NP,12)=1,VLOOKUP(R72,NP,28),-VLOOKUP(R72,NP,28)))),IF(VLOOKUP(R72,NP,29)="","",CONCATENATE(" / ",IF(VLOOKUP(R72,NP,12)=1,VLOOKUP(R72,NP,29),-VLOOKUP(R72,NP,29))))))</f>
        <v>#REF!</v>
      </c>
      <c r="AB74" s="46"/>
      <c r="AC74" s="36"/>
      <c r="AD74" s="46"/>
      <c r="AE74" s="46"/>
      <c r="AF74" s="36"/>
      <c r="AG74" s="46"/>
      <c r="AH74" s="42" t="e">
        <f>IF(AND(VLOOKUP(Z69,NP,12,FALSE)=0,VLOOKUP(Z69,NP,22,FALSE)=0),"",IF(VLOOKUP(Z69,NP,12,FALSE)=0,VLOOKUP(Z69,NP,4,FALSE),IF(VLOOKUP(Z69,NP,22,FALSE)=0,VLOOKUP(Z69,NP,14,FALSE),"")))</f>
        <v>#REF!</v>
      </c>
      <c r="AI74" s="43" t="e">
        <f>IF(AH74="","",IF(VLOOKUP(Z69,NP,12,FALSE)=0,CONCATENATE(VLOOKUP(Z69,NP,5,FALSE),"  ",VLOOKUP(Z69,NP,6,FALSE)),IF(VLOOKUP(Z69,NP,22,FALSE)=0,CONCATENATE(VLOOKUP(Z69,NP,15,FALSE),"  ",VLOOKUP(Z69,NP,16,FALSE)),"")))</f>
        <v>#REF!</v>
      </c>
      <c r="AJ74" s="43"/>
      <c r="AK74" s="43"/>
      <c r="AL74" s="43"/>
      <c r="AM74" s="43"/>
      <c r="AN74" s="43"/>
      <c r="AO74" s="43"/>
      <c r="AP74" s="34" t="s">
        <v>10</v>
      </c>
      <c r="AQ74" s="40"/>
      <c r="AR74" s="40"/>
      <c r="AS74" s="40"/>
      <c r="AT74" s="40"/>
      <c r="AU74" s="79"/>
    </row>
    <row r="75" spans="2:47" ht="12" customHeight="1" x14ac:dyDescent="0.25">
      <c r="C75" s="69"/>
      <c r="D75" s="49"/>
      <c r="E75" s="50"/>
      <c r="F75" s="49"/>
      <c r="G75" s="49"/>
      <c r="H75" s="50"/>
      <c r="I75" s="40"/>
      <c r="K75" s="97"/>
      <c r="L75" s="97"/>
      <c r="M75" s="98"/>
      <c r="N75" s="97"/>
      <c r="O75" s="97"/>
      <c r="P75" s="98"/>
      <c r="Q75" s="97"/>
      <c r="R75" s="40"/>
      <c r="S75" s="64" t="e">
        <f>IF(R74="","",IF(VLOOKUP(J44,NP,12,FALSE)=0,CONCATENATE(VLOOKUP(J44,NP,8,FALSE)," pts - ",VLOOKUP(J44,NP,11,FALSE)),IF(VLOOKUP(J44,NP,22,FALSE)=0,CONCATENATE(VLOOKUP(J44,NP,18,FALSE)," pts - ",VLOOKUP(J44,NP,21,FALSE)),"")))</f>
        <v>#REF!</v>
      </c>
      <c r="T75" s="64"/>
      <c r="U75" s="65"/>
      <c r="V75" s="64"/>
      <c r="W75" s="64"/>
      <c r="X75" s="65"/>
      <c r="Y75" s="64"/>
      <c r="Z75" s="99"/>
      <c r="AA75" s="97"/>
      <c r="AB75" s="97"/>
      <c r="AC75" s="98"/>
      <c r="AD75" s="97"/>
      <c r="AE75" s="97"/>
      <c r="AF75" s="98"/>
      <c r="AG75" s="97"/>
      <c r="AH75" s="40"/>
      <c r="AI75" s="46" t="e">
        <f>IF(AH74="","",IF(VLOOKUP(Z69,NP,12,FALSE)=0,CONCATENATE(VLOOKUP(Z69,NP,8,FALSE)," pts - ",VLOOKUP(Z69,NP,11,FALSE)),IF(VLOOKUP(Z69,NP,22,FALSE)=0,CONCATENATE(VLOOKUP(Z69,NP,18,FALSE)," pts - ",VLOOKUP(Z69,NP,21,FALSE)),"")))</f>
        <v>#REF!</v>
      </c>
      <c r="AJ75" s="46"/>
      <c r="AK75" s="46"/>
      <c r="AL75" s="46"/>
      <c r="AM75" s="46"/>
      <c r="AN75" s="46"/>
      <c r="AO75" s="46"/>
      <c r="AP75" s="103"/>
      <c r="AQ75" s="40"/>
      <c r="AR75" s="40"/>
      <c r="AS75" s="40"/>
      <c r="AT75" s="40"/>
      <c r="AU75" s="79"/>
    </row>
    <row r="76" spans="2:47" ht="12" customHeight="1" x14ac:dyDescent="0.25">
      <c r="C76" s="69"/>
      <c r="D76" s="38"/>
      <c r="E76" s="39"/>
      <c r="F76" s="38"/>
      <c r="G76" s="38"/>
      <c r="H76" s="39"/>
      <c r="K76" s="97"/>
      <c r="L76" s="97"/>
      <c r="M76" s="98"/>
      <c r="N76" s="97"/>
      <c r="O76" s="97"/>
      <c r="P76" s="98"/>
      <c r="Q76" s="97"/>
      <c r="R76" s="99"/>
      <c r="S76" s="96"/>
      <c r="T76" s="97"/>
      <c r="U76" s="98"/>
      <c r="V76" s="97"/>
      <c r="W76" s="97"/>
      <c r="X76" s="98"/>
      <c r="Y76" s="97"/>
      <c r="Z76" s="105"/>
      <c r="AA76" s="106"/>
      <c r="AB76" s="106"/>
      <c r="AC76" s="106"/>
      <c r="AD76" s="106"/>
      <c r="AE76" s="106"/>
      <c r="AF76" s="106"/>
      <c r="AG76" s="107"/>
      <c r="AH76" s="99"/>
      <c r="AI76" s="97"/>
      <c r="AJ76" s="97"/>
      <c r="AK76" s="97"/>
      <c r="AL76" s="97"/>
      <c r="AM76" s="97"/>
      <c r="AN76" s="97"/>
      <c r="AO76" s="97"/>
      <c r="AP76" s="103"/>
      <c r="AQ76" s="40"/>
      <c r="AR76" s="40"/>
      <c r="AS76" s="40"/>
      <c r="AT76" s="40"/>
      <c r="AU76" s="79"/>
    </row>
    <row r="77" spans="2:47" ht="12" customHeight="1" x14ac:dyDescent="0.25">
      <c r="C77" s="69"/>
      <c r="D77" s="38"/>
      <c r="E77" s="39"/>
      <c r="F77" s="38"/>
      <c r="G77" s="38"/>
      <c r="H77" s="39"/>
      <c r="K77" s="97"/>
      <c r="L77" s="97"/>
      <c r="M77" s="98"/>
      <c r="N77" s="97"/>
      <c r="O77" s="97"/>
      <c r="P77" s="98"/>
      <c r="Q77" s="97"/>
      <c r="R77" s="99"/>
      <c r="S77" s="96"/>
      <c r="T77" s="97"/>
      <c r="U77" s="98"/>
      <c r="V77" s="97"/>
      <c r="W77" s="97"/>
      <c r="X77" s="98"/>
      <c r="Y77" s="97"/>
      <c r="Z77" s="95"/>
      <c r="AA77" s="95"/>
      <c r="AB77" s="95"/>
      <c r="AC77" s="95"/>
      <c r="AD77" s="95"/>
      <c r="AE77" s="95"/>
      <c r="AF77" s="95"/>
      <c r="AG77" s="95"/>
      <c r="AH77" s="99"/>
      <c r="AI77" s="97"/>
      <c r="AJ77" s="97"/>
      <c r="AK77" s="97"/>
      <c r="AL77" s="97"/>
      <c r="AM77" s="97"/>
      <c r="AN77" s="97"/>
      <c r="AO77" s="97"/>
      <c r="AP77" s="103"/>
      <c r="AQ77" s="40"/>
      <c r="AR77" s="40"/>
      <c r="AS77" s="40"/>
      <c r="AT77" s="40"/>
      <c r="AU77" s="79"/>
    </row>
    <row r="78" spans="2:47" ht="12" customHeight="1" thickBot="1" x14ac:dyDescent="0.3">
      <c r="C78" s="69"/>
      <c r="D78" s="33"/>
      <c r="E78" s="33"/>
      <c r="F78" s="33"/>
      <c r="G78" s="33"/>
      <c r="H78" s="33"/>
      <c r="J78" s="48"/>
      <c r="K78" s="97"/>
      <c r="L78" s="97"/>
      <c r="M78" s="98"/>
      <c r="N78" s="97"/>
      <c r="O78" s="97"/>
      <c r="P78" s="98"/>
      <c r="Q78" s="97"/>
      <c r="R78" s="99"/>
      <c r="S78" s="96"/>
      <c r="T78" s="97"/>
      <c r="U78" s="98"/>
      <c r="V78" s="97"/>
      <c r="W78" s="97"/>
      <c r="X78" s="98"/>
      <c r="Y78" s="97"/>
      <c r="Z78" s="36" t="s">
        <v>11</v>
      </c>
      <c r="AA78" s="36"/>
      <c r="AB78" s="36"/>
      <c r="AC78" s="36"/>
      <c r="AD78" s="36"/>
      <c r="AE78" s="36"/>
      <c r="AF78" s="36"/>
      <c r="AG78" s="36"/>
      <c r="AH78" s="99"/>
      <c r="AI78" s="97"/>
      <c r="AJ78" s="97"/>
      <c r="AK78" s="97"/>
      <c r="AL78" s="97"/>
      <c r="AM78" s="97"/>
      <c r="AN78" s="97"/>
      <c r="AO78" s="97"/>
      <c r="AP78" s="103"/>
      <c r="AQ78" s="40"/>
      <c r="AR78" s="40"/>
      <c r="AS78" s="40"/>
      <c r="AT78" s="40"/>
      <c r="AU78" s="79"/>
    </row>
    <row r="79" spans="2:47" ht="12" customHeight="1" x14ac:dyDescent="0.25">
      <c r="B79" s="108"/>
      <c r="C79" s="8"/>
      <c r="D79" s="109"/>
      <c r="E79" s="110"/>
      <c r="F79" s="109"/>
      <c r="G79" s="109"/>
      <c r="H79" s="110"/>
      <c r="I79" s="8"/>
      <c r="J79" s="109"/>
      <c r="K79" s="109"/>
      <c r="L79" s="109"/>
      <c r="M79" s="22"/>
      <c r="N79" s="9"/>
      <c r="O79" s="9"/>
      <c r="P79" s="22"/>
      <c r="Q79" s="10"/>
      <c r="R79" s="99"/>
      <c r="S79" s="96"/>
      <c r="T79" s="97"/>
      <c r="U79" s="98"/>
      <c r="V79" s="97"/>
      <c r="W79" s="97"/>
      <c r="X79" s="98"/>
      <c r="Y79" s="97"/>
      <c r="Z79" s="99"/>
      <c r="AA79" s="97"/>
      <c r="AB79" s="97"/>
      <c r="AC79" s="98"/>
      <c r="AD79" s="97"/>
      <c r="AE79" s="97"/>
      <c r="AF79" s="98"/>
      <c r="AG79" s="97"/>
      <c r="AH79" s="99"/>
      <c r="AI79" s="97"/>
      <c r="AJ79" s="97"/>
      <c r="AK79" s="97"/>
      <c r="AL79" s="97"/>
      <c r="AM79" s="97"/>
      <c r="AN79" s="97"/>
      <c r="AO79" s="97"/>
      <c r="AP79" s="103"/>
      <c r="AQ79" s="40"/>
      <c r="AR79" s="40"/>
      <c r="AS79" s="40"/>
      <c r="AT79" s="40"/>
      <c r="AU79" s="79"/>
    </row>
    <row r="80" spans="2:47" ht="12" customHeight="1" x14ac:dyDescent="0.25">
      <c r="B80" s="111" t="s">
        <v>3</v>
      </c>
      <c r="C80" s="4"/>
      <c r="D80" s="60"/>
      <c r="F80" s="164" t="e">
        <f>IF(#REF!&lt;10000,Date,#REF!)</f>
        <v>#REF!</v>
      </c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5"/>
      <c r="R80" s="99"/>
      <c r="S80" s="100"/>
      <c r="T80" s="101"/>
      <c r="U80" s="102"/>
      <c r="V80" s="101"/>
      <c r="W80" s="101"/>
      <c r="X80" s="102"/>
      <c r="Y80" s="41">
        <v>4</v>
      </c>
      <c r="Z80" s="42" t="e">
        <f>IF(AND(VLOOKUP(R66,NP,12,FALSE)=0,VLOOKUP(R66,NP,22,FALSE)=0),"",IF(VLOOKUP(R66,NP,12,FALSE)=0,VLOOKUP(R66,NP,4,FALSE),IF(VLOOKUP(R66,NP,22,FALSE)=0,VLOOKUP(R66,NP,14,FALSE),"")))</f>
        <v>#REF!</v>
      </c>
      <c r="AA80" s="43" t="e">
        <f>IF(Z80="","",IF(VLOOKUP(R66,NP,12,FALSE)=0,CONCATENATE(VLOOKUP(R66,NP,5,FALSE),"  ",VLOOKUP(R66,NP,6,FALSE)),IF(VLOOKUP(R66,NP,22,FALSE)=0,CONCATENATE(VLOOKUP(R66,NP,15,FALSE),"  ",VLOOKUP(R66,NP,16,FALSE)),"")))</f>
        <v>#REF!</v>
      </c>
      <c r="AB80" s="43"/>
      <c r="AC80" s="44"/>
      <c r="AD80" s="43"/>
      <c r="AE80" s="43"/>
      <c r="AF80" s="44"/>
      <c r="AG80" s="43"/>
      <c r="AH80" s="48"/>
      <c r="AI80" s="40"/>
      <c r="AJ80" s="40"/>
      <c r="AK80" s="40"/>
      <c r="AL80" s="40"/>
      <c r="AM80" s="40"/>
      <c r="AN80" s="40"/>
      <c r="AO80" s="40"/>
      <c r="AP80" s="103"/>
      <c r="AQ80" s="40"/>
      <c r="AR80" s="40"/>
      <c r="AS80" s="40"/>
      <c r="AT80" s="40"/>
      <c r="AU80" s="79"/>
    </row>
    <row r="81" spans="1:48" ht="12" customHeight="1" x14ac:dyDescent="0.25">
      <c r="B81" s="112"/>
      <c r="C81" s="4"/>
      <c r="D81" s="60"/>
      <c r="E81" s="19"/>
      <c r="F81" s="11"/>
      <c r="G81" s="11"/>
      <c r="H81" s="19"/>
      <c r="I81" s="3"/>
      <c r="J81" s="6"/>
      <c r="K81" s="6"/>
      <c r="L81" s="6"/>
      <c r="M81" s="20"/>
      <c r="N81" s="13"/>
      <c r="O81" s="13"/>
      <c r="P81" s="20"/>
      <c r="Q81" s="12"/>
      <c r="R81" s="99"/>
      <c r="S81" s="96"/>
      <c r="T81" s="97"/>
      <c r="U81" s="98"/>
      <c r="V81" s="97"/>
      <c r="W81" s="97"/>
      <c r="X81" s="98"/>
      <c r="Y81" s="97"/>
      <c r="Z81" s="40"/>
      <c r="AA81" s="64" t="e">
        <f>IF(Z80="","",IF(VLOOKUP(R66,NP,12,FALSE)=0,CONCATENATE(VLOOKUP(R66,NP,8,FALSE)," pts - ",VLOOKUP(R66,NP,11,FALSE)),IF(VLOOKUP(R66,NP,22,FALSE)=0,CONCATENATE(VLOOKUP(R66,NP,18,FALSE)," pts - ",VLOOKUP(R66,NP,21,FALSE)),"")))</f>
        <v>#REF!</v>
      </c>
      <c r="AB81" s="64"/>
      <c r="AC81" s="65"/>
      <c r="AD81" s="64"/>
      <c r="AE81" s="64"/>
      <c r="AF81" s="65"/>
      <c r="AG81" s="86"/>
      <c r="AH81" s="62"/>
      <c r="AI81" s="40"/>
      <c r="AJ81" s="40"/>
      <c r="AK81" s="40"/>
      <c r="AL81" s="40"/>
      <c r="AM81" s="40"/>
      <c r="AN81" s="40"/>
      <c r="AO81" s="40"/>
      <c r="AP81" s="103"/>
      <c r="AQ81" s="40"/>
      <c r="AR81" s="40"/>
      <c r="AS81" s="40"/>
      <c r="AT81" s="40"/>
      <c r="AU81" s="79"/>
    </row>
    <row r="82" spans="1:48" ht="12" customHeight="1" x14ac:dyDescent="0.25">
      <c r="B82" s="113" t="s">
        <v>37</v>
      </c>
      <c r="C82" s="4"/>
      <c r="D82" s="60"/>
      <c r="E82" s="19"/>
      <c r="F82" s="167" t="e">
        <f>#REF!</f>
        <v>#REF!</v>
      </c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8"/>
      <c r="R82" s="99"/>
      <c r="S82" s="96"/>
      <c r="T82" s="97"/>
      <c r="U82" s="98"/>
      <c r="V82" s="97"/>
      <c r="W82" s="97"/>
      <c r="X82" s="98"/>
      <c r="Y82" s="97"/>
      <c r="Z82" s="53">
        <v>16</v>
      </c>
      <c r="AA82" s="54" t="s">
        <v>26</v>
      </c>
      <c r="AB82" s="54"/>
      <c r="AC82" s="55" t="e">
        <f>IF(VLOOKUP(Z82,NP,32,FALSE)="","",IF(VLOOKUP(Z82,NP,32,FALSE)=0,"",VLOOKUP(Z82,NP,32,FALSE)))</f>
        <v>#REF!</v>
      </c>
      <c r="AD82" s="56" t="e">
        <f>IF(VLOOKUP(Z82,NP,33,FALSE)="","",IF(VLOOKUP(Z82,NP,34,FALSE)=2,"",VLOOKUP(Z82,NP,34,FALSE)))</f>
        <v>#REF!</v>
      </c>
      <c r="AE82" s="56"/>
      <c r="AF82" s="57" t="e">
        <f>IF(VLOOKUP(Z82,NP,33,FALSE)="","",IF(VLOOKUP(Z82,NP,33,FALSE)=0,"",VLOOKUP(Z82,NP,33,FALSE)))</f>
        <v>#REF!</v>
      </c>
      <c r="AG82" s="58"/>
      <c r="AH82" s="59" t="e">
        <f>IF(VLOOKUP(Z82,NP,12,FALSE)=1,VLOOKUP(Z82,NP,4,FALSE),IF(VLOOKUP(Z82,NP,22,FALSE)=1,VLOOKUP(Z82,NP,14,FALSE),""))</f>
        <v>#REF!</v>
      </c>
      <c r="AI82" s="43" t="e">
        <f>IF(AH82="","",IF(VLOOKUP(Z82,NP,12,FALSE)=1,CONCATENATE(VLOOKUP(Z82,NP,5,FALSE),"  ",VLOOKUP(Z82,NP,6,FALSE)),IF(VLOOKUP(Z82,NP,22,FALSE)=1,CONCATENATE(VLOOKUP(Z82,NP,15,FALSE),"  ",VLOOKUP(Z82,NP,16,FALSE)),"")))</f>
        <v>#REF!</v>
      </c>
      <c r="AJ82" s="43"/>
      <c r="AK82" s="43"/>
      <c r="AL82" s="43"/>
      <c r="AM82" s="43"/>
      <c r="AN82" s="43"/>
      <c r="AO82" s="43"/>
      <c r="AP82" s="34" t="s">
        <v>12</v>
      </c>
      <c r="AQ82" s="40"/>
      <c r="AR82" s="40"/>
      <c r="AS82" s="40"/>
      <c r="AT82" s="40"/>
      <c r="AU82" s="79"/>
    </row>
    <row r="83" spans="1:48" ht="12" customHeight="1" x14ac:dyDescent="0.25">
      <c r="B83" s="111"/>
      <c r="C83" s="4"/>
      <c r="D83" s="60"/>
      <c r="E83" s="114"/>
      <c r="F83" s="60"/>
      <c r="G83" s="60"/>
      <c r="H83" s="114"/>
      <c r="I83" s="3"/>
      <c r="J83" s="60"/>
      <c r="K83" s="60"/>
      <c r="L83" s="60"/>
      <c r="M83" s="19"/>
      <c r="N83" s="11"/>
      <c r="O83" s="11"/>
      <c r="P83" s="19"/>
      <c r="Q83" s="12"/>
      <c r="R83" s="99"/>
      <c r="S83" s="96"/>
      <c r="T83" s="97"/>
      <c r="U83" s="98"/>
      <c r="V83" s="97"/>
      <c r="W83" s="97"/>
      <c r="X83" s="98"/>
      <c r="Y83" s="97"/>
      <c r="Z83" s="40"/>
      <c r="AA83" s="40"/>
      <c r="AB83" s="40"/>
      <c r="AC83" s="45"/>
      <c r="AD83" s="40"/>
      <c r="AE83" s="40"/>
      <c r="AF83" s="45"/>
      <c r="AG83" s="40"/>
      <c r="AH83" s="61"/>
      <c r="AI83" s="46" t="e">
        <f>IF(AH82="","",IF(VLOOKUP(Z82,NP,12,FALSE)=1,CONCATENATE(VLOOKUP(Z82,NP,8,FALSE)," pts - ",VLOOKUP(Z82,NP,11,FALSE)),IF(VLOOKUP(Z82,NP,22,FALSE)=1,CONCATENATE(VLOOKUP(Z82,NP,18,FALSE)," pts - ",VLOOKUP(Z82,NP,21,FALSE)),"")))</f>
        <v>#REF!</v>
      </c>
      <c r="AJ83" s="46"/>
      <c r="AK83" s="46"/>
      <c r="AL83" s="46"/>
      <c r="AM83" s="46"/>
      <c r="AN83" s="46"/>
      <c r="AO83" s="46"/>
      <c r="AP83" s="103"/>
      <c r="AQ83" s="40"/>
      <c r="AR83" s="40"/>
      <c r="AS83" s="40"/>
      <c r="AT83" s="40"/>
      <c r="AU83" s="79"/>
    </row>
    <row r="84" spans="1:48" ht="12" customHeight="1" x14ac:dyDescent="0.25">
      <c r="B84" s="111" t="s">
        <v>38</v>
      </c>
      <c r="C84" s="3"/>
      <c r="D84" s="6"/>
      <c r="E84" s="20"/>
      <c r="F84" s="163" t="e">
        <f>#REF!</f>
        <v>#REF!</v>
      </c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6"/>
      <c r="R84" s="99"/>
      <c r="S84" s="100"/>
      <c r="T84" s="101"/>
      <c r="U84" s="102"/>
      <c r="V84" s="101"/>
      <c r="W84" s="101"/>
      <c r="X84" s="102"/>
      <c r="Y84" s="41">
        <v>13</v>
      </c>
      <c r="Z84" s="42" t="e">
        <f>IF(AND(VLOOKUP(R72,NP,12,FALSE)=0,VLOOKUP(R72,NP,22,FALSE)=0),"",IF(VLOOKUP(R72,NP,12,FALSE)=0,VLOOKUP(R72,NP,4,FALSE),IF(VLOOKUP(R72,NP,22,FALSE)=0,VLOOKUP(R72,NP,14,FALSE),"")))</f>
        <v>#REF!</v>
      </c>
      <c r="AA84" s="43" t="e">
        <f>IF(Z84="","",IF(VLOOKUP(R72,NP,12,FALSE)=0,CONCATENATE(VLOOKUP(R72,NP,5,FALSE),"  ",VLOOKUP(R72,NP,6,FALSE)),IF(VLOOKUP(R72,NP,22,FALSE)=0,CONCATENATE(VLOOKUP(R72,NP,15,FALSE),"  ",VLOOKUP(R72,NP,16,FALSE)),"")))</f>
        <v>#REF!</v>
      </c>
      <c r="AB84" s="43"/>
      <c r="AC84" s="44"/>
      <c r="AD84" s="43"/>
      <c r="AE84" s="43"/>
      <c r="AF84" s="44"/>
      <c r="AG84" s="43"/>
      <c r="AH84" s="62"/>
      <c r="AI84" s="46" t="e">
        <f>IF(AH82="","",CONCATENATE(IF(VLOOKUP(Z82,NP,23,FALSE)="","",IF(VLOOKUP(Z82,NP,12,FALSE)=1,VLOOKUP(Z82,NP,23,FALSE),-VLOOKUP(Z82,NP,23,FALSE))),IF(VLOOKUP(Z82,NP,24,FALSE)="","",CONCATENATE(" / ",IF(VLOOKUP(Z82,NP,12,FALSE)=1,VLOOKUP(Z82,NP,24,FALSE),-VLOOKUP(Z82,NP,24,FALSE)))),IF(VLOOKUP(Z82,NP,25,FALSE)="","",CONCATENATE(" / ",IF(VLOOKUP(Z82,NP,12,FALSE)=1,VLOOKUP(Z82,NP,25,FALSE),-VLOOKUP(Z82,NP,25,FALSE)))),IF(VLOOKUP(Z82,NP,26,FALSE)="","",CONCATENATE(" / ",IF(VLOOKUP(Z82,NP,12,FALSE)=1,VLOOKUP(Z82,NP,26,FALSE),-VLOOKUP(Z82,NP,26,FALSE)))),IF(VLOOKUP(Z82,NP,27,FALSE)="","",CONCATENATE(" / ",IF(VLOOKUP(Z82,NP,12,FALSE)=1,VLOOKUP(Z82,NP,27,FALSE),-VLOOKUP(Z82,NP,27,FALSE)))),IF(VLOOKUP(Z82,NP,28)="","",CONCATENATE(" / ",IF(VLOOKUP(Z82,NP,12)=1,VLOOKUP(Z82,NP,28),-VLOOKUP(Z82,NP,28)))),IF(VLOOKUP(Z82,NP,29)="","",CONCATENATE(" / ",IF(VLOOKUP(Z82,NP,12)=1,VLOOKUP(Z82,NP,29),-VLOOKUP(Z82,NP,29))))))</f>
        <v>#REF!</v>
      </c>
      <c r="AJ84" s="46"/>
      <c r="AK84" s="46"/>
      <c r="AL84" s="46"/>
      <c r="AM84" s="46"/>
      <c r="AN84" s="46"/>
      <c r="AO84" s="46"/>
      <c r="AP84" s="103"/>
      <c r="AQ84" s="40"/>
      <c r="AR84" s="40"/>
      <c r="AS84" s="40"/>
      <c r="AT84" s="40"/>
      <c r="AU84" s="79"/>
    </row>
    <row r="85" spans="1:48" ht="12" customHeight="1" thickBot="1" x14ac:dyDescent="0.3">
      <c r="B85" s="115"/>
      <c r="C85" s="14"/>
      <c r="D85" s="116"/>
      <c r="E85" s="117"/>
      <c r="F85" s="116"/>
      <c r="G85" s="116"/>
      <c r="H85" s="117"/>
      <c r="I85" s="14"/>
      <c r="J85" s="116"/>
      <c r="K85" s="116"/>
      <c r="L85" s="116"/>
      <c r="M85" s="23"/>
      <c r="N85" s="15"/>
      <c r="O85" s="15"/>
      <c r="P85" s="23"/>
      <c r="Q85" s="16"/>
      <c r="R85" s="99"/>
      <c r="S85" s="97"/>
      <c r="T85" s="97"/>
      <c r="U85" s="98"/>
      <c r="V85" s="97"/>
      <c r="W85" s="97"/>
      <c r="X85" s="98"/>
      <c r="Y85" s="97"/>
      <c r="Z85" s="40"/>
      <c r="AA85" s="64" t="e">
        <f>IF(Z84="","",IF(VLOOKUP(R72,NP,12,FALSE)=0,CONCATENATE(VLOOKUP(R72,NP,8,FALSE)," pts - ",VLOOKUP(R72,NP,11,FALSE)),IF(VLOOKUP(R72,NP,22,FALSE)=0,CONCATENATE(VLOOKUP(R72,NP,18,FALSE)," pts - ",VLOOKUP(R72,NP,21,FALSE)),"")))</f>
        <v>#REF!</v>
      </c>
      <c r="AB85" s="64"/>
      <c r="AC85" s="65"/>
      <c r="AD85" s="64"/>
      <c r="AE85" s="64"/>
      <c r="AF85" s="65"/>
      <c r="AG85" s="64"/>
      <c r="AH85" s="48"/>
      <c r="AI85" s="40"/>
      <c r="AJ85" s="40"/>
      <c r="AK85" s="40"/>
      <c r="AL85" s="40"/>
      <c r="AM85" s="40"/>
      <c r="AN85" s="40"/>
      <c r="AO85" s="40"/>
      <c r="AP85" s="103"/>
      <c r="AQ85" s="40"/>
      <c r="AR85" s="40"/>
      <c r="AS85" s="40"/>
      <c r="AT85" s="40"/>
      <c r="AU85" s="79"/>
    </row>
    <row r="86" spans="1:48" ht="12" customHeight="1" x14ac:dyDescent="0.25">
      <c r="C86" s="69"/>
      <c r="D86" s="49"/>
      <c r="E86" s="50"/>
      <c r="F86" s="49"/>
      <c r="G86" s="49"/>
      <c r="H86" s="50"/>
      <c r="I86" s="40"/>
      <c r="K86" s="97"/>
      <c r="L86" s="97"/>
      <c r="M86" s="98"/>
      <c r="N86" s="97"/>
      <c r="O86" s="97"/>
      <c r="P86" s="98"/>
      <c r="Q86" s="97"/>
      <c r="R86" s="99"/>
      <c r="S86" s="97"/>
      <c r="T86" s="97"/>
      <c r="U86" s="98"/>
      <c r="V86" s="97"/>
      <c r="W86" s="97"/>
      <c r="X86" s="98"/>
      <c r="Y86" s="97"/>
      <c r="Z86" s="48"/>
      <c r="AA86" s="71"/>
      <c r="AB86" s="72"/>
      <c r="AC86" s="73"/>
      <c r="AD86" s="72"/>
      <c r="AE86" s="72"/>
      <c r="AF86" s="73"/>
      <c r="AG86" s="74"/>
      <c r="AH86" s="42" t="e">
        <f>IF(AND(VLOOKUP(Z82,NP,12,FALSE)=0,VLOOKUP(Z82,NP,22,FALSE)=0),"",IF(VLOOKUP(Z82,NP,12,FALSE)=0,VLOOKUP(Z82,NP,4,FALSE),IF(VLOOKUP(Z82,NP,22,FALSE)=0,VLOOKUP(Z82,NP,14,FALSE),"")))</f>
        <v>#REF!</v>
      </c>
      <c r="AI86" s="43" t="e">
        <f>IF(AH86="","",IF(VLOOKUP(Z82,NP,12,FALSE)=0,CONCATENATE(VLOOKUP(Z82,NP,5,FALSE),"  ",VLOOKUP(Z82,NP,6,FALSE)),IF(VLOOKUP(Z82,NP,22,FALSE)=0,CONCATENATE(VLOOKUP(Z82,NP,15,FALSE),"  ",VLOOKUP(Z82,NP,16,FALSE)),"")))</f>
        <v>#REF!</v>
      </c>
      <c r="AJ86" s="43"/>
      <c r="AK86" s="43"/>
      <c r="AL86" s="43"/>
      <c r="AM86" s="43"/>
      <c r="AN86" s="43"/>
      <c r="AO86" s="43"/>
      <c r="AP86" s="34" t="s">
        <v>13</v>
      </c>
      <c r="AQ86" s="40"/>
      <c r="AR86" s="40"/>
      <c r="AS86" s="40"/>
      <c r="AT86" s="40"/>
      <c r="AU86" s="79"/>
    </row>
    <row r="87" spans="1:48" ht="12" customHeight="1" x14ac:dyDescent="0.25">
      <c r="C87" s="69"/>
      <c r="D87" s="38"/>
      <c r="E87" s="39"/>
      <c r="F87" s="38"/>
      <c r="G87" s="38"/>
      <c r="H87" s="39"/>
      <c r="K87" s="97"/>
      <c r="L87" s="97"/>
      <c r="M87" s="98"/>
      <c r="N87" s="97"/>
      <c r="O87" s="97"/>
      <c r="P87" s="98"/>
      <c r="Q87" s="97"/>
      <c r="R87" s="99"/>
      <c r="S87" s="97"/>
      <c r="T87" s="97"/>
      <c r="U87" s="98"/>
      <c r="V87" s="97"/>
      <c r="W87" s="97"/>
      <c r="X87" s="98"/>
      <c r="Y87" s="97"/>
      <c r="Z87" s="48"/>
      <c r="AA87" s="38"/>
      <c r="AB87" s="38"/>
      <c r="AC87" s="39"/>
      <c r="AD87" s="38"/>
      <c r="AE87" s="38"/>
      <c r="AF87" s="39"/>
      <c r="AG87" s="40"/>
      <c r="AH87" s="40"/>
      <c r="AI87" s="46" t="e">
        <f>IF(AH86="","",IF(VLOOKUP(Z82,NP,12,FALSE)=0,CONCATENATE(VLOOKUP(Z82,NP,8,FALSE)," pts - ",VLOOKUP(Z82,NP,11,FALSE)),IF(VLOOKUP(Z82,NP,22,FALSE)=0,CONCATENATE(VLOOKUP(Z82,NP,18,FALSE)," pts - ",VLOOKUP(Z82,NP,21,FALSE)),"")))</f>
        <v>#REF!</v>
      </c>
      <c r="AJ87" s="46"/>
      <c r="AK87" s="46"/>
      <c r="AL87" s="46"/>
      <c r="AM87" s="46"/>
      <c r="AN87" s="46"/>
      <c r="AO87" s="46"/>
      <c r="AP87" s="103"/>
      <c r="AQ87" s="40"/>
      <c r="AR87" s="40"/>
      <c r="AS87" s="40"/>
      <c r="AT87" s="40"/>
      <c r="AU87" s="79"/>
    </row>
    <row r="88" spans="1:48" ht="12" customHeight="1" x14ac:dyDescent="0.25">
      <c r="B88" s="48"/>
      <c r="C88" s="38"/>
      <c r="D88" s="38"/>
      <c r="E88" s="39"/>
      <c r="F88" s="38"/>
      <c r="G88" s="38"/>
      <c r="H88" s="39"/>
      <c r="K88" s="97"/>
      <c r="L88" s="97"/>
      <c r="M88" s="98"/>
      <c r="N88" s="97"/>
      <c r="O88" s="97"/>
      <c r="P88" s="98"/>
      <c r="Q88" s="97"/>
      <c r="R88" s="99"/>
      <c r="S88" s="97"/>
      <c r="T88" s="97"/>
      <c r="U88" s="98"/>
      <c r="V88" s="97"/>
      <c r="W88" s="97"/>
      <c r="X88" s="98"/>
      <c r="Y88" s="97"/>
      <c r="Z88" s="48"/>
      <c r="AA88" s="38"/>
      <c r="AB88" s="38"/>
      <c r="AC88" s="39"/>
      <c r="AD88" s="38"/>
      <c r="AE88" s="38"/>
      <c r="AF88" s="39"/>
      <c r="AG88" s="40"/>
      <c r="AH88" s="40"/>
      <c r="AI88" s="118"/>
      <c r="AJ88" s="118"/>
      <c r="AK88" s="118"/>
      <c r="AL88" s="118"/>
      <c r="AM88" s="118"/>
      <c r="AN88" s="118"/>
      <c r="AO88" s="118"/>
      <c r="AP88" s="103"/>
      <c r="AQ88" s="40"/>
      <c r="AR88" s="40"/>
      <c r="AS88" s="40"/>
      <c r="AT88" s="40"/>
      <c r="AU88" s="79"/>
    </row>
    <row r="89" spans="1:48" ht="12" customHeight="1" x14ac:dyDescent="0.2">
      <c r="B89" s="40"/>
      <c r="C89" s="40"/>
      <c r="D89" s="40"/>
      <c r="E89" s="45"/>
      <c r="F89" s="40"/>
      <c r="G89" s="40"/>
      <c r="H89" s="45"/>
      <c r="AH89" s="40"/>
      <c r="AI89" s="118"/>
      <c r="AJ89" s="118"/>
      <c r="AK89" s="118"/>
      <c r="AL89" s="118"/>
      <c r="AM89" s="118"/>
      <c r="AN89" s="118"/>
      <c r="AO89" s="118"/>
      <c r="AP89" s="103"/>
      <c r="AQ89" s="40"/>
      <c r="AR89" s="119"/>
      <c r="AS89" s="119"/>
      <c r="AT89" s="119"/>
      <c r="AU89" s="34"/>
    </row>
    <row r="90" spans="1:48" ht="12" customHeight="1" x14ac:dyDescent="0.2">
      <c r="B90" s="40"/>
      <c r="C90" s="40"/>
      <c r="D90" s="40"/>
      <c r="E90" s="45"/>
      <c r="F90" s="40"/>
      <c r="G90" s="40"/>
      <c r="H90" s="45"/>
      <c r="AH90" s="40"/>
      <c r="AI90" s="118"/>
      <c r="AJ90" s="118"/>
      <c r="AK90" s="118"/>
      <c r="AL90" s="118"/>
      <c r="AM90" s="118"/>
      <c r="AN90" s="118"/>
      <c r="AO90" s="118"/>
      <c r="AP90" s="103"/>
      <c r="AQ90" s="40"/>
      <c r="AR90" s="119"/>
      <c r="AS90" s="119"/>
      <c r="AT90" s="119"/>
      <c r="AU90" s="34"/>
    </row>
    <row r="91" spans="1:48" s="120" customFormat="1" ht="12" customHeight="1" x14ac:dyDescent="0.2">
      <c r="E91" s="29"/>
      <c r="H91" s="29"/>
      <c r="I91" s="29"/>
      <c r="J91" s="30"/>
      <c r="K91" s="31"/>
      <c r="L91" s="31"/>
      <c r="M91" s="31"/>
      <c r="N91" s="31"/>
      <c r="O91" s="31"/>
      <c r="P91" s="31"/>
      <c r="Q91" s="31"/>
      <c r="R91" s="30"/>
      <c r="S91" s="31"/>
      <c r="T91" s="31"/>
      <c r="U91" s="31"/>
      <c r="V91" s="31"/>
      <c r="W91" s="31"/>
      <c r="X91" s="31"/>
      <c r="Y91" s="32"/>
      <c r="Z91" s="30"/>
      <c r="AA91" s="31"/>
      <c r="AB91" s="31"/>
      <c r="AC91" s="31"/>
      <c r="AD91" s="31"/>
      <c r="AE91" s="31"/>
      <c r="AF91" s="31"/>
      <c r="AG91" s="32"/>
      <c r="AH91" s="40"/>
      <c r="AI91" s="118"/>
      <c r="AJ91" s="118"/>
      <c r="AK91" s="118"/>
      <c r="AL91" s="118"/>
      <c r="AM91" s="118"/>
      <c r="AN91" s="118"/>
      <c r="AO91" s="118"/>
      <c r="AP91" s="103"/>
      <c r="AQ91" s="40"/>
      <c r="AR91" s="33"/>
      <c r="AS91" s="33"/>
      <c r="AT91" s="33"/>
      <c r="AU91" s="33"/>
    </row>
    <row r="92" spans="1:48" s="120" customFormat="1" ht="12" customHeight="1" x14ac:dyDescent="0.2">
      <c r="B92" s="35"/>
      <c r="C92" s="69"/>
      <c r="E92" s="29"/>
      <c r="H92" s="29"/>
      <c r="I92" s="29"/>
      <c r="J92" s="36" t="s">
        <v>28</v>
      </c>
      <c r="K92" s="121"/>
      <c r="L92" s="121"/>
      <c r="M92" s="121"/>
      <c r="N92" s="121"/>
      <c r="O92" s="121"/>
      <c r="P92" s="121"/>
      <c r="Q92" s="121"/>
      <c r="R92" s="36" t="s">
        <v>29</v>
      </c>
      <c r="S92" s="121"/>
      <c r="T92" s="121"/>
      <c r="U92" s="121"/>
      <c r="V92" s="121"/>
      <c r="W92" s="121"/>
      <c r="X92" s="121"/>
      <c r="Y92" s="121"/>
      <c r="Z92" s="36" t="s">
        <v>30</v>
      </c>
      <c r="AA92" s="121"/>
      <c r="AB92" s="121"/>
      <c r="AC92" s="121"/>
      <c r="AD92" s="121"/>
      <c r="AE92" s="121"/>
      <c r="AF92" s="121"/>
      <c r="AG92" s="121"/>
      <c r="AH92" s="40"/>
      <c r="AI92" s="118"/>
      <c r="AJ92" s="118"/>
      <c r="AK92" s="118"/>
      <c r="AL92" s="118"/>
      <c r="AM92" s="118"/>
      <c r="AN92" s="118"/>
      <c r="AO92" s="118"/>
      <c r="AP92" s="103"/>
      <c r="AQ92" s="40"/>
      <c r="AR92" s="33"/>
      <c r="AS92" s="33"/>
      <c r="AT92" s="33"/>
      <c r="AU92" s="33"/>
    </row>
    <row r="93" spans="1:48" s="120" customFormat="1" ht="12" customHeight="1" x14ac:dyDescent="0.25">
      <c r="B93" s="35"/>
      <c r="C93" s="69"/>
      <c r="E93" s="29"/>
      <c r="H93" s="29"/>
      <c r="I93" s="29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35"/>
      <c r="AQ93" s="35"/>
      <c r="AR93" s="35"/>
      <c r="AS93" s="35"/>
      <c r="AT93" s="35"/>
      <c r="AU93" s="37"/>
      <c r="AV93" s="35"/>
    </row>
    <row r="94" spans="1:48" ht="12" customHeight="1" x14ac:dyDescent="0.25">
      <c r="A94" s="35"/>
      <c r="C94" s="96"/>
      <c r="D94" s="97"/>
      <c r="E94" s="98"/>
      <c r="F94" s="97"/>
      <c r="G94" s="97"/>
      <c r="I94" s="41">
        <v>2</v>
      </c>
      <c r="J94" s="42" t="e">
        <f>IF(VLOOKUP(J96,NP,4,FALSE)=0,"",VLOOKUP(J96,NP,4,FALSE))</f>
        <v>#REF!</v>
      </c>
      <c r="K94" s="43" t="e">
        <f>IF(J94="","",CONCATENATE(VLOOKUP(J96,NP,5,FALSE),"  ",VLOOKUP(J96,NP,6,FALSE)))</f>
        <v>#REF!</v>
      </c>
      <c r="L94" s="43"/>
      <c r="M94" s="44"/>
      <c r="N94" s="43"/>
      <c r="O94" s="43"/>
      <c r="P94" s="44"/>
      <c r="Q94" s="43"/>
      <c r="R94" s="48"/>
      <c r="S94" s="40"/>
      <c r="T94" s="40"/>
      <c r="U94" s="45"/>
      <c r="V94" s="40"/>
      <c r="W94" s="40"/>
      <c r="X94" s="45"/>
      <c r="Y94" s="40"/>
      <c r="Z94" s="48"/>
      <c r="AA94" s="40"/>
      <c r="AB94" s="40"/>
      <c r="AC94" s="45"/>
      <c r="AD94" s="40"/>
      <c r="AE94" s="40"/>
      <c r="AF94" s="45"/>
      <c r="AG94" s="40"/>
      <c r="AH94" s="48"/>
      <c r="AI94" s="40"/>
      <c r="AJ94" s="40"/>
      <c r="AK94" s="40"/>
      <c r="AL94" s="40"/>
      <c r="AM94" s="40"/>
      <c r="AN94" s="40"/>
      <c r="AO94" s="40"/>
    </row>
    <row r="95" spans="1:48" ht="12" customHeight="1" x14ac:dyDescent="0.25">
      <c r="A95" s="35"/>
      <c r="C95" s="96"/>
      <c r="D95" s="97"/>
      <c r="E95" s="98"/>
      <c r="F95" s="97"/>
      <c r="G95" s="97"/>
      <c r="I95" s="97"/>
      <c r="J95" s="141" t="e">
        <f>IF(OR(J94="",VLOOKUP(J96,NP,10,FALSE)=0),"",IF(LEN(VLOOKUP(J96,NP,10,FALSE))=7,VLOOKUP(J96,NP,10,FALSE),VLOOKUP(J96,NP,10,FALSE)))</f>
        <v>#REF!</v>
      </c>
      <c r="K95" s="64" t="e">
        <f>IF(J94="","",CONCATENATE(VLOOKUP(J96,NP,8,FALSE)," pts - ",VLOOKUP(J96,NP,11,FALSE)))</f>
        <v>#REF!</v>
      </c>
      <c r="L95" s="64"/>
      <c r="M95" s="65"/>
      <c r="N95" s="64"/>
      <c r="O95" s="64"/>
      <c r="P95" s="65"/>
      <c r="Q95" s="86"/>
      <c r="R95" s="52">
        <v>3</v>
      </c>
      <c r="S95" s="1"/>
      <c r="T95" s="4"/>
      <c r="U95" s="21"/>
      <c r="V95" s="4"/>
      <c r="W95" s="4"/>
      <c r="X95" s="21"/>
      <c r="Y95" s="60"/>
      <c r="Z95" s="48"/>
      <c r="AA95" s="40"/>
      <c r="AB95" s="40"/>
      <c r="AC95" s="45"/>
      <c r="AD95" s="40"/>
      <c r="AE95" s="40"/>
      <c r="AF95" s="45"/>
      <c r="AG95" s="40"/>
      <c r="AH95" s="48"/>
      <c r="AI95" s="40"/>
      <c r="AJ95" s="40"/>
      <c r="AK95" s="40"/>
      <c r="AL95" s="40"/>
      <c r="AM95" s="40"/>
      <c r="AN95" s="40"/>
      <c r="AO95" s="40"/>
    </row>
    <row r="96" spans="1:48" ht="12" customHeight="1" x14ac:dyDescent="0.25">
      <c r="A96" s="35"/>
      <c r="C96" s="96"/>
      <c r="D96" s="97"/>
      <c r="E96" s="98"/>
      <c r="F96" s="97"/>
      <c r="G96" s="97"/>
      <c r="I96" s="97"/>
      <c r="J96" s="122">
        <v>17</v>
      </c>
      <c r="K96" s="54" t="s">
        <v>26</v>
      </c>
      <c r="L96" s="54"/>
      <c r="M96" s="55" t="e">
        <f>IF(VLOOKUP(J96,NP,32,FALSE)="","",IF(VLOOKUP(J96,NP,32,FALSE)=0,"",VLOOKUP(J96,NP,32,FALSE)))</f>
        <v>#REF!</v>
      </c>
      <c r="N96" s="56" t="e">
        <f>IF(VLOOKUP(J96,NP,33,FALSE)="","",IF(VLOOKUP(J96,NP,34,FALSE)=2,"",VLOOKUP(J96,NP,34,FALSE)))</f>
        <v>#REF!</v>
      </c>
      <c r="O96" s="56"/>
      <c r="P96" s="57" t="e">
        <f>IF(VLOOKUP(J96,NP,33,FALSE)="","",IF(VLOOKUP(J96,NP,33,FALSE)=0,"",VLOOKUP(J96,NP,33,FALSE)))</f>
        <v>#REF!</v>
      </c>
      <c r="Q96" s="58"/>
      <c r="R96" s="59" t="e">
        <f>IF(VLOOKUP(R99,NP,4,FALSE)=0,"",VLOOKUP(R99,NP,4,FALSE))</f>
        <v>#REF!</v>
      </c>
      <c r="S96" s="43" t="e">
        <f>IF(R96="","",CONCATENATE(VLOOKUP(R99,NP,5,FALSE),"  ",VLOOKUP(R99,NP,6,FALSE)))</f>
        <v>#REF!</v>
      </c>
      <c r="T96" s="43"/>
      <c r="U96" s="44"/>
      <c r="V96" s="43"/>
      <c r="W96" s="43"/>
      <c r="X96" s="44"/>
      <c r="Y96" s="43"/>
      <c r="Z96" s="48"/>
      <c r="AA96" s="40"/>
      <c r="AB96" s="40"/>
      <c r="AC96" s="45"/>
      <c r="AD96" s="40"/>
      <c r="AE96" s="40"/>
      <c r="AF96" s="45"/>
      <c r="AG96" s="40"/>
      <c r="AH96" s="48"/>
      <c r="AI96" s="40"/>
      <c r="AJ96" s="40"/>
      <c r="AK96" s="40"/>
      <c r="AL96" s="40"/>
      <c r="AM96" s="40"/>
      <c r="AN96" s="40"/>
      <c r="AO96" s="40"/>
    </row>
    <row r="97" spans="1:42" ht="12" customHeight="1" x14ac:dyDescent="0.25">
      <c r="A97" s="35"/>
      <c r="C97" s="96"/>
      <c r="D97" s="97"/>
      <c r="E97" s="98"/>
      <c r="F97" s="97"/>
      <c r="G97" s="97"/>
      <c r="I97" s="97"/>
      <c r="J97" s="40"/>
      <c r="K97" s="40"/>
      <c r="L97" s="40"/>
      <c r="M97" s="45"/>
      <c r="N97" s="40"/>
      <c r="O97" s="40"/>
      <c r="P97" s="45"/>
      <c r="Q97" s="40"/>
      <c r="R97" s="61"/>
      <c r="S97" s="64" t="e">
        <f>IF(R96="","",CONCATENATE(VLOOKUP(R99,NP,8,FALSE)," pts - ",VLOOKUP(R99,NP,11,FALSE)))</f>
        <v>#REF!</v>
      </c>
      <c r="T97" s="64"/>
      <c r="U97" s="65"/>
      <c r="V97" s="64"/>
      <c r="W97" s="64"/>
      <c r="X97" s="65"/>
      <c r="Y97" s="86"/>
      <c r="Z97" s="47"/>
    </row>
    <row r="98" spans="1:42" ht="12" customHeight="1" x14ac:dyDescent="0.25">
      <c r="A98" s="35"/>
      <c r="C98" s="100"/>
      <c r="D98" s="101"/>
      <c r="E98" s="102"/>
      <c r="F98" s="101"/>
      <c r="G98" s="101"/>
      <c r="H98" s="102"/>
      <c r="I98" s="41">
        <v>3</v>
      </c>
      <c r="J98" s="42" t="e">
        <f>IF(AND(VLOOKUP(B11,NP,12,FALSE)=0,VLOOKUP(B11,NP,22,FALSE)=0),"",IF(VLOOKUP(B11,NP,12,FALSE)=0,VLOOKUP(B11,NP,4,FALSE),IF(VLOOKUP(B11,NP,22,FALSE)=0,VLOOKUP(B11,NP,14,FALSE),"")))</f>
        <v>#REF!</v>
      </c>
      <c r="K98" s="43" t="e">
        <f>IF(J98="","",IF(VLOOKUP(B11,NP,12,FALSE)=0,CONCATENATE(VLOOKUP(B11,NP,5,FALSE),"  ",VLOOKUP(B11,NP,6,FALSE)),IF(VLOOKUP(B11,NP,22,FALSE)=0,CONCATENATE(VLOOKUP(B11,NP,15,FALSE),"  ",VLOOKUP(B11,NP,16,FALSE)),"")))</f>
        <v>#REF!</v>
      </c>
      <c r="L98" s="43"/>
      <c r="M98" s="44"/>
      <c r="N98" s="43"/>
      <c r="O98" s="43"/>
      <c r="P98" s="44"/>
      <c r="Q98" s="43"/>
      <c r="R98" s="62"/>
      <c r="S98" s="46" t="e">
        <f>IF(R96="","",CONCATENATE(IF(VLOOKUP(J96,NP,23,FALSE)="","",IF(VLOOKUP(J96,NP,12,FALSE)=1,VLOOKUP(J96,NP,23,FALSE),-VLOOKUP(J96,NP,23,FALSE))),IF(VLOOKUP(J96,NP,24,FALSE)="","",CONCATENATE(" / ",IF(VLOOKUP(J96,NP,12,FALSE)=1,VLOOKUP(J96,NP,24,FALSE),-VLOOKUP(J96,NP,24,FALSE)))),IF(VLOOKUP(J96,NP,25,FALSE)="","",CONCATENATE(" / ",IF(VLOOKUP(J96,NP,12,FALSE)=1,VLOOKUP(J96,NP,25,FALSE),-VLOOKUP(J96,NP,25,FALSE)))),IF(VLOOKUP(J96,NP,26,FALSE)="","",CONCATENATE(" / ",IF(VLOOKUP(J96,NP,12,FALSE)=1,VLOOKUP(J96,NP,26,FALSE),-VLOOKUP(J96,NP,26,FALSE)))),IF(VLOOKUP(J96,NP,27,FALSE)="","",CONCATENATE(" / ",IF(VLOOKUP(J96,NP,12,FALSE)=1,VLOOKUP(J96,NP,27,FALSE),-VLOOKUP(J96,NP,27,FALSE)))),IF(VLOOKUP(J96,NP,28)="","",CONCATENATE(" / ",IF(VLOOKUP(J96,NP,12)=1,VLOOKUP(J96,NP,28),-VLOOKUP(J96,NP,28)))),IF(VLOOKUP(J96,NP,29)="","",CONCATENATE(" / ",IF(VLOOKUP(J96,NP,12)=1,VLOOKUP(J96,NP,29),-VLOOKUP(J96,NP,29))))))</f>
        <v>#REF!</v>
      </c>
      <c r="T98" s="46"/>
      <c r="U98" s="36"/>
      <c r="V98" s="46"/>
      <c r="W98" s="46"/>
      <c r="X98" s="36"/>
      <c r="Y98" s="104"/>
      <c r="Z98" s="52">
        <v>3</v>
      </c>
    </row>
    <row r="99" spans="1:42" ht="12" customHeight="1" x14ac:dyDescent="0.25">
      <c r="A99" s="35"/>
      <c r="C99" s="96"/>
      <c r="D99" s="97"/>
      <c r="E99" s="98"/>
      <c r="F99" s="97"/>
      <c r="G99" s="97"/>
      <c r="H99" s="98"/>
      <c r="I99" s="97"/>
      <c r="J99" s="40"/>
      <c r="K99" s="64" t="e">
        <f>IF(J98="","",IF(VLOOKUP(B11,NP,12,FALSE)=0,CONCATENATE(VLOOKUP(B11,NP,8,FALSE)," pts - ",VLOOKUP(B11,NP,11,FALSE)),IF(VLOOKUP(B11,NP,22,FALSE)=0,CONCATENATE(VLOOKUP(B11,NP,18,FALSE)," pts - ",VLOOKUP(B11,NP,21,FALSE)),"")))</f>
        <v>#REF!</v>
      </c>
      <c r="L99" s="64"/>
      <c r="M99" s="65"/>
      <c r="N99" s="64"/>
      <c r="O99" s="64"/>
      <c r="P99" s="65"/>
      <c r="Q99" s="64"/>
      <c r="R99" s="53">
        <v>21</v>
      </c>
      <c r="S99" s="54" t="s">
        <v>26</v>
      </c>
      <c r="T99" s="54"/>
      <c r="U99" s="55" t="e">
        <f>IF(VLOOKUP(R99,NP,32,FALSE)="","",IF(VLOOKUP(R99,NP,32,FALSE)=0,"",VLOOKUP(R99,NP,32,FALSE)))</f>
        <v>#REF!</v>
      </c>
      <c r="V99" s="56" t="e">
        <f>IF(VLOOKUP(R99,NP,33,FALSE)="","",IF(VLOOKUP(R99,NP,34,FALSE)=2,"",VLOOKUP(R99,NP,34,FALSE)))</f>
        <v>#REF!</v>
      </c>
      <c r="W99" s="56"/>
      <c r="X99" s="57" t="e">
        <f>IF(VLOOKUP(R99,NP,33,FALSE)="","",IF(VLOOKUP(R99,NP,33,FALSE)=0,"",VLOOKUP(R99,NP,33,FALSE)))</f>
        <v>#REF!</v>
      </c>
      <c r="Y99" s="58"/>
      <c r="Z99" s="59" t="e">
        <f>IF(VLOOKUP(Z105,NP,4,FALSE)=0,"",VLOOKUP(Z105,NP,4,FALSE))</f>
        <v>#REF!</v>
      </c>
      <c r="AA99" s="43" t="e">
        <f>IF(Z99="","",CONCATENATE(VLOOKUP(Z105,NP,5,FALSE),"  ",VLOOKUP(Z105,NP,6,FALSE)))</f>
        <v>#REF!</v>
      </c>
      <c r="AB99" s="43"/>
      <c r="AC99" s="44"/>
      <c r="AD99" s="43"/>
      <c r="AE99" s="43"/>
      <c r="AF99" s="44"/>
      <c r="AG99" s="43"/>
    </row>
    <row r="100" spans="1:42" ht="12" customHeight="1" x14ac:dyDescent="0.25">
      <c r="A100" s="35"/>
      <c r="C100" s="100"/>
      <c r="D100" s="101"/>
      <c r="E100" s="102"/>
      <c r="F100" s="101"/>
      <c r="G100" s="101"/>
      <c r="H100" s="102"/>
      <c r="I100" s="41">
        <v>6</v>
      </c>
      <c r="J100" s="42" t="e">
        <f>IF(AND(VLOOKUP(B17,NP,12,FALSE)=0,VLOOKUP(B17,NP,22,FALSE)=0),"",IF(VLOOKUP(B17,NP,12,FALSE)=0,VLOOKUP(B17,NP,4,FALSE),IF(VLOOKUP(B17,NP,22,FALSE)=0,VLOOKUP(B17,NP,14,FALSE),"")))</f>
        <v>#REF!</v>
      </c>
      <c r="K100" s="43" t="e">
        <f>IF(J100="","",IF(VLOOKUP(B17,NP,12,FALSE)=0,CONCATENATE(VLOOKUP(B17,NP,5,FALSE),"  ",VLOOKUP(B17,NP,6,FALSE)),IF(VLOOKUP(B17,NP,22,FALSE)=0,CONCATENATE(VLOOKUP(B17,NP,15,FALSE),"  ",VLOOKUP(B17,NP,16,FALSE)),"")))</f>
        <v>#REF!</v>
      </c>
      <c r="L100" s="43"/>
      <c r="M100" s="44"/>
      <c r="N100" s="43"/>
      <c r="O100" s="43"/>
      <c r="P100" s="44"/>
      <c r="Q100" s="43"/>
      <c r="R100" s="3"/>
      <c r="S100" s="4"/>
      <c r="T100" s="4"/>
      <c r="U100" s="21"/>
      <c r="V100" s="4"/>
      <c r="W100" s="4"/>
      <c r="X100" s="21"/>
      <c r="Y100" s="60"/>
      <c r="Z100" s="61"/>
      <c r="AA100" s="64" t="e">
        <f>IF(Z99="","",CONCATENATE(VLOOKUP(Z105,NP,8,FALSE)," pts - ",VLOOKUP(Z105,NP,11,FALSE)))</f>
        <v>#REF!</v>
      </c>
      <c r="AB100" s="64"/>
      <c r="AC100" s="65"/>
      <c r="AD100" s="64"/>
      <c r="AE100" s="64"/>
      <c r="AF100" s="65"/>
      <c r="AG100" s="86"/>
      <c r="AH100" s="47"/>
    </row>
    <row r="101" spans="1:42" ht="12" customHeight="1" x14ac:dyDescent="0.25">
      <c r="A101" s="35"/>
      <c r="C101" s="96"/>
      <c r="D101" s="97"/>
      <c r="E101" s="98"/>
      <c r="F101" s="97"/>
      <c r="G101" s="97"/>
      <c r="H101" s="98"/>
      <c r="I101" s="97"/>
      <c r="J101" s="40"/>
      <c r="K101" s="64" t="e">
        <f>IF(J100="","",IF(VLOOKUP(B17,NP,12,FALSE)=0,CONCATENATE(VLOOKUP(B17,NP,8,FALSE)," pts - ",VLOOKUP(B17,NP,11,FALSE)),IF(VLOOKUP(B17,NP,22,FALSE)=0,CONCATENATE(VLOOKUP(B17,NP,18,FALSE)," pts - ",VLOOKUP(B17,NP,21,FALSE)),"")))</f>
        <v>#REF!</v>
      </c>
      <c r="L101" s="64"/>
      <c r="M101" s="65"/>
      <c r="N101" s="64"/>
      <c r="O101" s="64"/>
      <c r="P101" s="65"/>
      <c r="Q101" s="86"/>
      <c r="R101" s="5"/>
      <c r="S101" s="1"/>
      <c r="T101" s="4"/>
      <c r="U101" s="21"/>
      <c r="V101" s="4"/>
      <c r="W101" s="4"/>
      <c r="X101" s="21"/>
      <c r="Y101" s="60"/>
      <c r="Z101" s="62"/>
      <c r="AA101" s="46" t="e">
        <f>IF(Z99="","",CONCATENATE(IF(VLOOKUP(R99,NP,23,FALSE)="","",IF(VLOOKUP(R99,NP,12,FALSE)=1,VLOOKUP(R99,NP,23,FALSE),-VLOOKUP(R99,NP,23,FALSE))),IF(VLOOKUP(R99,NP,24,FALSE)="","",CONCATENATE(" / ",IF(VLOOKUP(R99,NP,12,FALSE)=1,VLOOKUP(R99,NP,24,FALSE),-VLOOKUP(R99,NP,24,FALSE)))),IF(VLOOKUP(R99,NP,25,FALSE)="","",CONCATENATE(" / ",IF(VLOOKUP(R99,NP,12,FALSE)=1,VLOOKUP(R99,NP,25,FALSE),-VLOOKUP(R99,NP,25,FALSE)))),IF(VLOOKUP(R99,NP,26,FALSE)="","",CONCATENATE(" / ",IF(VLOOKUP(R99,NP,12,FALSE)=1,VLOOKUP(R99,NP,26,FALSE),-VLOOKUP(R99,NP,26,FALSE)))),IF(VLOOKUP(R99,NP,27,FALSE)="","",CONCATENATE(" / ",IF(VLOOKUP(R99,NP,12,FALSE)=1,VLOOKUP(R99,NP,27,FALSE),-VLOOKUP(R99,NP,27,FALSE)))),IF(VLOOKUP(R99,NP,28)="","",CONCATENATE(" / ",IF(VLOOKUP(R99,NP,12)=1,VLOOKUP(R99,NP,28),-VLOOKUP(R99,NP,28)))),IF(VLOOKUP(R99,NP,29)="","",CONCATENATE(" / ",IF(VLOOKUP(R99,NP,12)=1,VLOOKUP(R99,NP,29),-VLOOKUP(R99,NP,29))))))</f>
        <v>#REF!</v>
      </c>
      <c r="AB101" s="46"/>
      <c r="AC101" s="36"/>
      <c r="AD101" s="46"/>
      <c r="AE101" s="46"/>
      <c r="AF101" s="36"/>
      <c r="AG101" s="104"/>
      <c r="AH101" s="47"/>
    </row>
    <row r="102" spans="1:42" ht="12" customHeight="1" x14ac:dyDescent="0.25">
      <c r="A102" s="35"/>
      <c r="C102" s="96"/>
      <c r="D102" s="97"/>
      <c r="E102" s="98"/>
      <c r="F102" s="97"/>
      <c r="G102" s="97"/>
      <c r="H102" s="98"/>
      <c r="I102" s="97"/>
      <c r="J102" s="122">
        <v>18</v>
      </c>
      <c r="K102" s="54" t="s">
        <v>26</v>
      </c>
      <c r="L102" s="54"/>
      <c r="M102" s="55" t="e">
        <f>IF(VLOOKUP(J102,NP,32,FALSE)="","",IF(VLOOKUP(J102,NP,32,FALSE)=0,"",VLOOKUP(J102,NP,32,FALSE)))</f>
        <v>#REF!</v>
      </c>
      <c r="N102" s="56" t="e">
        <f>IF(VLOOKUP(J102,NP,33,FALSE)="","",IF(VLOOKUP(J102,NP,34,FALSE)=2,"",VLOOKUP(J102,NP,34,FALSE)))</f>
        <v>#REF!</v>
      </c>
      <c r="O102" s="56"/>
      <c r="P102" s="57" t="e">
        <f>IF(VLOOKUP(J102,NP,33,FALSE)="","",IF(VLOOKUP(J102,NP,33,FALSE)=0,"",VLOOKUP(J102,NP,33,FALSE)))</f>
        <v>#REF!</v>
      </c>
      <c r="Q102" s="58"/>
      <c r="R102" s="59" t="e">
        <f>IF(VLOOKUP(R99,NP,14,FALSE)=0,"",VLOOKUP(R99,NP,14,FALSE))</f>
        <v>#REF!</v>
      </c>
      <c r="S102" s="43" t="e">
        <f>IF(R102="","",CONCATENATE(VLOOKUP(R99,NP,15,FALSE),"  ",VLOOKUP(R99,NP,16,FALSE)))</f>
        <v>#REF!</v>
      </c>
      <c r="T102" s="43"/>
      <c r="U102" s="44"/>
      <c r="V102" s="43"/>
      <c r="W102" s="43"/>
      <c r="X102" s="44"/>
      <c r="Y102" s="43"/>
      <c r="Z102" s="47"/>
      <c r="AH102" s="47"/>
    </row>
    <row r="103" spans="1:42" ht="12" customHeight="1" x14ac:dyDescent="0.25">
      <c r="A103" s="35"/>
      <c r="C103" s="96"/>
      <c r="D103" s="97"/>
      <c r="E103" s="98"/>
      <c r="F103" s="97"/>
      <c r="G103" s="97"/>
      <c r="H103" s="98"/>
      <c r="I103" s="41"/>
      <c r="J103" s="40"/>
      <c r="K103" s="40"/>
      <c r="L103" s="40"/>
      <c r="M103" s="45"/>
      <c r="N103" s="40"/>
      <c r="O103" s="40"/>
      <c r="P103" s="45"/>
      <c r="Q103" s="40"/>
      <c r="R103" s="52">
        <v>6</v>
      </c>
      <c r="S103" s="64" t="e">
        <f>IF(R102="","",CONCATENATE(VLOOKUP(R99,NP,18,FALSE)," pts - ",VLOOKUP(R99,NP,21,FALSE)))</f>
        <v>#REF!</v>
      </c>
      <c r="T103" s="64"/>
      <c r="U103" s="65"/>
      <c r="V103" s="64"/>
      <c r="W103" s="64"/>
      <c r="X103" s="65"/>
      <c r="Y103" s="64"/>
      <c r="AH103" s="47"/>
    </row>
    <row r="104" spans="1:42" ht="12" customHeight="1" x14ac:dyDescent="0.25">
      <c r="A104" s="35"/>
      <c r="C104" s="96"/>
      <c r="D104" s="97"/>
      <c r="E104" s="98"/>
      <c r="F104" s="97"/>
      <c r="G104" s="97"/>
      <c r="H104" s="98"/>
      <c r="I104" s="41">
        <v>7</v>
      </c>
      <c r="J104" s="42" t="e">
        <f>IF(VLOOKUP(J102,NP,14,FALSE)=0,"",VLOOKUP(J102,NP,14,FALSE))</f>
        <v>#REF!</v>
      </c>
      <c r="K104" s="43" t="e">
        <f>IF(J104="","",CONCATENATE(VLOOKUP(J102,NP,15,FALSE),"  ",VLOOKUP(J102,NP,16,FALSE)))</f>
        <v>#REF!</v>
      </c>
      <c r="L104" s="2"/>
      <c r="M104" s="18"/>
      <c r="N104" s="2"/>
      <c r="O104" s="2"/>
      <c r="P104" s="18"/>
      <c r="Q104" s="66"/>
      <c r="R104" s="62"/>
      <c r="S104" s="46" t="e">
        <f>IF(R102="","",CONCATENATE(IF(VLOOKUP(J102,NP,23,FALSE)="","",IF(VLOOKUP(J102,NP,12,FALSE)=1,VLOOKUP(J102,NP,23,FALSE),-VLOOKUP(J102,NP,23,FALSE))),IF(VLOOKUP(J102,NP,24,FALSE)="","",CONCATENATE(" / ",IF(VLOOKUP(J102,NP,12,FALSE)=1,VLOOKUP(J102,NP,24,FALSE),-VLOOKUP(J102,NP,24,FALSE)))),IF(VLOOKUP(J102,NP,25,FALSE)="","",CONCATENATE(" / ",IF(VLOOKUP(J102,NP,12,FALSE)=1,VLOOKUP(J102,NP,25,FALSE),-VLOOKUP(J102,NP,25,FALSE)))),IF(VLOOKUP(J102,NP,26,FALSE)="","",CONCATENATE(" / ",IF(VLOOKUP(J102,NP,12,FALSE)=1,VLOOKUP(J102,NP,26,FALSE),-VLOOKUP(J102,NP,26,FALSE)))),IF(VLOOKUP(J102,NP,27,FALSE)="","",CONCATENATE(" / ",IF(VLOOKUP(J102,NP,12,FALSE)=1,VLOOKUP(J102,NP,27,FALSE),-VLOOKUP(J102,NP,27,FALSE)))),IF(VLOOKUP(J102,NP,28)="","",CONCATENATE(" / ",IF(VLOOKUP(J102,NP,12)=1,VLOOKUP(J102,NP,28),-VLOOKUP(J102,NP,28)))),IF(VLOOKUP(J102,NP,29)="","",CONCATENATE(" / ",IF(VLOOKUP(J102,NP,12)=1,VLOOKUP(J102,NP,29),-VLOOKUP(J102,NP,29))))))</f>
        <v>#REF!</v>
      </c>
      <c r="T104" s="46"/>
      <c r="U104" s="36"/>
      <c r="V104" s="46"/>
      <c r="W104" s="46"/>
      <c r="X104" s="36"/>
      <c r="Y104" s="46"/>
      <c r="AH104" s="47"/>
    </row>
    <row r="105" spans="1:42" ht="12" customHeight="1" x14ac:dyDescent="0.25">
      <c r="A105" s="35"/>
      <c r="C105" s="96"/>
      <c r="D105" s="97"/>
      <c r="E105" s="98"/>
      <c r="F105" s="97"/>
      <c r="G105" s="97"/>
      <c r="H105" s="98"/>
      <c r="I105" s="97"/>
      <c r="J105" s="142" t="e">
        <f>IF(OR(J104="",VLOOKUP(J102,NP,20,FALSE)=0),"",IF(LEN(VLOOKUP(J102,NP,20,FALSE))=7,VLOOKUP(J102,NP,20,FALSE),VLOOKUP(J102,NP,20,FALSE)))</f>
        <v>#REF!</v>
      </c>
      <c r="K105" s="64" t="e">
        <f>IF(J104="","",CONCATENATE(VLOOKUP(J102,NP,18,FALSE)," pts - ",VLOOKUP(J102,NP,21,FALSE)))</f>
        <v>#REF!</v>
      </c>
      <c r="L105" s="64"/>
      <c r="M105" s="65"/>
      <c r="N105" s="64"/>
      <c r="O105" s="64"/>
      <c r="P105" s="65"/>
      <c r="Q105" s="64"/>
      <c r="R105" s="48"/>
      <c r="S105" s="40"/>
      <c r="T105" s="40"/>
      <c r="U105" s="45"/>
      <c r="V105" s="40"/>
      <c r="W105" s="40"/>
      <c r="X105" s="45"/>
      <c r="Y105" s="40"/>
      <c r="Z105" s="68">
        <v>23</v>
      </c>
      <c r="AA105" s="54" t="s">
        <v>26</v>
      </c>
      <c r="AB105" s="54"/>
      <c r="AC105" s="55" t="e">
        <f>IF(VLOOKUP(Z105,NP,32,FALSE)="","",IF(VLOOKUP(Z105,NP,32,FALSE)=0,"",VLOOKUP(Z105,NP,32,FALSE)))</f>
        <v>#REF!</v>
      </c>
      <c r="AD105" s="56" t="e">
        <f>IF(VLOOKUP(Z105,NP,33,FALSE)="","",IF(VLOOKUP(Z105,NP,34,FALSE)=2,"",VLOOKUP(Z105,NP,34,FALSE)))</f>
        <v>#REF!</v>
      </c>
      <c r="AE105" s="56"/>
      <c r="AF105" s="57" t="e">
        <f>IF(VLOOKUP(Z105,NP,33,FALSE)="","",IF(VLOOKUP(Z105,NP,33,FALSE)=0,"",VLOOKUP(Z105,NP,33,FALSE)))</f>
        <v>#REF!</v>
      </c>
      <c r="AG105" s="58"/>
      <c r="AH105" s="59" t="e">
        <f>IF(VLOOKUP(Z105,NP,12,FALSE)=1,VLOOKUP(Z105,NP,4,FALSE),IF(VLOOKUP(Z105,NP,22,FALSE)=1,VLOOKUP(Z105,NP,14,FALSE),""))</f>
        <v>#REF!</v>
      </c>
      <c r="AI105" s="43" t="e">
        <f>IF(AH105="","",IF(VLOOKUP(Z105,NP,12,FALSE)=1,CONCATENATE(VLOOKUP(Z105,NP,5,FALSE),"  ",VLOOKUP(Z105,NP,6,FALSE)),IF(VLOOKUP(Z105,NP,22,FALSE)=1,CONCATENATE(VLOOKUP(Z105,NP,15,FALSE),"  ",VLOOKUP(Z105,NP,16,FALSE)),"")))</f>
        <v>#REF!</v>
      </c>
      <c r="AJ105" s="43"/>
      <c r="AK105" s="43"/>
      <c r="AL105" s="43"/>
      <c r="AM105" s="43"/>
      <c r="AN105" s="43"/>
      <c r="AO105" s="43"/>
      <c r="AP105" s="34" t="s">
        <v>16</v>
      </c>
    </row>
    <row r="106" spans="1:42" ht="12" customHeight="1" x14ac:dyDescent="0.25">
      <c r="A106" s="35"/>
      <c r="C106" s="96"/>
      <c r="D106" s="97"/>
      <c r="E106" s="98"/>
      <c r="F106" s="97"/>
      <c r="G106" s="97"/>
      <c r="H106" s="98"/>
      <c r="I106" s="41">
        <v>10</v>
      </c>
      <c r="J106" s="42" t="e">
        <f>IF(VLOOKUP(J108,NP,4,FALSE)=0,"",VLOOKUP(J108,NP,4,FALSE))</f>
        <v>#REF!</v>
      </c>
      <c r="K106" s="43" t="e">
        <f>IF(J106="","",CONCATENATE(VLOOKUP(J108,NP,5,FALSE),"  ",VLOOKUP(J108,NP,6,FALSE)))</f>
        <v>#REF!</v>
      </c>
      <c r="L106" s="43"/>
      <c r="M106" s="44"/>
      <c r="N106" s="43"/>
      <c r="O106" s="43"/>
      <c r="P106" s="44"/>
      <c r="Q106" s="43"/>
      <c r="R106" s="48"/>
      <c r="S106" s="40"/>
      <c r="T106" s="40"/>
      <c r="U106" s="45"/>
      <c r="V106" s="40"/>
      <c r="W106" s="40"/>
      <c r="X106" s="45"/>
      <c r="Y106" s="40"/>
      <c r="AH106" s="61"/>
      <c r="AI106" s="46" t="e">
        <f>IF(AH105="","",IF(VLOOKUP(Z105,NP,12,FALSE)=1,CONCATENATE(VLOOKUP(Z105,NP,8,FALSE)," pts - ",VLOOKUP(Z105,NP,11,FALSE)),IF(VLOOKUP(Z105,NP,22,FALSE)=1,CONCATENATE(VLOOKUP(Z105,NP,18,FALSE)," pts - ",VLOOKUP(Z105,NP,21,FALSE)),"")))</f>
        <v>#REF!</v>
      </c>
      <c r="AJ106" s="46"/>
      <c r="AK106" s="46"/>
      <c r="AL106" s="46"/>
      <c r="AM106" s="46"/>
      <c r="AN106" s="46"/>
      <c r="AO106" s="46"/>
    </row>
    <row r="107" spans="1:42" ht="12" customHeight="1" x14ac:dyDescent="0.25">
      <c r="A107" s="35"/>
      <c r="C107" s="96"/>
      <c r="D107" s="97"/>
      <c r="E107" s="98"/>
      <c r="F107" s="97"/>
      <c r="G107" s="97"/>
      <c r="H107" s="98"/>
      <c r="I107" s="97"/>
      <c r="J107" s="141" t="e">
        <f>IF(OR(J106="",VLOOKUP(J108,NP,10,FALSE)=0),"",IF(LEN(VLOOKUP(J108,NP,10,FALSE))=7,VLOOKUP(J108,NP,10,FALSE),VLOOKUP(J108,NP,10,FALSE)))</f>
        <v>#REF!</v>
      </c>
      <c r="K107" s="64" t="e">
        <f>IF(J106="","",CONCATENATE(VLOOKUP(J108,NP,8,FALSE)," pts - ",VLOOKUP(J108,NP,11,FALSE)))</f>
        <v>#REF!</v>
      </c>
      <c r="L107" s="64"/>
      <c r="M107" s="65"/>
      <c r="N107" s="64"/>
      <c r="O107" s="64"/>
      <c r="P107" s="65"/>
      <c r="Q107" s="86"/>
      <c r="R107" s="52">
        <v>11</v>
      </c>
      <c r="S107" s="1"/>
      <c r="T107" s="4"/>
      <c r="U107" s="21"/>
      <c r="V107" s="4"/>
      <c r="W107" s="4"/>
      <c r="X107" s="21"/>
      <c r="Y107" s="60"/>
      <c r="AH107" s="62"/>
      <c r="AI107" s="46" t="e">
        <f>IF(AH105="","",CONCATENATE(IF(VLOOKUP(Z105,NP,23,FALSE)="","",IF(VLOOKUP(Z105,NP,12,FALSE)=1,VLOOKUP(Z105,NP,23,FALSE),-VLOOKUP(Z105,NP,23,FALSE))),IF(VLOOKUP(Z105,NP,24,FALSE)="","",CONCATENATE(" / ",IF(VLOOKUP(Z105,NP,12,FALSE)=1,VLOOKUP(Z105,NP,24,FALSE),-VLOOKUP(Z105,NP,24,FALSE)))),IF(VLOOKUP(Z105,NP,25,FALSE)="","",CONCATENATE(" / ",IF(VLOOKUP(Z105,NP,12,FALSE)=1,VLOOKUP(Z105,NP,25,FALSE),-VLOOKUP(Z105,NP,25,FALSE)))),IF(VLOOKUP(Z105,NP,26,FALSE)="","",CONCATENATE(" / ",IF(VLOOKUP(Z105,NP,12,FALSE)=1,VLOOKUP(Z105,NP,26,FALSE),-VLOOKUP(Z105,NP,26,FALSE)))),IF(VLOOKUP(Z105,NP,27,FALSE)="","",CONCATENATE(" / ",IF(VLOOKUP(Z105,NP,12,FALSE)=1,VLOOKUP(Z105,NP,27,FALSE),-VLOOKUP(Z105,NP,27,FALSE)))),IF(VLOOKUP(Z105,NP,28)="","",CONCATENATE(" / ",IF(VLOOKUP(Z105,NP,12)=1,VLOOKUP(Z105,NP,28),-VLOOKUP(Z105,NP,28)))),IF(VLOOKUP(Z105,NP,29)="","",CONCATENATE(" / ",IF(VLOOKUP(Z105,NP,12)=1,VLOOKUP(Z105,NP,29),-VLOOKUP(Z105,NP,29))))))</f>
        <v>#REF!</v>
      </c>
      <c r="AJ107" s="46"/>
      <c r="AK107" s="46"/>
      <c r="AL107" s="46"/>
      <c r="AM107" s="46"/>
      <c r="AN107" s="46"/>
      <c r="AO107" s="46"/>
    </row>
    <row r="108" spans="1:42" ht="12" customHeight="1" x14ac:dyDescent="0.25">
      <c r="A108" s="35"/>
      <c r="C108" s="96"/>
      <c r="D108" s="97"/>
      <c r="E108" s="98"/>
      <c r="F108" s="97"/>
      <c r="G108" s="97"/>
      <c r="H108" s="98"/>
      <c r="I108" s="97"/>
      <c r="J108" s="122">
        <v>19</v>
      </c>
      <c r="K108" s="54" t="s">
        <v>26</v>
      </c>
      <c r="L108" s="54"/>
      <c r="M108" s="55" t="e">
        <f>IF(VLOOKUP(J108,NP,32,FALSE)="","",IF(VLOOKUP(J108,NP,32,FALSE)=0,"",VLOOKUP(J108,NP,32,FALSE)))</f>
        <v>#REF!</v>
      </c>
      <c r="N108" s="56" t="e">
        <f>IF(VLOOKUP(J108,NP,33,FALSE)="","",IF(VLOOKUP(J108,NP,34,FALSE)=2,"",VLOOKUP(J108,NP,34,FALSE)))</f>
        <v>#REF!</v>
      </c>
      <c r="O108" s="56"/>
      <c r="P108" s="57" t="e">
        <f>IF(VLOOKUP(J108,NP,33,FALSE)="","",IF(VLOOKUP(J108,NP,33,FALSE)=0,"",VLOOKUP(J108,NP,33,FALSE)))</f>
        <v>#REF!</v>
      </c>
      <c r="Q108" s="58"/>
      <c r="R108" s="59" t="e">
        <f>IF(VLOOKUP(R111,NP,4,FALSE)=0,"",VLOOKUP(R111,NP,4,FALSE))</f>
        <v>#REF!</v>
      </c>
      <c r="S108" s="43" t="e">
        <f>IF(R108="","",CONCATENATE(VLOOKUP(R111,NP,5,FALSE),"  ",VLOOKUP(R111,NP,6,FALSE)))</f>
        <v>#REF!</v>
      </c>
      <c r="T108" s="43"/>
      <c r="U108" s="44"/>
      <c r="V108" s="43"/>
      <c r="W108" s="43"/>
      <c r="X108" s="44"/>
      <c r="Y108" s="43"/>
      <c r="AH108" s="47"/>
    </row>
    <row r="109" spans="1:42" ht="12" customHeight="1" x14ac:dyDescent="0.25">
      <c r="A109" s="35"/>
      <c r="C109" s="96"/>
      <c r="D109" s="97"/>
      <c r="E109" s="98"/>
      <c r="F109" s="97"/>
      <c r="G109" s="97"/>
      <c r="H109" s="98"/>
      <c r="I109" s="97"/>
      <c r="J109" s="40"/>
      <c r="K109" s="40"/>
      <c r="L109" s="40"/>
      <c r="M109" s="45"/>
      <c r="N109" s="40"/>
      <c r="O109" s="40"/>
      <c r="P109" s="45"/>
      <c r="Q109" s="40"/>
      <c r="R109" s="61"/>
      <c r="S109" s="64" t="e">
        <f>IF(R108="","",CONCATENATE(VLOOKUP(R111,NP,8,FALSE)," pts - ",VLOOKUP(R111,NP,11,FALSE)))</f>
        <v>#REF!</v>
      </c>
      <c r="T109" s="64"/>
      <c r="U109" s="65"/>
      <c r="V109" s="64"/>
      <c r="W109" s="64"/>
      <c r="X109" s="65"/>
      <c r="Y109" s="86"/>
      <c r="Z109" s="47"/>
      <c r="AH109" s="47"/>
    </row>
    <row r="110" spans="1:42" ht="12" customHeight="1" x14ac:dyDescent="0.25">
      <c r="A110" s="35"/>
      <c r="C110" s="100"/>
      <c r="D110" s="101"/>
      <c r="E110" s="102"/>
      <c r="F110" s="101"/>
      <c r="G110" s="101"/>
      <c r="H110" s="102"/>
      <c r="I110" s="41">
        <v>11</v>
      </c>
      <c r="J110" s="42" t="e">
        <f>IF(AND(VLOOKUP(B35,NP,12,FALSE)=0,VLOOKUP(B35,NP,22,FALSE)=0),"",IF(VLOOKUP(B35,NP,12,FALSE)=0,VLOOKUP(B35,NP,4,FALSE),IF(VLOOKUP(B35,NP,22,FALSE)=0,VLOOKUP(B35,NP,14,FALSE),"")))</f>
        <v>#REF!</v>
      </c>
      <c r="K110" s="43" t="e">
        <f>IF(J110="","",IF(VLOOKUP(B35,NP,12,FALSE)=0,CONCATENATE(VLOOKUP(B35,NP,5,FALSE),"  ",VLOOKUP(B35,NP,6,FALSE)),IF(VLOOKUP(B35,NP,22,FALSE)=0,CONCATENATE(VLOOKUP(B35,NP,15,FALSE),"  ",VLOOKUP(B35,NP,16,FALSE)),"")))</f>
        <v>#REF!</v>
      </c>
      <c r="L110" s="43"/>
      <c r="M110" s="44"/>
      <c r="N110" s="43"/>
      <c r="O110" s="43"/>
      <c r="P110" s="44"/>
      <c r="Q110" s="43"/>
      <c r="R110" s="62"/>
      <c r="S110" s="46" t="e">
        <f>IF(R108="","",CONCATENATE(IF(VLOOKUP(J108,NP,23,FALSE)="","",IF(VLOOKUP(J108,NP,12,FALSE)=1,VLOOKUP(J108,NP,23,FALSE),-VLOOKUP(J108,NP,23,FALSE))),IF(VLOOKUP(J108,NP,24,FALSE)="","",CONCATENATE(" / ",IF(VLOOKUP(J108,NP,12,FALSE)=1,VLOOKUP(J108,NP,24,FALSE),-VLOOKUP(J108,NP,24,FALSE)))),IF(VLOOKUP(J108,NP,25,FALSE)="","",CONCATENATE(" / ",IF(VLOOKUP(J108,NP,12,FALSE)=1,VLOOKUP(J108,NP,25,FALSE),-VLOOKUP(J108,NP,25,FALSE)))),IF(VLOOKUP(J108,NP,26,FALSE)="","",CONCATENATE(" / ",IF(VLOOKUP(J108,NP,12,FALSE)=1,VLOOKUP(J108,NP,26,FALSE),-VLOOKUP(J108,NP,26,FALSE)))),IF(VLOOKUP(J108,NP,27,FALSE)="","",CONCATENATE(" / ",IF(VLOOKUP(J108,NP,12,FALSE)=1,VLOOKUP(J108,NP,27,FALSE),-VLOOKUP(J108,NP,27,FALSE)))),IF(VLOOKUP(J108,NP,28)="","",CONCATENATE(" / ",IF(VLOOKUP(J108,NP,12)=1,VLOOKUP(J108,NP,28),-VLOOKUP(J108,NP,28)))),IF(VLOOKUP(J108,NP,29)="","",CONCATENATE(" / ",IF(VLOOKUP(J108,NP,12)=1,VLOOKUP(J108,NP,29),-VLOOKUP(J108,NP,29))))))</f>
        <v>#REF!</v>
      </c>
      <c r="T110" s="46"/>
      <c r="U110" s="36"/>
      <c r="V110" s="46"/>
      <c r="W110" s="46"/>
      <c r="X110" s="36"/>
      <c r="Y110" s="104"/>
      <c r="Z110" s="47"/>
      <c r="AA110" s="38"/>
      <c r="AB110" s="38"/>
      <c r="AC110" s="39"/>
      <c r="AD110" s="38"/>
      <c r="AE110" s="38"/>
      <c r="AF110" s="39"/>
      <c r="AH110" s="47"/>
    </row>
    <row r="111" spans="1:42" ht="12" customHeight="1" x14ac:dyDescent="0.25">
      <c r="A111" s="35"/>
      <c r="C111" s="96"/>
      <c r="D111" s="97"/>
      <c r="E111" s="98"/>
      <c r="F111" s="97"/>
      <c r="G111" s="97"/>
      <c r="H111" s="98"/>
      <c r="I111" s="97"/>
      <c r="J111" s="40"/>
      <c r="K111" s="64" t="e">
        <f>IF(J110="","",IF(VLOOKUP(B35,NP,12,FALSE)=0,CONCATENATE(VLOOKUP(B35,NP,8,FALSE)," pts - ",VLOOKUP(B35,NP,11,FALSE)),IF(VLOOKUP(B35,NP,22,FALSE)=0,CONCATENATE(VLOOKUP(B35,NP,18,FALSE)," pts - ",VLOOKUP(B35,NP,21,FALSE)),"")))</f>
        <v>#REF!</v>
      </c>
      <c r="L111" s="64"/>
      <c r="M111" s="65"/>
      <c r="N111" s="64"/>
      <c r="O111" s="64"/>
      <c r="P111" s="65"/>
      <c r="Q111" s="64"/>
      <c r="R111" s="53">
        <v>22</v>
      </c>
      <c r="S111" s="54" t="s">
        <v>26</v>
      </c>
      <c r="T111" s="54"/>
      <c r="U111" s="55" t="e">
        <f>IF(VLOOKUP(R111,NP,32,FALSE)="","",IF(VLOOKUP(R111,NP,32,FALSE)=0,"",VLOOKUP(R111,NP,32,FALSE)))</f>
        <v>#REF!</v>
      </c>
      <c r="V111" s="56" t="e">
        <f>IF(VLOOKUP(R111,NP,33,FALSE)="","",IF(VLOOKUP(R111,NP,34,FALSE)=2,"",VLOOKUP(R111,NP,34,FALSE)))</f>
        <v>#REF!</v>
      </c>
      <c r="W111" s="56"/>
      <c r="X111" s="57" t="e">
        <f>IF(VLOOKUP(R111,NP,33,FALSE)="","",IF(VLOOKUP(R111,NP,33,FALSE)=0,"",VLOOKUP(R111,NP,33,FALSE)))</f>
        <v>#REF!</v>
      </c>
      <c r="Y111" s="58"/>
      <c r="Z111" s="59" t="e">
        <f>IF(VLOOKUP(Z105,NP,14,FALSE)=0,"",VLOOKUP(Z105,NP,14,FALSE))</f>
        <v>#REF!</v>
      </c>
      <c r="AA111" s="43" t="e">
        <f>IF(Z111="","",CONCATENATE(VLOOKUP(Z105,NP,15,FALSE),"  ",VLOOKUP(Z105,NP,16,FALSE)))</f>
        <v>#REF!</v>
      </c>
      <c r="AB111" s="43"/>
      <c r="AC111" s="44"/>
      <c r="AD111" s="43"/>
      <c r="AE111" s="43"/>
      <c r="AF111" s="44"/>
      <c r="AG111" s="43"/>
      <c r="AH111" s="47"/>
    </row>
    <row r="112" spans="1:42" ht="12" customHeight="1" x14ac:dyDescent="0.25">
      <c r="A112" s="35"/>
      <c r="C112" s="100"/>
      <c r="D112" s="101"/>
      <c r="E112" s="102"/>
      <c r="F112" s="101"/>
      <c r="G112" s="101"/>
      <c r="H112" s="102"/>
      <c r="I112" s="41">
        <v>14</v>
      </c>
      <c r="J112" s="42" t="e">
        <f>IF(AND(VLOOKUP(B41,NP,12,FALSE)=0,VLOOKUP(B41,NP,22,FALSE)=0),"",IF(VLOOKUP(B41,NP,12,FALSE)=0,VLOOKUP(B41,NP,4,FALSE),IF(VLOOKUP(B41,NP,22,FALSE)=0,VLOOKUP(B41,NP,14,FALSE),"")))</f>
        <v>#REF!</v>
      </c>
      <c r="K112" s="43" t="e">
        <f>IF(J112="","",IF(VLOOKUP(B41,NP,12,FALSE)=0,CONCATENATE(VLOOKUP(B41,NP,5,FALSE),"  ",VLOOKUP(B41,NP,6,FALSE)),IF(VLOOKUP(B41,NP,22,FALSE)=0,CONCATENATE(VLOOKUP(B41,NP,15,FALSE),"  ",VLOOKUP(B41,NP,16,FALSE)),"")))</f>
        <v>#REF!</v>
      </c>
      <c r="L112" s="43"/>
      <c r="M112" s="44"/>
      <c r="N112" s="43"/>
      <c r="O112" s="43"/>
      <c r="P112" s="44"/>
      <c r="Q112" s="43"/>
      <c r="R112" s="3"/>
      <c r="S112" s="4"/>
      <c r="T112" s="4"/>
      <c r="U112" s="21"/>
      <c r="V112" s="4"/>
      <c r="W112" s="4"/>
      <c r="X112" s="21"/>
      <c r="Y112" s="60"/>
      <c r="Z112" s="52">
        <v>14</v>
      </c>
      <c r="AA112" s="64" t="e">
        <f>IF(Z111="","",CONCATENATE(VLOOKUP(Z105,NP,18,FALSE)," pts - ",VLOOKUP(Z105,NP,21,FALSE)))</f>
        <v>#REF!</v>
      </c>
      <c r="AB112" s="64"/>
      <c r="AC112" s="65"/>
      <c r="AD112" s="64"/>
      <c r="AE112" s="64"/>
      <c r="AF112" s="65"/>
      <c r="AG112" s="64"/>
      <c r="AH112" s="48"/>
      <c r="AI112" s="40"/>
      <c r="AJ112" s="40"/>
      <c r="AK112" s="40"/>
      <c r="AL112" s="40"/>
      <c r="AM112" s="40"/>
      <c r="AN112" s="40"/>
      <c r="AO112" s="40"/>
    </row>
    <row r="113" spans="1:42" ht="12" customHeight="1" x14ac:dyDescent="0.2">
      <c r="A113" s="35"/>
      <c r="I113" s="97"/>
      <c r="J113" s="40"/>
      <c r="K113" s="64" t="e">
        <f>IF(J112="","",IF(VLOOKUP(B41,NP,12,FALSE)=0,CONCATENATE(VLOOKUP(B41,NP,8,FALSE)," pts - ",VLOOKUP(B41,NP,11,FALSE)),IF(VLOOKUP(B41,NP,22,FALSE)=0,CONCATENATE(VLOOKUP(B41,NP,18,FALSE)," pts - ",VLOOKUP(B41,NP,21,FALSE)),"")))</f>
        <v>#REF!</v>
      </c>
      <c r="L113" s="64"/>
      <c r="M113" s="65"/>
      <c r="N113" s="64"/>
      <c r="O113" s="64"/>
      <c r="P113" s="65"/>
      <c r="Q113" s="86"/>
      <c r="R113" s="5"/>
      <c r="S113" s="1"/>
      <c r="T113" s="4"/>
      <c r="U113" s="21"/>
      <c r="V113" s="4"/>
      <c r="W113" s="4"/>
      <c r="X113" s="21"/>
      <c r="Y113" s="60"/>
      <c r="Z113" s="62"/>
      <c r="AA113" s="46" t="e">
        <f>IF(Z111="","",CONCATENATE(IF(VLOOKUP(R111,NP,23,FALSE)="","",IF(VLOOKUP(R111,NP,12,FALSE)=1,VLOOKUP(R111,NP,23,FALSE),-VLOOKUP(R111,NP,23,FALSE))),IF(VLOOKUP(R111,NP,24,FALSE)="","",CONCATENATE(" / ",IF(VLOOKUP(R111,NP,12,FALSE)=1,VLOOKUP(R111,NP,24,FALSE),-VLOOKUP(R111,NP,24,FALSE)))),IF(VLOOKUP(R111,NP,25,FALSE)="","",CONCATENATE(" / ",IF(VLOOKUP(R111,NP,12,FALSE)=1,VLOOKUP(R111,NP,25,FALSE),-VLOOKUP(R111,NP,25,FALSE)))),IF(VLOOKUP(R111,NP,26,FALSE)="","",CONCATENATE(" / ",IF(VLOOKUP(R111,NP,12,FALSE)=1,VLOOKUP(R111,NP,26,FALSE),-VLOOKUP(R111,NP,26,FALSE)))),IF(VLOOKUP(R111,NP,27,FALSE)="","",CONCATENATE(" / ",IF(VLOOKUP(R111,NP,12,FALSE)=1,VLOOKUP(R111,NP,27,FALSE),-VLOOKUP(R111,NP,27,FALSE)))),IF(VLOOKUP(R111,NP,28)="","",CONCATENATE(" / ",IF(VLOOKUP(R111,NP,12)=1,VLOOKUP(R111,NP,28),-VLOOKUP(R111,NP,28)))),IF(VLOOKUP(R111,NP,29)="","",CONCATENATE(" / ",IF(VLOOKUP(R111,NP,12)=1,VLOOKUP(R111,NP,29),-VLOOKUP(R111,NP,29))))))</f>
        <v>#REF!</v>
      </c>
      <c r="AB113" s="46"/>
      <c r="AC113" s="36"/>
      <c r="AD113" s="46"/>
      <c r="AE113" s="46"/>
      <c r="AF113" s="36"/>
      <c r="AG113" s="46"/>
    </row>
    <row r="114" spans="1:42" ht="12" customHeight="1" x14ac:dyDescent="0.25">
      <c r="A114" s="35"/>
      <c r="I114" s="97"/>
      <c r="J114" s="122">
        <v>20</v>
      </c>
      <c r="K114" s="54" t="s">
        <v>26</v>
      </c>
      <c r="L114" s="54"/>
      <c r="M114" s="55" t="e">
        <f>IF(VLOOKUP(J114,NP,32,FALSE)="","",IF(VLOOKUP(J114,NP,32,FALSE)=0,"",VLOOKUP(J114,NP,32,FALSE)))</f>
        <v>#REF!</v>
      </c>
      <c r="N114" s="56" t="e">
        <f>IF(VLOOKUP(J114,NP,33,FALSE)="","",IF(VLOOKUP(J114,NP,34,FALSE)=2,"",VLOOKUP(J114,NP,34,FALSE)))</f>
        <v>#REF!</v>
      </c>
      <c r="O114" s="56"/>
      <c r="P114" s="57" t="e">
        <f>IF(VLOOKUP(J114,NP,33,FALSE)="","",IF(VLOOKUP(J114,NP,33,FALSE)=0,"",VLOOKUP(J114,NP,33,FALSE)))</f>
        <v>#REF!</v>
      </c>
      <c r="Q114" s="58"/>
      <c r="R114" s="59" t="e">
        <f>IF(VLOOKUP(R111,NP,14,FALSE)=0,"",VLOOKUP(R111,NP,14,FALSE))</f>
        <v>#REF!</v>
      </c>
      <c r="S114" s="43" t="e">
        <f>IF(R114="","",CONCATENATE(VLOOKUP(R111,NP,15,FALSE),"  ",VLOOKUP(R111,NP,16,FALSE)))</f>
        <v>#REF!</v>
      </c>
      <c r="T114" s="43"/>
      <c r="U114" s="44"/>
      <c r="V114" s="43"/>
      <c r="W114" s="43"/>
      <c r="X114" s="44"/>
      <c r="Y114" s="43"/>
      <c r="Z114" s="62"/>
      <c r="AA114" s="100"/>
      <c r="AB114" s="101"/>
      <c r="AC114" s="102"/>
      <c r="AD114" s="101"/>
      <c r="AE114" s="101"/>
      <c r="AF114" s="102"/>
      <c r="AG114" s="101"/>
      <c r="AH114" s="42" t="e">
        <f>IF(AND(VLOOKUP(Z105,NP,12,FALSE)=0,VLOOKUP(Z105,NP,22,FALSE)=0),"",IF(VLOOKUP(Z105,NP,12,FALSE)=0,VLOOKUP(Z105,NP,4,FALSE),IF(VLOOKUP(Z105,NP,22,FALSE)=0,VLOOKUP(Z105,NP,14,FALSE),"")))</f>
        <v>#REF!</v>
      </c>
      <c r="AI114" s="43" t="e">
        <f>IF(AH114="","",IF(VLOOKUP(Z105,NP,12,FALSE)=0,CONCATENATE(VLOOKUP(Z105,NP,5,FALSE),"  ",VLOOKUP(Z105,NP,6,FALSE)),IF(VLOOKUP(Z105,NP,22,FALSE)=0,CONCATENATE(VLOOKUP(Z105,NP,15,FALSE),"  ",VLOOKUP(Z105,NP,16,FALSE)),"")))</f>
        <v>#REF!</v>
      </c>
      <c r="AJ114" s="43"/>
      <c r="AK114" s="43"/>
      <c r="AL114" s="43"/>
      <c r="AM114" s="43"/>
      <c r="AN114" s="43"/>
      <c r="AO114" s="43"/>
      <c r="AP114" s="34" t="s">
        <v>17</v>
      </c>
    </row>
    <row r="115" spans="1:42" ht="12" customHeight="1" x14ac:dyDescent="0.2">
      <c r="A115" s="35"/>
      <c r="I115" s="97"/>
      <c r="J115" s="40"/>
      <c r="K115" s="40"/>
      <c r="L115" s="40"/>
      <c r="M115" s="45"/>
      <c r="N115" s="40"/>
      <c r="O115" s="40"/>
      <c r="P115" s="45"/>
      <c r="Q115" s="40"/>
      <c r="R115" s="52">
        <v>14</v>
      </c>
      <c r="S115" s="64" t="e">
        <f>IF(R114="","",CONCATENATE(VLOOKUP(R111,NP,18,FALSE)," pts - ",VLOOKUP(R111,NP,21,FALSE)))</f>
        <v>#REF!</v>
      </c>
      <c r="T115" s="64"/>
      <c r="U115" s="65"/>
      <c r="V115" s="64"/>
      <c r="W115" s="64"/>
      <c r="X115" s="65"/>
      <c r="Y115" s="64"/>
      <c r="Z115" s="48"/>
      <c r="AA115" s="40"/>
      <c r="AB115" s="40"/>
      <c r="AC115" s="45"/>
      <c r="AD115" s="40"/>
      <c r="AE115" s="40"/>
      <c r="AF115" s="45"/>
      <c r="AG115" s="40"/>
      <c r="AH115" s="40"/>
      <c r="AI115" s="46" t="e">
        <f>IF(AH114="","",IF(VLOOKUP(Z105,NP,12,FALSE)=0,CONCATENATE(VLOOKUP(Z105,NP,8,FALSE)," pts - ",VLOOKUP(Z105,NP,11,FALSE)),IF(VLOOKUP(Z105,NP,22,FALSE)=0,CONCATENATE(VLOOKUP(Z105,NP,18,FALSE)," pts - ",VLOOKUP(Z105,NP,21,FALSE)),"")))</f>
        <v>#REF!</v>
      </c>
      <c r="AJ115" s="46"/>
      <c r="AK115" s="46"/>
      <c r="AL115" s="46"/>
      <c r="AM115" s="46"/>
      <c r="AN115" s="46"/>
      <c r="AO115" s="46"/>
    </row>
    <row r="116" spans="1:42" ht="12" customHeight="1" x14ac:dyDescent="0.2">
      <c r="A116" s="35"/>
      <c r="I116" s="41">
        <v>15</v>
      </c>
      <c r="J116" s="42" t="e">
        <f>IF(VLOOKUP(J114,NP,14,FALSE)=0,"",VLOOKUP(J114,NP,14,FALSE))</f>
        <v>#REF!</v>
      </c>
      <c r="K116" s="43" t="e">
        <f>IF(J116="","",CONCATENATE(VLOOKUP(J114,NP,15,FALSE),"  ",VLOOKUP(J114,NP,16,FALSE)))</f>
        <v>#REF!</v>
      </c>
      <c r="L116" s="2"/>
      <c r="M116" s="18"/>
      <c r="N116" s="2"/>
      <c r="O116" s="2"/>
      <c r="P116" s="18"/>
      <c r="Q116" s="66"/>
      <c r="R116" s="62"/>
      <c r="S116" s="46" t="e">
        <f>IF(R114="","",CONCATENATE(IF(VLOOKUP(J114,NP,23,FALSE)="","",IF(VLOOKUP(J114,NP,12,FALSE)=1,VLOOKUP(J114,NP,23,FALSE),-VLOOKUP(J114,NP,23,FALSE))),IF(VLOOKUP(J114,NP,24,FALSE)="","",CONCATENATE(" / ",IF(VLOOKUP(J114,NP,12,FALSE)=1,VLOOKUP(J114,NP,24,FALSE),-VLOOKUP(J114,NP,24,FALSE)))),IF(VLOOKUP(J114,NP,25,FALSE)="","",CONCATENATE(" / ",IF(VLOOKUP(J114,NP,12,FALSE)=1,VLOOKUP(J114,NP,25,FALSE),-VLOOKUP(J114,NP,25,FALSE)))),IF(VLOOKUP(J114,NP,26,FALSE)="","",CONCATENATE(" / ",IF(VLOOKUP(J114,NP,12,FALSE)=1,VLOOKUP(J114,NP,26,FALSE),-VLOOKUP(J114,NP,26,FALSE)))),IF(VLOOKUP(J114,NP,27,FALSE)="","",CONCATENATE(" / ",IF(VLOOKUP(J114,NP,12,FALSE)=1,VLOOKUP(J114,NP,27,FALSE),-VLOOKUP(J114,NP,27,FALSE)))),IF(VLOOKUP(J114,NP,28)="","",CONCATENATE(" / ",IF(VLOOKUP(J114,NP,12)=1,VLOOKUP(J114,NP,28),-VLOOKUP(J114,NP,28)))),IF(VLOOKUP(J114,NP,29)="","",CONCATENATE(" / ",IF(VLOOKUP(J114,NP,12)=1,VLOOKUP(J114,NP,29),-VLOOKUP(J114,NP,29))))))</f>
        <v>#REF!</v>
      </c>
      <c r="T116" s="46"/>
      <c r="U116" s="36"/>
      <c r="V116" s="46"/>
      <c r="W116" s="46"/>
      <c r="X116" s="36"/>
      <c r="Y116" s="46"/>
      <c r="Z116" s="48"/>
      <c r="AA116" s="40"/>
      <c r="AB116" s="40"/>
      <c r="AC116" s="45"/>
      <c r="AD116" s="40"/>
      <c r="AE116" s="40"/>
      <c r="AF116" s="45"/>
      <c r="AG116" s="40"/>
      <c r="AH116" s="48"/>
      <c r="AI116" s="40"/>
      <c r="AJ116" s="40"/>
      <c r="AK116" s="40"/>
      <c r="AL116" s="40"/>
      <c r="AM116" s="40"/>
      <c r="AN116" s="40"/>
      <c r="AO116" s="40"/>
    </row>
    <row r="117" spans="1:42" ht="12" customHeight="1" x14ac:dyDescent="0.2">
      <c r="A117" s="35"/>
      <c r="I117" s="29"/>
      <c r="J117" s="142" t="e">
        <f>IF(OR(J116="",VLOOKUP(J114,NP,20,FALSE)=0),"",IF(LEN(VLOOKUP(J114,NP,20,FALSE))=7,VLOOKUP(J114,NP,20,FALSE),VLOOKUP(J114,NP,20,FALSE)))</f>
        <v>#REF!</v>
      </c>
      <c r="K117" s="64" t="e">
        <f>IF(J116="","",CONCATENATE(VLOOKUP(J114,NP,18,FALSE)," pts - ",VLOOKUP(J114,NP,21,FALSE)))</f>
        <v>#REF!</v>
      </c>
      <c r="L117" s="64"/>
      <c r="M117" s="65"/>
      <c r="N117" s="64"/>
      <c r="O117" s="64"/>
      <c r="P117" s="65"/>
      <c r="Q117" s="64"/>
      <c r="S117" s="96"/>
      <c r="T117" s="40"/>
      <c r="U117" s="45"/>
      <c r="V117" s="40"/>
      <c r="W117" s="40"/>
      <c r="X117" s="45"/>
      <c r="Y117" s="40"/>
      <c r="Z117" s="75"/>
      <c r="AA117" s="76"/>
      <c r="AB117" s="76"/>
      <c r="AC117" s="76"/>
      <c r="AD117" s="76"/>
      <c r="AE117" s="76"/>
      <c r="AF117" s="76"/>
      <c r="AG117" s="77"/>
      <c r="AH117" s="48"/>
      <c r="AI117" s="33"/>
      <c r="AJ117" s="33"/>
      <c r="AK117" s="33"/>
      <c r="AL117" s="33"/>
      <c r="AM117" s="33"/>
      <c r="AN117" s="33"/>
      <c r="AO117" s="40"/>
    </row>
    <row r="118" spans="1:42" ht="12" customHeight="1" x14ac:dyDescent="0.25">
      <c r="A118" s="35"/>
      <c r="J118" s="48"/>
      <c r="K118" s="78"/>
      <c r="L118" s="40"/>
      <c r="M118" s="45"/>
      <c r="N118" s="40"/>
      <c r="O118" s="40"/>
      <c r="P118" s="45"/>
      <c r="Q118" s="48"/>
      <c r="S118" s="96"/>
      <c r="T118" s="97"/>
      <c r="U118" s="98"/>
      <c r="V118" s="97"/>
      <c r="W118" s="97"/>
      <c r="X118" s="98"/>
      <c r="Y118" s="97"/>
      <c r="Z118" s="95"/>
      <c r="AA118" s="95"/>
      <c r="AB118" s="95"/>
      <c r="AC118" s="95"/>
      <c r="AD118" s="95"/>
      <c r="AE118" s="95"/>
      <c r="AF118" s="95"/>
      <c r="AG118" s="95"/>
      <c r="AH118" s="99"/>
      <c r="AI118" s="97"/>
      <c r="AJ118" s="97"/>
      <c r="AK118" s="97"/>
      <c r="AL118" s="97"/>
      <c r="AM118" s="97"/>
      <c r="AN118" s="97"/>
      <c r="AO118" s="97"/>
    </row>
    <row r="119" spans="1:42" ht="12" customHeight="1" x14ac:dyDescent="0.25">
      <c r="A119" s="35"/>
      <c r="J119" s="48"/>
      <c r="K119" s="78"/>
      <c r="L119" s="40"/>
      <c r="M119" s="45"/>
      <c r="N119" s="40"/>
      <c r="O119" s="40"/>
      <c r="P119" s="45"/>
      <c r="Q119" s="48"/>
      <c r="S119" s="96"/>
      <c r="T119" s="97"/>
      <c r="U119" s="98"/>
      <c r="V119" s="97"/>
      <c r="W119" s="97"/>
      <c r="X119" s="98"/>
      <c r="Y119" s="97"/>
      <c r="Z119" s="36" t="s">
        <v>31</v>
      </c>
      <c r="AA119" s="36"/>
      <c r="AB119" s="36"/>
      <c r="AC119" s="36"/>
      <c r="AD119" s="36"/>
      <c r="AE119" s="36"/>
      <c r="AF119" s="36"/>
      <c r="AG119" s="36"/>
      <c r="AH119" s="99"/>
      <c r="AI119" s="97"/>
      <c r="AJ119" s="97"/>
      <c r="AK119" s="97"/>
      <c r="AL119" s="97"/>
      <c r="AM119" s="97"/>
      <c r="AN119" s="97"/>
      <c r="AO119" s="97"/>
    </row>
    <row r="120" spans="1:42" ht="12" customHeight="1" x14ac:dyDescent="0.25">
      <c r="A120" s="35"/>
      <c r="J120" s="48"/>
      <c r="K120" s="78"/>
      <c r="L120" s="40"/>
      <c r="M120" s="45"/>
      <c r="N120" s="40"/>
      <c r="O120" s="40"/>
      <c r="P120" s="45"/>
      <c r="Q120" s="48"/>
      <c r="S120" s="96"/>
      <c r="T120" s="97"/>
      <c r="U120" s="98"/>
      <c r="V120" s="97"/>
      <c r="W120" s="97"/>
      <c r="X120" s="98"/>
      <c r="Y120" s="97"/>
      <c r="Z120" s="48"/>
      <c r="AA120" s="33"/>
      <c r="AB120" s="33"/>
      <c r="AC120" s="33"/>
      <c r="AD120" s="33"/>
      <c r="AE120" s="33"/>
      <c r="AF120" s="33"/>
      <c r="AG120" s="97"/>
      <c r="AH120" s="99"/>
      <c r="AI120" s="97"/>
      <c r="AJ120" s="97"/>
      <c r="AK120" s="97"/>
      <c r="AL120" s="97"/>
      <c r="AM120" s="97"/>
      <c r="AN120" s="97"/>
      <c r="AO120" s="97"/>
    </row>
    <row r="121" spans="1:42" ht="12" customHeight="1" x14ac:dyDescent="0.25">
      <c r="A121" s="35"/>
      <c r="J121" s="48"/>
      <c r="K121" s="78"/>
      <c r="Q121" s="48"/>
      <c r="S121" s="100"/>
      <c r="T121" s="101"/>
      <c r="U121" s="102"/>
      <c r="V121" s="101"/>
      <c r="W121" s="101"/>
      <c r="X121" s="102"/>
      <c r="Y121" s="41">
        <v>6</v>
      </c>
      <c r="Z121" s="42" t="e">
        <f>IF(AND(VLOOKUP(R99,NP,12,FALSE)=0,VLOOKUP(R99,NP,22,FALSE)=0),"",IF(VLOOKUP(R99,NP,12,FALSE)=0,VLOOKUP(R99,NP,4,FALSE),IF(VLOOKUP(R99,NP,22,FALSE)=0,VLOOKUP(R99,NP,14,FALSE),"")))</f>
        <v>#REF!</v>
      </c>
      <c r="AA121" s="43" t="e">
        <f>IF(Z121="","",IF(VLOOKUP(R99,NP,12,FALSE)=0,CONCATENATE(VLOOKUP(R99,NP,5,FALSE),"  ",VLOOKUP(R99,NP,6,FALSE)),IF(VLOOKUP(R99,NP,22,FALSE)=0,CONCATENATE(VLOOKUP(R99,NP,15,FALSE),"  ",VLOOKUP(R99,NP,16,FALSE)),"")))</f>
        <v>#REF!</v>
      </c>
      <c r="AB121" s="43"/>
      <c r="AC121" s="44"/>
      <c r="AD121" s="43"/>
      <c r="AE121" s="43"/>
      <c r="AF121" s="44"/>
      <c r="AG121" s="43"/>
      <c r="AH121" s="48"/>
      <c r="AI121" s="40"/>
      <c r="AJ121" s="40"/>
      <c r="AK121" s="40"/>
      <c r="AL121" s="40"/>
      <c r="AM121" s="40"/>
      <c r="AN121" s="40"/>
      <c r="AO121" s="40"/>
    </row>
    <row r="122" spans="1:42" ht="12" customHeight="1" x14ac:dyDescent="0.25">
      <c r="A122" s="35"/>
      <c r="J122" s="48"/>
      <c r="K122" s="78"/>
      <c r="S122" s="96"/>
      <c r="T122" s="97"/>
      <c r="U122" s="98"/>
      <c r="V122" s="97"/>
      <c r="W122" s="97"/>
      <c r="X122" s="98"/>
      <c r="Y122" s="97"/>
      <c r="Z122" s="40"/>
      <c r="AA122" s="64" t="e">
        <f>IF(Z121="","",IF(VLOOKUP(R99,NP,12,FALSE)=0,CONCATENATE(VLOOKUP(R99,NP,8,FALSE)," pts - ",VLOOKUP(R99,NP,11,FALSE)),IF(VLOOKUP(R99,NP,22,FALSE)=0,CONCATENATE(VLOOKUP(R99,NP,18,FALSE)," pts - ",VLOOKUP(R99,NP,21,FALSE)),"")))</f>
        <v>#REF!</v>
      </c>
      <c r="AB122" s="64"/>
      <c r="AC122" s="65"/>
      <c r="AD122" s="64"/>
      <c r="AE122" s="64"/>
      <c r="AF122" s="65"/>
      <c r="AG122" s="86"/>
      <c r="AH122" s="5"/>
      <c r="AI122" s="1"/>
      <c r="AJ122" s="4"/>
      <c r="AK122" s="4"/>
      <c r="AL122" s="4"/>
      <c r="AM122" s="4"/>
      <c r="AN122" s="4"/>
      <c r="AO122" s="60"/>
    </row>
    <row r="123" spans="1:42" ht="12" customHeight="1" x14ac:dyDescent="0.25">
      <c r="A123" s="35"/>
      <c r="J123" s="48"/>
      <c r="K123" s="78"/>
      <c r="S123" s="96"/>
      <c r="T123" s="97"/>
      <c r="U123" s="98"/>
      <c r="V123" s="97"/>
      <c r="W123" s="97"/>
      <c r="X123" s="98"/>
      <c r="Y123" s="97"/>
      <c r="Z123" s="53">
        <v>24</v>
      </c>
      <c r="AA123" s="54" t="s">
        <v>26</v>
      </c>
      <c r="AB123" s="54"/>
      <c r="AC123" s="55" t="e">
        <f>IF(VLOOKUP(Z123,NP,32,FALSE)="","",IF(VLOOKUP(Z123,NP,32,FALSE)=0,"",VLOOKUP(Z123,NP,32,FALSE)))</f>
        <v>#REF!</v>
      </c>
      <c r="AD123" s="56" t="e">
        <f>IF(VLOOKUP(Z123,NP,33,FALSE)="","",IF(VLOOKUP(Z123,NP,34,FALSE)=2,"",VLOOKUP(Z123,NP,34,FALSE)))</f>
        <v>#REF!</v>
      </c>
      <c r="AE123" s="56"/>
      <c r="AF123" s="57" t="e">
        <f>IF(VLOOKUP(Z123,NP,33,FALSE)="","",IF(VLOOKUP(Z123,NP,33,FALSE)=0,"",VLOOKUP(Z123,NP,33,FALSE)))</f>
        <v>#REF!</v>
      </c>
      <c r="AG123" s="58"/>
      <c r="AH123" s="59" t="e">
        <f>IF(VLOOKUP(Z123,NP,12,FALSE)=1,VLOOKUP(Z123,NP,4,FALSE),IF(VLOOKUP(Z123,NP,22,FALSE)=1,VLOOKUP(Z123,NP,14,FALSE),""))</f>
        <v>#REF!</v>
      </c>
      <c r="AI123" s="43" t="e">
        <f>IF(AH123="","",IF(VLOOKUP(Z123,NP,12,FALSE)=1,CONCATENATE(VLOOKUP(Z123,NP,5,FALSE),"  ",VLOOKUP(Z123,NP,6,FALSE)),IF(VLOOKUP(Z123,NP,22,FALSE)=1,CONCATENATE(VLOOKUP(Z123,NP,15,FALSE),"  ",VLOOKUP(Z123,NP,16,FALSE)),"")))</f>
        <v>#REF!</v>
      </c>
      <c r="AJ123" s="43"/>
      <c r="AK123" s="43"/>
      <c r="AL123" s="43"/>
      <c r="AM123" s="43"/>
      <c r="AN123" s="43"/>
      <c r="AO123" s="43"/>
      <c r="AP123" s="34" t="s">
        <v>19</v>
      </c>
    </row>
    <row r="124" spans="1:42" ht="12" customHeight="1" x14ac:dyDescent="0.25">
      <c r="A124" s="35"/>
      <c r="J124" s="48"/>
      <c r="K124" s="78"/>
      <c r="S124" s="96"/>
      <c r="T124" s="97"/>
      <c r="U124" s="98"/>
      <c r="V124" s="97"/>
      <c r="W124" s="97"/>
      <c r="X124" s="98"/>
      <c r="Y124" s="97"/>
      <c r="Z124" s="40"/>
      <c r="AA124" s="40"/>
      <c r="AB124" s="40"/>
      <c r="AC124" s="45"/>
      <c r="AD124" s="40"/>
      <c r="AE124" s="40"/>
      <c r="AF124" s="45"/>
      <c r="AG124" s="40"/>
      <c r="AH124" s="61"/>
      <c r="AI124" s="46" t="e">
        <f>IF(AH123="","",IF(VLOOKUP(Z123,NP,12,FALSE)=1,CONCATENATE(VLOOKUP(Z123,NP,8,FALSE)," pts - ",VLOOKUP(Z123,NP,11,FALSE)),IF(VLOOKUP(Z123,NP,22,FALSE)=1,CONCATENATE(VLOOKUP(Z123,NP,18,FALSE)," pts - ",VLOOKUP(Z123,NP,21,FALSE)),"")))</f>
        <v>#REF!</v>
      </c>
      <c r="AJ124" s="46"/>
      <c r="AK124" s="46"/>
      <c r="AL124" s="46"/>
      <c r="AM124" s="46"/>
      <c r="AN124" s="46"/>
      <c r="AO124" s="46"/>
    </row>
    <row r="125" spans="1:42" ht="12" customHeight="1" x14ac:dyDescent="0.25">
      <c r="A125" s="35"/>
      <c r="J125" s="48"/>
      <c r="K125" s="78"/>
      <c r="S125" s="100"/>
      <c r="T125" s="101"/>
      <c r="U125" s="102"/>
      <c r="V125" s="101"/>
      <c r="W125" s="101"/>
      <c r="X125" s="102"/>
      <c r="Y125" s="41">
        <v>11</v>
      </c>
      <c r="Z125" s="42" t="e">
        <f>IF(AND(VLOOKUP(R111,NP,12,FALSE)=0,VLOOKUP(R111,NP,22,FALSE)=0),"",IF(VLOOKUP(R111,NP,12,FALSE)=0,VLOOKUP(R111,NP,4,FALSE),IF(VLOOKUP(R111,NP,22,FALSE)=0,VLOOKUP(R111,NP,14,FALSE),"")))</f>
        <v>#REF!</v>
      </c>
      <c r="AA125" s="43" t="e">
        <f>IF(Z125="","",IF(VLOOKUP(R111,NP,12,FALSE)=0,CONCATENATE(VLOOKUP(R111,NP,5,FALSE),"  ",VLOOKUP(R111,NP,6,FALSE)),IF(VLOOKUP(R111,NP,22,FALSE)=0,CONCATENATE(VLOOKUP(R111,NP,15,FALSE),"  ",VLOOKUP(R111,NP,16,FALSE)),"")))</f>
        <v>#REF!</v>
      </c>
      <c r="AB125" s="43"/>
      <c r="AC125" s="44"/>
      <c r="AD125" s="43"/>
      <c r="AE125" s="43"/>
      <c r="AF125" s="44"/>
      <c r="AG125" s="43"/>
      <c r="AH125" s="62"/>
      <c r="AI125" s="46" t="e">
        <f>IF(AH123="","",CONCATENATE(IF(VLOOKUP(Z123,NP,23,FALSE)="","",IF(VLOOKUP(Z123,NP,12,FALSE)=1,VLOOKUP(Z123,NP,23,FALSE),-VLOOKUP(Z123,NP,23,FALSE))),IF(VLOOKUP(Z123,NP,24,FALSE)="","",CONCATENATE(" / ",IF(VLOOKUP(Z123,NP,12,FALSE)=1,VLOOKUP(Z123,NP,24,FALSE),-VLOOKUP(Z123,NP,24,FALSE)))),IF(VLOOKUP(Z123,NP,25,FALSE)="","",CONCATENATE(" / ",IF(VLOOKUP(Z123,NP,12,FALSE)=1,VLOOKUP(Z123,NP,25,FALSE),-VLOOKUP(Z123,NP,25,FALSE)))),IF(VLOOKUP(Z123,NP,26,FALSE)="","",CONCATENATE(" / ",IF(VLOOKUP(Z123,NP,12,FALSE)=1,VLOOKUP(Z123,NP,26,FALSE),-VLOOKUP(Z123,NP,26,FALSE)))),IF(VLOOKUP(Z123,NP,27,FALSE)="","",CONCATENATE(" / ",IF(VLOOKUP(Z123,NP,12,FALSE)=1,VLOOKUP(Z123,NP,27,FALSE),-VLOOKUP(Z123,NP,27,FALSE)))),IF(VLOOKUP(Z123,NP,28)="","",CONCATENATE(" / ",IF(VLOOKUP(Z123,NP,12)=1,VLOOKUP(Z123,NP,28),-VLOOKUP(Z123,NP,28)))),IF(VLOOKUP(Z123,NP,29)="","",CONCATENATE(" / ",IF(VLOOKUP(Z123,NP,12)=1,VLOOKUP(Z123,NP,29),-VLOOKUP(Z123,NP,29))))))</f>
        <v>#REF!</v>
      </c>
      <c r="AJ125" s="46"/>
      <c r="AK125" s="46"/>
      <c r="AL125" s="46"/>
      <c r="AM125" s="46"/>
      <c r="AN125" s="46"/>
      <c r="AO125" s="46"/>
    </row>
    <row r="126" spans="1:42" ht="12" customHeight="1" x14ac:dyDescent="0.25">
      <c r="A126" s="35"/>
      <c r="J126" s="48"/>
      <c r="K126" s="78"/>
      <c r="T126" s="97"/>
      <c r="U126" s="98"/>
      <c r="V126" s="97"/>
      <c r="W126" s="97"/>
      <c r="X126" s="98"/>
      <c r="Y126" s="97"/>
      <c r="Z126" s="40"/>
      <c r="AA126" s="64" t="e">
        <f>IF(Z125="","",IF(VLOOKUP(R111,NP,12,FALSE)=0,CONCATENATE(VLOOKUP(R111,NP,8,FALSE)," pts - ",VLOOKUP(R111,NP,11,FALSE)),IF(VLOOKUP(R111,NP,22,FALSE)=0,CONCATENATE(VLOOKUP(R111,NP,18,FALSE)," pts - ",VLOOKUP(R111,NP,21,FALSE)),"")))</f>
        <v>#REF!</v>
      </c>
      <c r="AB126" s="64"/>
      <c r="AC126" s="65"/>
      <c r="AD126" s="64"/>
      <c r="AE126" s="64"/>
      <c r="AF126" s="65"/>
      <c r="AG126" s="64"/>
      <c r="AH126" s="48"/>
      <c r="AI126" s="40"/>
      <c r="AJ126" s="40"/>
      <c r="AK126" s="7"/>
      <c r="AL126" s="7"/>
      <c r="AM126" s="7"/>
      <c r="AN126" s="7"/>
      <c r="AO126" s="67"/>
    </row>
    <row r="127" spans="1:42" ht="12" customHeight="1" x14ac:dyDescent="0.2">
      <c r="A127" s="35"/>
      <c r="J127" s="48"/>
      <c r="K127" s="78"/>
      <c r="AG127" s="48"/>
      <c r="AH127" s="42" t="e">
        <f>IF(AND(VLOOKUP(Z123,NP,12,FALSE)=0,VLOOKUP(Z123,NP,22,FALSE)=0),"",IF(VLOOKUP(Z123,NP,12,FALSE)=0,VLOOKUP(Z123,NP,4,FALSE),IF(VLOOKUP(Z123,NP,22,FALSE)=0,VLOOKUP(Z123,NP,14,FALSE),"")))</f>
        <v>#REF!</v>
      </c>
      <c r="AI127" s="43" t="e">
        <f>IF(AH127="","",IF(VLOOKUP(Z123,NP,12,FALSE)=0,CONCATENATE(VLOOKUP(Z123,NP,5,FALSE),"  ",VLOOKUP(Z123,NP,6,FALSE)),IF(VLOOKUP(Z123,NP,22,FALSE)=0,CONCATENATE(VLOOKUP(Z123,NP,15,FALSE),"  ",VLOOKUP(Z123,NP,16,FALSE)),"")))</f>
        <v>#REF!</v>
      </c>
      <c r="AJ127" s="43"/>
      <c r="AK127" s="43"/>
      <c r="AL127" s="43"/>
      <c r="AM127" s="43"/>
      <c r="AN127" s="43"/>
      <c r="AO127" s="43"/>
      <c r="AP127" s="34" t="s">
        <v>20</v>
      </c>
    </row>
    <row r="128" spans="1:42" ht="12" customHeight="1" x14ac:dyDescent="0.2">
      <c r="I128" s="99"/>
      <c r="J128" s="48"/>
      <c r="K128" s="78"/>
      <c r="AG128" s="48"/>
      <c r="AH128" s="40"/>
      <c r="AI128" s="46" t="e">
        <f>IF(AH127="","",IF(VLOOKUP(Z123,NP,12,FALSE)=0,CONCATENATE(VLOOKUP(Z123,NP,8,FALSE)," pts - ",VLOOKUP(Z123,NP,11,FALSE)),IF(VLOOKUP(Z123,NP,22,FALSE)=0,CONCATENATE(VLOOKUP(Z123,NP,18,FALSE)," pts - ",VLOOKUP(Z123,NP,21,FALSE)),"")))</f>
        <v>#REF!</v>
      </c>
      <c r="AJ128" s="46"/>
      <c r="AK128" s="46"/>
      <c r="AL128" s="46"/>
      <c r="AM128" s="46"/>
      <c r="AN128" s="46"/>
      <c r="AO128" s="46"/>
    </row>
    <row r="129" spans="2:47" ht="12" customHeight="1" x14ac:dyDescent="0.2">
      <c r="I129" s="99"/>
      <c r="J129" s="48"/>
      <c r="K129" s="78"/>
      <c r="AG129" s="48"/>
      <c r="AH129" s="40"/>
      <c r="AI129" s="118"/>
      <c r="AJ129" s="118"/>
      <c r="AK129" s="118"/>
      <c r="AL129" s="118"/>
      <c r="AM129" s="118"/>
      <c r="AN129" s="118"/>
      <c r="AO129" s="118"/>
    </row>
    <row r="130" spans="2:47" ht="12" customHeight="1" x14ac:dyDescent="0.2">
      <c r="B130" s="48"/>
      <c r="C130" s="49"/>
      <c r="D130" s="49"/>
      <c r="E130" s="50"/>
      <c r="F130" s="49"/>
      <c r="G130" s="49"/>
      <c r="H130" s="50"/>
      <c r="I130" s="40"/>
      <c r="J130" s="48"/>
      <c r="K130" s="78"/>
      <c r="R130" s="75"/>
      <c r="S130" s="76"/>
      <c r="T130" s="76"/>
      <c r="U130" s="76"/>
      <c r="V130" s="76"/>
      <c r="W130" s="76"/>
      <c r="X130" s="76"/>
      <c r="Y130" s="77"/>
      <c r="Z130" s="75"/>
      <c r="AA130" s="76"/>
      <c r="AB130" s="76"/>
      <c r="AC130" s="76"/>
      <c r="AD130" s="76"/>
      <c r="AE130" s="76"/>
      <c r="AF130" s="76"/>
      <c r="AG130" s="77"/>
      <c r="AH130" s="40"/>
      <c r="AI130" s="118"/>
      <c r="AJ130" s="118"/>
      <c r="AK130" s="118"/>
      <c r="AL130" s="118"/>
      <c r="AM130" s="118"/>
      <c r="AN130" s="118"/>
      <c r="AO130" s="118"/>
      <c r="AQ130" s="40"/>
      <c r="AR130" s="40"/>
      <c r="AS130" s="40"/>
      <c r="AT130" s="40"/>
      <c r="AU130" s="79"/>
    </row>
    <row r="131" spans="2:47" ht="12" customHeight="1" x14ac:dyDescent="0.25">
      <c r="B131" s="48"/>
      <c r="C131" s="49"/>
      <c r="D131" s="49"/>
      <c r="E131" s="50"/>
      <c r="F131" s="49"/>
      <c r="G131" s="49"/>
      <c r="H131" s="50"/>
      <c r="I131" s="40"/>
      <c r="J131" s="48"/>
      <c r="K131" s="78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40"/>
      <c r="AI131" s="118"/>
      <c r="AJ131" s="118"/>
      <c r="AK131" s="118"/>
      <c r="AL131" s="118"/>
      <c r="AM131" s="118"/>
      <c r="AN131" s="118"/>
      <c r="AO131" s="118"/>
      <c r="AQ131" s="40"/>
      <c r="AR131" s="40"/>
      <c r="AS131" s="40"/>
      <c r="AT131" s="40"/>
      <c r="AU131" s="79"/>
    </row>
    <row r="132" spans="2:47" ht="12" customHeight="1" x14ac:dyDescent="0.2">
      <c r="B132" s="40"/>
      <c r="C132" s="38"/>
      <c r="D132" s="38"/>
      <c r="E132" s="39"/>
      <c r="F132" s="38"/>
      <c r="G132" s="38"/>
      <c r="H132" s="39"/>
      <c r="K132" s="69"/>
      <c r="R132" s="36" t="s">
        <v>18</v>
      </c>
      <c r="S132" s="36"/>
      <c r="T132" s="36"/>
      <c r="U132" s="36"/>
      <c r="V132" s="36"/>
      <c r="W132" s="36"/>
      <c r="X132" s="36"/>
      <c r="Y132" s="36"/>
      <c r="Z132" s="36" t="s">
        <v>21</v>
      </c>
      <c r="AA132" s="36"/>
      <c r="AB132" s="36"/>
      <c r="AC132" s="36"/>
      <c r="AD132" s="36"/>
      <c r="AE132" s="36"/>
      <c r="AF132" s="36"/>
      <c r="AG132" s="36"/>
      <c r="AH132" s="40"/>
      <c r="AI132" s="118"/>
      <c r="AJ132" s="118"/>
      <c r="AK132" s="118"/>
      <c r="AL132" s="118"/>
      <c r="AM132" s="118"/>
      <c r="AN132" s="118"/>
      <c r="AO132" s="118"/>
    </row>
    <row r="133" spans="2:47" ht="12" customHeight="1" x14ac:dyDescent="0.2">
      <c r="B133" s="40"/>
      <c r="C133" s="38"/>
      <c r="D133" s="38"/>
      <c r="E133" s="39"/>
      <c r="F133" s="38"/>
      <c r="G133" s="38"/>
      <c r="H133" s="39"/>
      <c r="K133" s="69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 spans="2:47" ht="12" customHeight="1" x14ac:dyDescent="0.2">
      <c r="B134" s="40"/>
      <c r="C134" s="33"/>
      <c r="D134" s="33"/>
      <c r="E134" s="33"/>
      <c r="F134" s="33"/>
      <c r="G134" s="33"/>
      <c r="H134" s="33"/>
      <c r="J134" s="48"/>
      <c r="K134" s="81"/>
      <c r="L134" s="82"/>
      <c r="M134" s="83"/>
      <c r="N134" s="82"/>
      <c r="O134" s="82"/>
      <c r="P134" s="83"/>
      <c r="Q134" s="41">
        <v>2</v>
      </c>
      <c r="R134" s="42" t="e">
        <f>IF(AND(VLOOKUP(J96,NP,12,FALSE)=0,VLOOKUP(J96,NP,22,FALSE)=0),"",IF(VLOOKUP(J96,NP,12,FALSE)=0,VLOOKUP(J96,NP,4,FALSE),IF(VLOOKUP(J96,NP,22,FALSE)=0,VLOOKUP(J96,NP,14,FALSE),"")))</f>
        <v>#REF!</v>
      </c>
      <c r="S134" s="43" t="e">
        <f>IF(R134="","",IF(VLOOKUP(J96,NP,12,FALSE)=0,CONCATENATE(VLOOKUP(J96,NP,5,FALSE),"  ",VLOOKUP(J96,NP,6,FALSE)),IF(VLOOKUP(J96,NP,22,FALSE)=0,CONCATENATE(VLOOKUP(J96,NP,15,FALSE),"  ",VLOOKUP(J96,NP,16,FALSE)),"")))</f>
        <v>#REF!</v>
      </c>
      <c r="T134" s="43"/>
      <c r="U134" s="44"/>
      <c r="V134" s="43"/>
      <c r="W134" s="43"/>
      <c r="X134" s="44"/>
      <c r="Y134" s="43"/>
      <c r="Z134" s="48"/>
      <c r="AA134" s="40"/>
      <c r="AB134" s="40"/>
      <c r="AC134" s="45"/>
      <c r="AD134" s="40"/>
      <c r="AE134" s="40"/>
      <c r="AF134" s="45"/>
      <c r="AG134" s="40"/>
      <c r="AH134" s="48"/>
      <c r="AI134" s="40"/>
      <c r="AJ134" s="40"/>
      <c r="AK134" s="40"/>
      <c r="AL134" s="40"/>
      <c r="AM134" s="40"/>
      <c r="AN134" s="40"/>
      <c r="AO134" s="40"/>
    </row>
    <row r="135" spans="2:47" ht="12" customHeight="1" x14ac:dyDescent="0.2">
      <c r="B135" s="40"/>
      <c r="C135" s="40"/>
      <c r="D135" s="40"/>
      <c r="E135" s="45"/>
      <c r="F135" s="40"/>
      <c r="G135" s="40"/>
      <c r="H135" s="45"/>
      <c r="J135" s="40"/>
      <c r="K135" s="80"/>
      <c r="L135" s="38"/>
      <c r="M135" s="39"/>
      <c r="N135" s="38"/>
      <c r="O135" s="38"/>
      <c r="P135" s="39"/>
      <c r="R135" s="40"/>
      <c r="S135" s="46" t="e">
        <f>IF(R134="","",IF(VLOOKUP(J96,NP,12,FALSE)=0,CONCATENATE(VLOOKUP(J96,NP,8,FALSE)," pts - ",VLOOKUP(J96,NP,11,FALSE)),IF(VLOOKUP(J96,NP,22,FALSE)=0,CONCATENATE(VLOOKUP(J96,NP,18,FALSE)," pts - ",VLOOKUP(J96,NP,21,FALSE)),"")))</f>
        <v>#REF!</v>
      </c>
      <c r="T135" s="46"/>
      <c r="U135" s="36"/>
      <c r="V135" s="46"/>
      <c r="W135" s="46"/>
      <c r="X135" s="36"/>
      <c r="Y135" s="46"/>
      <c r="Z135" s="52">
        <v>7</v>
      </c>
      <c r="AA135" s="1"/>
      <c r="AB135" s="4"/>
      <c r="AC135" s="21"/>
      <c r="AD135" s="4"/>
      <c r="AE135" s="4"/>
      <c r="AF135" s="21"/>
      <c r="AG135" s="60"/>
      <c r="AH135" s="48"/>
      <c r="AI135" s="40"/>
      <c r="AJ135" s="40"/>
      <c r="AK135" s="40"/>
      <c r="AL135" s="40"/>
      <c r="AM135" s="40"/>
      <c r="AN135" s="40"/>
      <c r="AO135" s="40"/>
    </row>
    <row r="136" spans="2:47" ht="12" customHeight="1" x14ac:dyDescent="0.2">
      <c r="B136" s="48"/>
      <c r="C136" s="49"/>
      <c r="D136" s="49"/>
      <c r="E136" s="50"/>
      <c r="F136" s="49"/>
      <c r="G136" s="49"/>
      <c r="H136" s="50"/>
      <c r="I136" s="40"/>
      <c r="J136" s="48"/>
      <c r="K136" s="88"/>
      <c r="L136" s="51"/>
      <c r="M136" s="33"/>
      <c r="N136" s="51"/>
      <c r="O136" s="51"/>
      <c r="P136" s="33"/>
      <c r="R136" s="53">
        <v>25</v>
      </c>
      <c r="S136" s="54" t="s">
        <v>26</v>
      </c>
      <c r="T136" s="54"/>
      <c r="U136" s="55" t="e">
        <f>IF(VLOOKUP(R136,NP,32,FALSE)="","",IF(VLOOKUP(R136,NP,32,FALSE)=0,"",VLOOKUP(R136,NP,32,FALSE)))</f>
        <v>#REF!</v>
      </c>
      <c r="V136" s="56" t="e">
        <f>IF(VLOOKUP(R136,NP,33,FALSE)="","",IF(VLOOKUP(R136,NP,34,FALSE)=2,"",VLOOKUP(R136,NP,34,FALSE)))</f>
        <v>#REF!</v>
      </c>
      <c r="W136" s="56"/>
      <c r="X136" s="57" t="e">
        <f>IF(VLOOKUP(R136,NP,33,FALSE)="","",IF(VLOOKUP(R136,NP,33,FALSE)=0,"",VLOOKUP(R136,NP,33,FALSE)))</f>
        <v>#REF!</v>
      </c>
      <c r="Y136" s="58"/>
      <c r="Z136" s="59" t="e">
        <f>IF(VLOOKUP(Z139,NP,4,FALSE)=0,"",VLOOKUP(Z139,NP,4,FALSE))</f>
        <v>#REF!</v>
      </c>
      <c r="AA136" s="43" t="e">
        <f>IF(Z136="","",CONCATENATE(VLOOKUP(Z139,NP,5,FALSE),"  ",VLOOKUP(Z139,NP,6,FALSE)))</f>
        <v>#REF!</v>
      </c>
      <c r="AB136" s="43"/>
      <c r="AC136" s="44"/>
      <c r="AD136" s="43"/>
      <c r="AE136" s="43"/>
      <c r="AF136" s="44"/>
      <c r="AG136" s="43"/>
      <c r="AH136" s="48"/>
      <c r="AI136" s="40"/>
      <c r="AJ136" s="40"/>
      <c r="AK136" s="40"/>
      <c r="AL136" s="40"/>
      <c r="AM136" s="40"/>
      <c r="AN136" s="40"/>
      <c r="AO136" s="40"/>
    </row>
    <row r="137" spans="2:47" ht="12" customHeight="1" x14ac:dyDescent="0.2">
      <c r="B137" s="48"/>
      <c r="C137" s="38"/>
      <c r="D137" s="38"/>
      <c r="E137" s="39"/>
      <c r="F137" s="38"/>
      <c r="G137" s="38"/>
      <c r="H137" s="39"/>
      <c r="J137" s="48"/>
      <c r="K137" s="94"/>
      <c r="L137" s="33"/>
      <c r="M137" s="33"/>
      <c r="N137" s="33"/>
      <c r="O137" s="33"/>
      <c r="P137" s="33"/>
      <c r="R137" s="40"/>
      <c r="S137" s="40"/>
      <c r="T137" s="40"/>
      <c r="U137" s="45"/>
      <c r="V137" s="40"/>
      <c r="W137" s="40"/>
      <c r="X137" s="45"/>
      <c r="Y137" s="40"/>
      <c r="Z137" s="61"/>
      <c r="AA137" s="46" t="e">
        <f>IF(Z136="","",CONCATENATE(VLOOKUP(Z139,NP,8,FALSE)," pts - ",VLOOKUP(Z139,NP,11,FALSE)))</f>
        <v>#REF!</v>
      </c>
      <c r="AB137" s="46"/>
      <c r="AC137" s="36"/>
      <c r="AD137" s="46"/>
      <c r="AE137" s="46"/>
      <c r="AF137" s="36"/>
      <c r="AG137" s="46"/>
      <c r="AH137" s="47"/>
    </row>
    <row r="138" spans="2:47" ht="12" customHeight="1" x14ac:dyDescent="0.2">
      <c r="B138" s="48"/>
      <c r="C138" s="49"/>
      <c r="D138" s="49"/>
      <c r="E138" s="50"/>
      <c r="F138" s="49"/>
      <c r="G138" s="49"/>
      <c r="H138" s="50"/>
      <c r="I138" s="40"/>
      <c r="J138" s="48"/>
      <c r="K138" s="92"/>
      <c r="L138" s="74"/>
      <c r="M138" s="93"/>
      <c r="N138" s="74"/>
      <c r="O138" s="74"/>
      <c r="P138" s="93"/>
      <c r="Q138" s="41">
        <v>7</v>
      </c>
      <c r="R138" s="42" t="e">
        <f>IF(AND(VLOOKUP(J102,NP,12,FALSE)=0,VLOOKUP(J102,NP,22,FALSE)=0),"",IF(VLOOKUP(J102,NP,12,FALSE)=0,VLOOKUP(J102,NP,4,FALSE),IF(VLOOKUP(J102,NP,22,FALSE)=0,VLOOKUP(J102,NP,14,FALSE),"")))</f>
        <v>#REF!</v>
      </c>
      <c r="S138" s="43" t="e">
        <f>IF(R138="","",IF(VLOOKUP(J102,NP,12,FALSE)=0,CONCATENATE(VLOOKUP(J102,NP,5,FALSE),"  ",VLOOKUP(J102,NP,6,FALSE)),IF(VLOOKUP(J102,NP,22,FALSE)=0,CONCATENATE(VLOOKUP(J102,NP,15,FALSE),"  ",VLOOKUP(J102,NP,16,FALSE)),"")))</f>
        <v>#REF!</v>
      </c>
      <c r="T138" s="43"/>
      <c r="U138" s="44"/>
      <c r="V138" s="43"/>
      <c r="W138" s="43"/>
      <c r="X138" s="44"/>
      <c r="Y138" s="43"/>
      <c r="Z138" s="62"/>
      <c r="AA138" s="46" t="e">
        <f>IF(Z136="","",CONCATENATE(IF(VLOOKUP(R136,NP,23,FALSE)="","",IF(VLOOKUP(R136,NP,12,FALSE)=1,VLOOKUP(R136,NP,23,FALSE),-VLOOKUP(R136,NP,23,FALSE))),IF(VLOOKUP(R136,NP,24,FALSE)="","",CONCATENATE(" / ",IF(VLOOKUP(R136,NP,12,FALSE)=1,VLOOKUP(R136,NP,24,FALSE),-VLOOKUP(R136,NP,24,FALSE)))),IF(VLOOKUP(R136,NP,25,FALSE)="","",CONCATENATE(" / ",IF(VLOOKUP(R136,NP,12,FALSE)=1,VLOOKUP(R136,NP,25,FALSE),-VLOOKUP(R136,NP,25,FALSE)))),IF(VLOOKUP(R136,NP,26,FALSE)="","",CONCATENATE(" / ",IF(VLOOKUP(R136,NP,12,FALSE)=1,VLOOKUP(R136,NP,26,FALSE),-VLOOKUP(R136,NP,26,FALSE)))),IF(VLOOKUP(R136,NP,27,FALSE)="","",CONCATENATE(" / ",IF(VLOOKUP(R136,NP,12,FALSE)=1,VLOOKUP(R136,NP,27,FALSE),-VLOOKUP(R136,NP,27,FALSE)))),IF(VLOOKUP(R136,NP,28)="","",CONCATENATE(" / ",IF(VLOOKUP(R136,NP,12)=1,VLOOKUP(R136,NP,28),-VLOOKUP(R136,NP,28)))),IF(VLOOKUP(R136,NP,29)="","",CONCATENATE(" / ",IF(VLOOKUP(R136,NP,12)=1,VLOOKUP(R136,NP,29),-VLOOKUP(R136,NP,29))))))</f>
        <v>#REF!</v>
      </c>
      <c r="AB138" s="46"/>
      <c r="AC138" s="36"/>
      <c r="AD138" s="46"/>
      <c r="AE138" s="46"/>
      <c r="AF138" s="36"/>
      <c r="AG138" s="46"/>
      <c r="AH138" s="47"/>
    </row>
    <row r="139" spans="2:47" ht="12" customHeight="1" x14ac:dyDescent="0.2">
      <c r="B139" s="40"/>
      <c r="C139" s="38"/>
      <c r="D139" s="38"/>
      <c r="E139" s="39"/>
      <c r="F139" s="38"/>
      <c r="G139" s="38"/>
      <c r="H139" s="39"/>
      <c r="J139" s="48"/>
      <c r="K139" s="78"/>
      <c r="L139" s="40"/>
      <c r="M139" s="45"/>
      <c r="N139" s="40"/>
      <c r="O139" s="40"/>
      <c r="P139" s="45"/>
      <c r="R139" s="40"/>
      <c r="S139" s="46" t="e">
        <f>IF(R138="","",IF(VLOOKUP(J102,NP,12,FALSE)=0,CONCATENATE(VLOOKUP(J102,NP,8,FALSE)," pts - ",VLOOKUP(J102,NP,11,FALSE)),IF(VLOOKUP(J102,NP,22,FALSE)=0,CONCATENATE(VLOOKUP(J102,NP,18,FALSE)," pts - ",VLOOKUP(J102,NP,21,FALSE)),"")))</f>
        <v>#REF!</v>
      </c>
      <c r="T139" s="46"/>
      <c r="U139" s="36"/>
      <c r="V139" s="46"/>
      <c r="W139" s="46"/>
      <c r="X139" s="36"/>
      <c r="Y139" s="46"/>
      <c r="Z139" s="53">
        <v>27</v>
      </c>
      <c r="AA139" s="54" t="s">
        <v>26</v>
      </c>
      <c r="AB139" s="54"/>
      <c r="AC139" s="55" t="e">
        <f>IF(VLOOKUP(Z139,NP,32,FALSE)="","",IF(VLOOKUP(Z139,NP,32,FALSE)=0,"",VLOOKUP(Z139,NP,32,FALSE)))</f>
        <v>#REF!</v>
      </c>
      <c r="AD139" s="56" t="e">
        <f>IF(VLOOKUP(Z139,NP,33,FALSE)="","",IF(VLOOKUP(Z139,NP,34,FALSE)=2,"",VLOOKUP(Z139,NP,34,FALSE)))</f>
        <v>#REF!</v>
      </c>
      <c r="AE139" s="56"/>
      <c r="AF139" s="57" t="e">
        <f>IF(VLOOKUP(Z139,NP,33,FALSE)="","",IF(VLOOKUP(Z139,NP,33,FALSE)=0,"",VLOOKUP(Z139,NP,33,FALSE)))</f>
        <v>#REF!</v>
      </c>
      <c r="AG139" s="58"/>
      <c r="AH139" s="59" t="e">
        <f>IF(VLOOKUP(Z139,NP,12,FALSE)=1,VLOOKUP(Z139,NP,4,FALSE),IF(VLOOKUP(Z139,NP,22,FALSE)=1,VLOOKUP(Z139,NP,14,FALSE),""))</f>
        <v>#REF!</v>
      </c>
      <c r="AI139" s="43" t="e">
        <f>IF(AH139="","",IF(VLOOKUP(Z139,NP,12,FALSE)=1,CONCATENATE(VLOOKUP(Z139,NP,5,FALSE),"  ",VLOOKUP(Z139,NP,6,FALSE)),IF(VLOOKUP(Z139,NP,22,FALSE)=1,CONCATENATE(VLOOKUP(Z139,NP,15,FALSE),"  ",VLOOKUP(Z139,NP,16,FALSE)),"")))</f>
        <v>#REF!</v>
      </c>
      <c r="AJ139" s="43"/>
      <c r="AK139" s="43"/>
      <c r="AL139" s="43"/>
      <c r="AM139" s="43"/>
      <c r="AN139" s="43"/>
      <c r="AO139" s="43"/>
      <c r="AP139" s="34" t="s">
        <v>22</v>
      </c>
    </row>
    <row r="140" spans="2:47" ht="12" customHeight="1" x14ac:dyDescent="0.2">
      <c r="B140" s="40"/>
      <c r="C140" s="33"/>
      <c r="D140" s="33"/>
      <c r="E140" s="33"/>
      <c r="F140" s="33"/>
      <c r="G140" s="33"/>
      <c r="H140" s="33"/>
      <c r="J140" s="48"/>
      <c r="K140" s="81"/>
      <c r="L140" s="82"/>
      <c r="M140" s="83"/>
      <c r="N140" s="82"/>
      <c r="O140" s="82"/>
      <c r="P140" s="83"/>
      <c r="Q140" s="41">
        <v>10</v>
      </c>
      <c r="R140" s="42" t="e">
        <f>IF(AND(VLOOKUP(J108,NP,12,FALSE)=0,VLOOKUP(J108,NP,22,FALSE)=0),"",IF(VLOOKUP(J108,NP,12,FALSE)=0,VLOOKUP(J108,NP,4,FALSE),IF(VLOOKUP(J108,NP,22,FALSE)=0,VLOOKUP(J108,NP,14,FALSE),"")))</f>
        <v>#REF!</v>
      </c>
      <c r="S140" s="43" t="e">
        <f>IF(R140="","",IF(VLOOKUP(J108,NP,12,FALSE)=0,CONCATENATE(VLOOKUP(J108,NP,5,FALSE),"  ",VLOOKUP(J108,NP,6,FALSE)),IF(VLOOKUP(J108,NP,22,FALSE)=0,CONCATENATE(VLOOKUP(J108,NP,15,FALSE),"  ",VLOOKUP(J108,NP,16,FALSE)),"")))</f>
        <v>#REF!</v>
      </c>
      <c r="T140" s="43"/>
      <c r="U140" s="44"/>
      <c r="V140" s="43"/>
      <c r="W140" s="43"/>
      <c r="X140" s="44"/>
      <c r="Y140" s="43"/>
      <c r="Z140" s="48"/>
      <c r="AA140" s="40"/>
      <c r="AB140" s="40"/>
      <c r="AC140" s="45"/>
      <c r="AD140" s="40"/>
      <c r="AE140" s="40"/>
      <c r="AF140" s="45"/>
      <c r="AG140" s="40"/>
      <c r="AH140" s="61"/>
      <c r="AI140" s="46" t="e">
        <f>IF(AH139="","",IF(VLOOKUP(Z139,NP,12,FALSE)=1,CONCATENATE(VLOOKUP(Z139,NP,8,FALSE)," pts - ",VLOOKUP(Z139,NP,11,FALSE)),IF(VLOOKUP(Z139,NP,22,FALSE)=1,CONCATENATE(VLOOKUP(Z139,NP,18,FALSE)," pts - ",VLOOKUP(Z139,NP,21,FALSE)),"")))</f>
        <v>#REF!</v>
      </c>
      <c r="AJ140" s="46"/>
      <c r="AK140" s="46"/>
      <c r="AL140" s="46"/>
      <c r="AM140" s="46"/>
      <c r="AN140" s="46"/>
      <c r="AO140" s="46"/>
    </row>
    <row r="141" spans="2:47" ht="12" customHeight="1" x14ac:dyDescent="0.2">
      <c r="B141" s="40"/>
      <c r="C141" s="40"/>
      <c r="D141" s="40"/>
      <c r="E141" s="45"/>
      <c r="F141" s="40"/>
      <c r="G141" s="40"/>
      <c r="H141" s="45"/>
      <c r="J141" s="48"/>
      <c r="K141" s="80"/>
      <c r="L141" s="38"/>
      <c r="M141" s="39"/>
      <c r="N141" s="38"/>
      <c r="O141" s="38"/>
      <c r="P141" s="39"/>
      <c r="Q141" s="40"/>
      <c r="R141" s="40"/>
      <c r="S141" s="46" t="e">
        <f>IF(R140="","",IF(VLOOKUP(J108,NP,12,FALSE)=0,CONCATENATE(VLOOKUP(J108,NP,8,FALSE)," pts - ",VLOOKUP(J108,NP,11,FALSE)),IF(VLOOKUP(J108,NP,22,FALSE)=0,CONCATENATE(VLOOKUP(J108,NP,18,FALSE)," pts - ",VLOOKUP(J108,NP,21,FALSE)),"")))</f>
        <v>#REF!</v>
      </c>
      <c r="T141" s="46"/>
      <c r="U141" s="36"/>
      <c r="V141" s="46"/>
      <c r="W141" s="46"/>
      <c r="X141" s="36"/>
      <c r="Y141" s="46"/>
      <c r="Z141" s="5"/>
      <c r="AA141" s="1"/>
      <c r="AB141" s="4"/>
      <c r="AC141" s="21"/>
      <c r="AD141" s="4"/>
      <c r="AE141" s="4"/>
      <c r="AF141" s="21"/>
      <c r="AG141" s="60"/>
      <c r="AH141" s="62"/>
      <c r="AI141" s="46" t="e">
        <f>IF(AH139="","",CONCATENATE(IF(VLOOKUP(Z139,NP,23,FALSE)="","",IF(VLOOKUP(Z139,NP,12,FALSE)=1,VLOOKUP(Z139,NP,23,FALSE),-VLOOKUP(Z139,NP,23,FALSE))),IF(VLOOKUP(Z139,NP,24,FALSE)="","",CONCATENATE(" / ",IF(VLOOKUP(Z139,NP,12,FALSE)=1,VLOOKUP(Z139,NP,24,FALSE),-VLOOKUP(Z139,NP,24,FALSE)))),IF(VLOOKUP(Z139,NP,25,FALSE)="","",CONCATENATE(" / ",IF(VLOOKUP(Z139,NP,12,FALSE)=1,VLOOKUP(Z139,NP,25,FALSE),-VLOOKUP(Z139,NP,25,FALSE)))),IF(VLOOKUP(Z139,NP,26,FALSE)="","",CONCATENATE(" / ",IF(VLOOKUP(Z139,NP,12,FALSE)=1,VLOOKUP(Z139,NP,26,FALSE),-VLOOKUP(Z139,NP,26,FALSE)))),IF(VLOOKUP(Z139,NP,27,FALSE)="","",CONCATENATE(" / ",IF(VLOOKUP(Z139,NP,12,FALSE)=1,VLOOKUP(Z139,NP,27,FALSE),-VLOOKUP(Z139,NP,27,FALSE)))),IF(VLOOKUP(Z139,NP,28)="","",CONCATENATE(" / ",IF(VLOOKUP(Z139,NP,12)=1,VLOOKUP(Z139,NP,28),-VLOOKUP(Z139,NP,28)))),IF(VLOOKUP(Z139,NP,29)="","",CONCATENATE(" / ",IF(VLOOKUP(Z139,NP,12)=1,VLOOKUP(Z139,NP,29),-VLOOKUP(Z139,NP,29))))))</f>
        <v>#REF!</v>
      </c>
      <c r="AJ141" s="46"/>
      <c r="AK141" s="46"/>
      <c r="AL141" s="46"/>
      <c r="AM141" s="46"/>
      <c r="AN141" s="46"/>
      <c r="AO141" s="46"/>
    </row>
    <row r="142" spans="2:47" ht="12" customHeight="1" x14ac:dyDescent="0.2">
      <c r="B142" s="48"/>
      <c r="C142" s="49"/>
      <c r="D142" s="49"/>
      <c r="E142" s="50"/>
      <c r="F142" s="49"/>
      <c r="G142" s="49"/>
      <c r="H142" s="50"/>
      <c r="I142" s="40"/>
      <c r="K142" s="69"/>
      <c r="R142" s="53">
        <v>26</v>
      </c>
      <c r="S142" s="54" t="s">
        <v>26</v>
      </c>
      <c r="T142" s="54"/>
      <c r="U142" s="55" t="e">
        <f>IF(VLOOKUP(R142,NP,32,FALSE)="","",IF(VLOOKUP(R142,NP,32,FALSE)=0,"",VLOOKUP(R142,NP,32,FALSE)))</f>
        <v>#REF!</v>
      </c>
      <c r="V142" s="56" t="e">
        <f>IF(VLOOKUP(R142,NP,33,FALSE)="","",IF(VLOOKUP(R142,NP,34,FALSE)=2,"",VLOOKUP(R142,NP,34,FALSE)))</f>
        <v>#REF!</v>
      </c>
      <c r="W142" s="56"/>
      <c r="X142" s="57" t="e">
        <f>IF(VLOOKUP(R142,NP,33,FALSE)="","",IF(VLOOKUP(R142,NP,33,FALSE)=0,"",VLOOKUP(R142,NP,33,FALSE)))</f>
        <v>#REF!</v>
      </c>
      <c r="Y142" s="58"/>
      <c r="Z142" s="59" t="e">
        <f>IF(VLOOKUP(Z139,NP,14,FALSE)=0,"",VLOOKUP(Z139,NP,14,FALSE))</f>
        <v>#REF!</v>
      </c>
      <c r="AA142" s="43" t="e">
        <f>IF(Z142="","",CONCATENATE(VLOOKUP(Z139,NP,15,FALSE),"  ",VLOOKUP(Z139,NP,16,FALSE)))</f>
        <v>#REF!</v>
      </c>
      <c r="AB142" s="43"/>
      <c r="AC142" s="44"/>
      <c r="AD142" s="43"/>
      <c r="AE142" s="43"/>
      <c r="AF142" s="44"/>
      <c r="AG142" s="43"/>
      <c r="AH142" s="62"/>
      <c r="AI142" s="40"/>
      <c r="AJ142" s="40"/>
      <c r="AK142" s="7"/>
      <c r="AL142" s="7"/>
      <c r="AM142" s="7"/>
      <c r="AN142" s="7"/>
      <c r="AO142" s="67"/>
    </row>
    <row r="143" spans="2:47" ht="12" customHeight="1" x14ac:dyDescent="0.2">
      <c r="B143" s="48"/>
      <c r="C143" s="38"/>
      <c r="D143" s="38"/>
      <c r="E143" s="39"/>
      <c r="F143" s="38"/>
      <c r="G143" s="38"/>
      <c r="H143" s="39"/>
      <c r="K143" s="69"/>
      <c r="R143" s="40"/>
      <c r="S143" s="40"/>
      <c r="T143" s="40"/>
      <c r="U143" s="45"/>
      <c r="V143" s="40"/>
      <c r="W143" s="40"/>
      <c r="X143" s="45"/>
      <c r="Y143" s="40"/>
      <c r="Z143" s="52">
        <v>10</v>
      </c>
      <c r="AA143" s="64" t="e">
        <f>IF(Z142="","",CONCATENATE(VLOOKUP(Z139,NP,18,FALSE)," pts - ",VLOOKUP(Z139,NP,21,FALSE)))</f>
        <v>#REF!</v>
      </c>
      <c r="AB143" s="64"/>
      <c r="AC143" s="65"/>
      <c r="AD143" s="64"/>
      <c r="AE143" s="64"/>
      <c r="AF143" s="65"/>
      <c r="AG143" s="64"/>
    </row>
    <row r="144" spans="2:47" ht="12" customHeight="1" x14ac:dyDescent="0.2">
      <c r="B144" s="48"/>
      <c r="C144" s="49"/>
      <c r="D144" s="49"/>
      <c r="E144" s="50"/>
      <c r="F144" s="49"/>
      <c r="G144" s="49"/>
      <c r="H144" s="50"/>
      <c r="I144" s="40"/>
      <c r="K144" s="123"/>
      <c r="L144" s="124"/>
      <c r="M144" s="125"/>
      <c r="N144" s="124"/>
      <c r="O144" s="124"/>
      <c r="P144" s="125"/>
      <c r="Q144" s="41">
        <v>15</v>
      </c>
      <c r="R144" s="42" t="e">
        <f>IF(AND(VLOOKUP(J114,NP,12,FALSE)=0,VLOOKUP(J114,NP,22,FALSE)=0),"",IF(VLOOKUP(J114,NP,12,FALSE)=0,VLOOKUP(J114,NP,4,FALSE),IF(VLOOKUP(J114,NP,22,FALSE)=0,VLOOKUP(J114,NP,14,FALSE),"")))</f>
        <v>#REF!</v>
      </c>
      <c r="S144" s="43" t="e">
        <f>IF(R144="","",IF(VLOOKUP(J114,NP,12,FALSE)=0,CONCATENATE(VLOOKUP(J114,NP,5,FALSE),"  ",VLOOKUP(J114,NP,6,FALSE)),IF(VLOOKUP(J114,NP,22,FALSE)=0,CONCATENATE(VLOOKUP(J114,NP,15,FALSE),"  ",VLOOKUP(J114,NP,16,FALSE)),"")))</f>
        <v>#REF!</v>
      </c>
      <c r="T144" s="43"/>
      <c r="U144" s="44"/>
      <c r="V144" s="43"/>
      <c r="W144" s="43"/>
      <c r="X144" s="44"/>
      <c r="Y144" s="43"/>
      <c r="Z144" s="62"/>
      <c r="AA144" s="46" t="e">
        <f>IF(Z142="","",CONCATENATE(IF(VLOOKUP(R142,NP,23,FALSE)="","",IF(VLOOKUP(R142,NP,12,FALSE)=1,VLOOKUP(R142,NP,23,FALSE),-VLOOKUP(R142,NP,23,FALSE))),IF(VLOOKUP(R142,NP,24,FALSE)="","",CONCATENATE(" / ",IF(VLOOKUP(R142,NP,12,FALSE)=1,VLOOKUP(R142,NP,24,FALSE),-VLOOKUP(R142,NP,24,FALSE)))),IF(VLOOKUP(R142,NP,25,FALSE)="","",CONCATENATE(" / ",IF(VLOOKUP(R142,NP,12,FALSE)=1,VLOOKUP(R142,NP,25,FALSE),-VLOOKUP(R142,NP,25,FALSE)))),IF(VLOOKUP(R142,NP,26,FALSE)="","",CONCATENATE(" / ",IF(VLOOKUP(R142,NP,12,FALSE)=1,VLOOKUP(R142,NP,26,FALSE),-VLOOKUP(R142,NP,26,FALSE)))),IF(VLOOKUP(R142,NP,27,FALSE)="","",CONCATENATE(" / ",IF(VLOOKUP(R142,NP,12,FALSE)=1,VLOOKUP(R142,NP,27,FALSE),-VLOOKUP(R142,NP,27,FALSE)))),IF(VLOOKUP(R142,NP,28)="","",CONCATENATE(" / ",IF(VLOOKUP(R142,NP,12)=1,VLOOKUP(R142,NP,28),-VLOOKUP(R142,NP,28)))),IF(VLOOKUP(R142,NP,29)="","",CONCATENATE(" / ",IF(VLOOKUP(R142,NP,12)=1,VLOOKUP(R142,NP,29),-VLOOKUP(R142,NP,29))))))</f>
        <v>#REF!</v>
      </c>
      <c r="AB144" s="46"/>
      <c r="AC144" s="36"/>
      <c r="AD144" s="46"/>
      <c r="AE144" s="46"/>
      <c r="AF144" s="36"/>
      <c r="AG144" s="46"/>
    </row>
    <row r="145" spans="2:47" ht="12" customHeight="1" x14ac:dyDescent="0.2">
      <c r="B145" s="40"/>
      <c r="C145" s="38"/>
      <c r="D145" s="38"/>
      <c r="E145" s="39"/>
      <c r="F145" s="38"/>
      <c r="G145" s="38"/>
      <c r="H145" s="39"/>
      <c r="R145" s="40"/>
      <c r="S145" s="46" t="e">
        <f>IF(R144="","",IF(VLOOKUP(J114,NP,12,FALSE)=0,CONCATENATE(VLOOKUP(J114,NP,8,FALSE)," pts - ",VLOOKUP(J114,NP,11,FALSE)),IF(VLOOKUP(J114,NP,22,FALSE)=0,CONCATENATE(VLOOKUP(J114,NP,18,FALSE)," pts - ",VLOOKUP(J114,NP,21,FALSE)),"")))</f>
        <v>#REF!</v>
      </c>
      <c r="T145" s="46"/>
      <c r="U145" s="36"/>
      <c r="V145" s="46"/>
      <c r="W145" s="46"/>
      <c r="X145" s="36"/>
      <c r="Y145" s="46"/>
      <c r="Z145" s="99"/>
      <c r="AA145" s="71"/>
      <c r="AB145" s="72"/>
      <c r="AC145" s="73"/>
      <c r="AD145" s="72"/>
      <c r="AE145" s="72"/>
      <c r="AF145" s="73"/>
      <c r="AG145" s="74"/>
      <c r="AH145" s="42" t="e">
        <f>IF(AND(VLOOKUP(Z139,NP,12,FALSE)=0,VLOOKUP(Z139,NP,22,FALSE)=0),"",IF(VLOOKUP(Z139,NP,12,FALSE)=0,VLOOKUP(Z139,NP,4,FALSE),IF(VLOOKUP(Z139,NP,22,FALSE)=0,VLOOKUP(Z139,NP,14,FALSE),"")))</f>
        <v>#REF!</v>
      </c>
      <c r="AI145" s="43" t="e">
        <f>IF(AH145="","",IF(VLOOKUP(Z139,NP,12,FALSE)=0,CONCATENATE(VLOOKUP(Z139,NP,5,FALSE),"  ",VLOOKUP(Z139,NP,6,FALSE)),IF(VLOOKUP(Z139,NP,22,FALSE)=0,CONCATENATE(VLOOKUP(Z139,NP,15,FALSE),"  ",VLOOKUP(Z139,NP,16,FALSE)),"")))</f>
        <v>#REF!</v>
      </c>
      <c r="AJ145" s="43"/>
      <c r="AK145" s="43"/>
      <c r="AL145" s="43"/>
      <c r="AM145" s="43"/>
      <c r="AN145" s="43"/>
      <c r="AO145" s="43"/>
      <c r="AP145" s="34" t="s">
        <v>23</v>
      </c>
      <c r="AU145" s="34" t="s">
        <v>16</v>
      </c>
    </row>
    <row r="146" spans="2:47" ht="12" customHeight="1" x14ac:dyDescent="0.2">
      <c r="B146" s="48"/>
      <c r="C146" s="49"/>
      <c r="D146" s="49"/>
      <c r="E146" s="50"/>
      <c r="F146" s="49"/>
      <c r="G146" s="49"/>
      <c r="H146" s="50"/>
      <c r="I146" s="40"/>
      <c r="R146" s="99"/>
      <c r="S146" s="96"/>
      <c r="T146" s="118"/>
      <c r="U146" s="126"/>
      <c r="V146" s="118"/>
      <c r="W146" s="118"/>
      <c r="X146" s="126"/>
      <c r="Y146" s="118"/>
      <c r="AH146" s="40"/>
      <c r="AI146" s="46" t="e">
        <f>IF(AH145="","",IF(VLOOKUP(Z139,NP,12,FALSE)=0,CONCATENATE(VLOOKUP(Z139,NP,8,FALSE)," pts - ",VLOOKUP(Z139,NP,11,FALSE)),IF(VLOOKUP(Z139,NP,22,FALSE)=0,CONCATENATE(VLOOKUP(Z139,NP,18,FALSE)," pts - ",VLOOKUP(Z139,NP,21,FALSE)),"")))</f>
        <v>#REF!</v>
      </c>
      <c r="AJ146" s="46"/>
      <c r="AK146" s="46"/>
      <c r="AL146" s="46"/>
      <c r="AM146" s="46"/>
      <c r="AN146" s="46"/>
      <c r="AO146" s="46"/>
      <c r="AU146" s="35"/>
    </row>
    <row r="147" spans="2:47" ht="12" customHeight="1" x14ac:dyDescent="0.2">
      <c r="B147" s="48"/>
      <c r="C147" s="49"/>
      <c r="D147" s="49"/>
      <c r="E147" s="50"/>
      <c r="F147" s="49"/>
      <c r="G147" s="49"/>
      <c r="H147" s="50"/>
      <c r="I147" s="40"/>
      <c r="R147" s="99"/>
      <c r="S147" s="96"/>
      <c r="T147" s="118"/>
      <c r="U147" s="126"/>
      <c r="V147" s="118"/>
      <c r="W147" s="118"/>
      <c r="X147" s="126"/>
      <c r="Y147" s="118"/>
      <c r="Z147" s="75"/>
      <c r="AA147" s="76"/>
      <c r="AB147" s="76"/>
      <c r="AC147" s="76"/>
      <c r="AD147" s="76"/>
      <c r="AE147" s="76"/>
      <c r="AF147" s="76"/>
      <c r="AG147" s="77"/>
      <c r="AH147" s="40"/>
      <c r="AI147" s="118"/>
      <c r="AJ147" s="118"/>
      <c r="AK147" s="118"/>
      <c r="AL147" s="118"/>
      <c r="AM147" s="118"/>
      <c r="AN147" s="118"/>
      <c r="AO147" s="118"/>
      <c r="AU147" s="35"/>
    </row>
    <row r="148" spans="2:47" ht="12" customHeight="1" x14ac:dyDescent="0.25">
      <c r="B148" s="48"/>
      <c r="C148" s="49"/>
      <c r="D148" s="49"/>
      <c r="E148" s="50"/>
      <c r="F148" s="49"/>
      <c r="G148" s="49"/>
      <c r="H148" s="50"/>
      <c r="I148" s="40"/>
      <c r="R148" s="99"/>
      <c r="S148" s="96"/>
      <c r="T148" s="118"/>
      <c r="U148" s="126"/>
      <c r="V148" s="118"/>
      <c r="W148" s="118"/>
      <c r="X148" s="126"/>
      <c r="Y148" s="118"/>
      <c r="Z148" s="95"/>
      <c r="AA148" s="95"/>
      <c r="AB148" s="95"/>
      <c r="AC148" s="95"/>
      <c r="AD148" s="95"/>
      <c r="AE148" s="95"/>
      <c r="AF148" s="95"/>
      <c r="AG148" s="95"/>
      <c r="AH148" s="40"/>
      <c r="AI148" s="118"/>
      <c r="AJ148" s="118"/>
      <c r="AK148" s="118"/>
      <c r="AL148" s="118"/>
      <c r="AM148" s="118"/>
      <c r="AN148" s="118"/>
      <c r="AO148" s="118"/>
      <c r="AU148" s="35"/>
    </row>
    <row r="149" spans="2:47" ht="12" customHeight="1" x14ac:dyDescent="0.25">
      <c r="B149" s="40"/>
      <c r="C149" s="38"/>
      <c r="D149" s="38"/>
      <c r="E149" s="39"/>
      <c r="F149" s="38"/>
      <c r="G149" s="38"/>
      <c r="H149" s="39"/>
      <c r="R149" s="99"/>
      <c r="S149" s="96"/>
      <c r="T149" s="97"/>
      <c r="U149" s="98"/>
      <c r="V149" s="97"/>
      <c r="W149" s="97"/>
      <c r="X149" s="98"/>
      <c r="Y149" s="97"/>
      <c r="Z149" s="36" t="s">
        <v>27</v>
      </c>
      <c r="AA149" s="36"/>
      <c r="AB149" s="36"/>
      <c r="AC149" s="36"/>
      <c r="AD149" s="36"/>
      <c r="AE149" s="36"/>
      <c r="AF149" s="36"/>
      <c r="AG149" s="36"/>
      <c r="AH149" s="99"/>
      <c r="AI149" s="97"/>
      <c r="AJ149" s="97"/>
      <c r="AK149" s="97"/>
      <c r="AL149" s="97"/>
      <c r="AM149" s="97"/>
      <c r="AN149" s="97"/>
      <c r="AO149" s="97"/>
      <c r="AU149" s="35"/>
    </row>
    <row r="150" spans="2:47" ht="12" customHeight="1" thickBot="1" x14ac:dyDescent="0.3">
      <c r="B150" s="40"/>
      <c r="C150" s="38"/>
      <c r="D150" s="38"/>
      <c r="E150" s="39"/>
      <c r="F150" s="38"/>
      <c r="G150" s="38"/>
      <c r="H150" s="39"/>
      <c r="R150" s="99"/>
      <c r="S150" s="96"/>
      <c r="T150" s="97"/>
      <c r="U150" s="98"/>
      <c r="V150" s="97"/>
      <c r="W150" s="97"/>
      <c r="X150" s="98"/>
      <c r="Y150" s="97"/>
      <c r="Z150" s="99"/>
      <c r="AA150" s="97"/>
      <c r="AB150" s="97"/>
      <c r="AC150" s="98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97"/>
      <c r="AO150" s="97"/>
      <c r="AP150" s="103"/>
      <c r="AU150" s="35"/>
    </row>
    <row r="151" spans="2:47" ht="12" customHeight="1" x14ac:dyDescent="0.25">
      <c r="B151" s="108"/>
      <c r="C151" s="8"/>
      <c r="D151" s="109"/>
      <c r="E151" s="110"/>
      <c r="F151" s="109"/>
      <c r="G151" s="109"/>
      <c r="H151" s="110"/>
      <c r="I151" s="8"/>
      <c r="J151" s="109"/>
      <c r="K151" s="109"/>
      <c r="L151" s="109"/>
      <c r="M151" s="22"/>
      <c r="N151" s="9"/>
      <c r="O151" s="9"/>
      <c r="P151" s="22"/>
      <c r="Q151" s="10"/>
      <c r="R151" s="99"/>
      <c r="S151" s="100"/>
      <c r="T151" s="101"/>
      <c r="U151" s="102"/>
      <c r="V151" s="101"/>
      <c r="W151" s="101"/>
      <c r="X151" s="102"/>
      <c r="Y151" s="41">
        <v>2</v>
      </c>
      <c r="Z151" s="42" t="e">
        <f>IF(AND(VLOOKUP(R136,NP,12,FALSE)=0,VLOOKUP(R136,NP,22,FALSE)=0),"",IF(VLOOKUP(R136,NP,12,FALSE)=0,VLOOKUP(R136,NP,4,FALSE),IF(VLOOKUP(R136,NP,22,FALSE)=0,VLOOKUP(R136,NP,14,FALSE),"")))</f>
        <v>#REF!</v>
      </c>
      <c r="AA151" s="43" t="e">
        <f>IF(Z151="","",IF(VLOOKUP(R136,NP,12,FALSE)=0,CONCATENATE(VLOOKUP(R136,NP,5,FALSE),"  ",VLOOKUP(R136,NP,6,FALSE)),IF(VLOOKUP(R136,NP,22,FALSE)=0,CONCATENATE(VLOOKUP(R136,NP,15,FALSE),"  ",VLOOKUP(R136,NP,16,FALSE)),"")))</f>
        <v>#REF!</v>
      </c>
      <c r="AB151" s="43"/>
      <c r="AC151" s="44"/>
      <c r="AD151" s="43"/>
      <c r="AE151" s="43"/>
      <c r="AF151" s="44"/>
      <c r="AG151" s="43"/>
      <c r="AH151" s="48"/>
      <c r="AI151" s="40"/>
      <c r="AJ151" s="40"/>
      <c r="AK151" s="40"/>
      <c r="AL151" s="40"/>
      <c r="AM151" s="40"/>
      <c r="AN151" s="40"/>
      <c r="AO151" s="40"/>
      <c r="AP151" s="103"/>
      <c r="AU151" s="35"/>
    </row>
    <row r="152" spans="2:47" ht="12" customHeight="1" x14ac:dyDescent="0.25">
      <c r="B152" s="111" t="s">
        <v>3</v>
      </c>
      <c r="C152" s="4"/>
      <c r="D152" s="60"/>
      <c r="F152" s="164" t="e">
        <f>IF(#REF!&lt;10000,Date,#REF!)</f>
        <v>#REF!</v>
      </c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5"/>
      <c r="R152" s="99"/>
      <c r="S152" s="96"/>
      <c r="T152" s="97"/>
      <c r="U152" s="98"/>
      <c r="V152" s="97"/>
      <c r="W152" s="97"/>
      <c r="X152" s="98"/>
      <c r="Y152" s="97"/>
      <c r="Z152" s="40"/>
      <c r="AA152" s="46" t="e">
        <f>IF(Z151="","",IF(VLOOKUP(R136,NP,12,FALSE)=0,CONCATENATE(VLOOKUP(R136,NP,8,FALSE)," pts - ",VLOOKUP(R136,NP,11,FALSE)),IF(VLOOKUP(R136,NP,22,FALSE)=0,CONCATENATE(VLOOKUP(R136,NP,18,FALSE)," pts - ",VLOOKUP(R136,NP,21,FALSE)),"")))</f>
        <v>#REF!</v>
      </c>
      <c r="AB152" s="46"/>
      <c r="AC152" s="36"/>
      <c r="AD152" s="46"/>
      <c r="AE152" s="46"/>
      <c r="AF152" s="36"/>
      <c r="AG152" s="46"/>
      <c r="AH152" s="5"/>
      <c r="AI152" s="1"/>
      <c r="AJ152" s="4"/>
      <c r="AK152" s="4"/>
      <c r="AL152" s="4"/>
      <c r="AM152" s="4"/>
      <c r="AN152" s="4"/>
      <c r="AO152" s="60"/>
      <c r="AP152" s="103"/>
      <c r="AU152" s="35"/>
    </row>
    <row r="153" spans="2:47" ht="12" customHeight="1" x14ac:dyDescent="0.25">
      <c r="B153" s="112"/>
      <c r="C153" s="4"/>
      <c r="D153" s="60"/>
      <c r="E153" s="19"/>
      <c r="F153" s="11"/>
      <c r="G153" s="11"/>
      <c r="H153" s="19"/>
      <c r="I153" s="3"/>
      <c r="J153" s="6"/>
      <c r="K153" s="6"/>
      <c r="L153" s="6"/>
      <c r="M153" s="20"/>
      <c r="N153" s="13"/>
      <c r="O153" s="13"/>
      <c r="P153" s="20"/>
      <c r="Q153" s="12"/>
      <c r="R153" s="99"/>
      <c r="S153" s="96"/>
      <c r="T153" s="97"/>
      <c r="U153" s="98"/>
      <c r="V153" s="97"/>
      <c r="W153" s="97"/>
      <c r="X153" s="98"/>
      <c r="Y153" s="97"/>
      <c r="Z153" s="53">
        <v>28</v>
      </c>
      <c r="AA153" s="54" t="s">
        <v>26</v>
      </c>
      <c r="AB153" s="54"/>
      <c r="AC153" s="55" t="e">
        <f>IF(VLOOKUP(Z153,NP,32,FALSE)="","",IF(VLOOKUP(Z153,NP,32,FALSE)=0,"",VLOOKUP(Z153,NP,32,FALSE)))</f>
        <v>#REF!</v>
      </c>
      <c r="AD153" s="56" t="e">
        <f>IF(VLOOKUP(Z153,NP,33,FALSE)="","",IF(VLOOKUP(Z153,NP,34,FALSE)=2,"",VLOOKUP(Z153,NP,34,FALSE)))</f>
        <v>#REF!</v>
      </c>
      <c r="AE153" s="56"/>
      <c r="AF153" s="57" t="e">
        <f>IF(VLOOKUP(Z153,NP,33,FALSE)="","",IF(VLOOKUP(Z153,NP,33,FALSE)=0,"",VLOOKUP(Z153,NP,33,FALSE)))</f>
        <v>#REF!</v>
      </c>
      <c r="AG153" s="58"/>
      <c r="AH153" s="59" t="e">
        <f>IF(VLOOKUP(Z153,NP,12,FALSE)=1,VLOOKUP(Z153,NP,4,FALSE),IF(VLOOKUP(Z153,NP,22,FALSE)=1,VLOOKUP(Z153,NP,14,FALSE),""))</f>
        <v>#REF!</v>
      </c>
      <c r="AI153" s="43" t="e">
        <f>IF(AH153="","",IF(VLOOKUP(Z153,NP,12,FALSE)=1,CONCATENATE(VLOOKUP(Z153,NP,5,FALSE),"  ",VLOOKUP(Z153,NP,6,FALSE)),IF(VLOOKUP(Z153,NP,22,FALSE)=1,CONCATENATE(VLOOKUP(Z153,NP,15,FALSE),"  ",VLOOKUP(Z153,NP,16,FALSE)),"")))</f>
        <v>#REF!</v>
      </c>
      <c r="AJ153" s="43"/>
      <c r="AK153" s="43"/>
      <c r="AL153" s="43"/>
      <c r="AM153" s="43"/>
      <c r="AN153" s="43"/>
      <c r="AO153" s="43"/>
      <c r="AP153" s="34" t="s">
        <v>24</v>
      </c>
      <c r="AU153" s="35"/>
    </row>
    <row r="154" spans="2:47" ht="12" customHeight="1" x14ac:dyDescent="0.25">
      <c r="B154" s="113" t="s">
        <v>37</v>
      </c>
      <c r="C154" s="4"/>
      <c r="D154" s="60"/>
      <c r="E154" s="19"/>
      <c r="F154" s="167" t="e">
        <f>#REF!</f>
        <v>#REF!</v>
      </c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8"/>
      <c r="R154" s="99"/>
      <c r="S154" s="96"/>
      <c r="T154" s="97"/>
      <c r="U154" s="98"/>
      <c r="V154" s="97"/>
      <c r="W154" s="97"/>
      <c r="X154" s="98"/>
      <c r="Y154" s="97"/>
      <c r="Z154" s="40"/>
      <c r="AA154" s="40"/>
      <c r="AB154" s="40"/>
      <c r="AC154" s="45"/>
      <c r="AD154" s="40"/>
      <c r="AE154" s="40"/>
      <c r="AF154" s="45"/>
      <c r="AG154" s="40"/>
      <c r="AH154" s="61"/>
      <c r="AI154" s="46" t="e">
        <f>IF(AH153="","",IF(VLOOKUP(Z153,NP,12,FALSE)=1,CONCATENATE(VLOOKUP(Z153,NP,8,FALSE)," pts - ",VLOOKUP(Z153,NP,11,FALSE)),IF(VLOOKUP(Z153,NP,22,FALSE)=1,CONCATENATE(VLOOKUP(Z153,NP,18,FALSE)," pts - ",VLOOKUP(Z153,NP,21,FALSE)),"")))</f>
        <v>#REF!</v>
      </c>
      <c r="AJ154" s="46"/>
      <c r="AK154" s="46"/>
      <c r="AL154" s="46"/>
      <c r="AM154" s="46"/>
      <c r="AN154" s="46"/>
      <c r="AO154" s="46"/>
      <c r="AP154" s="103"/>
      <c r="AU154" s="35"/>
    </row>
    <row r="155" spans="2:47" ht="12" customHeight="1" x14ac:dyDescent="0.25">
      <c r="B155" s="111"/>
      <c r="C155" s="4"/>
      <c r="D155" s="60"/>
      <c r="E155" s="114"/>
      <c r="F155" s="60"/>
      <c r="G155" s="60"/>
      <c r="H155" s="114"/>
      <c r="I155" s="3"/>
      <c r="J155" s="60"/>
      <c r="K155" s="60"/>
      <c r="L155" s="60"/>
      <c r="M155" s="19"/>
      <c r="N155" s="11"/>
      <c r="O155" s="11"/>
      <c r="P155" s="19"/>
      <c r="Q155" s="12"/>
      <c r="R155" s="99"/>
      <c r="S155" s="100"/>
      <c r="T155" s="101"/>
      <c r="U155" s="102"/>
      <c r="V155" s="101"/>
      <c r="W155" s="101"/>
      <c r="X155" s="102"/>
      <c r="Y155" s="41">
        <v>15</v>
      </c>
      <c r="Z155" s="42" t="e">
        <f>IF(AND(VLOOKUP(R142,NP,12,FALSE)=0,VLOOKUP(R142,NP,22,FALSE)=0),"",IF(VLOOKUP(R142,NP,12,FALSE)=0,VLOOKUP(R142,NP,4,FALSE),IF(VLOOKUP(R142,NP,22,FALSE)=0,VLOOKUP(R142,NP,14,FALSE),"")))</f>
        <v>#REF!</v>
      </c>
      <c r="AA155" s="43" t="e">
        <f>IF(Z155="","",IF(VLOOKUP(R142,NP,12,FALSE)=0,CONCATENATE(VLOOKUP(R142,NP,5,FALSE),"  ",VLOOKUP(R142,NP,6,FALSE)),IF(VLOOKUP(R142,NP,22,FALSE)=0,CONCATENATE(VLOOKUP(R142,NP,15,FALSE),"  ",VLOOKUP(R142,NP,16,FALSE)),"")))</f>
        <v>#REF!</v>
      </c>
      <c r="AB155" s="43"/>
      <c r="AC155" s="44"/>
      <c r="AD155" s="43"/>
      <c r="AE155" s="43"/>
      <c r="AF155" s="44"/>
      <c r="AG155" s="43"/>
      <c r="AH155" s="62"/>
      <c r="AI155" s="46" t="e">
        <f>IF(AH153="","",CONCATENATE(IF(VLOOKUP(Z153,NP,23,FALSE)="","",IF(VLOOKUP(Z153,NP,12,FALSE)=1,VLOOKUP(Z153,NP,23,FALSE),-VLOOKUP(Z153,NP,23,FALSE))),IF(VLOOKUP(Z153,NP,24,FALSE)="","",CONCATENATE(" / ",IF(VLOOKUP(Z153,NP,12,FALSE)=1,VLOOKUP(Z153,NP,24,FALSE),-VLOOKUP(Z153,NP,24,FALSE)))),IF(VLOOKUP(Z153,NP,25,FALSE)="","",CONCATENATE(" / ",IF(VLOOKUP(Z153,NP,12,FALSE)=1,VLOOKUP(Z153,NP,25,FALSE),-VLOOKUP(Z153,NP,25,FALSE)))),IF(VLOOKUP(Z153,NP,26,FALSE)="","",CONCATENATE(" / ",IF(VLOOKUP(Z153,NP,12,FALSE)=1,VLOOKUP(Z153,NP,26,FALSE),-VLOOKUP(Z153,NP,26,FALSE)))),IF(VLOOKUP(Z153,NP,27,FALSE)="","",CONCATENATE(" / ",IF(VLOOKUP(Z153,NP,12,FALSE)=1,VLOOKUP(Z153,NP,27,FALSE),-VLOOKUP(Z153,NP,27,FALSE)))),IF(VLOOKUP(Z153,NP,28)="","",CONCATENATE(" / ",IF(VLOOKUP(Z153,NP,12)=1,VLOOKUP(Z153,NP,28),-VLOOKUP(Z153,NP,28)))),IF(VLOOKUP(Z153,NP,29)="","",CONCATENATE(" / ",IF(VLOOKUP(Z153,NP,12)=1,VLOOKUP(Z153,NP,29),-VLOOKUP(Z153,NP,29))))))</f>
        <v>#REF!</v>
      </c>
      <c r="AJ155" s="46"/>
      <c r="AK155" s="46"/>
      <c r="AL155" s="46"/>
      <c r="AM155" s="46"/>
      <c r="AN155" s="46"/>
      <c r="AO155" s="46"/>
      <c r="AP155" s="103"/>
      <c r="AU155" s="35"/>
    </row>
    <row r="156" spans="2:47" ht="12" customHeight="1" x14ac:dyDescent="0.25">
      <c r="B156" s="111" t="s">
        <v>38</v>
      </c>
      <c r="C156" s="3"/>
      <c r="D156" s="6"/>
      <c r="E156" s="20"/>
      <c r="F156" s="163" t="e">
        <f>#REF!</f>
        <v>#REF!</v>
      </c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6"/>
      <c r="R156" s="99"/>
      <c r="S156" s="97"/>
      <c r="T156" s="97"/>
      <c r="U156" s="98"/>
      <c r="V156" s="97"/>
      <c r="W156" s="97"/>
      <c r="X156" s="98"/>
      <c r="Y156" s="97"/>
      <c r="Z156" s="40"/>
      <c r="AA156" s="46" t="e">
        <f>IF(Z155="","",IF(VLOOKUP(R142,NP,12,FALSE)=0,CONCATENATE(VLOOKUP(R142,NP,8,FALSE)," pts - ",VLOOKUP(R142,NP,11,FALSE)),IF(VLOOKUP(R142,NP,22,FALSE)=0,CONCATENATE(VLOOKUP(R142,NP,18,FALSE)," pts - ",VLOOKUP(R142,NP,21,FALSE)),"")))</f>
        <v>#REF!</v>
      </c>
      <c r="AB156" s="46"/>
      <c r="AC156" s="36"/>
      <c r="AD156" s="46"/>
      <c r="AE156" s="46"/>
      <c r="AF156" s="36"/>
      <c r="AG156" s="46"/>
      <c r="AH156" s="48"/>
      <c r="AI156" s="40"/>
      <c r="AJ156" s="40"/>
      <c r="AK156" s="7"/>
      <c r="AL156" s="7"/>
      <c r="AM156" s="7"/>
      <c r="AN156" s="7"/>
      <c r="AO156" s="67"/>
      <c r="AP156" s="103"/>
      <c r="AU156" s="35"/>
    </row>
    <row r="157" spans="2:47" ht="12" customHeight="1" thickBot="1" x14ac:dyDescent="0.3">
      <c r="B157" s="115"/>
      <c r="C157" s="14"/>
      <c r="D157" s="116"/>
      <c r="E157" s="117"/>
      <c r="F157" s="116"/>
      <c r="G157" s="116"/>
      <c r="H157" s="117"/>
      <c r="I157" s="14"/>
      <c r="J157" s="116"/>
      <c r="K157" s="116"/>
      <c r="L157" s="116"/>
      <c r="M157" s="23"/>
      <c r="N157" s="15"/>
      <c r="O157" s="15"/>
      <c r="P157" s="23"/>
      <c r="Q157" s="16"/>
      <c r="R157" s="99"/>
      <c r="S157" s="97"/>
      <c r="T157" s="97"/>
      <c r="U157" s="98"/>
      <c r="V157" s="97"/>
      <c r="W157" s="97"/>
      <c r="X157" s="98"/>
      <c r="Y157" s="97"/>
      <c r="Z157" s="48"/>
      <c r="AA157" s="71"/>
      <c r="AB157" s="72"/>
      <c r="AC157" s="73"/>
      <c r="AD157" s="72"/>
      <c r="AE157" s="72"/>
      <c r="AF157" s="73"/>
      <c r="AG157" s="74"/>
      <c r="AH157" s="42" t="e">
        <f>IF(AND(VLOOKUP(Z153,NP,12,FALSE)=0,VLOOKUP(Z153,NP,22,FALSE)=0),"",IF(VLOOKUP(Z153,NP,12,FALSE)=0,VLOOKUP(Z153,NP,4,FALSE),IF(VLOOKUP(Z153,NP,22,FALSE)=0,VLOOKUP(Z153,NP,14,FALSE),"")))</f>
        <v>#REF!</v>
      </c>
      <c r="AI157" s="43" t="e">
        <f>IF(AH157="","",IF(VLOOKUP(Z153,NP,12,FALSE)=0,CONCATENATE(VLOOKUP(Z153,NP,5,FALSE),"  ",VLOOKUP(Z153,NP,6,FALSE)),IF(VLOOKUP(Z153,NP,22,FALSE)=0,CONCATENATE(VLOOKUP(Z153,NP,15,FALSE),"  ",VLOOKUP(Z153,NP,16,FALSE)),"")))</f>
        <v>#REF!</v>
      </c>
      <c r="AJ157" s="43"/>
      <c r="AK157" s="43"/>
      <c r="AL157" s="43"/>
      <c r="AM157" s="43"/>
      <c r="AN157" s="43"/>
      <c r="AO157" s="43"/>
      <c r="AP157" s="34" t="s">
        <v>25</v>
      </c>
      <c r="AU157" s="35"/>
    </row>
    <row r="158" spans="2:47" ht="12" customHeight="1" x14ac:dyDescent="0.2">
      <c r="B158" s="40"/>
      <c r="C158" s="38"/>
      <c r="D158" s="38"/>
      <c r="E158" s="39"/>
      <c r="F158" s="38"/>
      <c r="G158" s="38"/>
      <c r="H158" s="39"/>
      <c r="R158" s="99"/>
      <c r="Z158" s="48"/>
      <c r="AA158" s="38"/>
      <c r="AB158" s="38"/>
      <c r="AC158" s="39"/>
      <c r="AD158" s="38"/>
      <c r="AE158" s="38"/>
      <c r="AF158" s="39"/>
      <c r="AG158" s="40"/>
      <c r="AH158" s="40"/>
      <c r="AI158" s="46" t="e">
        <f>IF(AH157="","",IF(VLOOKUP(Z153,NP,12,FALSE)=0,CONCATENATE(VLOOKUP(Z153,NP,8,FALSE)," pts - ",VLOOKUP(Z153,NP,11,FALSE)),IF(VLOOKUP(Z153,NP,22,FALSE)=0,CONCATENATE(VLOOKUP(Z153,NP,18,FALSE)," pts - ",VLOOKUP(Z153,NP,21,FALSE)),"")))</f>
        <v>#REF!</v>
      </c>
      <c r="AJ158" s="46"/>
      <c r="AK158" s="46"/>
      <c r="AL158" s="46"/>
      <c r="AM158" s="46"/>
      <c r="AN158" s="46"/>
      <c r="AO158" s="46"/>
      <c r="AP158" s="34"/>
      <c r="AU158" s="35"/>
    </row>
    <row r="159" spans="2:47" ht="12" customHeight="1" x14ac:dyDescent="0.2"/>
    <row r="160" spans="2:47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  <row r="2881" ht="12" customHeight="1" x14ac:dyDescent="0.2"/>
    <row r="2882" ht="12" customHeight="1" x14ac:dyDescent="0.2"/>
    <row r="2883" ht="12" customHeight="1" x14ac:dyDescent="0.2"/>
    <row r="2884" ht="12" customHeight="1" x14ac:dyDescent="0.2"/>
    <row r="2885" ht="12" customHeight="1" x14ac:dyDescent="0.2"/>
    <row r="2886" ht="12" customHeight="1" x14ac:dyDescent="0.2"/>
    <row r="2887" ht="12" customHeight="1" x14ac:dyDescent="0.2"/>
    <row r="2888" ht="12" customHeight="1" x14ac:dyDescent="0.2"/>
    <row r="2889" ht="12" customHeight="1" x14ac:dyDescent="0.2"/>
    <row r="2890" ht="12" customHeight="1" x14ac:dyDescent="0.2"/>
    <row r="2891" ht="12" customHeight="1" x14ac:dyDescent="0.2"/>
    <row r="2892" ht="12" customHeight="1" x14ac:dyDescent="0.2"/>
    <row r="2893" ht="12" customHeight="1" x14ac:dyDescent="0.2"/>
    <row r="2894" ht="12" customHeight="1" x14ac:dyDescent="0.2"/>
    <row r="2895" ht="12" customHeight="1" x14ac:dyDescent="0.2"/>
    <row r="2896" ht="12" customHeight="1" x14ac:dyDescent="0.2"/>
    <row r="2897" ht="12" customHeight="1" x14ac:dyDescent="0.2"/>
    <row r="2898" ht="12" customHeight="1" x14ac:dyDescent="0.2"/>
    <row r="2899" ht="12" customHeight="1" x14ac:dyDescent="0.2"/>
    <row r="2900" ht="12" customHeight="1" x14ac:dyDescent="0.2"/>
    <row r="2901" ht="12" customHeight="1" x14ac:dyDescent="0.2"/>
    <row r="2902" ht="12" customHeight="1" x14ac:dyDescent="0.2"/>
    <row r="2903" ht="12" customHeight="1" x14ac:dyDescent="0.2"/>
    <row r="2904" ht="12" customHeight="1" x14ac:dyDescent="0.2"/>
    <row r="2905" ht="12" customHeight="1" x14ac:dyDescent="0.2"/>
    <row r="2906" ht="12" customHeight="1" x14ac:dyDescent="0.2"/>
    <row r="2907" ht="12" customHeight="1" x14ac:dyDescent="0.2"/>
    <row r="2908" ht="12" customHeight="1" x14ac:dyDescent="0.2"/>
    <row r="2909" ht="12" customHeight="1" x14ac:dyDescent="0.2"/>
    <row r="2910" ht="12" customHeight="1" x14ac:dyDescent="0.2"/>
    <row r="2911" ht="12" customHeight="1" x14ac:dyDescent="0.2"/>
    <row r="2912" ht="12" customHeight="1" x14ac:dyDescent="0.2"/>
    <row r="2913" ht="12" customHeight="1" x14ac:dyDescent="0.2"/>
    <row r="2914" ht="12" customHeight="1" x14ac:dyDescent="0.2"/>
    <row r="2915" ht="12" customHeight="1" x14ac:dyDescent="0.2"/>
    <row r="2916" ht="12" customHeight="1" x14ac:dyDescent="0.2"/>
    <row r="2917" ht="12" customHeight="1" x14ac:dyDescent="0.2"/>
    <row r="2918" ht="12" customHeight="1" x14ac:dyDescent="0.2"/>
    <row r="2919" ht="12" customHeight="1" x14ac:dyDescent="0.2"/>
    <row r="2920" ht="12" customHeight="1" x14ac:dyDescent="0.2"/>
    <row r="2921" ht="12" customHeight="1" x14ac:dyDescent="0.2"/>
    <row r="2922" ht="12" customHeight="1" x14ac:dyDescent="0.2"/>
    <row r="2923" ht="12" customHeight="1" x14ac:dyDescent="0.2"/>
    <row r="2924" ht="12" customHeight="1" x14ac:dyDescent="0.2"/>
    <row r="2925" ht="12" customHeight="1" x14ac:dyDescent="0.2"/>
    <row r="2926" ht="12" customHeight="1" x14ac:dyDescent="0.2"/>
    <row r="2927" ht="12" customHeight="1" x14ac:dyDescent="0.2"/>
    <row r="2928" ht="12" customHeight="1" x14ac:dyDescent="0.2"/>
    <row r="2929" ht="12" customHeight="1" x14ac:dyDescent="0.2"/>
    <row r="2930" ht="12" customHeight="1" x14ac:dyDescent="0.2"/>
    <row r="2931" ht="12" customHeight="1" x14ac:dyDescent="0.2"/>
    <row r="2932" ht="12" customHeight="1" x14ac:dyDescent="0.2"/>
    <row r="2933" ht="12" customHeight="1" x14ac:dyDescent="0.2"/>
    <row r="2934" ht="12" customHeight="1" x14ac:dyDescent="0.2"/>
    <row r="2935" ht="12" customHeight="1" x14ac:dyDescent="0.2"/>
    <row r="2936" ht="12" customHeight="1" x14ac:dyDescent="0.2"/>
    <row r="2937" ht="12" customHeight="1" x14ac:dyDescent="0.2"/>
    <row r="2938" ht="12" customHeight="1" x14ac:dyDescent="0.2"/>
    <row r="2939" ht="12" customHeight="1" x14ac:dyDescent="0.2"/>
    <row r="2940" ht="12" customHeight="1" x14ac:dyDescent="0.2"/>
    <row r="2941" ht="12" customHeight="1" x14ac:dyDescent="0.2"/>
    <row r="2942" ht="12" customHeight="1" x14ac:dyDescent="0.2"/>
    <row r="2943" ht="12" customHeight="1" x14ac:dyDescent="0.2"/>
    <row r="2944" ht="12" customHeight="1" x14ac:dyDescent="0.2"/>
    <row r="2945" ht="12" customHeight="1" x14ac:dyDescent="0.2"/>
    <row r="2946" ht="12" customHeight="1" x14ac:dyDescent="0.2"/>
    <row r="2947" ht="12" customHeight="1" x14ac:dyDescent="0.2"/>
    <row r="2948" ht="12" customHeight="1" x14ac:dyDescent="0.2"/>
    <row r="2949" ht="12" customHeight="1" x14ac:dyDescent="0.2"/>
    <row r="2950" ht="12" customHeight="1" x14ac:dyDescent="0.2"/>
    <row r="2951" ht="12" customHeight="1" x14ac:dyDescent="0.2"/>
    <row r="2952" ht="12" customHeight="1" x14ac:dyDescent="0.2"/>
    <row r="2953" ht="12" customHeight="1" x14ac:dyDescent="0.2"/>
    <row r="2954" ht="12" customHeight="1" x14ac:dyDescent="0.2"/>
    <row r="2955" ht="12" customHeight="1" x14ac:dyDescent="0.2"/>
    <row r="2956" ht="12" customHeight="1" x14ac:dyDescent="0.2"/>
    <row r="2957" ht="12" customHeight="1" x14ac:dyDescent="0.2"/>
    <row r="2958" ht="12" customHeight="1" x14ac:dyDescent="0.2"/>
    <row r="2959" ht="12" customHeight="1" x14ac:dyDescent="0.2"/>
    <row r="2960" ht="12" customHeight="1" x14ac:dyDescent="0.2"/>
    <row r="2961" ht="12" customHeight="1" x14ac:dyDescent="0.2"/>
    <row r="2962" ht="12" customHeight="1" x14ac:dyDescent="0.2"/>
    <row r="2963" ht="12" customHeight="1" x14ac:dyDescent="0.2"/>
    <row r="2964" ht="12" customHeight="1" x14ac:dyDescent="0.2"/>
    <row r="2965" ht="12" customHeight="1" x14ac:dyDescent="0.2"/>
    <row r="2966" ht="12" customHeight="1" x14ac:dyDescent="0.2"/>
    <row r="2967" ht="12" customHeight="1" x14ac:dyDescent="0.2"/>
    <row r="2968" ht="12" customHeight="1" x14ac:dyDescent="0.2"/>
    <row r="2969" ht="12" customHeight="1" x14ac:dyDescent="0.2"/>
    <row r="2970" ht="12" customHeight="1" x14ac:dyDescent="0.2"/>
    <row r="2971" ht="12" customHeight="1" x14ac:dyDescent="0.2"/>
    <row r="2972" ht="12" customHeight="1" x14ac:dyDescent="0.2"/>
    <row r="2973" ht="12" customHeight="1" x14ac:dyDescent="0.2"/>
    <row r="2974" ht="12" customHeight="1" x14ac:dyDescent="0.2"/>
    <row r="2975" ht="12" customHeight="1" x14ac:dyDescent="0.2"/>
    <row r="2976" ht="12" customHeight="1" x14ac:dyDescent="0.2"/>
    <row r="2977" ht="12" customHeight="1" x14ac:dyDescent="0.2"/>
    <row r="2978" ht="12" customHeight="1" x14ac:dyDescent="0.2"/>
    <row r="2979" ht="12" customHeight="1" x14ac:dyDescent="0.2"/>
    <row r="2980" ht="12" customHeight="1" x14ac:dyDescent="0.2"/>
    <row r="2981" ht="12" customHeight="1" x14ac:dyDescent="0.2"/>
    <row r="2982" ht="12" customHeight="1" x14ac:dyDescent="0.2"/>
    <row r="2983" ht="12" customHeight="1" x14ac:dyDescent="0.2"/>
    <row r="2984" ht="12" customHeight="1" x14ac:dyDescent="0.2"/>
    <row r="2985" ht="12" customHeight="1" x14ac:dyDescent="0.2"/>
    <row r="2986" ht="12" customHeight="1" x14ac:dyDescent="0.2"/>
    <row r="2987" ht="12" customHeight="1" x14ac:dyDescent="0.2"/>
    <row r="2988" ht="12" customHeight="1" x14ac:dyDescent="0.2"/>
    <row r="2989" ht="12" customHeight="1" x14ac:dyDescent="0.2"/>
  </sheetData>
  <mergeCells count="9">
    <mergeCell ref="AH1:AO1"/>
    <mergeCell ref="AH2:AO2"/>
    <mergeCell ref="F80:Q80"/>
    <mergeCell ref="F156:Q156"/>
    <mergeCell ref="F82:Q82"/>
    <mergeCell ref="F84:Q84"/>
    <mergeCell ref="F152:Q152"/>
    <mergeCell ref="F154:Q154"/>
    <mergeCell ref="AH3:AO3"/>
  </mergeCells>
  <conditionalFormatting sqref="J6 J30">
    <cfRule type="cellIs" dxfId="55" priority="1" stopIfTrue="1" operator="equal">
      <formula>""""""</formula>
    </cfRule>
    <cfRule type="expression" dxfId="54" priority="2" stopIfTrue="1">
      <formula>OR(J6=B10,J6=B14)</formula>
    </cfRule>
  </conditionalFormatting>
  <conditionalFormatting sqref="B10">
    <cfRule type="cellIs" dxfId="53" priority="3" stopIfTrue="1" operator="equal">
      <formula>""</formula>
    </cfRule>
    <cfRule type="expression" dxfId="52" priority="4" stopIfTrue="1">
      <formula>B10=B14</formula>
    </cfRule>
    <cfRule type="expression" dxfId="51" priority="5" stopIfTrue="1">
      <formula>B10=J6</formula>
    </cfRule>
  </conditionalFormatting>
  <conditionalFormatting sqref="B14">
    <cfRule type="cellIs" dxfId="50" priority="6" stopIfTrue="1" operator="equal">
      <formula>""</formula>
    </cfRule>
    <cfRule type="expression" dxfId="49" priority="7" stopIfTrue="1">
      <formula>B14=B10</formula>
    </cfRule>
    <cfRule type="expression" dxfId="48" priority="8" stopIfTrue="1">
      <formula>B14=J6</formula>
    </cfRule>
  </conditionalFormatting>
  <conditionalFormatting sqref="B16">
    <cfRule type="cellIs" dxfId="47" priority="9" stopIfTrue="1" operator="equal">
      <formula>""</formula>
    </cfRule>
    <cfRule type="expression" dxfId="46" priority="10" stopIfTrue="1">
      <formula>B16=B20</formula>
    </cfRule>
    <cfRule type="expression" dxfId="45" priority="11" stopIfTrue="1">
      <formula>B16=J24</formula>
    </cfRule>
  </conditionalFormatting>
  <conditionalFormatting sqref="B20">
    <cfRule type="cellIs" dxfId="44" priority="12" stopIfTrue="1" operator="equal">
      <formula>""</formula>
    </cfRule>
    <cfRule type="expression" dxfId="43" priority="13" stopIfTrue="1">
      <formula>B20=B16</formula>
    </cfRule>
    <cfRule type="expression" dxfId="42" priority="14" stopIfTrue="1">
      <formula>B20=J24</formula>
    </cfRule>
  </conditionalFormatting>
  <conditionalFormatting sqref="J48 J24">
    <cfRule type="cellIs" dxfId="41" priority="15" stopIfTrue="1" operator="equal">
      <formula>""</formula>
    </cfRule>
    <cfRule type="expression" dxfId="40" priority="16" stopIfTrue="1">
      <formula>OR(J24=B16,J24=B20)</formula>
    </cfRule>
  </conditionalFormatting>
  <conditionalFormatting sqref="J95">
    <cfRule type="cellIs" dxfId="39" priority="17" stopIfTrue="1" operator="equal">
      <formula>""</formula>
    </cfRule>
    <cfRule type="expression" dxfId="38" priority="18" stopIfTrue="1">
      <formula>OR(J95=B10,J95=B14)</formula>
    </cfRule>
  </conditionalFormatting>
  <conditionalFormatting sqref="J105">
    <cfRule type="cellIs" dxfId="37" priority="19" stopIfTrue="1" operator="equal">
      <formula>""</formula>
    </cfRule>
    <cfRule type="expression" dxfId="36" priority="20" stopIfTrue="1">
      <formula>OR(J105=B20,J105=B16)</formula>
    </cfRule>
  </conditionalFormatting>
  <conditionalFormatting sqref="J107">
    <cfRule type="cellIs" dxfId="35" priority="21" stopIfTrue="1" operator="equal">
      <formula>""</formula>
    </cfRule>
    <cfRule type="expression" dxfId="34" priority="22" stopIfTrue="1">
      <formula>OR(J107=B34,J107=B38)</formula>
    </cfRule>
  </conditionalFormatting>
  <conditionalFormatting sqref="J117">
    <cfRule type="cellIs" dxfId="33" priority="23" stopIfTrue="1" operator="equal">
      <formula>""</formula>
    </cfRule>
    <cfRule type="expression" dxfId="32" priority="24" stopIfTrue="1">
      <formula>OR(J117=B40,J117=B44)</formula>
    </cfRule>
  </conditionalFormatting>
  <conditionalFormatting sqref="B34">
    <cfRule type="cellIs" dxfId="31" priority="25" stopIfTrue="1" operator="equal">
      <formula>""</formula>
    </cfRule>
    <cfRule type="expression" dxfId="30" priority="26" stopIfTrue="1">
      <formula>B34=B38</formula>
    </cfRule>
    <cfRule type="expression" dxfId="29" priority="27" stopIfTrue="1">
      <formula>OR(B34=J30,B34=J107)</formula>
    </cfRule>
  </conditionalFormatting>
  <conditionalFormatting sqref="B38">
    <cfRule type="cellIs" dxfId="28" priority="28" stopIfTrue="1" operator="equal">
      <formula>""</formula>
    </cfRule>
    <cfRule type="expression" dxfId="27" priority="29" stopIfTrue="1">
      <formula>B38=B34</formula>
    </cfRule>
    <cfRule type="expression" dxfId="26" priority="30" stopIfTrue="1">
      <formula>OR(B38=J30,B38=J107)</formula>
    </cfRule>
  </conditionalFormatting>
  <conditionalFormatting sqref="B40">
    <cfRule type="cellIs" dxfId="25" priority="31" stopIfTrue="1" operator="equal">
      <formula>""</formula>
    </cfRule>
    <cfRule type="expression" dxfId="24" priority="32" stopIfTrue="1">
      <formula>B40=B44</formula>
    </cfRule>
    <cfRule type="expression" dxfId="23" priority="33" stopIfTrue="1">
      <formula>OR(B40=J48,B40=J117)</formula>
    </cfRule>
  </conditionalFormatting>
  <conditionalFormatting sqref="B44">
    <cfRule type="cellIs" dxfId="22" priority="34" stopIfTrue="1" operator="equal">
      <formula>""</formula>
    </cfRule>
    <cfRule type="expression" dxfId="21" priority="35" stopIfTrue="1">
      <formula>B44=B40</formula>
    </cfRule>
    <cfRule type="expression" dxfId="20" priority="36" stopIfTrue="1">
      <formula>OR(B44=J48,B44=J117)</formula>
    </cfRule>
  </conditionalFormatting>
  <printOptions horizontalCentered="1"/>
  <pageMargins left="0.19685039370078741" right="0.19685039370078741" top="0.51" bottom="0.56000000000000005" header="0.28999999999999998" footer="0.2"/>
  <pageSetup paperSize="9" scale="60" orientation="portrait" horizontalDpi="4294967293" verticalDpi="4294967293" r:id="rId1"/>
  <headerFooter alignWithMargins="0">
    <oddFooter>&amp;LPage &amp;P / &amp;N&amp;C&amp;F&amp;R&amp;D</oddFooter>
  </headerFooter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CE2880"/>
  <sheetViews>
    <sheetView showGridLines="0" tabSelected="1" topLeftCell="A4" zoomScale="70" zoomScaleNormal="70" workbookViewId="0">
      <selection activeCell="BX11" sqref="BX11"/>
    </sheetView>
  </sheetViews>
  <sheetFormatPr baseColWidth="10" defaultColWidth="10.28515625" defaultRowHeight="18" x14ac:dyDescent="0.2"/>
  <cols>
    <col min="1" max="1" width="6.28515625" style="127" customWidth="1"/>
    <col min="2" max="8" width="3.7109375" style="35" customWidth="1"/>
    <col min="9" max="9" width="4.7109375" style="35" customWidth="1"/>
    <col min="10" max="11" width="3.7109375" style="35" customWidth="1"/>
    <col min="12" max="12" width="3.7109375" style="29" customWidth="1"/>
    <col min="13" max="14" width="3.7109375" style="35" customWidth="1"/>
    <col min="15" max="15" width="3.7109375" style="29" customWidth="1"/>
    <col min="16" max="16" width="3.7109375" style="35" customWidth="1"/>
    <col min="17" max="17" width="4.7109375" style="35" customWidth="1"/>
    <col min="18" max="19" width="3.7109375" style="35" customWidth="1"/>
    <col min="20" max="20" width="3.7109375" style="29" customWidth="1"/>
    <col min="21" max="22" width="3.7109375" style="35" customWidth="1"/>
    <col min="23" max="23" width="3.7109375" style="29" customWidth="1"/>
    <col min="24" max="24" width="3.7109375" style="35" customWidth="1"/>
    <col min="25" max="25" width="4.7109375" style="35" customWidth="1"/>
    <col min="26" max="27" width="3.7109375" style="35" customWidth="1"/>
    <col min="28" max="28" width="3.7109375" style="29" customWidth="1"/>
    <col min="29" max="30" width="3.7109375" style="35" customWidth="1"/>
    <col min="31" max="31" width="3.7109375" style="29" customWidth="1"/>
    <col min="32" max="32" width="3.7109375" style="35" customWidth="1"/>
    <col min="33" max="33" width="4.7109375" style="35" customWidth="1"/>
    <col min="34" max="34" width="3.7109375" style="29" customWidth="1"/>
    <col min="35" max="35" width="4.7109375" style="35" customWidth="1"/>
    <col min="36" max="37" width="3.7109375" style="35" customWidth="1"/>
    <col min="38" max="38" width="3.7109375" style="29" customWidth="1"/>
    <col min="39" max="40" width="3.7109375" style="35" customWidth="1"/>
    <col min="41" max="41" width="3.7109375" style="29" customWidth="1"/>
    <col min="42" max="42" width="3.7109375" style="35" customWidth="1"/>
    <col min="43" max="43" width="4.7109375" style="35" customWidth="1"/>
    <col min="44" max="45" width="3.7109375" style="35" customWidth="1"/>
    <col min="46" max="46" width="3.7109375" style="29" customWidth="1"/>
    <col min="47" max="48" width="3.7109375" style="35" customWidth="1"/>
    <col min="49" max="49" width="3.7109375" style="29" customWidth="1"/>
    <col min="50" max="50" width="3.7109375" style="35" customWidth="1"/>
    <col min="51" max="51" width="4.7109375" style="35" customWidth="1"/>
    <col min="52" max="53" width="3.7109375" style="35" customWidth="1"/>
    <col min="54" max="54" width="3.7109375" style="29" customWidth="1"/>
    <col min="55" max="56" width="3.7109375" style="35" customWidth="1"/>
    <col min="57" max="57" width="3.7109375" style="29" customWidth="1"/>
    <col min="58" max="58" width="3.7109375" style="35" customWidth="1"/>
    <col min="59" max="59" width="4.7109375" style="35" customWidth="1"/>
    <col min="60" max="61" width="3.7109375" style="35" customWidth="1"/>
    <col min="62" max="62" width="3.7109375" style="29" customWidth="1"/>
    <col min="63" max="64" width="3.7109375" style="35" customWidth="1"/>
    <col min="65" max="65" width="3.7109375" style="29" customWidth="1"/>
    <col min="66" max="66" width="3.7109375" style="35" customWidth="1"/>
    <col min="67" max="67" width="4.7109375" style="35" customWidth="1"/>
    <col min="68" max="74" width="3.7109375" style="35" customWidth="1"/>
    <col min="75" max="75" width="6.28515625" style="35" customWidth="1"/>
    <col min="76" max="76" width="5.7109375" style="35" customWidth="1"/>
    <col min="77" max="77" width="3.7109375" style="35" customWidth="1"/>
    <col min="78" max="78" width="8.7109375" style="35" customWidth="1"/>
    <col min="79" max="79" width="6.7109375" style="153" customWidth="1"/>
    <col min="80" max="80" width="3.7109375" style="157" customWidth="1"/>
    <col min="81" max="81" width="7.85546875" style="160" customWidth="1"/>
    <col min="82" max="91" width="10.28515625" style="35" customWidth="1"/>
    <col min="92" max="92" width="5.7109375" style="35" customWidth="1"/>
    <col min="93" max="16384" width="10.28515625" style="35"/>
  </cols>
  <sheetData>
    <row r="1" spans="9:83" ht="15.75" customHeight="1" x14ac:dyDescent="0.25">
      <c r="J1" s="30"/>
      <c r="K1" s="31"/>
      <c r="L1" s="31"/>
      <c r="M1" s="31"/>
      <c r="N1" s="31"/>
      <c r="O1" s="31"/>
      <c r="P1" s="31"/>
      <c r="Q1" s="32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30"/>
      <c r="AI1" s="31"/>
      <c r="AJ1" s="31"/>
      <c r="AK1" s="31"/>
      <c r="AL1" s="31"/>
      <c r="AM1" s="31"/>
      <c r="AN1" s="31"/>
      <c r="AO1" s="31"/>
      <c r="AP1" s="32"/>
      <c r="AQ1" s="30"/>
      <c r="AR1" s="31"/>
      <c r="AS1" s="31"/>
      <c r="AT1" s="31"/>
      <c r="AU1" s="31"/>
      <c r="AV1" s="31"/>
      <c r="AW1" s="31"/>
      <c r="AX1" s="31"/>
      <c r="AY1" s="30"/>
      <c r="AZ1" s="31"/>
      <c r="BA1" s="31"/>
      <c r="BB1" s="31"/>
      <c r="BC1" s="31"/>
      <c r="BD1" s="31"/>
      <c r="BE1" s="31"/>
      <c r="BF1" s="32"/>
      <c r="BG1" s="30"/>
      <c r="BH1" s="31"/>
      <c r="BI1" s="31"/>
      <c r="BJ1" s="31"/>
      <c r="BK1" s="31"/>
      <c r="BL1" s="31"/>
      <c r="BM1" s="31"/>
      <c r="BN1" s="32"/>
      <c r="BO1" s="162"/>
      <c r="BP1" s="162"/>
      <c r="BQ1" s="162"/>
      <c r="BR1" s="162"/>
      <c r="BS1" s="162"/>
      <c r="BT1" s="162"/>
      <c r="BU1" s="162"/>
      <c r="BV1" s="162"/>
      <c r="BW1" s="33"/>
      <c r="BX1" s="33"/>
      <c r="BY1" s="33"/>
      <c r="BZ1" s="33"/>
      <c r="CA1" s="151"/>
      <c r="CB1" s="156"/>
    </row>
    <row r="2" spans="9:83" ht="15.75" customHeight="1" x14ac:dyDescent="0.25">
      <c r="J2" s="36" t="s">
        <v>32</v>
      </c>
      <c r="K2" s="121"/>
      <c r="L2" s="121"/>
      <c r="M2" s="121"/>
      <c r="N2" s="121"/>
      <c r="O2" s="121"/>
      <c r="P2" s="121"/>
      <c r="Q2" s="121"/>
      <c r="R2" s="36" t="s">
        <v>29</v>
      </c>
      <c r="S2" s="121"/>
      <c r="T2" s="121"/>
      <c r="U2" s="121"/>
      <c r="V2" s="121"/>
      <c r="W2" s="121"/>
      <c r="X2" s="121"/>
      <c r="Y2" s="121"/>
      <c r="Z2" s="36" t="s">
        <v>28</v>
      </c>
      <c r="AA2" s="121"/>
      <c r="AB2" s="121"/>
      <c r="AC2" s="121"/>
      <c r="AD2" s="121"/>
      <c r="AE2" s="121"/>
      <c r="AF2" s="121"/>
      <c r="AG2" s="121"/>
      <c r="AH2" s="36" t="s">
        <v>33</v>
      </c>
      <c r="AI2" s="36"/>
      <c r="AJ2" s="36"/>
      <c r="AK2" s="36"/>
      <c r="AL2" s="36"/>
      <c r="AM2" s="36"/>
      <c r="AN2" s="36"/>
      <c r="AO2" s="36"/>
      <c r="AP2" s="36" t="s">
        <v>34</v>
      </c>
      <c r="AQ2" s="36"/>
      <c r="AR2" s="36"/>
      <c r="AS2" s="36"/>
      <c r="AT2" s="36"/>
      <c r="AU2" s="36"/>
      <c r="AV2" s="36"/>
      <c r="AW2" s="36"/>
      <c r="AX2" s="36" t="s">
        <v>35</v>
      </c>
      <c r="AY2" s="36"/>
      <c r="AZ2" s="36"/>
      <c r="BA2" s="36"/>
      <c r="BB2" s="36"/>
      <c r="BC2" s="36"/>
      <c r="BD2" s="36"/>
      <c r="BE2" s="36"/>
      <c r="BF2" s="36" t="s">
        <v>2</v>
      </c>
      <c r="BG2" s="36"/>
      <c r="BH2" s="36"/>
      <c r="BI2" s="36"/>
      <c r="BJ2" s="36"/>
      <c r="BK2" s="36"/>
      <c r="BL2" s="36"/>
      <c r="BM2" s="36"/>
      <c r="BN2" s="121"/>
      <c r="BO2" s="163"/>
      <c r="BP2" s="163"/>
      <c r="BQ2" s="163"/>
      <c r="BR2" s="163"/>
      <c r="BS2" s="163"/>
      <c r="BT2" s="163"/>
      <c r="BU2" s="163"/>
      <c r="BV2" s="163"/>
      <c r="BW2" s="33"/>
      <c r="BX2" s="33"/>
      <c r="BY2" s="33"/>
      <c r="BZ2" s="33"/>
      <c r="CA2" s="151"/>
    </row>
    <row r="3" spans="9:83" ht="12" customHeight="1" x14ac:dyDescent="0.2">
      <c r="AI3" s="38"/>
      <c r="AJ3" s="38"/>
      <c r="AK3" s="38"/>
      <c r="AL3" s="39"/>
      <c r="AM3" s="38"/>
      <c r="AN3" s="38"/>
      <c r="AO3" s="39"/>
      <c r="AP3" s="38"/>
      <c r="AQ3" s="38"/>
      <c r="AR3" s="38"/>
      <c r="AS3" s="38"/>
      <c r="AT3" s="39"/>
      <c r="AU3" s="38"/>
      <c r="AV3" s="38"/>
      <c r="AW3" s="39"/>
      <c r="AX3" s="38"/>
      <c r="AY3" s="38"/>
      <c r="AZ3" s="38"/>
      <c r="BA3" s="38"/>
      <c r="BB3" s="39"/>
      <c r="BC3" s="38"/>
      <c r="BD3" s="38"/>
      <c r="BE3" s="39"/>
      <c r="BF3" s="38"/>
      <c r="BG3" s="38"/>
      <c r="BH3" s="38"/>
      <c r="BI3" s="38"/>
      <c r="BJ3" s="39"/>
      <c r="BK3" s="38"/>
      <c r="BL3" s="38"/>
      <c r="BM3" s="39"/>
      <c r="BN3" s="38"/>
      <c r="BO3" s="162"/>
      <c r="BP3" s="162"/>
      <c r="BQ3" s="162"/>
      <c r="BR3" s="162"/>
      <c r="BS3" s="162"/>
      <c r="BT3" s="162"/>
      <c r="BU3" s="162"/>
      <c r="BV3" s="162"/>
      <c r="BW3" s="38"/>
      <c r="BX3" s="38"/>
      <c r="BY3" s="38"/>
      <c r="BZ3" s="38"/>
      <c r="CA3" s="152"/>
    </row>
    <row r="4" spans="9:83" ht="12" customHeight="1" x14ac:dyDescent="0.2">
      <c r="AI4" s="40"/>
      <c r="AJ4" s="38"/>
      <c r="AK4" s="38"/>
      <c r="AL4" s="39"/>
      <c r="AM4" s="38"/>
      <c r="AN4" s="38"/>
      <c r="AO4" s="39"/>
    </row>
    <row r="5" spans="9:83" ht="12" customHeight="1" x14ac:dyDescent="0.2">
      <c r="Z5" s="43" t="str">
        <f>IF(AG5="","",CONCATENATE(VLOOKUP(AG8,NP,5,FALSE),"  ",VLOOKUP(AG8,NP,6,FALSE)))</f>
        <v/>
      </c>
      <c r="AA5" s="43"/>
      <c r="AB5" s="44"/>
      <c r="AC5" s="43"/>
      <c r="AD5" s="43"/>
      <c r="AE5" s="44"/>
      <c r="AF5" s="43"/>
      <c r="AG5" s="42"/>
      <c r="AH5" s="147">
        <v>2</v>
      </c>
      <c r="AI5" s="40"/>
      <c r="AK5" s="29"/>
      <c r="AM5" s="29"/>
      <c r="AN5" s="29"/>
      <c r="AP5" s="143">
        <v>1</v>
      </c>
      <c r="AQ5" s="42"/>
      <c r="AR5" s="43"/>
      <c r="AS5" s="43"/>
      <c r="AT5" s="44"/>
      <c r="AU5" s="43"/>
      <c r="AV5" s="43"/>
      <c r="AW5" s="44"/>
      <c r="AX5" s="43"/>
    </row>
    <row r="6" spans="9:83" ht="12" customHeight="1" x14ac:dyDescent="0.2">
      <c r="Y6" s="128"/>
      <c r="Z6" s="64" t="str">
        <f>IF(AG5="","",CONCATENATE(VLOOKUP(AG8,NP,8,FALSE)," pts - ",VLOOKUP(AG8,NP,11,FALSE)))</f>
        <v/>
      </c>
      <c r="AA6" s="64"/>
      <c r="AB6" s="65"/>
      <c r="AC6" s="64"/>
      <c r="AD6" s="64"/>
      <c r="AE6" s="65"/>
      <c r="AF6" s="64"/>
      <c r="AG6" s="141"/>
      <c r="AH6" s="41"/>
      <c r="AI6" s="40"/>
      <c r="AJ6" s="40"/>
      <c r="AK6" s="40"/>
      <c r="AL6" s="45"/>
      <c r="AM6" s="40"/>
      <c r="AN6" s="40"/>
      <c r="AO6" s="45"/>
      <c r="AQ6" s="141"/>
      <c r="AR6" s="46" t="str">
        <f>IF(AQ5="","",CONCATENATE(VLOOKUP(AQ8,NP,8,FALSE)," pts - ",VLOOKUP(AQ8,NP,11,FALSE)))</f>
        <v/>
      </c>
      <c r="AS6" s="46"/>
      <c r="AT6" s="36"/>
      <c r="AU6" s="46"/>
      <c r="AV6" s="46"/>
      <c r="AW6" s="36"/>
      <c r="AX6" s="46"/>
      <c r="AY6" s="47"/>
      <c r="CA6" s="155"/>
    </row>
    <row r="7" spans="9:83" ht="12" customHeight="1" x14ac:dyDescent="0.2">
      <c r="Y7" s="129">
        <v>3</v>
      </c>
      <c r="AH7" s="41"/>
      <c r="AI7" s="48"/>
      <c r="AJ7" s="49"/>
      <c r="AK7" s="49"/>
      <c r="AL7" s="50"/>
      <c r="AM7" s="49"/>
      <c r="AN7" s="49"/>
      <c r="AO7" s="50"/>
      <c r="AP7" s="40"/>
      <c r="AQ7" s="48"/>
      <c r="AR7" s="51"/>
      <c r="AS7" s="51"/>
      <c r="AT7" s="33"/>
      <c r="AU7" s="51"/>
      <c r="AV7" s="51"/>
      <c r="AW7" s="33"/>
      <c r="AY7" s="52">
        <v>1</v>
      </c>
      <c r="CB7" s="159"/>
      <c r="CC7" s="161"/>
    </row>
    <row r="8" spans="9:83" ht="12" customHeight="1" x14ac:dyDescent="0.2">
      <c r="R8" s="43" t="str">
        <f>IF(Y8="","",CONCATENATE(VLOOKUP(Y14,NP,5,FALSE),"  ",VLOOKUP(Y14,NP,6,FALSE)))</f>
        <v/>
      </c>
      <c r="S8" s="43"/>
      <c r="T8" s="44"/>
      <c r="U8" s="43"/>
      <c r="V8" s="43"/>
      <c r="W8" s="44"/>
      <c r="X8" s="43"/>
      <c r="Y8" s="130"/>
      <c r="Z8" s="54"/>
      <c r="AA8" s="54"/>
      <c r="AB8" s="55"/>
      <c r="AC8" s="56"/>
      <c r="AD8" s="56"/>
      <c r="AE8" s="57"/>
      <c r="AF8" s="58"/>
      <c r="AG8" s="122">
        <v>17</v>
      </c>
      <c r="AH8" s="41"/>
      <c r="AI8" s="48"/>
      <c r="AJ8" s="38"/>
      <c r="AK8" s="38"/>
      <c r="AL8" s="39"/>
      <c r="AM8" s="38"/>
      <c r="AN8" s="38"/>
      <c r="AO8" s="39"/>
      <c r="AQ8" s="53">
        <v>5</v>
      </c>
      <c r="AR8" s="54"/>
      <c r="AS8" s="54"/>
      <c r="AT8" s="55"/>
      <c r="AU8" s="56"/>
      <c r="AV8" s="56"/>
      <c r="AW8" s="57"/>
      <c r="AX8" s="58"/>
      <c r="AY8" s="59"/>
      <c r="AZ8" s="43" t="str">
        <f>IF(AY8="","",CONCATENATE(VLOOKUP(AY14,NP,5,FALSE),"  ",VLOOKUP(AY14,NP,6,FALSE)))</f>
        <v/>
      </c>
      <c r="BA8" s="43"/>
      <c r="BB8" s="44"/>
      <c r="BC8" s="43"/>
      <c r="BD8" s="43"/>
      <c r="BE8" s="44"/>
      <c r="BF8" s="43"/>
      <c r="CA8" s="155"/>
      <c r="CB8" s="159"/>
      <c r="CC8" s="161"/>
    </row>
    <row r="9" spans="9:83" ht="12" customHeight="1" x14ac:dyDescent="0.2">
      <c r="Q9" s="128"/>
      <c r="R9" s="64" t="str">
        <f>IF(Y8="","",CONCATENATE(VLOOKUP(Y14,NP,8,FALSE)," pts - ",VLOOKUP(Y14,NP,11,FALSE)))</f>
        <v/>
      </c>
      <c r="S9" s="64"/>
      <c r="T9" s="65"/>
      <c r="U9" s="64"/>
      <c r="V9" s="64"/>
      <c r="W9" s="65"/>
      <c r="X9" s="46"/>
      <c r="Y9" s="128"/>
      <c r="AH9" s="148">
        <v>3</v>
      </c>
      <c r="AI9" s="42"/>
      <c r="AJ9" s="43"/>
      <c r="AK9" s="43"/>
      <c r="AL9" s="44"/>
      <c r="AM9" s="43"/>
      <c r="AN9" s="43"/>
      <c r="AO9" s="44"/>
      <c r="AP9" s="43"/>
      <c r="AQ9" s="3"/>
      <c r="AR9" s="4"/>
      <c r="AS9" s="4"/>
      <c r="AT9" s="21"/>
      <c r="AU9" s="4"/>
      <c r="AV9" s="4"/>
      <c r="AW9" s="21"/>
      <c r="AX9" s="60"/>
      <c r="AY9" s="61"/>
      <c r="AZ9" s="46" t="str">
        <f>IF(AY8="","",CONCATENATE(VLOOKUP(AY14,NP,8,FALSE)," pts - ",VLOOKUP(AY14,NP,11,FALSE)))</f>
        <v/>
      </c>
      <c r="BA9" s="46"/>
      <c r="BB9" s="36"/>
      <c r="BC9" s="46"/>
      <c r="BD9" s="46"/>
      <c r="BE9" s="36"/>
      <c r="BF9" s="46"/>
      <c r="BG9" s="47"/>
      <c r="CA9" s="155"/>
      <c r="CB9" s="159"/>
      <c r="CC9" s="161"/>
    </row>
    <row r="10" spans="9:83" ht="12" customHeight="1" x14ac:dyDescent="0.2">
      <c r="Q10" s="128"/>
      <c r="R10" s="46" t="str">
        <f>IF(Y8="","",CONCATENATE(IF(VLOOKUP(AG8,NP,23,FALSE)="","",IF(VLOOKUP(AG8,NP,12,FALSE)=1,VLOOKUP(AG8,NP,23,FALSE),-VLOOKUP(AG8,NP,23,FALSE))),IF(VLOOKUP(AG8,NP,24,FALSE)="","",CONCATENATE(" / ",IF(VLOOKUP(AG8,NP,12,FALSE)=1,VLOOKUP(AG8,NP,24,FALSE),-VLOOKUP(AG8,NP,24,FALSE)))),IF(VLOOKUP(AG8,NP,25,FALSE)="","",CONCATENATE(" / ",IF(VLOOKUP(AG8,NP,12,FALSE)=1,VLOOKUP(AG8,NP,25,FALSE),-VLOOKUP(AG8,NP,25,FALSE)))),IF(VLOOKUP(AG8,NP,26,FALSE)="","",CONCATENATE(" / ",IF(VLOOKUP(AG8,NP,12,FALSE)=1,VLOOKUP(AG8,NP,26,FALSE),-VLOOKUP(AG8,NP,26,FALSE)))),IF(VLOOKUP(AG8,NP,27,FALSE)="","",CONCATENATE(" / ",IF(VLOOKUP(AG8,NP,12,FALSE)=1,VLOOKUP(AG8,NP,27,FALSE),-VLOOKUP(AG8,NP,27,FALSE)))),IF(VLOOKUP(AG8,NP,28)="","",CONCATENATE(" / ",IF(VLOOKUP(AG8,NP,12)=1,VLOOKUP(AG8,NP,28),-VLOOKUP(AG8,NP,28)))),IF(VLOOKUP(AG8,NP,29)="","",CONCATENATE(" / ",IF(VLOOKUP(AG8,NP,12)=1,VLOOKUP(AG8,NP,29),-VLOOKUP(AG8,NP,29))))))</f>
        <v/>
      </c>
      <c r="S10" s="46"/>
      <c r="T10" s="36"/>
      <c r="U10" s="46"/>
      <c r="V10" s="46"/>
      <c r="W10" s="36"/>
      <c r="X10" s="46"/>
      <c r="Y10" s="128"/>
      <c r="AG10" s="131"/>
      <c r="AH10" s="41"/>
      <c r="AI10" s="141"/>
      <c r="AJ10" s="46" t="str">
        <f>IF(AI9="","",CONCATENATE(VLOOKUP(AI11,NP,8,FALSE)," pts - ",VLOOKUP(AI11,NP,11,FALSE)))</f>
        <v/>
      </c>
      <c r="AK10" s="46"/>
      <c r="AL10" s="36"/>
      <c r="AM10" s="46"/>
      <c r="AN10" s="46"/>
      <c r="AO10" s="36"/>
      <c r="AP10" s="46"/>
      <c r="AQ10" s="52">
        <v>4</v>
      </c>
      <c r="AR10" s="1"/>
      <c r="AS10" s="4"/>
      <c r="AT10" s="21"/>
      <c r="AU10" s="4"/>
      <c r="AV10" s="4"/>
      <c r="AW10" s="21"/>
      <c r="AX10" s="60"/>
      <c r="AY10" s="62"/>
      <c r="AZ10" s="46" t="str">
        <f>IF(AY8="","",CONCATENATE(IF(VLOOKUP(AQ8,NP,23,FALSE)="","",IF(VLOOKUP(AQ8,NP,12,FALSE)=1,VLOOKUP(AQ8,NP,23,FALSE),-VLOOKUP(AQ8,NP,23,FALSE))),IF(VLOOKUP(AQ8,NP,24,FALSE)="","",CONCATENATE(" / ",IF(VLOOKUP(AQ8,NP,12,FALSE)=1,VLOOKUP(AQ8,NP,24,FALSE),-VLOOKUP(AQ8,NP,24,FALSE)))),IF(VLOOKUP(AQ8,NP,25,FALSE)="","",CONCATENATE(" / ",IF(VLOOKUP(AQ8,NP,12,FALSE)=1,VLOOKUP(AQ8,NP,25,FALSE),-VLOOKUP(AQ8,NP,25,FALSE)))),IF(VLOOKUP(AQ8,NP,26,FALSE)="","",CONCATENATE(" / ",IF(VLOOKUP(AQ8,NP,12,FALSE)=1,VLOOKUP(AQ8,NP,26,FALSE),-VLOOKUP(AQ8,NP,26,FALSE)))),IF(VLOOKUP(AQ8,NP,27,FALSE)="","",CONCATENATE(" / ",IF(VLOOKUP(AQ8,NP,12,FALSE)=1,VLOOKUP(AQ8,NP,27,FALSE),-VLOOKUP(AQ8,NP,27,FALSE)))),IF(VLOOKUP(AQ8,NP,28)="","",CONCATENATE(" / ",IF(VLOOKUP(AQ8,NP,12)=1,VLOOKUP(AQ8,NP,28),-VLOOKUP(AQ8,NP,28)))),IF(VLOOKUP(AQ8,NP,29)="","",CONCATENATE(" / ",IF(VLOOKUP(AQ8,NP,12)=1,VLOOKUP(AQ8,NP,29),-VLOOKUP(AQ8,NP,29))))))</f>
        <v/>
      </c>
      <c r="BA10" s="46"/>
      <c r="BB10" s="36"/>
      <c r="BC10" s="46"/>
      <c r="BD10" s="46"/>
      <c r="BE10" s="36"/>
      <c r="BF10" s="46"/>
      <c r="BG10" s="47"/>
      <c r="CA10" s="155"/>
      <c r="CB10" s="159"/>
      <c r="CC10" s="161"/>
      <c r="CE10" s="127"/>
    </row>
    <row r="11" spans="9:83" ht="12" customHeight="1" x14ac:dyDescent="0.2">
      <c r="Q11" s="128"/>
      <c r="Y11" s="128"/>
      <c r="Z11" s="43" t="str">
        <f>IF(AG11="","",IF(VLOOKUP(AI11,NP,12,FALSE)=0,CONCATENATE(VLOOKUP(AI11,NP,5,FALSE),"  ",VLOOKUP(AI11,NP,6,FALSE)),IF(VLOOKUP(AI11,NP,22,FALSE)=0,CONCATENATE(VLOOKUP(AI11,NP,15,FALSE),"  ",VLOOKUP(AI11,NP,16,FALSE)),"")))</f>
        <v/>
      </c>
      <c r="AA11" s="43"/>
      <c r="AB11" s="44"/>
      <c r="AC11" s="43"/>
      <c r="AD11" s="43"/>
      <c r="AE11" s="44"/>
      <c r="AF11" s="43"/>
      <c r="AG11" s="130"/>
      <c r="AH11" s="41"/>
      <c r="AI11" s="63">
        <v>1</v>
      </c>
      <c r="AJ11" s="54"/>
      <c r="AK11" s="54"/>
      <c r="AL11" s="55"/>
      <c r="AM11" s="56"/>
      <c r="AN11" s="56"/>
      <c r="AO11" s="57"/>
      <c r="AP11" s="58"/>
      <c r="AQ11" s="59"/>
      <c r="AR11" s="43" t="str">
        <f>IF(AQ11="","",CONCATENATE(VLOOKUP(AQ8,NP,15,FALSE),"  ",VLOOKUP(AQ8,NP,16,FALSE)))</f>
        <v/>
      </c>
      <c r="AS11" s="43"/>
      <c r="AT11" s="44"/>
      <c r="AU11" s="43"/>
      <c r="AV11" s="43"/>
      <c r="AW11" s="44"/>
      <c r="AX11" s="43"/>
      <c r="AY11" s="47"/>
      <c r="BG11" s="47"/>
      <c r="CA11" s="155"/>
      <c r="CB11" s="159"/>
      <c r="CC11" s="161"/>
    </row>
    <row r="12" spans="9:83" ht="12" customHeight="1" x14ac:dyDescent="0.2">
      <c r="Q12" s="128"/>
      <c r="Z12" s="64" t="str">
        <f>IF(AG11="","",IF(VLOOKUP(AI11,NP,12,FALSE)=0,CONCATENATE(VLOOKUP(AI11,NP,8,FALSE)," pts - ",VLOOKUP(AI11,NP,11,FALSE)),IF(VLOOKUP(AI11,NP,22,FALSE)=0,CONCATENATE(VLOOKUP(AI11,NP,18,FALSE)," pts - ",VLOOKUP(AI11,NP,21,FALSE)),"")))</f>
        <v/>
      </c>
      <c r="AA12" s="64"/>
      <c r="AB12" s="65"/>
      <c r="AC12" s="64"/>
      <c r="AD12" s="64"/>
      <c r="AE12" s="65"/>
      <c r="AF12" s="64"/>
      <c r="AG12" s="129">
        <v>3</v>
      </c>
      <c r="AH12" s="41"/>
      <c r="AI12" s="3"/>
      <c r="AJ12" s="1"/>
      <c r="AK12" s="1"/>
      <c r="AL12" s="17"/>
      <c r="AM12" s="1"/>
      <c r="AN12" s="1"/>
      <c r="AO12" s="17"/>
      <c r="AP12" s="6"/>
      <c r="AQ12" s="61"/>
      <c r="AR12" s="64" t="str">
        <f>IF(AQ11="","",CONCATENATE(VLOOKUP(AQ8,NP,18,FALSE)," pts - ",VLOOKUP(AQ8,NP,21,FALSE)))</f>
        <v/>
      </c>
      <c r="AS12" s="64"/>
      <c r="AT12" s="65"/>
      <c r="AU12" s="64"/>
      <c r="AV12" s="64"/>
      <c r="AW12" s="65"/>
      <c r="AX12" s="64"/>
      <c r="BG12" s="47"/>
      <c r="CA12" s="155"/>
      <c r="CB12" s="159"/>
      <c r="CC12" s="161"/>
    </row>
    <row r="13" spans="9:83" ht="12" customHeight="1" x14ac:dyDescent="0.2">
      <c r="Q13" s="129">
        <v>3</v>
      </c>
      <c r="AG13" s="128"/>
      <c r="AH13" s="145">
        <v>4</v>
      </c>
      <c r="AI13" s="42"/>
      <c r="AJ13" s="43"/>
      <c r="AK13" s="2"/>
      <c r="AL13" s="18"/>
      <c r="AM13" s="2"/>
      <c r="AN13" s="2"/>
      <c r="AO13" s="18"/>
      <c r="AP13" s="66"/>
      <c r="AQ13" s="62"/>
      <c r="AR13" s="46" t="str">
        <f>IF(AQ11="","",CONCATENATE(IF(VLOOKUP(AI11,NP,23,FALSE)="","",IF(VLOOKUP(AI11,NP,12,FALSE)=1,VLOOKUP(AI11,NP,23,FALSE),-VLOOKUP(AI11,NP,23,FALSE))),IF(VLOOKUP(AI11,NP,24,FALSE)="","",CONCATENATE(" / ",IF(VLOOKUP(AI11,NP,12,FALSE)=1,VLOOKUP(AI11,NP,24,FALSE),-VLOOKUP(AI11,NP,24,FALSE)))),IF(VLOOKUP(AI11,NP,25,FALSE)="","",CONCATENATE(" / ",IF(VLOOKUP(AI11,NP,12,FALSE)=1,VLOOKUP(AI11,NP,25,FALSE),-VLOOKUP(AI11,NP,25,FALSE)))),IF(VLOOKUP(AI11,NP,26,FALSE)="","",CONCATENATE(" / ",IF(VLOOKUP(AI11,NP,12,FALSE)=1,VLOOKUP(AI11,NP,26,FALSE),-VLOOKUP(AI11,NP,26,FALSE)))),IF(VLOOKUP(AI11,NP,27,FALSE)="","",CONCATENATE(" / ",IF(VLOOKUP(AI11,NP,12,FALSE)=1,VLOOKUP(AI11,NP,27,FALSE),-VLOOKUP(AI11,NP,27,FALSE)))),IF(VLOOKUP(AI11,NP,28)="","",CONCATENATE(" / ",IF(VLOOKUP(AI11,NP,12)=1,VLOOKUP(AI11,NP,28),-VLOOKUP(AI11,NP,28)))),IF(VLOOKUP(AI11,NP,29)="","",CONCATENATE(" / ",IF(VLOOKUP(AI11,NP,12)=1,VLOOKUP(AI11,NP,29),-VLOOKUP(AI11,NP,29))))))</f>
        <v/>
      </c>
      <c r="AS13" s="46"/>
      <c r="AT13" s="36"/>
      <c r="AU13" s="46"/>
      <c r="AV13" s="46"/>
      <c r="AW13" s="36"/>
      <c r="AX13" s="46"/>
      <c r="BG13" s="52">
        <v>1</v>
      </c>
      <c r="CA13" s="155"/>
      <c r="CB13" s="159"/>
      <c r="CC13" s="161"/>
    </row>
    <row r="14" spans="9:83" ht="12" customHeight="1" x14ac:dyDescent="0.2">
      <c r="J14" s="43" t="str">
        <f>IF(Q14="","",CONCATENATE(VLOOKUP(Q24,NP,5,FALSE),"  ",VLOOKUP(Q24,NP,6,FALSE)))</f>
        <v/>
      </c>
      <c r="K14" s="43"/>
      <c r="L14" s="44"/>
      <c r="M14" s="43"/>
      <c r="N14" s="43"/>
      <c r="O14" s="44"/>
      <c r="P14" s="43"/>
      <c r="Q14" s="130"/>
      <c r="R14" s="54"/>
      <c r="S14" s="54"/>
      <c r="T14" s="55"/>
      <c r="U14" s="56"/>
      <c r="V14" s="56"/>
      <c r="W14" s="57"/>
      <c r="X14" s="58"/>
      <c r="Y14" s="53">
        <v>21</v>
      </c>
      <c r="AH14" s="41"/>
      <c r="AI14" s="141"/>
      <c r="AJ14" s="46" t="str">
        <f>IF(AI13="","",CONCATENATE(VLOOKUP(AI11,NP,18,FALSE)," pts - ",VLOOKUP(AI11,NP,21,FALSE)))</f>
        <v/>
      </c>
      <c r="AK14" s="46"/>
      <c r="AL14" s="36"/>
      <c r="AM14" s="46"/>
      <c r="AN14" s="46"/>
      <c r="AO14" s="36"/>
      <c r="AP14" s="46"/>
      <c r="AQ14" s="6"/>
      <c r="AR14" s="67"/>
      <c r="AS14" s="67"/>
      <c r="AT14" s="20"/>
      <c r="AU14" s="7"/>
      <c r="AV14" s="7"/>
      <c r="AW14" s="20"/>
      <c r="AX14" s="67"/>
      <c r="AY14" s="68">
        <v>9</v>
      </c>
      <c r="AZ14" s="54"/>
      <c r="BA14" s="54"/>
      <c r="BB14" s="55"/>
      <c r="BC14" s="56"/>
      <c r="BD14" s="56"/>
      <c r="BE14" s="57"/>
      <c r="BF14" s="58"/>
      <c r="BG14" s="59"/>
      <c r="BH14" s="43" t="str">
        <f>IF(BG14="","",CONCATENATE(VLOOKUP(BG26,NP,5,FALSE),"  ",VLOOKUP(BG26,NP,6,FALSE)))</f>
        <v/>
      </c>
      <c r="BI14" s="43"/>
      <c r="BJ14" s="44"/>
      <c r="BK14" s="43"/>
      <c r="BL14" s="43"/>
      <c r="BM14" s="44"/>
      <c r="BN14" s="43"/>
      <c r="CA14" s="155"/>
      <c r="CB14" s="159"/>
      <c r="CC14" s="161"/>
    </row>
    <row r="15" spans="9:83" ht="12" customHeight="1" x14ac:dyDescent="0.2">
      <c r="I15" s="128"/>
      <c r="J15" s="64" t="str">
        <f>IF(Q14="","",CONCATENATE(VLOOKUP(Q24,NP,8,FALSE)," pts - ",VLOOKUP(Q24,NP,11,FALSE)))</f>
        <v/>
      </c>
      <c r="K15" s="64"/>
      <c r="L15" s="65"/>
      <c r="M15" s="64"/>
      <c r="N15" s="64"/>
      <c r="O15" s="65"/>
      <c r="P15" s="46"/>
      <c r="Q15" s="128"/>
      <c r="AH15" s="146">
        <v>5</v>
      </c>
      <c r="AI15" s="42"/>
      <c r="AJ15" s="43"/>
      <c r="AK15" s="43"/>
      <c r="AL15" s="44"/>
      <c r="AM15" s="43"/>
      <c r="AN15" s="43"/>
      <c r="AO15" s="44"/>
      <c r="AP15" s="43"/>
      <c r="AQ15" s="3"/>
      <c r="AR15" s="4"/>
      <c r="AS15" s="4"/>
      <c r="AT15" s="21"/>
      <c r="AU15" s="4"/>
      <c r="AV15" s="4"/>
      <c r="AW15" s="21"/>
      <c r="AX15" s="60"/>
      <c r="BG15" s="61"/>
      <c r="BH15" s="46" t="str">
        <f>IF(BG14="","",CONCATENATE(VLOOKUP(BG26,NP,8,FALSE)," pts - ",VLOOKUP(BG26,NP,11,FALSE)))</f>
        <v/>
      </c>
      <c r="BI15" s="46"/>
      <c r="BJ15" s="36"/>
      <c r="BK15" s="46"/>
      <c r="BL15" s="46"/>
      <c r="BM15" s="36"/>
      <c r="BN15" s="46"/>
      <c r="BO15" s="47"/>
      <c r="CA15" s="155"/>
      <c r="CB15" s="159"/>
      <c r="CC15" s="161"/>
    </row>
    <row r="16" spans="9:83" ht="12" customHeight="1" x14ac:dyDescent="0.2">
      <c r="I16" s="128"/>
      <c r="J16" s="46" t="str">
        <f>IF(Q14="","",CONCATENATE(IF(VLOOKUP(Y14,NP,23,FALSE)="","",IF(VLOOKUP(Y14,NP,12,FALSE)=1,VLOOKUP(Y14,NP,23,FALSE),-VLOOKUP(Y14,NP,23,FALSE))),IF(VLOOKUP(Y14,NP,24,FALSE)="","",CONCATENATE(" / ",IF(VLOOKUP(Y14,NP,12,FALSE)=1,VLOOKUP(Y14,NP,24,FALSE),-VLOOKUP(Y14,NP,24,FALSE)))),IF(VLOOKUP(Y14,NP,25,FALSE)="","",CONCATENATE(" / ",IF(VLOOKUP(Y14,NP,12,FALSE)=1,VLOOKUP(Y14,NP,25,FALSE),-VLOOKUP(Y14,NP,25,FALSE)))),IF(VLOOKUP(Y14,NP,26,FALSE)="","",CONCATENATE(" / ",IF(VLOOKUP(Y14,NP,12,FALSE)=1,VLOOKUP(Y14,NP,26,FALSE),-VLOOKUP(Y14,NP,26,FALSE)))),IF(VLOOKUP(Y14,NP,27,FALSE)="","",CONCATENATE(" / ",IF(VLOOKUP(Y14,NP,12,FALSE)=1,VLOOKUP(Y14,NP,27,FALSE),-VLOOKUP(Y14,NP,27,FALSE)))),IF(VLOOKUP(Y14,NP,28)="","",CONCATENATE(" / ",IF(VLOOKUP(Y14,NP,12)=1,VLOOKUP(Y14,NP,28),-VLOOKUP(Y14,NP,28)))),IF(VLOOKUP(Y14,NP,29)="","",CONCATENATE(" / ",IF(VLOOKUP(Y14,NP,12)=1,VLOOKUP(Y14,NP,29),-VLOOKUP(Y14,NP,29))))))</f>
        <v/>
      </c>
      <c r="K16" s="46"/>
      <c r="L16" s="36"/>
      <c r="M16" s="46"/>
      <c r="N16" s="46"/>
      <c r="O16" s="36"/>
      <c r="P16" s="46"/>
      <c r="Q16" s="128"/>
      <c r="AG16" s="129">
        <v>6</v>
      </c>
      <c r="AH16" s="41"/>
      <c r="AI16" s="141"/>
      <c r="AJ16" s="46" t="str">
        <f>IF(AI15="","",CONCATENATE(VLOOKUP(AI17,NP,8,FALSE)," pts - ",VLOOKUP(AI17,NP,11,FALSE)))</f>
        <v/>
      </c>
      <c r="AK16" s="46"/>
      <c r="AL16" s="36"/>
      <c r="AM16" s="46"/>
      <c r="AN16" s="46"/>
      <c r="AO16" s="36"/>
      <c r="AP16" s="46"/>
      <c r="AQ16" s="52">
        <v>5</v>
      </c>
      <c r="AR16" s="1"/>
      <c r="AS16" s="4"/>
      <c r="AT16" s="21"/>
      <c r="AU16" s="4"/>
      <c r="AV16" s="4"/>
      <c r="AW16" s="21"/>
      <c r="AX16" s="60"/>
      <c r="BG16" s="62"/>
      <c r="BH16" s="46" t="str">
        <f>IF(BG14="","",CONCATENATE(IF(VLOOKUP(AY14,NP,23,FALSE)="","",IF(VLOOKUP(AY14,NP,12,FALSE)=1,VLOOKUP(AY14,NP,23,FALSE),-VLOOKUP(AY14,NP,23,FALSE))),IF(VLOOKUP(AY14,NP,24,FALSE)="","",CONCATENATE(" / ",IF(VLOOKUP(AY14,NP,12,FALSE)=1,VLOOKUP(AY14,NP,24,FALSE),-VLOOKUP(AY14,NP,24,FALSE)))),IF(VLOOKUP(AY14,NP,25,FALSE)="","",CONCATENATE(" / ",IF(VLOOKUP(AY14,NP,12,FALSE)=1,VLOOKUP(AY14,NP,25,FALSE),-VLOOKUP(AY14,NP,25,FALSE)))),IF(VLOOKUP(AY14,NP,26,FALSE)="","",CONCATENATE(" / ",IF(VLOOKUP(AY14,NP,12,FALSE)=1,VLOOKUP(AY14,NP,26,FALSE),-VLOOKUP(AY14,NP,26,FALSE)))),IF(VLOOKUP(AY14,NP,27,FALSE)="","",CONCATENATE(" / ",IF(VLOOKUP(AY14,NP,12,FALSE)=1,VLOOKUP(AY14,NP,27,FALSE),-VLOOKUP(AY14,NP,27,FALSE)))),IF(VLOOKUP(AY14,NP,28)="","",CONCATENATE(" / ",IF(VLOOKUP(AY14,NP,12)=1,VLOOKUP(AY14,NP,28),-VLOOKUP(AY14,NP,28)))),IF(VLOOKUP(AY14,NP,29)="","",CONCATENATE(" / ",IF(VLOOKUP(AY14,NP,12)=1,VLOOKUP(AY14,NP,29),-VLOOKUP(AY14,NP,29))))))</f>
        <v/>
      </c>
      <c r="BI16" s="46"/>
      <c r="BJ16" s="36"/>
      <c r="BK16" s="46"/>
      <c r="BL16" s="46"/>
      <c r="BM16" s="36"/>
      <c r="BN16" s="46"/>
      <c r="BO16" s="47"/>
      <c r="CA16" s="155"/>
      <c r="CB16" s="159"/>
      <c r="CC16" s="161"/>
    </row>
    <row r="17" spans="1:81" ht="12" customHeight="1" x14ac:dyDescent="0.2">
      <c r="I17" s="128"/>
      <c r="Q17" s="128"/>
      <c r="Z17" s="43" t="str">
        <f>IF(AG17="","",IF(VLOOKUP(AI17,NP,12,FALSE)=0,CONCATENATE(VLOOKUP(AI17,NP,5,FALSE),"  ",VLOOKUP(AI17,NP,6,FALSE)),IF(VLOOKUP(AI17,NP,22,FALSE)=0,CONCATENATE(VLOOKUP(AI17,NP,15,FALSE),"  ",VLOOKUP(AI17,NP,16,FALSE)),"")))</f>
        <v/>
      </c>
      <c r="AA17" s="43"/>
      <c r="AB17" s="44"/>
      <c r="AC17" s="43"/>
      <c r="AD17" s="43"/>
      <c r="AE17" s="44"/>
      <c r="AF17" s="43"/>
      <c r="AG17" s="130"/>
      <c r="AH17" s="41"/>
      <c r="AI17" s="63">
        <v>2</v>
      </c>
      <c r="AJ17" s="54"/>
      <c r="AK17" s="54"/>
      <c r="AL17" s="55"/>
      <c r="AM17" s="56"/>
      <c r="AN17" s="56"/>
      <c r="AO17" s="57"/>
      <c r="AP17" s="58"/>
      <c r="AQ17" s="59"/>
      <c r="AR17" s="43" t="str">
        <f>IF(AQ17="","",CONCATENATE(VLOOKUP(AQ20,NP,5,FALSE),"  ",VLOOKUP(AQ20,NP,6,FALSE)))</f>
        <v/>
      </c>
      <c r="AS17" s="43"/>
      <c r="AT17" s="44"/>
      <c r="AU17" s="43"/>
      <c r="AV17" s="43"/>
      <c r="AW17" s="44"/>
      <c r="AX17" s="43"/>
      <c r="BG17" s="47"/>
      <c r="BO17" s="47"/>
      <c r="CA17" s="155"/>
      <c r="CB17" s="159"/>
      <c r="CC17" s="161"/>
    </row>
    <row r="18" spans="1:81" ht="12" customHeight="1" x14ac:dyDescent="0.2">
      <c r="I18" s="128"/>
      <c r="Q18" s="128"/>
      <c r="Y18" s="128"/>
      <c r="Z18" s="64" t="str">
        <f>IF(AG17="","",IF(VLOOKUP(AI17,NP,12,FALSE)=0,CONCATENATE(VLOOKUP(AI17,NP,8,FALSE)," pts - ",VLOOKUP(AI17,NP,11,FALSE)),IF(VLOOKUP(AI17,NP,22,FALSE)=0,CONCATENATE(VLOOKUP(AI17,NP,18,FALSE)," pts - ",VLOOKUP(AI17,NP,21,FALSE)),"")))</f>
        <v/>
      </c>
      <c r="AA18" s="64"/>
      <c r="AB18" s="65"/>
      <c r="AC18" s="64"/>
      <c r="AD18" s="64"/>
      <c r="AE18" s="65"/>
      <c r="AF18" s="64"/>
      <c r="AG18" s="132"/>
      <c r="AH18" s="41"/>
      <c r="AI18" s="3"/>
      <c r="AJ18" s="1"/>
      <c r="AK18" s="1"/>
      <c r="AL18" s="17"/>
      <c r="AM18" s="1"/>
      <c r="AN18" s="1"/>
      <c r="AO18" s="17"/>
      <c r="AP18" s="6"/>
      <c r="AQ18" s="61"/>
      <c r="AR18" s="46" t="str">
        <f>IF(AQ17="","",CONCATENATE(VLOOKUP(AQ20,NP,8,FALSE)," pts - ",VLOOKUP(AQ20,NP,11,FALSE)))</f>
        <v/>
      </c>
      <c r="AS18" s="46"/>
      <c r="AT18" s="36"/>
      <c r="AU18" s="46"/>
      <c r="AV18" s="46"/>
      <c r="AW18" s="36"/>
      <c r="AX18" s="46"/>
      <c r="AY18" s="47"/>
      <c r="BG18" s="47"/>
      <c r="BO18" s="47"/>
      <c r="CA18" s="155"/>
      <c r="CB18" s="159"/>
      <c r="CC18" s="161"/>
    </row>
    <row r="19" spans="1:81" ht="12" customHeight="1" x14ac:dyDescent="0.2">
      <c r="I19" s="128"/>
      <c r="Q19" s="128"/>
      <c r="Y19" s="128"/>
      <c r="AG19" s="128"/>
      <c r="AH19" s="149">
        <v>6</v>
      </c>
      <c r="AI19" s="42"/>
      <c r="AJ19" s="43"/>
      <c r="AK19" s="2"/>
      <c r="AL19" s="18"/>
      <c r="AM19" s="2"/>
      <c r="AN19" s="2"/>
      <c r="AO19" s="18"/>
      <c r="AP19" s="66"/>
      <c r="AQ19" s="62"/>
      <c r="AR19" s="46" t="str">
        <f>IF(AQ17="","",CONCATENATE(IF(VLOOKUP(AI17,NP,23,FALSE)="","",IF(VLOOKUP(AI17,NP,12,FALSE)=1,VLOOKUP(AI17,NP,23,FALSE),-VLOOKUP(AI17,NP,23,FALSE))),IF(VLOOKUP(AI17,NP,24,FALSE)="","",CONCATENATE(" / ",IF(VLOOKUP(AI17,NP,12,FALSE)=1,VLOOKUP(AI17,NP,24,FALSE),-VLOOKUP(AI17,NP,24,FALSE)))),IF(VLOOKUP(AI17,NP,25,FALSE)="","",CONCATENATE(" / ",IF(VLOOKUP(AI17,NP,12,FALSE)=1,VLOOKUP(AI17,NP,25,FALSE),-VLOOKUP(AI17,NP,25,FALSE)))),IF(VLOOKUP(AI17,NP,26,FALSE)="","",CONCATENATE(" / ",IF(VLOOKUP(AI17,NP,12,FALSE)=1,VLOOKUP(AI17,NP,26,FALSE),-VLOOKUP(AI17,NP,26,FALSE)))),IF(VLOOKUP(AI17,NP,27,FALSE)="","",CONCATENATE(" / ",IF(VLOOKUP(AI17,NP,12,FALSE)=1,VLOOKUP(AI17,NP,27,FALSE),-VLOOKUP(AI17,NP,27,FALSE)))),IF(VLOOKUP(AI17,NP,28)="","",CONCATENATE(" / ",IF(VLOOKUP(AI17,NP,12)=1,VLOOKUP(AI17,NP,28),-VLOOKUP(AI17,NP,28)))),IF(VLOOKUP(AI17,NP,29)="","",CONCATENATE(" / ",IF(VLOOKUP(AI17,NP,12)=1,VLOOKUP(AI17,NP,29),-VLOOKUP(AI17,NP,29))))))</f>
        <v/>
      </c>
      <c r="AS19" s="46"/>
      <c r="AT19" s="36"/>
      <c r="AU19" s="46"/>
      <c r="AV19" s="46"/>
      <c r="AW19" s="36"/>
      <c r="AX19" s="46"/>
      <c r="AY19" s="47"/>
      <c r="AZ19" s="38"/>
      <c r="BA19" s="38"/>
      <c r="BB19" s="39"/>
      <c r="BC19" s="38"/>
      <c r="BD19" s="38"/>
      <c r="BE19" s="39"/>
      <c r="BG19" s="47"/>
      <c r="BO19" s="47"/>
      <c r="CA19" s="155"/>
      <c r="CB19" s="159"/>
      <c r="CC19" s="161"/>
    </row>
    <row r="20" spans="1:81" ht="12" customHeight="1" x14ac:dyDescent="0.2">
      <c r="I20" s="128"/>
      <c r="Q20" s="128"/>
      <c r="R20" s="43" t="str">
        <f>IF(Y20="","",CONCATENATE(VLOOKUP(Y14,NP,15,FALSE),"  ",VLOOKUP(Y14,NP,16,FALSE)))</f>
        <v/>
      </c>
      <c r="S20" s="43"/>
      <c r="T20" s="44"/>
      <c r="U20" s="43"/>
      <c r="V20" s="43"/>
      <c r="W20" s="44"/>
      <c r="X20" s="43"/>
      <c r="Y20" s="130"/>
      <c r="Z20" s="54"/>
      <c r="AA20" s="54"/>
      <c r="AB20" s="55"/>
      <c r="AC20" s="56"/>
      <c r="AD20" s="56"/>
      <c r="AE20" s="57"/>
      <c r="AF20" s="58"/>
      <c r="AG20" s="122">
        <v>18</v>
      </c>
      <c r="AH20" s="41"/>
      <c r="AI20" s="141"/>
      <c r="AJ20" s="64" t="str">
        <f>IF(AI19="","",CONCATENATE(VLOOKUP(AI17,NP,18,FALSE)," pts - ",VLOOKUP(AI17,NP,21,FALSE)))</f>
        <v/>
      </c>
      <c r="AK20" s="64"/>
      <c r="AL20" s="65"/>
      <c r="AM20" s="64"/>
      <c r="AN20" s="64"/>
      <c r="AO20" s="65"/>
      <c r="AP20" s="64"/>
      <c r="AQ20" s="53">
        <v>6</v>
      </c>
      <c r="AR20" s="54"/>
      <c r="AS20" s="54"/>
      <c r="AT20" s="55"/>
      <c r="AU20" s="56"/>
      <c r="AV20" s="56"/>
      <c r="AW20" s="57"/>
      <c r="AX20" s="58"/>
      <c r="AY20" s="59"/>
      <c r="AZ20" s="43" t="str">
        <f>IF(AY20="","",CONCATENATE(VLOOKUP(AY14,NP,15,FALSE),"  ",VLOOKUP(AY14,NP,16,FALSE)))</f>
        <v/>
      </c>
      <c r="BA20" s="43"/>
      <c r="BB20" s="44"/>
      <c r="BC20" s="43"/>
      <c r="BD20" s="43"/>
      <c r="BE20" s="44"/>
      <c r="BF20" s="43"/>
      <c r="BG20" s="47"/>
      <c r="BO20" s="47"/>
      <c r="CA20" s="155"/>
      <c r="CB20" s="159"/>
      <c r="CC20" s="161"/>
    </row>
    <row r="21" spans="1:81" ht="12" customHeight="1" x14ac:dyDescent="0.2">
      <c r="I21" s="128"/>
      <c r="R21" s="64" t="str">
        <f>IF(Y20="","",CONCATENATE(VLOOKUP(Y14,NP,18,FALSE)," pts - ",VLOOKUP(Y14,NP,21,FALSE)))</f>
        <v/>
      </c>
      <c r="S21" s="64"/>
      <c r="T21" s="65"/>
      <c r="U21" s="64"/>
      <c r="V21" s="64"/>
      <c r="W21" s="65"/>
      <c r="X21" s="46"/>
      <c r="Y21" s="129">
        <v>6</v>
      </c>
      <c r="AH21" s="41"/>
      <c r="AI21" s="48"/>
      <c r="AJ21" s="49"/>
      <c r="AK21" s="49"/>
      <c r="AL21" s="50"/>
      <c r="AM21" s="49"/>
      <c r="AN21" s="49"/>
      <c r="AO21" s="50"/>
      <c r="AP21" s="40"/>
      <c r="AQ21" s="48"/>
      <c r="AR21" s="40"/>
      <c r="AS21" s="40"/>
      <c r="AT21" s="45"/>
      <c r="AU21" s="40"/>
      <c r="AV21" s="40"/>
      <c r="AW21" s="45"/>
      <c r="AY21" s="133">
        <v>8</v>
      </c>
      <c r="AZ21" s="64" t="str">
        <f>IF(AY20="","",CONCATENATE(VLOOKUP(AY14,NP,18,FALSE)," pts - ",VLOOKUP(AY14,NP,21,FALSE)))</f>
        <v/>
      </c>
      <c r="BA21" s="64"/>
      <c r="BB21" s="65"/>
      <c r="BC21" s="64"/>
      <c r="BD21" s="64"/>
      <c r="BE21" s="65"/>
      <c r="BF21" s="64"/>
      <c r="BG21" s="48"/>
      <c r="BH21" s="40"/>
      <c r="BI21" s="40"/>
      <c r="BJ21" s="45"/>
      <c r="BK21" s="40"/>
      <c r="BL21" s="40"/>
      <c r="BM21" s="45"/>
      <c r="BN21" s="40"/>
      <c r="BO21" s="47"/>
      <c r="CA21" s="155"/>
      <c r="CB21" s="159"/>
      <c r="CC21" s="161"/>
    </row>
    <row r="22" spans="1:81" ht="12" customHeight="1" x14ac:dyDescent="0.2">
      <c r="I22" s="128"/>
      <c r="R22" s="46" t="str">
        <f>IF(Y20="","",CONCATENATE(IF(VLOOKUP(AG20,NP,23,FALSE)="","",IF(VLOOKUP(AG20,NP,12,FALSE)=1,VLOOKUP(AG20,NP,23,FALSE),-VLOOKUP(AG20,NP,23,FALSE))),IF(VLOOKUP(AG20,NP,24,FALSE)="","",CONCATENATE(" / ",IF(VLOOKUP(AG20,NP,12,FALSE)=1,VLOOKUP(AG20,NP,24,FALSE),-VLOOKUP(AG20,NP,24,FALSE)))),IF(VLOOKUP(AG20,NP,25,FALSE)="","",CONCATENATE(" / ",IF(VLOOKUP(AG20,NP,12,FALSE)=1,VLOOKUP(AG20,NP,25,FALSE),-VLOOKUP(AG20,NP,25,FALSE)))),IF(VLOOKUP(AG20,NP,26,FALSE)="","",CONCATENATE(" / ",IF(VLOOKUP(AG20,NP,12,FALSE)=1,VLOOKUP(AG20,NP,26,FALSE),-VLOOKUP(AG20,NP,26,FALSE)))),IF(VLOOKUP(AG20,NP,27,FALSE)="","",CONCATENATE(" / ",IF(VLOOKUP(AG20,NP,12,FALSE)=1,VLOOKUP(AG20,NP,27,FALSE),-VLOOKUP(AG20,NP,27,FALSE)))),IF(VLOOKUP(AG20,NP,28)="","",CONCATENATE(" / ",IF(VLOOKUP(AG20,NP,12)=1,VLOOKUP(AG20,NP,28),-VLOOKUP(AG20,NP,28)))),IF(VLOOKUP(AG20,NP,29)="","",CONCATENATE(" / ",IF(VLOOKUP(AG20,NP,12)=1,VLOOKUP(AG20,NP,29),-VLOOKUP(AG20,NP,29))))))</f>
        <v/>
      </c>
      <c r="S22" s="46"/>
      <c r="T22" s="36"/>
      <c r="U22" s="46"/>
      <c r="V22" s="46"/>
      <c r="W22" s="36"/>
      <c r="X22" s="46"/>
      <c r="Y22" s="128"/>
      <c r="AH22" s="41"/>
      <c r="AI22" s="48"/>
      <c r="AJ22" s="49"/>
      <c r="AK22" s="38"/>
      <c r="AL22" s="39"/>
      <c r="AM22" s="38"/>
      <c r="AN22" s="38"/>
      <c r="AO22" s="39"/>
      <c r="AQ22" s="48"/>
      <c r="AR22" s="40"/>
      <c r="AS22" s="40"/>
      <c r="AT22" s="45"/>
      <c r="AU22" s="40"/>
      <c r="AV22" s="40"/>
      <c r="AW22" s="45"/>
      <c r="AY22" s="62"/>
      <c r="AZ22" s="46" t="str">
        <f>IF(AY20="","",CONCATENATE(IF(VLOOKUP(AQ20,NP,23,FALSE)="","",IF(VLOOKUP(AQ20,NP,12,FALSE)=1,VLOOKUP(AQ20,NP,23,FALSE),-VLOOKUP(AQ20,NP,23,FALSE))),IF(VLOOKUP(AQ20,NP,24,FALSE)="","",CONCATENATE(" / ",IF(VLOOKUP(AQ20,NP,12,FALSE)=1,VLOOKUP(AQ20,NP,24,FALSE),-VLOOKUP(AQ20,NP,24,FALSE)))),IF(VLOOKUP(AQ20,NP,25,FALSE)="","",CONCATENATE(" / ",IF(VLOOKUP(AQ20,NP,12,FALSE)=1,VLOOKUP(AQ20,NP,25,FALSE),-VLOOKUP(AQ20,NP,25,FALSE)))),IF(VLOOKUP(AQ20,NP,26,FALSE)="","",CONCATENATE(" / ",IF(VLOOKUP(AQ20,NP,12,FALSE)=1,VLOOKUP(AQ20,NP,26,FALSE),-VLOOKUP(AQ20,NP,26,FALSE)))),IF(VLOOKUP(AQ20,NP,27,FALSE)="","",CONCATENATE(" / ",IF(VLOOKUP(AQ20,NP,12,FALSE)=1,VLOOKUP(AQ20,NP,27,FALSE),-VLOOKUP(AQ20,NP,27,FALSE)))),IF(VLOOKUP(AQ20,NP,28)="","",CONCATENATE(" / ",IF(VLOOKUP(AQ20,NP,12)=1,VLOOKUP(AQ20,NP,28),-VLOOKUP(AQ20,NP,28)))),IF(VLOOKUP(AQ20,NP,29)="","",CONCATENATE(" / ",IF(VLOOKUP(AQ20,NP,12)=1,VLOOKUP(AQ20,NP,29),-VLOOKUP(AQ20,NP,29))))))</f>
        <v/>
      </c>
      <c r="BA22" s="46"/>
      <c r="BB22" s="36"/>
      <c r="BC22" s="46"/>
      <c r="BD22" s="46"/>
      <c r="BE22" s="36"/>
      <c r="BF22" s="46"/>
      <c r="BO22" s="47"/>
      <c r="CA22" s="155"/>
      <c r="CB22" s="159"/>
      <c r="CC22" s="161"/>
    </row>
    <row r="23" spans="1:81" ht="12" customHeight="1" x14ac:dyDescent="0.2">
      <c r="I23" s="128"/>
      <c r="Y23" s="128"/>
      <c r="Z23" s="43" t="str">
        <f>IF(AG23="","",CONCATENATE(VLOOKUP(AG20,NP,15,FALSE),"  ",VLOOKUP(AG20,NP,16,FALSE)))</f>
        <v/>
      </c>
      <c r="AA23" s="2"/>
      <c r="AB23" s="18"/>
      <c r="AC23" s="2"/>
      <c r="AD23" s="2"/>
      <c r="AE23" s="18"/>
      <c r="AF23" s="66"/>
      <c r="AG23" s="42"/>
      <c r="AH23" s="147">
        <v>7</v>
      </c>
      <c r="AI23" s="48"/>
      <c r="AJ23" s="49"/>
      <c r="AK23" s="29"/>
      <c r="AM23" s="29"/>
      <c r="AN23" s="29"/>
      <c r="AP23" s="144">
        <v>8</v>
      </c>
      <c r="AQ23" s="42"/>
      <c r="AR23" s="43" t="str">
        <f>IF(AQ23="","",CONCATENATE(VLOOKUP(AQ20,NP,15,FALSE),"  ",VLOOKUP(AQ20,NP,16,FALSE)))</f>
        <v/>
      </c>
      <c r="AS23" s="43"/>
      <c r="AT23" s="44"/>
      <c r="AU23" s="43"/>
      <c r="AV23" s="43"/>
      <c r="AW23" s="44"/>
      <c r="AX23" s="70"/>
      <c r="AY23" s="47"/>
      <c r="AZ23" s="51"/>
      <c r="BA23" s="51"/>
      <c r="BB23" s="33"/>
      <c r="BC23" s="51"/>
      <c r="BD23" s="51"/>
      <c r="BE23" s="33"/>
      <c r="BF23" s="40"/>
      <c r="BO23" s="47"/>
      <c r="CA23" s="155"/>
      <c r="CB23" s="159"/>
      <c r="CC23" s="161"/>
    </row>
    <row r="24" spans="1:81" ht="12" customHeight="1" x14ac:dyDescent="0.2">
      <c r="A24" s="34" t="s">
        <v>16</v>
      </c>
      <c r="B24" s="43"/>
      <c r="C24" s="43"/>
      <c r="D24" s="43"/>
      <c r="E24" s="43"/>
      <c r="F24" s="43"/>
      <c r="G24" s="43"/>
      <c r="H24" s="43"/>
      <c r="I24" s="130"/>
      <c r="J24" s="54"/>
      <c r="K24" s="54"/>
      <c r="L24" s="55"/>
      <c r="M24" s="56"/>
      <c r="N24" s="56"/>
      <c r="O24" s="57"/>
      <c r="P24" s="58"/>
      <c r="Q24" s="68">
        <v>23</v>
      </c>
      <c r="Z24" s="64" t="str">
        <f>IF(AG23="","",CONCATENATE(VLOOKUP(AG20,NP,18,FALSE)," pts - ",VLOOKUP(AG20,NP,21,FALSE)))</f>
        <v/>
      </c>
      <c r="AA24" s="64"/>
      <c r="AB24" s="65"/>
      <c r="AC24" s="64"/>
      <c r="AD24" s="64"/>
      <c r="AE24" s="65"/>
      <c r="AF24" s="64"/>
      <c r="AG24" s="141"/>
      <c r="AH24" s="41"/>
      <c r="AI24" s="48"/>
      <c r="AJ24" s="49"/>
      <c r="AK24" s="40"/>
      <c r="AL24" s="45"/>
      <c r="AM24" s="40"/>
      <c r="AN24" s="40"/>
      <c r="AO24" s="45"/>
      <c r="AQ24" s="141"/>
      <c r="AR24" s="46" t="str">
        <f>IF(AQ23="","",CONCATENATE(VLOOKUP(AQ20,NP,18,FALSE)," pts - ",VLOOKUP(AQ20,NP,21,FALSE)))</f>
        <v/>
      </c>
      <c r="AS24" s="46"/>
      <c r="AT24" s="36"/>
      <c r="AU24" s="46"/>
      <c r="AV24" s="46"/>
      <c r="AW24" s="36"/>
      <c r="AX24" s="46"/>
      <c r="BO24" s="47"/>
    </row>
    <row r="25" spans="1:81" ht="12" customHeight="1" x14ac:dyDescent="0.2">
      <c r="B25" s="46" t="str">
        <f>IF(I24="","",IF(VLOOKUP(Q24,NP,12,FALSE)=1,CONCATENATE(VLOOKUP(Q24,NP,8,FALSE)," pts - ",VLOOKUP(Q24,NP,11,FALSE)),IF(VLOOKUP(Q24,NP,22,FALSE)=1,CONCATENATE(VLOOKUP(Q24,NP,18,FALSE)," pts - ",VLOOKUP(Q24,NP,21,FALSE)),"")))</f>
        <v/>
      </c>
      <c r="C25" s="46"/>
      <c r="D25" s="46"/>
      <c r="E25" s="46"/>
      <c r="F25" s="46"/>
      <c r="G25" s="46"/>
      <c r="H25" s="46"/>
      <c r="I25" s="132"/>
      <c r="AH25" s="41"/>
      <c r="AI25" s="48"/>
      <c r="AJ25" s="49"/>
      <c r="AK25" s="49"/>
      <c r="AL25" s="50"/>
      <c r="AM25" s="49"/>
      <c r="AN25" s="49"/>
      <c r="AO25" s="50"/>
      <c r="AP25" s="40"/>
      <c r="AQ25" s="40"/>
      <c r="AR25" s="40"/>
      <c r="AS25" s="40"/>
      <c r="AT25" s="45"/>
      <c r="AU25" s="40"/>
      <c r="AV25" s="40"/>
      <c r="AW25" s="45"/>
      <c r="BO25" s="47"/>
    </row>
    <row r="26" spans="1:81" ht="12" customHeight="1" x14ac:dyDescent="0.2">
      <c r="B26" s="46" t="str">
        <f>IF(I24="","",CONCATENATE(IF(VLOOKUP(Q24,NP,23,FALSE)="","",IF(VLOOKUP(Q24,NP,12,FALSE)=1,VLOOKUP(Q24,NP,23,FALSE),-VLOOKUP(Q24,NP,23,FALSE))),IF(VLOOKUP(Q24,NP,24,FALSE)="","",CONCATENATE(" / ",IF(VLOOKUP(Q24,NP,12,FALSE)=1,VLOOKUP(Q24,NP,24,FALSE),-VLOOKUP(Q24,NP,24,FALSE)))),IF(VLOOKUP(Q24,NP,25,FALSE)="","",CONCATENATE(" / ",IF(VLOOKUP(Q24,NP,12,FALSE)=1,VLOOKUP(Q24,NP,25,FALSE),-VLOOKUP(Q24,NP,25,FALSE)))),IF(VLOOKUP(Q24,NP,26,FALSE)="","",CONCATENATE(" / ",IF(VLOOKUP(Q24,NP,12,FALSE)=1,VLOOKUP(Q24,NP,26,FALSE),-VLOOKUP(Q24,NP,26,FALSE)))),IF(VLOOKUP(Q24,NP,27,FALSE)="","",CONCATENATE(" / ",IF(VLOOKUP(Q24,NP,12,FALSE)=1,VLOOKUP(Q24,NP,27,FALSE),-VLOOKUP(Q24,NP,27,FALSE)))),IF(VLOOKUP(Q24,NP,28)="","",CONCATENATE(" / ",IF(VLOOKUP(Q24,NP,12)=1,VLOOKUP(Q24,NP,28),-VLOOKUP(Q24,NP,28)))),IF(VLOOKUP(Q24,NP,29)="","",CONCATENATE(" / ",IF(VLOOKUP(Q24,NP,12)=1,VLOOKUP(Q24,NP,29),-VLOOKUP(Q24,NP,29))))))</f>
        <v/>
      </c>
      <c r="C26" s="46"/>
      <c r="D26" s="46"/>
      <c r="E26" s="46"/>
      <c r="F26" s="46"/>
      <c r="G26" s="46"/>
      <c r="H26" s="46"/>
      <c r="I26" s="134"/>
      <c r="AH26" s="41"/>
      <c r="AI26" s="48"/>
      <c r="AJ26" s="49"/>
      <c r="AK26" s="38"/>
      <c r="AL26" s="39"/>
      <c r="AM26" s="38"/>
      <c r="AN26" s="38"/>
      <c r="AO26" s="39"/>
      <c r="AQ26" s="40"/>
      <c r="AR26" s="40"/>
      <c r="BG26" s="68">
        <v>11</v>
      </c>
      <c r="BH26" s="54"/>
      <c r="BI26" s="54"/>
      <c r="BJ26" s="55"/>
      <c r="BK26" s="56"/>
      <c r="BL26" s="56"/>
      <c r="BM26" s="57"/>
      <c r="BN26" s="58"/>
      <c r="BO26" s="59"/>
      <c r="BP26" s="43" t="str">
        <f>IF(BO26="","",IF(VLOOKUP(BG26,NP,12,FALSE)=1,CONCATENATE(VLOOKUP(BG26,NP,5,FALSE),"  ",VLOOKUP(BG26,NP,6,FALSE)),IF(VLOOKUP(BG26,NP,22,FALSE)=1,CONCATENATE(VLOOKUP(BG26,NP,15,FALSE),"  ",VLOOKUP(BG26,NP,16,FALSE)),"")))</f>
        <v/>
      </c>
      <c r="BQ26" s="43"/>
      <c r="BR26" s="43"/>
      <c r="BS26" s="43"/>
      <c r="BT26" s="43"/>
      <c r="BU26" s="43"/>
      <c r="BV26" s="43"/>
      <c r="BW26" s="34" t="s">
        <v>14</v>
      </c>
    </row>
    <row r="27" spans="1:81" ht="12" customHeight="1" x14ac:dyDescent="0.2">
      <c r="H27" s="48"/>
      <c r="I27" s="128"/>
      <c r="AH27" s="41"/>
      <c r="AI27" s="48"/>
      <c r="AJ27" s="49"/>
      <c r="AK27" s="49"/>
      <c r="AL27" s="50"/>
      <c r="AM27" s="49"/>
      <c r="AN27" s="49"/>
      <c r="AO27" s="50"/>
      <c r="AP27" s="40"/>
      <c r="BO27" s="61"/>
      <c r="BP27" s="46" t="str">
        <f>IF(BO26="","",IF(VLOOKUP(BG26,NP,12,FALSE)=1,CONCATENATE(VLOOKUP(BG26,NP,8,FALSE)," pts - ",VLOOKUP(BG26,NP,11,FALSE)),IF(VLOOKUP(BG26,NP,22,FALSE)=1,CONCATENATE(VLOOKUP(BG26,NP,18,FALSE)," pts - ",VLOOKUP(BG26,NP,21,FALSE)),"")))</f>
        <v/>
      </c>
      <c r="BQ27" s="46"/>
      <c r="BR27" s="46"/>
      <c r="BS27" s="46"/>
      <c r="BT27" s="46"/>
      <c r="BU27" s="46"/>
      <c r="BV27" s="46"/>
    </row>
    <row r="28" spans="1:81" ht="12" customHeight="1" x14ac:dyDescent="0.2">
      <c r="H28" s="48"/>
      <c r="I28" s="128"/>
      <c r="AH28" s="41"/>
      <c r="AI28" s="48"/>
      <c r="AJ28" s="49"/>
      <c r="AK28" s="38"/>
      <c r="AL28" s="39"/>
      <c r="AM28" s="38"/>
      <c r="AN28" s="38"/>
      <c r="AO28" s="39"/>
      <c r="BO28" s="62"/>
      <c r="BP28" s="46" t="str">
        <f>IF(BO26="","",CONCATENATE(IF(VLOOKUP(BG26,NP,23,FALSE)="","",IF(VLOOKUP(BG26,NP,12,FALSE)=1,VLOOKUP(BG26,NP,23,FALSE),-VLOOKUP(BG26,NP,23,FALSE))),IF(VLOOKUP(BG26,NP,24,FALSE)="","",CONCATENATE(" / ",IF(VLOOKUP(BG26,NP,12,FALSE)=1,VLOOKUP(BG26,NP,24,FALSE),-VLOOKUP(BG26,NP,24,FALSE)))),IF(VLOOKUP(BG26,NP,25,FALSE)="","",CONCATENATE(" / ",IF(VLOOKUP(BG26,NP,12,FALSE)=1,VLOOKUP(BG26,NP,25,FALSE),-VLOOKUP(BG26,NP,25,FALSE)))),IF(VLOOKUP(BG26,NP,26,FALSE)="","",CONCATENATE(" / ",IF(VLOOKUP(BG26,NP,12,FALSE)=1,VLOOKUP(BG26,NP,26,FALSE),-VLOOKUP(BG26,NP,26,FALSE)))),IF(VLOOKUP(BG26,NP,27,FALSE)="","",CONCATENATE(" / ",IF(VLOOKUP(BG26,NP,12,FALSE)=1,VLOOKUP(BG26,NP,27,FALSE),-VLOOKUP(BG26,NP,27,FALSE)))),IF(VLOOKUP(BG26,NP,28)="","",CONCATENATE(" / ",IF(VLOOKUP(BG26,NP,12)=1,VLOOKUP(BG26,NP,28),-VLOOKUP(BG26,NP,28)))),IF(VLOOKUP(BG26,NP,29)="","",CONCATENATE(" / ",IF(VLOOKUP(BG26,NP,12)=1,VLOOKUP(BG26,NP,29),-VLOOKUP(BG26,NP,29))))))</f>
        <v/>
      </c>
      <c r="BQ28" s="46"/>
      <c r="BR28" s="46"/>
      <c r="BS28" s="46"/>
      <c r="BT28" s="46"/>
      <c r="BU28" s="46"/>
      <c r="BV28" s="46"/>
    </row>
    <row r="29" spans="1:81" ht="12" customHeight="1" x14ac:dyDescent="0.2">
      <c r="B29" s="38"/>
      <c r="C29" s="38"/>
      <c r="D29" s="38"/>
      <c r="E29" s="38"/>
      <c r="F29" s="38"/>
      <c r="H29" s="48"/>
      <c r="I29" s="128"/>
      <c r="Z29" s="43" t="str">
        <f>IF(AG29="","",CONCATENATE(VLOOKUP(AG32,NP,5,FALSE),"  ",VLOOKUP(AG32,NP,6,FALSE)))</f>
        <v/>
      </c>
      <c r="AA29" s="43"/>
      <c r="AB29" s="44"/>
      <c r="AC29" s="43"/>
      <c r="AD29" s="43"/>
      <c r="AE29" s="44"/>
      <c r="AF29" s="43"/>
      <c r="AG29" s="42"/>
      <c r="AH29" s="147">
        <v>10</v>
      </c>
      <c r="AI29" s="48"/>
      <c r="AJ29" s="49"/>
      <c r="AK29" s="29"/>
      <c r="AM29" s="29"/>
      <c r="AN29" s="29"/>
      <c r="AP29" s="144">
        <v>9</v>
      </c>
      <c r="AQ29" s="42"/>
      <c r="AR29" s="43" t="str">
        <f>IF(AQ29="","",CONCATENATE(VLOOKUP(AQ32,NP,5,FALSE),"  ",VLOOKUP(AQ32,NP,6,FALSE)))</f>
        <v/>
      </c>
      <c r="AS29" s="43"/>
      <c r="AT29" s="44"/>
      <c r="AU29" s="43"/>
      <c r="AV29" s="43"/>
      <c r="AW29" s="44"/>
      <c r="AX29" s="43"/>
      <c r="BO29" s="47"/>
    </row>
    <row r="30" spans="1:81" ht="12" customHeight="1" x14ac:dyDescent="0.2">
      <c r="H30" s="48"/>
      <c r="I30" s="128"/>
      <c r="Y30" s="128"/>
      <c r="Z30" s="64" t="str">
        <f>IF(AG29="","",CONCATENATE(VLOOKUP(AG32,NP,8,FALSE)," pts - ",VLOOKUP(AG32,NP,11,FALSE)))</f>
        <v/>
      </c>
      <c r="AA30" s="64"/>
      <c r="AB30" s="65"/>
      <c r="AC30" s="64"/>
      <c r="AD30" s="64"/>
      <c r="AE30" s="65"/>
      <c r="AF30" s="64"/>
      <c r="AG30" s="141"/>
      <c r="AH30" s="41"/>
      <c r="AI30" s="40"/>
      <c r="AJ30" s="40"/>
      <c r="AK30" s="40"/>
      <c r="AL30" s="45"/>
      <c r="AM30" s="40"/>
      <c r="AN30" s="40"/>
      <c r="AO30" s="45"/>
      <c r="AQ30" s="141"/>
      <c r="AR30" s="46" t="str">
        <f>IF(AQ29="","",CONCATENATE(VLOOKUP(AQ32,NP,8,FALSE)," pts - ",VLOOKUP(AQ32,NP,11,FALSE)))</f>
        <v/>
      </c>
      <c r="AS30" s="46"/>
      <c r="AT30" s="36"/>
      <c r="AU30" s="46"/>
      <c r="AV30" s="46"/>
      <c r="AW30" s="36"/>
      <c r="AX30" s="46"/>
      <c r="AY30" s="47"/>
      <c r="BO30" s="47"/>
    </row>
    <row r="31" spans="1:81" ht="12" customHeight="1" x14ac:dyDescent="0.2">
      <c r="H31" s="48"/>
      <c r="I31" s="132"/>
      <c r="J31" s="40"/>
      <c r="K31" s="40"/>
      <c r="L31" s="45"/>
      <c r="M31" s="40"/>
      <c r="N31" s="40"/>
      <c r="O31" s="45"/>
      <c r="Y31" s="129">
        <v>11</v>
      </c>
      <c r="AH31" s="41"/>
      <c r="AI31" s="48"/>
      <c r="AJ31" s="49"/>
      <c r="AK31" s="49"/>
      <c r="AL31" s="50"/>
      <c r="AM31" s="49"/>
      <c r="AN31" s="49"/>
      <c r="AO31" s="50"/>
      <c r="AP31" s="40"/>
      <c r="AQ31" s="48"/>
      <c r="AR31" s="51"/>
      <c r="AS31" s="51"/>
      <c r="AT31" s="33"/>
      <c r="AU31" s="51"/>
      <c r="AV31" s="51"/>
      <c r="AW31" s="33"/>
      <c r="AY31" s="52">
        <v>9</v>
      </c>
      <c r="BO31" s="47"/>
    </row>
    <row r="32" spans="1:81" ht="12" customHeight="1" x14ac:dyDescent="0.2">
      <c r="I32" s="128"/>
      <c r="R32" s="43" t="str">
        <f>IF(Y32="","",CONCATENATE(VLOOKUP(Y38,NP,5,FALSE),"  ",VLOOKUP(Y38,NP,6,FALSE)))</f>
        <v/>
      </c>
      <c r="S32" s="43"/>
      <c r="T32" s="44"/>
      <c r="U32" s="43"/>
      <c r="V32" s="43"/>
      <c r="W32" s="44"/>
      <c r="X32" s="43"/>
      <c r="Y32" s="130"/>
      <c r="Z32" s="54"/>
      <c r="AA32" s="54"/>
      <c r="AB32" s="55"/>
      <c r="AC32" s="56"/>
      <c r="AD32" s="56"/>
      <c r="AE32" s="57"/>
      <c r="AF32" s="58"/>
      <c r="AG32" s="122">
        <v>19</v>
      </c>
      <c r="AH32" s="41"/>
      <c r="AI32" s="48"/>
      <c r="AJ32" s="38"/>
      <c r="AK32" s="38"/>
      <c r="AL32" s="39"/>
      <c r="AM32" s="38"/>
      <c r="AN32" s="38"/>
      <c r="AO32" s="39"/>
      <c r="AQ32" s="53">
        <v>7</v>
      </c>
      <c r="AR32" s="54"/>
      <c r="AS32" s="54"/>
      <c r="AT32" s="55"/>
      <c r="AU32" s="56"/>
      <c r="AV32" s="56"/>
      <c r="AW32" s="57"/>
      <c r="AX32" s="58"/>
      <c r="AY32" s="59"/>
      <c r="AZ32" s="43" t="str">
        <f>IF(AY32="","",CONCATENATE(VLOOKUP(AY38,NP,5,FALSE),"  ",VLOOKUP(AY38,NP,6,FALSE)))</f>
        <v/>
      </c>
      <c r="BA32" s="43"/>
      <c r="BB32" s="44"/>
      <c r="BC32" s="43"/>
      <c r="BD32" s="43"/>
      <c r="BE32" s="44"/>
      <c r="BF32" s="43"/>
      <c r="BO32" s="47"/>
    </row>
    <row r="33" spans="1:75" ht="12" customHeight="1" x14ac:dyDescent="0.2">
      <c r="I33" s="128"/>
      <c r="Q33" s="128"/>
      <c r="R33" s="64" t="str">
        <f>IF(Y32="","",CONCATENATE(VLOOKUP(Y38,NP,8,FALSE)," pts - ",VLOOKUP(Y38,NP,11,FALSE)))</f>
        <v/>
      </c>
      <c r="S33" s="64"/>
      <c r="T33" s="65"/>
      <c r="U33" s="64"/>
      <c r="V33" s="64"/>
      <c r="W33" s="65"/>
      <c r="X33" s="46"/>
      <c r="Y33" s="128"/>
      <c r="AH33" s="148">
        <v>11</v>
      </c>
      <c r="AI33" s="42"/>
      <c r="AJ33" s="43" t="str">
        <f>IF(AI33="","",CONCATENATE(VLOOKUP(AI35,NP,5,FALSE),"  ",VLOOKUP(AI35,NP,6,FALSE)))</f>
        <v/>
      </c>
      <c r="AK33" s="43"/>
      <c r="AL33" s="44"/>
      <c r="AM33" s="43"/>
      <c r="AN33" s="43"/>
      <c r="AO33" s="44"/>
      <c r="AP33" s="43"/>
      <c r="AQ33" s="3"/>
      <c r="AR33" s="4"/>
      <c r="AS33" s="4"/>
      <c r="AT33" s="21"/>
      <c r="AU33" s="4"/>
      <c r="AV33" s="4"/>
      <c r="AW33" s="21"/>
      <c r="AX33" s="60"/>
      <c r="AY33" s="61"/>
      <c r="AZ33" s="46" t="str">
        <f>IF(AY32="","",CONCATENATE(VLOOKUP(AY38,NP,8,FALSE)," pts - ",VLOOKUP(AY38,NP,11,FALSE)))</f>
        <v/>
      </c>
      <c r="BA33" s="46"/>
      <c r="BB33" s="36"/>
      <c r="BC33" s="46"/>
      <c r="BD33" s="46"/>
      <c r="BE33" s="36"/>
      <c r="BF33" s="46"/>
      <c r="BG33" s="47"/>
      <c r="BO33" s="47"/>
    </row>
    <row r="34" spans="1:75" ht="12" customHeight="1" x14ac:dyDescent="0.2">
      <c r="I34" s="128"/>
      <c r="Q34" s="128"/>
      <c r="R34" s="46" t="str">
        <f>IF(Y32="","",CONCATENATE(IF(VLOOKUP(AG32,NP,23,FALSE)="","",IF(VLOOKUP(AG32,NP,12,FALSE)=1,VLOOKUP(AG32,NP,23,FALSE),-VLOOKUP(AG32,NP,23,FALSE))),IF(VLOOKUP(AG32,NP,24,FALSE)="","",CONCATENATE(" / ",IF(VLOOKUP(AG32,NP,12,FALSE)=1,VLOOKUP(AG32,NP,24,FALSE),-VLOOKUP(AG32,NP,24,FALSE)))),IF(VLOOKUP(AG32,NP,25,FALSE)="","",CONCATENATE(" / ",IF(VLOOKUP(AG32,NP,12,FALSE)=1,VLOOKUP(AG32,NP,25,FALSE),-VLOOKUP(AG32,NP,25,FALSE)))),IF(VLOOKUP(AG32,NP,26,FALSE)="","",CONCATENATE(" / ",IF(VLOOKUP(AG32,NP,12,FALSE)=1,VLOOKUP(AG32,NP,26,FALSE),-VLOOKUP(AG32,NP,26,FALSE)))),IF(VLOOKUP(AG32,NP,27,FALSE)="","",CONCATENATE(" / ",IF(VLOOKUP(AG32,NP,12,FALSE)=1,VLOOKUP(AG32,NP,27,FALSE),-VLOOKUP(AG32,NP,27,FALSE)))),IF(VLOOKUP(AG32,NP,28)="","",CONCATENATE(" / ",IF(VLOOKUP(AG32,NP,12)=1,VLOOKUP(AG32,NP,28),-VLOOKUP(AG32,NP,28)))),IF(VLOOKUP(AG32,NP,29)="","",CONCATENATE(" / ",IF(VLOOKUP(AG32,NP,12)=1,VLOOKUP(AG32,NP,29),-VLOOKUP(AG32,NP,29))))))</f>
        <v/>
      </c>
      <c r="S34" s="46"/>
      <c r="T34" s="36"/>
      <c r="U34" s="46"/>
      <c r="V34" s="46"/>
      <c r="W34" s="36"/>
      <c r="X34" s="46"/>
      <c r="Y34" s="128"/>
      <c r="AG34" s="131"/>
      <c r="AH34" s="41"/>
      <c r="AI34" s="141"/>
      <c r="AJ34" s="46" t="str">
        <f>IF(AI33="","",CONCATENATE(VLOOKUP(AI35,NP,8,FALSE)," pts - ",VLOOKUP(AI35,NP,11,FALSE)))</f>
        <v/>
      </c>
      <c r="AK34" s="46"/>
      <c r="AL34" s="36"/>
      <c r="AM34" s="46"/>
      <c r="AN34" s="46"/>
      <c r="AO34" s="36"/>
      <c r="AP34" s="46"/>
      <c r="AQ34" s="52">
        <v>12</v>
      </c>
      <c r="AR34" s="1"/>
      <c r="AS34" s="4"/>
      <c r="AT34" s="21"/>
      <c r="AU34" s="4"/>
      <c r="AV34" s="4"/>
      <c r="AW34" s="21"/>
      <c r="AX34" s="60"/>
      <c r="AY34" s="62"/>
      <c r="AZ34" s="46" t="str">
        <f>IF(AY32="","",CONCATENATE(IF(VLOOKUP(AQ32,NP,23,FALSE)="","",IF(VLOOKUP(AQ32,NP,12,FALSE)=1,VLOOKUP(AQ32,NP,23,FALSE),-VLOOKUP(AQ32,NP,23,FALSE))),IF(VLOOKUP(AQ32,NP,24,FALSE)="","",CONCATENATE(" / ",IF(VLOOKUP(AQ32,NP,12,FALSE)=1,VLOOKUP(AQ32,NP,24,FALSE),-VLOOKUP(AQ32,NP,24,FALSE)))),IF(VLOOKUP(AQ32,NP,25,FALSE)="","",CONCATENATE(" / ",IF(VLOOKUP(AQ32,NP,12,FALSE)=1,VLOOKUP(AQ32,NP,25,FALSE),-VLOOKUP(AQ32,NP,25,FALSE)))),IF(VLOOKUP(AQ32,NP,26,FALSE)="","",CONCATENATE(" / ",IF(VLOOKUP(AQ32,NP,12,FALSE)=1,VLOOKUP(AQ32,NP,26,FALSE),-VLOOKUP(AQ32,NP,26,FALSE)))),IF(VLOOKUP(AQ32,NP,27,FALSE)="","",CONCATENATE(" / ",IF(VLOOKUP(AQ32,NP,12,FALSE)=1,VLOOKUP(AQ32,NP,27,FALSE),-VLOOKUP(AQ32,NP,27,FALSE)))),IF(VLOOKUP(AQ32,NP,28)="","",CONCATENATE(" / ",IF(VLOOKUP(AQ32,NP,12)=1,VLOOKUP(AQ32,NP,28),-VLOOKUP(AQ32,NP,28)))),IF(VLOOKUP(AQ32,NP,29)="","",CONCATENATE(" / ",IF(VLOOKUP(AQ32,NP,12)=1,VLOOKUP(AQ32,NP,29),-VLOOKUP(AQ32,NP,29))))))</f>
        <v/>
      </c>
      <c r="BA34" s="46"/>
      <c r="BB34" s="36"/>
      <c r="BC34" s="46"/>
      <c r="BD34" s="46"/>
      <c r="BE34" s="36"/>
      <c r="BF34" s="46"/>
      <c r="BG34" s="47"/>
      <c r="BO34" s="47"/>
    </row>
    <row r="35" spans="1:75" ht="12" customHeight="1" x14ac:dyDescent="0.2">
      <c r="I35" s="128"/>
      <c r="Q35" s="128"/>
      <c r="Y35" s="128"/>
      <c r="Z35" s="43" t="str">
        <f>IF(AG35="","",IF(VLOOKUP(AI35,NP,12,FALSE)=0,CONCATENATE(VLOOKUP(AI35,NP,5,FALSE),"  ",VLOOKUP(AI35,NP,6,FALSE)),IF(VLOOKUP(AI35,NP,22,FALSE)=0,CONCATENATE(VLOOKUP(AI35,NP,15,FALSE),"  ",VLOOKUP(AI35,NP,16,FALSE)),"")))</f>
        <v/>
      </c>
      <c r="AA35" s="43"/>
      <c r="AB35" s="44"/>
      <c r="AC35" s="43"/>
      <c r="AD35" s="43"/>
      <c r="AE35" s="44"/>
      <c r="AF35" s="43"/>
      <c r="AG35" s="130"/>
      <c r="AH35" s="41"/>
      <c r="AI35" s="63">
        <v>3</v>
      </c>
      <c r="AJ35" s="54"/>
      <c r="AK35" s="54"/>
      <c r="AL35" s="55"/>
      <c r="AM35" s="56"/>
      <c r="AN35" s="56"/>
      <c r="AO35" s="57"/>
      <c r="AP35" s="58"/>
      <c r="AQ35" s="59"/>
      <c r="AR35" s="43" t="str">
        <f>IF(AQ35="","",CONCATENATE(VLOOKUP(AQ32,NP,15,FALSE),"  ",VLOOKUP(AQ32,NP,16,FALSE)))</f>
        <v/>
      </c>
      <c r="AS35" s="43"/>
      <c r="AT35" s="44"/>
      <c r="AU35" s="43"/>
      <c r="AV35" s="43"/>
      <c r="AW35" s="44"/>
      <c r="AX35" s="43"/>
      <c r="AY35" s="47"/>
      <c r="BG35" s="47"/>
      <c r="BO35" s="47"/>
    </row>
    <row r="36" spans="1:75" ht="12" customHeight="1" x14ac:dyDescent="0.2">
      <c r="I36" s="128"/>
      <c r="Q36" s="128"/>
      <c r="Z36" s="64" t="str">
        <f>IF(AG35="","",IF(VLOOKUP(AI35,NP,12,FALSE)=0,CONCATENATE(VLOOKUP(AI35,NP,8,FALSE)," pts - ",VLOOKUP(AI35,NP,11,FALSE)),IF(VLOOKUP(AI35,NP,22,FALSE)=0,CONCATENATE(VLOOKUP(AI35,NP,18,FALSE)," pts - ",VLOOKUP(AI35,NP,21,FALSE)),"")))</f>
        <v/>
      </c>
      <c r="AA36" s="64"/>
      <c r="AB36" s="65"/>
      <c r="AC36" s="64"/>
      <c r="AD36" s="64"/>
      <c r="AE36" s="65"/>
      <c r="AF36" s="64"/>
      <c r="AG36" s="129">
        <v>11</v>
      </c>
      <c r="AH36" s="41"/>
      <c r="AI36" s="3"/>
      <c r="AJ36" s="1"/>
      <c r="AK36" s="1"/>
      <c r="AL36" s="17"/>
      <c r="AM36" s="1"/>
      <c r="AN36" s="1"/>
      <c r="AO36" s="17"/>
      <c r="AP36" s="6"/>
      <c r="AQ36" s="61"/>
      <c r="AR36" s="64" t="str">
        <f>IF(AQ35="","",CONCATENATE(VLOOKUP(AQ32,NP,18,FALSE)," pts - ",VLOOKUP(AQ32,NP,21,FALSE)))</f>
        <v/>
      </c>
      <c r="AS36" s="64"/>
      <c r="AT36" s="65"/>
      <c r="AU36" s="64"/>
      <c r="AV36" s="64"/>
      <c r="AW36" s="65"/>
      <c r="AX36" s="64"/>
      <c r="BG36" s="47"/>
      <c r="BO36" s="47"/>
    </row>
    <row r="37" spans="1:75" ht="12" customHeight="1" x14ac:dyDescent="0.2">
      <c r="I37" s="128"/>
      <c r="Q37" s="128"/>
      <c r="AG37" s="128"/>
      <c r="AH37" s="145">
        <v>12</v>
      </c>
      <c r="AI37" s="42"/>
      <c r="AJ37" s="43" t="str">
        <f>IF(AI37="","",CONCATENATE(VLOOKUP(AI35,NP,15,FALSE),"  ",VLOOKUP(AI35,NP,16,FALSE)))</f>
        <v/>
      </c>
      <c r="AK37" s="2"/>
      <c r="AL37" s="18"/>
      <c r="AM37" s="2"/>
      <c r="AN37" s="2"/>
      <c r="AO37" s="18"/>
      <c r="AP37" s="66"/>
      <c r="AQ37" s="62"/>
      <c r="AR37" s="46" t="str">
        <f>IF(AQ35="","",CONCATENATE(IF(VLOOKUP(AI35,NP,23,FALSE)="","",IF(VLOOKUP(AI35,NP,12,FALSE)=1,VLOOKUP(AI35,NP,23,FALSE),-VLOOKUP(AI35,NP,23,FALSE))),IF(VLOOKUP(AI35,NP,24,FALSE)="","",CONCATENATE(" / ",IF(VLOOKUP(AI35,NP,12,FALSE)=1,VLOOKUP(AI35,NP,24,FALSE),-VLOOKUP(AI35,NP,24,FALSE)))),IF(VLOOKUP(AI35,NP,25,FALSE)="","",CONCATENATE(" / ",IF(VLOOKUP(AI35,NP,12,FALSE)=1,VLOOKUP(AI35,NP,25,FALSE),-VLOOKUP(AI35,NP,25,FALSE)))),IF(VLOOKUP(AI35,NP,26,FALSE)="","",CONCATENATE(" / ",IF(VLOOKUP(AI35,NP,12,FALSE)=1,VLOOKUP(AI35,NP,26,FALSE),-VLOOKUP(AI35,NP,26,FALSE)))),IF(VLOOKUP(AI35,NP,27,FALSE)="","",CONCATENATE(" / ",IF(VLOOKUP(AI35,NP,12,FALSE)=1,VLOOKUP(AI35,NP,27,FALSE),-VLOOKUP(AI35,NP,27,FALSE)))),IF(VLOOKUP(AI35,NP,28)="","",CONCATENATE(" / ",IF(VLOOKUP(AI35,NP,12)=1,VLOOKUP(AI35,NP,28),-VLOOKUP(AI35,NP,28)))),IF(VLOOKUP(AI35,NP,29)="","",CONCATENATE(" / ",IF(VLOOKUP(AI35,NP,12)=1,VLOOKUP(AI35,NP,29),-VLOOKUP(AI35,NP,29))))))</f>
        <v/>
      </c>
      <c r="AS37" s="46"/>
      <c r="AT37" s="36"/>
      <c r="AU37" s="46"/>
      <c r="AV37" s="46"/>
      <c r="AW37" s="36"/>
      <c r="AX37" s="46"/>
      <c r="BG37" s="47"/>
      <c r="BO37" s="47"/>
    </row>
    <row r="38" spans="1:75" ht="12" customHeight="1" x14ac:dyDescent="0.2">
      <c r="I38" s="128"/>
      <c r="J38" s="43" t="str">
        <f>IF(Q38="","",CONCATENATE(VLOOKUP(Q24,NP,15,FALSE),"  ",VLOOKUP(Q24,NP,16,FALSE)))</f>
        <v/>
      </c>
      <c r="K38" s="43"/>
      <c r="L38" s="44"/>
      <c r="M38" s="43"/>
      <c r="N38" s="43"/>
      <c r="O38" s="44"/>
      <c r="P38" s="43"/>
      <c r="Q38" s="130"/>
      <c r="R38" s="54"/>
      <c r="S38" s="54"/>
      <c r="T38" s="55"/>
      <c r="U38" s="56"/>
      <c r="V38" s="56"/>
      <c r="W38" s="57"/>
      <c r="X38" s="58"/>
      <c r="Y38" s="53">
        <v>22</v>
      </c>
      <c r="AH38" s="41"/>
      <c r="AI38" s="141"/>
      <c r="AJ38" s="46" t="str">
        <f>IF(AI37="","",CONCATENATE(VLOOKUP(AI35,NP,18,FALSE)," pts - ",VLOOKUP(AI35,NP,21,FALSE)))</f>
        <v/>
      </c>
      <c r="AK38" s="46"/>
      <c r="AL38" s="36"/>
      <c r="AM38" s="46"/>
      <c r="AN38" s="46"/>
      <c r="AO38" s="36"/>
      <c r="AP38" s="46"/>
      <c r="AQ38" s="6"/>
      <c r="AR38" s="67"/>
      <c r="AS38" s="67"/>
      <c r="AT38" s="20"/>
      <c r="AU38" s="7"/>
      <c r="AV38" s="7"/>
      <c r="AW38" s="20"/>
      <c r="AX38" s="67"/>
      <c r="AY38" s="68">
        <v>10</v>
      </c>
      <c r="AZ38" s="54"/>
      <c r="BA38" s="54"/>
      <c r="BB38" s="55"/>
      <c r="BC38" s="56"/>
      <c r="BD38" s="56"/>
      <c r="BE38" s="57"/>
      <c r="BF38" s="58"/>
      <c r="BG38" s="59"/>
      <c r="BH38" s="43"/>
      <c r="BI38" s="43"/>
      <c r="BJ38" s="44"/>
      <c r="BK38" s="43"/>
      <c r="BL38" s="43"/>
      <c r="BM38" s="44"/>
      <c r="BN38" s="43"/>
      <c r="BO38" s="47"/>
    </row>
    <row r="39" spans="1:75" ht="12" customHeight="1" x14ac:dyDescent="0.2">
      <c r="J39" s="64" t="str">
        <f>IF(Q38="","",CONCATENATE(VLOOKUP(Q24,NP,18,FALSE)," pts - ",VLOOKUP(Q24,NP,21,FALSE)))</f>
        <v/>
      </c>
      <c r="K39" s="64"/>
      <c r="L39" s="65"/>
      <c r="M39" s="64"/>
      <c r="N39" s="64"/>
      <c r="O39" s="65"/>
      <c r="P39" s="64"/>
      <c r="Q39" s="129">
        <v>14</v>
      </c>
      <c r="AH39" s="146">
        <v>13</v>
      </c>
      <c r="AI39" s="42"/>
      <c r="AJ39" s="43" t="str">
        <f>IF(AI39="","",CONCATENATE(VLOOKUP(AI41,NP,5,FALSE),"  ",VLOOKUP(AI41,NP,6,FALSE)))</f>
        <v/>
      </c>
      <c r="AK39" s="43"/>
      <c r="AL39" s="44"/>
      <c r="AM39" s="43"/>
      <c r="AN39" s="43"/>
      <c r="AO39" s="44"/>
      <c r="AP39" s="43"/>
      <c r="AQ39" s="3"/>
      <c r="AR39" s="4"/>
      <c r="AS39" s="4"/>
      <c r="AT39" s="21"/>
      <c r="AU39" s="4"/>
      <c r="AV39" s="4"/>
      <c r="AW39" s="21"/>
      <c r="AX39" s="60"/>
      <c r="BG39" s="52">
        <v>16</v>
      </c>
      <c r="BH39" s="64" t="str">
        <f>IF(BG38="","",CONCATENATE(VLOOKUP(BG26,NP,18,FALSE)," pts - ",VLOOKUP(BG26,NP,21,FALSE)))</f>
        <v/>
      </c>
      <c r="BI39" s="64"/>
      <c r="BJ39" s="65"/>
      <c r="BK39" s="64"/>
      <c r="BL39" s="64"/>
      <c r="BM39" s="65"/>
      <c r="BN39" s="64"/>
    </row>
    <row r="40" spans="1:75" ht="12" customHeight="1" x14ac:dyDescent="0.2">
      <c r="J40" s="46" t="str">
        <f>IF(Q38="","",CONCATENATE(IF(VLOOKUP(Y38,NP,23,FALSE)="","",IF(VLOOKUP(Y38,NP,12,FALSE)=1,VLOOKUP(Y38,NP,23,FALSE),-VLOOKUP(Y38,NP,23,FALSE))),IF(VLOOKUP(Y38,NP,24,FALSE)="","",CONCATENATE(" / ",IF(VLOOKUP(Y38,NP,12,FALSE)=1,VLOOKUP(Y38,NP,24,FALSE),-VLOOKUP(Y38,NP,24,FALSE)))),IF(VLOOKUP(Y38,NP,25,FALSE)="","",CONCATENATE(" / ",IF(VLOOKUP(Y38,NP,12,FALSE)=1,VLOOKUP(Y38,NP,25,FALSE),-VLOOKUP(Y38,NP,25,FALSE)))),IF(VLOOKUP(Y38,NP,26,FALSE)="","",CONCATENATE(" / ",IF(VLOOKUP(Y38,NP,12,FALSE)=1,VLOOKUP(Y38,NP,26,FALSE),-VLOOKUP(Y38,NP,26,FALSE)))),IF(VLOOKUP(Y38,NP,27,FALSE)="","",CONCATENATE(" / ",IF(VLOOKUP(Y38,NP,12,FALSE)=1,VLOOKUP(Y38,NP,27,FALSE),-VLOOKUP(Y38,NP,27,FALSE)))),IF(VLOOKUP(Y38,NP,28)="","",CONCATENATE(" / ",IF(VLOOKUP(Y38,NP,12)=1,VLOOKUP(Y38,NP,28),-VLOOKUP(Y38,NP,28)))),IF(VLOOKUP(Y38,NP,29)="","",CONCATENATE(" / ",IF(VLOOKUP(Y38,NP,12)=1,VLOOKUP(Y38,NP,29),-VLOOKUP(Y38,NP,29))))))</f>
        <v/>
      </c>
      <c r="K40" s="46"/>
      <c r="L40" s="36"/>
      <c r="M40" s="46"/>
      <c r="N40" s="46"/>
      <c r="O40" s="36"/>
      <c r="P40" s="46"/>
      <c r="Q40" s="128"/>
      <c r="AG40" s="129">
        <v>14</v>
      </c>
      <c r="AH40" s="41"/>
      <c r="AI40" s="141"/>
      <c r="AJ40" s="46" t="str">
        <f>IF(AI39="","",CONCATENATE(VLOOKUP(AI41,NP,8,FALSE)," pts - ",VLOOKUP(AI41,NP,11,FALSE)))</f>
        <v/>
      </c>
      <c r="AK40" s="46"/>
      <c r="AL40" s="36"/>
      <c r="AM40" s="46"/>
      <c r="AN40" s="46"/>
      <c r="AO40" s="36"/>
      <c r="AP40" s="46"/>
      <c r="AQ40" s="52">
        <v>13</v>
      </c>
      <c r="AR40" s="1"/>
      <c r="AS40" s="4"/>
      <c r="AT40" s="21"/>
      <c r="AU40" s="4"/>
      <c r="AV40" s="4"/>
      <c r="AW40" s="21"/>
      <c r="AX40" s="60"/>
      <c r="BG40" s="62"/>
      <c r="BH40" s="46" t="str">
        <f>IF(BG38="","",CONCATENATE(IF(VLOOKUP(AY38,NP,23,FALSE)="","",IF(VLOOKUP(AY38,NP,12,FALSE)=1,VLOOKUP(AY38,NP,23,FALSE),-VLOOKUP(AY38,NP,23,FALSE))),IF(VLOOKUP(AY38,NP,24,FALSE)="","",CONCATENATE(" / ",IF(VLOOKUP(AY38,NP,12,FALSE)=1,VLOOKUP(AY38,NP,24,FALSE),-VLOOKUP(AY38,NP,24,FALSE)))),IF(VLOOKUP(AY38,NP,25,FALSE)="","",CONCATENATE(" / ",IF(VLOOKUP(AY38,NP,12,FALSE)=1,VLOOKUP(AY38,NP,25,FALSE),-VLOOKUP(AY38,NP,25,FALSE)))),IF(VLOOKUP(AY38,NP,26,FALSE)="","",CONCATENATE(" / ",IF(VLOOKUP(AY38,NP,12,FALSE)=1,VLOOKUP(AY38,NP,26,FALSE),-VLOOKUP(AY38,NP,26,FALSE)))),IF(VLOOKUP(AY38,NP,27,FALSE)="","",CONCATENATE(" / ",IF(VLOOKUP(AY38,NP,12,FALSE)=1,VLOOKUP(AY38,NP,27,FALSE),-VLOOKUP(AY38,NP,27,FALSE)))),IF(VLOOKUP(AY38,NP,28)="","",CONCATENATE(" / ",IF(VLOOKUP(AY38,NP,12)=1,VLOOKUP(AY38,NP,28),-VLOOKUP(AY38,NP,28)))),IF(VLOOKUP(AY38,NP,29)="","",CONCATENATE(" / ",IF(VLOOKUP(AY38,NP,12)=1,VLOOKUP(AY38,NP,29),-VLOOKUP(AY38,NP,29))))))</f>
        <v/>
      </c>
      <c r="BI40" s="46"/>
      <c r="BJ40" s="36"/>
      <c r="BK40" s="46"/>
      <c r="BL40" s="46"/>
      <c r="BM40" s="36"/>
      <c r="BN40" s="46"/>
    </row>
    <row r="41" spans="1:75" ht="12" customHeight="1" x14ac:dyDescent="0.25">
      <c r="A41" s="34" t="s">
        <v>17</v>
      </c>
      <c r="B41" s="43" t="str">
        <f>IF(I41="","",IF(VLOOKUP(Q24,NP,12,FALSE)=0,CONCATENATE(VLOOKUP(Q24,NP,5,FALSE),"  ",VLOOKUP(Q24,NP,6,FALSE)),IF(VLOOKUP(Q24,NP,22,FALSE)=0,CONCATENATE(VLOOKUP(Q24,NP,15,FALSE),"  ",VLOOKUP(Q24,NP,16,FALSE)),"")))</f>
        <v/>
      </c>
      <c r="C41" s="43"/>
      <c r="D41" s="43"/>
      <c r="E41" s="43"/>
      <c r="F41" s="43"/>
      <c r="G41" s="43"/>
      <c r="H41" s="43"/>
      <c r="I41" s="42"/>
      <c r="J41" s="101"/>
      <c r="K41" s="101"/>
      <c r="L41" s="102"/>
      <c r="M41" s="101"/>
      <c r="N41" s="101"/>
      <c r="O41" s="102"/>
      <c r="P41" s="135"/>
      <c r="Q41" s="128"/>
      <c r="Z41" s="43" t="str">
        <f>IF(AG41="","",IF(VLOOKUP(AI41,NP,12,FALSE)=0,CONCATENATE(VLOOKUP(AI41,NP,5,FALSE),"  ",VLOOKUP(AI41,NP,6,FALSE)),IF(VLOOKUP(AI41,NP,22,FALSE)=0,CONCATENATE(VLOOKUP(AI41,NP,15,FALSE),"  ",VLOOKUP(AI41,NP,16,FALSE)),"")))</f>
        <v/>
      </c>
      <c r="AA41" s="43"/>
      <c r="AB41" s="44"/>
      <c r="AC41" s="43"/>
      <c r="AD41" s="43"/>
      <c r="AE41" s="44"/>
      <c r="AF41" s="43"/>
      <c r="AG41" s="130"/>
      <c r="AH41" s="41"/>
      <c r="AI41" s="63">
        <v>4</v>
      </c>
      <c r="AJ41" s="54"/>
      <c r="AK41" s="54"/>
      <c r="AL41" s="55"/>
      <c r="AM41" s="56"/>
      <c r="AN41" s="56"/>
      <c r="AO41" s="57"/>
      <c r="AP41" s="58"/>
      <c r="AQ41" s="59"/>
      <c r="AR41" s="43" t="str">
        <f>IF(AQ41="","",CONCATENATE(VLOOKUP(AQ44,NP,5,FALSE),"  ",VLOOKUP(AQ44,NP,6,FALSE)))</f>
        <v/>
      </c>
      <c r="AS41" s="43"/>
      <c r="AT41" s="44"/>
      <c r="AU41" s="43"/>
      <c r="AV41" s="43"/>
      <c r="AW41" s="44"/>
      <c r="AX41" s="43"/>
      <c r="BG41" s="62"/>
      <c r="BH41" s="71"/>
      <c r="BI41" s="72"/>
      <c r="BJ41" s="73"/>
      <c r="BK41" s="72"/>
      <c r="BL41" s="72"/>
      <c r="BM41" s="73"/>
      <c r="BN41" s="74"/>
      <c r="BO41" s="42"/>
      <c r="BP41" s="43" t="str">
        <f>IF(BO41="","",IF(VLOOKUP(BG26,NP,12,FALSE)=0,CONCATENATE(VLOOKUP(BG26,NP,5,FALSE),"  ",VLOOKUP(BG26,NP,6,FALSE)),IF(VLOOKUP(BG26,NP,22,FALSE)=0,CONCATENATE(VLOOKUP(BG26,NP,15,FALSE),"  ",VLOOKUP(BG26,NP,16,FALSE)),"")))</f>
        <v/>
      </c>
      <c r="BQ41" s="43"/>
      <c r="BR41" s="43"/>
      <c r="BS41" s="43"/>
      <c r="BT41" s="43"/>
      <c r="BU41" s="43"/>
      <c r="BV41" s="43"/>
      <c r="BW41" s="34" t="s">
        <v>15</v>
      </c>
    </row>
    <row r="42" spans="1:75" ht="12" customHeight="1" x14ac:dyDescent="0.2">
      <c r="B42" s="46" t="str">
        <f>IF(I41="","",IF(VLOOKUP(Q24,NP,12,FALSE)=0,CONCATENATE(VLOOKUP(Q24,NP,8,FALSE)," pts - ",VLOOKUP(Q24,NP,11,FALSE)),IF(VLOOKUP(Q24,NP,22,FALSE)=0,CONCATENATE(VLOOKUP(Q24,NP,18,FALSE)," pts - ",VLOOKUP(Q24,NP,21,FALSE)),"")))</f>
        <v/>
      </c>
      <c r="C42" s="46"/>
      <c r="D42" s="46"/>
      <c r="E42" s="46"/>
      <c r="F42" s="46"/>
      <c r="G42" s="46"/>
      <c r="H42" s="46"/>
      <c r="L42" s="33"/>
      <c r="M42" s="40"/>
      <c r="Q42" s="128"/>
      <c r="Y42" s="128"/>
      <c r="Z42" s="64" t="str">
        <f>IF(AG41="","",IF(VLOOKUP(AI41,NP,12,FALSE)=0,CONCATENATE(VLOOKUP(AI41,NP,8,FALSE)," pts - ",VLOOKUP(AI41,NP,11,FALSE)),IF(VLOOKUP(AI41,NP,22,FALSE)=0,CONCATENATE(VLOOKUP(AI41,NP,18,FALSE)," pts - ",VLOOKUP(AI41,NP,21,FALSE)),"")))</f>
        <v/>
      </c>
      <c r="AA42" s="64"/>
      <c r="AB42" s="65"/>
      <c r="AC42" s="64"/>
      <c r="AD42" s="64"/>
      <c r="AE42" s="65"/>
      <c r="AF42" s="64"/>
      <c r="AG42" s="132"/>
      <c r="AH42" s="41"/>
      <c r="AI42" s="3"/>
      <c r="AJ42" s="1"/>
      <c r="AK42" s="1"/>
      <c r="AL42" s="17"/>
      <c r="AM42" s="1"/>
      <c r="AN42" s="1"/>
      <c r="AO42" s="17"/>
      <c r="AP42" s="6"/>
      <c r="AQ42" s="61"/>
      <c r="AR42" s="46" t="str">
        <f>IF(AQ41="","",CONCATENATE(VLOOKUP(AQ44,NP,8,FALSE)," pts - ",VLOOKUP(AQ44,NP,11,FALSE)))</f>
        <v/>
      </c>
      <c r="AS42" s="46"/>
      <c r="AT42" s="36"/>
      <c r="AU42" s="46"/>
      <c r="AV42" s="46"/>
      <c r="AW42" s="36"/>
      <c r="AX42" s="46"/>
      <c r="AY42" s="47"/>
      <c r="BG42" s="47"/>
      <c r="BO42" s="40"/>
      <c r="BP42" s="46" t="str">
        <f>IF(BO41="","",IF(VLOOKUP(BG26,NP,12,FALSE)=0,CONCATENATE(VLOOKUP(BG26,NP,8,FALSE)," pts - ",VLOOKUP(BG26,NP,11,FALSE)),IF(VLOOKUP(BG26,NP,22,FALSE)=0,CONCATENATE(VLOOKUP(BG26,NP,18,FALSE)," pts - ",VLOOKUP(BG26,NP,21,FALSE)),"")))</f>
        <v/>
      </c>
      <c r="BQ42" s="46"/>
      <c r="BR42" s="46"/>
      <c r="BS42" s="46"/>
      <c r="BT42" s="46"/>
      <c r="BU42" s="46"/>
      <c r="BV42" s="46"/>
    </row>
    <row r="43" spans="1:75" ht="12" customHeight="1" x14ac:dyDescent="0.2">
      <c r="Q43" s="128"/>
      <c r="Y43" s="128"/>
      <c r="AG43" s="128"/>
      <c r="AH43" s="149">
        <v>14</v>
      </c>
      <c r="AI43" s="42"/>
      <c r="AJ43" s="43" t="str">
        <f>IF(AI43="","",CONCATENATE(VLOOKUP(AI41,NP,15,FALSE),"  ",VLOOKUP(AI41,NP,16,FALSE)))</f>
        <v/>
      </c>
      <c r="AK43" s="2"/>
      <c r="AL43" s="18"/>
      <c r="AM43" s="2"/>
      <c r="AN43" s="2"/>
      <c r="AO43" s="18"/>
      <c r="AP43" s="66"/>
      <c r="AQ43" s="62"/>
      <c r="AR43" s="46" t="str">
        <f>IF(AQ41="","",CONCATENATE(IF(VLOOKUP(AI41,NP,23,FALSE)="","",IF(VLOOKUP(AI41,NP,12,FALSE)=1,VLOOKUP(AI41,NP,23,FALSE),-VLOOKUP(AI41,NP,23,FALSE))),IF(VLOOKUP(AI41,NP,24,FALSE)="","",CONCATENATE(" / ",IF(VLOOKUP(AI41,NP,12,FALSE)=1,VLOOKUP(AI41,NP,24,FALSE),-VLOOKUP(AI41,NP,24,FALSE)))),IF(VLOOKUP(AI41,NP,25,FALSE)="","",CONCATENATE(" / ",IF(VLOOKUP(AI41,NP,12,FALSE)=1,VLOOKUP(AI41,NP,25,FALSE),-VLOOKUP(AI41,NP,25,FALSE)))),IF(VLOOKUP(AI41,NP,26,FALSE)="","",CONCATENATE(" / ",IF(VLOOKUP(AI41,NP,12,FALSE)=1,VLOOKUP(AI41,NP,26,FALSE),-VLOOKUP(AI41,NP,26,FALSE)))),IF(VLOOKUP(AI41,NP,27,FALSE)="","",CONCATENATE(" / ",IF(VLOOKUP(AI41,NP,12,FALSE)=1,VLOOKUP(AI41,NP,27,FALSE),-VLOOKUP(AI41,NP,27,FALSE)))),IF(VLOOKUP(AI41,NP,28)="","",CONCATENATE(" / ",IF(VLOOKUP(AI41,NP,12)=1,VLOOKUP(AI41,NP,28),-VLOOKUP(AI41,NP,28)))),IF(VLOOKUP(AI41,NP,29)="","",CONCATENATE(" / ",IF(VLOOKUP(AI41,NP,12)=1,VLOOKUP(AI41,NP,29),-VLOOKUP(AI41,NP,29))))))</f>
        <v/>
      </c>
      <c r="AS43" s="46"/>
      <c r="AT43" s="36"/>
      <c r="AU43" s="46"/>
      <c r="AV43" s="46"/>
      <c r="AW43" s="36"/>
      <c r="AX43" s="46"/>
      <c r="AY43" s="47"/>
      <c r="AZ43" s="38"/>
      <c r="BA43" s="38"/>
      <c r="BB43" s="39"/>
      <c r="BC43" s="38"/>
      <c r="BD43" s="38"/>
      <c r="BE43" s="39"/>
      <c r="BG43" s="47"/>
    </row>
    <row r="44" spans="1:75" ht="12" customHeight="1" x14ac:dyDescent="0.2">
      <c r="Q44" s="128"/>
      <c r="R44" s="43" t="str">
        <f>IF(Y44="","",CONCATENATE(VLOOKUP(Y38,NP,15,FALSE),"  ",VLOOKUP(Y38,NP,16,FALSE)))</f>
        <v/>
      </c>
      <c r="S44" s="43"/>
      <c r="T44" s="44"/>
      <c r="U44" s="43"/>
      <c r="V44" s="43"/>
      <c r="W44" s="44"/>
      <c r="X44" s="43"/>
      <c r="Y44" s="130"/>
      <c r="Z44" s="54"/>
      <c r="AA44" s="54"/>
      <c r="AB44" s="55"/>
      <c r="AC44" s="56"/>
      <c r="AD44" s="56"/>
      <c r="AE44" s="57"/>
      <c r="AF44" s="58"/>
      <c r="AG44" s="122">
        <v>20</v>
      </c>
      <c r="AH44" s="41"/>
      <c r="AI44" s="141"/>
      <c r="AJ44" s="64" t="str">
        <f>IF(AI43="","",CONCATENATE(VLOOKUP(AI41,NP,18,FALSE)," pts - ",VLOOKUP(AI41,NP,21,FALSE)))</f>
        <v/>
      </c>
      <c r="AK44" s="64"/>
      <c r="AL44" s="65"/>
      <c r="AM44" s="64"/>
      <c r="AN44" s="64"/>
      <c r="AO44" s="65"/>
      <c r="AP44" s="64"/>
      <c r="AQ44" s="53">
        <v>8</v>
      </c>
      <c r="AR44" s="54"/>
      <c r="AS44" s="54"/>
      <c r="AT44" s="55"/>
      <c r="AU44" s="56"/>
      <c r="AV44" s="56"/>
      <c r="AW44" s="57"/>
      <c r="AX44" s="58"/>
      <c r="AY44" s="59"/>
      <c r="AZ44" s="43" t="str">
        <f>IF(AY44="","",CONCATENATE(VLOOKUP(AY38,NP,15,FALSE),"  ",VLOOKUP(AY38,NP,16,FALSE)))</f>
        <v/>
      </c>
      <c r="BA44" s="43"/>
      <c r="BB44" s="44"/>
      <c r="BC44" s="43"/>
      <c r="BD44" s="43"/>
      <c r="BE44" s="44"/>
      <c r="BF44" s="43"/>
      <c r="BG44" s="47"/>
    </row>
    <row r="45" spans="1:75" ht="12" customHeight="1" x14ac:dyDescent="0.2">
      <c r="R45" s="64" t="str">
        <f>IF(Y44="","",CONCATENATE(VLOOKUP(Y38,NP,18,FALSE)," pts - ",VLOOKUP(Y38,NP,21,FALSE)))</f>
        <v/>
      </c>
      <c r="S45" s="64"/>
      <c r="T45" s="65"/>
      <c r="U45" s="64"/>
      <c r="V45" s="64"/>
      <c r="W45" s="65"/>
      <c r="X45" s="46"/>
      <c r="Y45" s="129">
        <v>14</v>
      </c>
      <c r="AH45" s="41"/>
      <c r="AI45" s="48"/>
      <c r="AJ45" s="49"/>
      <c r="AK45" s="49"/>
      <c r="AL45" s="50"/>
      <c r="AM45" s="49"/>
      <c r="AN45" s="49"/>
      <c r="AO45" s="50"/>
      <c r="AP45" s="40"/>
      <c r="AQ45" s="48"/>
      <c r="AR45" s="40"/>
      <c r="AS45" s="40"/>
      <c r="AT45" s="45"/>
      <c r="AU45" s="40"/>
      <c r="AV45" s="40"/>
      <c r="AW45" s="45"/>
      <c r="AY45" s="133">
        <v>16</v>
      </c>
      <c r="AZ45" s="64" t="str">
        <f>IF(AY44="","",CONCATENATE(VLOOKUP(AY38,NP,18,FALSE)," pts - ",VLOOKUP(AY38,NP,21,FALSE)))</f>
        <v/>
      </c>
      <c r="BA45" s="64"/>
      <c r="BB45" s="65"/>
      <c r="BC45" s="64"/>
      <c r="BD45" s="64"/>
      <c r="BE45" s="65"/>
      <c r="BF45" s="64"/>
      <c r="BG45" s="48"/>
      <c r="BH45" s="40"/>
      <c r="BI45" s="40"/>
      <c r="BJ45" s="45"/>
      <c r="BK45" s="40"/>
      <c r="BL45" s="40"/>
      <c r="BM45" s="45"/>
      <c r="BN45" s="40"/>
    </row>
    <row r="46" spans="1:75" ht="12" customHeight="1" x14ac:dyDescent="0.2">
      <c r="R46" s="46" t="str">
        <f>IF(Y44="","",CONCATENATE(IF(VLOOKUP(AG44,NP,23,FALSE)="","",IF(VLOOKUP(AG44,NP,12,FALSE)=1,VLOOKUP(AG44,NP,23,FALSE),-VLOOKUP(AG44,NP,23,FALSE))),IF(VLOOKUP(AG44,NP,24,FALSE)="","",CONCATENATE(" / ",IF(VLOOKUP(AG44,NP,12,FALSE)=1,VLOOKUP(AG44,NP,24,FALSE),-VLOOKUP(AG44,NP,24,FALSE)))),IF(VLOOKUP(AG44,NP,25,FALSE)="","",CONCATENATE(" / ",IF(VLOOKUP(AG44,NP,12,FALSE)=1,VLOOKUP(AG44,NP,25,FALSE),-VLOOKUP(AG44,NP,25,FALSE)))),IF(VLOOKUP(AG44,NP,26,FALSE)="","",CONCATENATE(" / ",IF(VLOOKUP(AG44,NP,12,FALSE)=1,VLOOKUP(AG44,NP,26,FALSE),-VLOOKUP(AG44,NP,26,FALSE)))),IF(VLOOKUP(AG44,NP,27,FALSE)="","",CONCATENATE(" / ",IF(VLOOKUP(AG44,NP,12,FALSE)=1,VLOOKUP(AG44,NP,27,FALSE),-VLOOKUP(AG44,NP,27,FALSE)))),IF(VLOOKUP(AG44,NP,28)="","",CONCATENATE(" / ",IF(VLOOKUP(AG44,NP,12)=1,VLOOKUP(AG44,NP,28),-VLOOKUP(AG44,NP,28)))),IF(VLOOKUP(AG44,NP,29)="","",CONCATENATE(" / ",IF(VLOOKUP(AG44,NP,12)=1,VLOOKUP(AG44,NP,29),-VLOOKUP(AG44,NP,29))))))</f>
        <v/>
      </c>
      <c r="S46" s="46"/>
      <c r="T46" s="36"/>
      <c r="U46" s="46"/>
      <c r="V46" s="46"/>
      <c r="W46" s="36"/>
      <c r="X46" s="46"/>
      <c r="Y46" s="128"/>
      <c r="AH46" s="41"/>
      <c r="AI46" s="48"/>
      <c r="AJ46" s="49"/>
      <c r="AK46" s="38"/>
      <c r="AL46" s="39"/>
      <c r="AM46" s="38"/>
      <c r="AN46" s="38"/>
      <c r="AO46" s="39"/>
      <c r="AQ46" s="48"/>
      <c r="AR46" s="40"/>
      <c r="AS46" s="40"/>
      <c r="AT46" s="45"/>
      <c r="AU46" s="40"/>
      <c r="AV46" s="40"/>
      <c r="AW46" s="45"/>
      <c r="AY46" s="62"/>
      <c r="AZ46" s="46" t="str">
        <f>IF(AY44="","",CONCATENATE(IF(VLOOKUP(AQ44,NP,23,FALSE)="","",IF(VLOOKUP(AQ44,NP,12,FALSE)=1,VLOOKUP(AQ44,NP,23,FALSE),-VLOOKUP(AQ44,NP,23,FALSE))),IF(VLOOKUP(AQ44,NP,24,FALSE)="","",CONCATENATE(" / ",IF(VLOOKUP(AQ44,NP,12,FALSE)=1,VLOOKUP(AQ44,NP,24,FALSE),-VLOOKUP(AQ44,NP,24,FALSE)))),IF(VLOOKUP(AQ44,NP,25,FALSE)="","",CONCATENATE(" / ",IF(VLOOKUP(AQ44,NP,12,FALSE)=1,VLOOKUP(AQ44,NP,25,FALSE),-VLOOKUP(AQ44,NP,25,FALSE)))),IF(VLOOKUP(AQ44,NP,26,FALSE)="","",CONCATENATE(" / ",IF(VLOOKUP(AQ44,NP,12,FALSE)=1,VLOOKUP(AQ44,NP,26,FALSE),-VLOOKUP(AQ44,NP,26,FALSE)))),IF(VLOOKUP(AQ44,NP,27,FALSE)="","",CONCATENATE(" / ",IF(VLOOKUP(AQ44,NP,12,FALSE)=1,VLOOKUP(AQ44,NP,27,FALSE),-VLOOKUP(AQ44,NP,27,FALSE)))),IF(VLOOKUP(AQ44,NP,28)="","",CONCATENATE(" / ",IF(VLOOKUP(AQ44,NP,12)=1,VLOOKUP(AQ44,NP,28),-VLOOKUP(AQ44,NP,28)))),IF(VLOOKUP(AQ44,NP,29)="","",CONCATENATE(" / ",IF(VLOOKUP(AQ44,NP,12)=1,VLOOKUP(AQ44,NP,29),-VLOOKUP(AQ44,NP,29))))))</f>
        <v/>
      </c>
      <c r="BA46" s="46"/>
      <c r="BB46" s="36"/>
      <c r="BC46" s="46"/>
      <c r="BD46" s="46"/>
      <c r="BE46" s="36"/>
      <c r="BF46" s="46"/>
    </row>
    <row r="47" spans="1:75" ht="12" customHeight="1" x14ac:dyDescent="0.2">
      <c r="J47" s="75"/>
      <c r="K47" s="76"/>
      <c r="L47" s="76"/>
      <c r="M47" s="76"/>
      <c r="N47" s="76"/>
      <c r="O47" s="76"/>
      <c r="P47" s="76"/>
      <c r="Q47" s="77"/>
      <c r="X47" s="136"/>
      <c r="Y47" s="128"/>
      <c r="Z47" s="43" t="str">
        <f>IF(AG47="","",CONCATENATE(VLOOKUP(AG44,NP,15,FALSE),"  ",VLOOKUP(AG44,NP,16,FALSE)))</f>
        <v/>
      </c>
      <c r="AA47" s="2"/>
      <c r="AB47" s="18"/>
      <c r="AC47" s="2"/>
      <c r="AD47" s="2"/>
      <c r="AE47" s="18"/>
      <c r="AF47" s="66"/>
      <c r="AG47" s="42"/>
      <c r="AH47" s="147">
        <v>15</v>
      </c>
      <c r="AI47" s="48"/>
      <c r="AJ47" s="49"/>
      <c r="AK47" s="29"/>
      <c r="AM47" s="29"/>
      <c r="AN47" s="29"/>
      <c r="AP47" s="143">
        <v>16</v>
      </c>
      <c r="AQ47" s="42"/>
      <c r="AR47" s="43" t="str">
        <f>IF(AQ47="","",CONCATENATE(VLOOKUP(AQ44,NP,15,FALSE),"  ",VLOOKUP(AQ44,NP,16,FALSE)))</f>
        <v/>
      </c>
      <c r="AS47" s="43"/>
      <c r="AT47" s="44"/>
      <c r="AU47" s="43"/>
      <c r="AV47" s="43"/>
      <c r="AW47" s="44"/>
      <c r="AX47" s="70"/>
      <c r="AY47" s="47"/>
      <c r="AZ47" s="69"/>
      <c r="BG47" s="75"/>
      <c r="BH47" s="76"/>
      <c r="BI47" s="76"/>
      <c r="BJ47" s="76"/>
      <c r="BK47" s="76"/>
      <c r="BL47" s="76"/>
      <c r="BM47" s="76"/>
      <c r="BN47" s="77"/>
      <c r="BP47" s="41"/>
      <c r="BQ47" s="41"/>
      <c r="BR47" s="41"/>
      <c r="BS47" s="41"/>
      <c r="BT47" s="41"/>
      <c r="BU47" s="41"/>
      <c r="BW47" s="37"/>
    </row>
    <row r="48" spans="1:75" ht="12" customHeight="1" x14ac:dyDescent="0.25">
      <c r="J48" s="95"/>
      <c r="K48" s="95"/>
      <c r="L48" s="95"/>
      <c r="M48" s="95"/>
      <c r="N48" s="95"/>
      <c r="O48" s="95"/>
      <c r="P48" s="95"/>
      <c r="Q48" s="95"/>
      <c r="X48" s="136"/>
      <c r="Z48" s="64" t="str">
        <f>IF(AG47="","",CONCATENATE(VLOOKUP(AG44,NP,18,FALSE)," pts - ",VLOOKUP(AG44,NP,21,FALSE)))</f>
        <v/>
      </c>
      <c r="AA48" s="64"/>
      <c r="AB48" s="65"/>
      <c r="AC48" s="64"/>
      <c r="AD48" s="64"/>
      <c r="AE48" s="65"/>
      <c r="AF48" s="64"/>
      <c r="AG48" s="141"/>
      <c r="AH48" s="41"/>
      <c r="AI48" s="48"/>
      <c r="AJ48" s="49"/>
      <c r="AK48" s="40"/>
      <c r="AL48" s="45"/>
      <c r="AM48" s="40"/>
      <c r="AN48" s="40"/>
      <c r="AO48" s="45"/>
      <c r="AQ48" s="141" t="e">
        <f>IF(OR(AQ47="",VLOOKUP(AQ44,NP,20,FALSE)=0),"",IF(LEN(VLOOKUP(AQ44,NP,20,FALSE))=7,VLOOKUP(AQ44,NP,20,FALSE),VLOOKUP(AQ44,NP,20,FALSE)))</f>
        <v>#REF!</v>
      </c>
      <c r="AR48" s="46" t="str">
        <f>IF(AQ47="","",CONCATENATE(VLOOKUP(AQ44,NP,18,FALSE)," pts - ",VLOOKUP(AQ44,NP,21,FALSE)))</f>
        <v/>
      </c>
      <c r="AS48" s="46"/>
      <c r="AT48" s="36"/>
      <c r="AU48" s="46"/>
      <c r="AV48" s="46"/>
      <c r="AW48" s="36"/>
      <c r="AX48" s="46"/>
      <c r="AZ48" s="78"/>
      <c r="BA48" s="40"/>
      <c r="BB48" s="45"/>
      <c r="BC48" s="40"/>
      <c r="BD48" s="40"/>
      <c r="BE48" s="45"/>
      <c r="BF48" s="40"/>
      <c r="BO48" s="48"/>
      <c r="BP48" s="33"/>
      <c r="BQ48" s="33"/>
      <c r="BR48" s="33"/>
      <c r="BS48" s="33"/>
      <c r="BT48" s="33"/>
      <c r="BU48" s="33"/>
      <c r="BV48" s="40"/>
      <c r="BW48" s="79"/>
    </row>
    <row r="49" spans="1:80" ht="12" customHeight="1" x14ac:dyDescent="0.2">
      <c r="J49" s="36" t="s">
        <v>31</v>
      </c>
      <c r="K49" s="36"/>
      <c r="L49" s="36"/>
      <c r="M49" s="36"/>
      <c r="N49" s="36"/>
      <c r="O49" s="36"/>
      <c r="P49" s="36"/>
      <c r="Q49" s="36"/>
      <c r="X49" s="136"/>
      <c r="AF49" s="136"/>
      <c r="AI49" s="48"/>
      <c r="AJ49" s="49"/>
      <c r="AK49" s="49"/>
      <c r="AL49" s="50"/>
      <c r="AM49" s="49"/>
      <c r="AN49" s="49"/>
      <c r="AO49" s="50"/>
      <c r="AP49" s="40"/>
      <c r="AR49" s="69"/>
      <c r="AZ49" s="78"/>
      <c r="BA49" s="40"/>
      <c r="BB49" s="45"/>
      <c r="BC49" s="40"/>
      <c r="BD49" s="40"/>
      <c r="BE49" s="45"/>
      <c r="BF49" s="40"/>
      <c r="BG49" s="36" t="s">
        <v>4</v>
      </c>
      <c r="BH49" s="36"/>
      <c r="BI49" s="36"/>
      <c r="BJ49" s="36"/>
      <c r="BK49" s="36"/>
      <c r="BL49" s="36"/>
      <c r="BM49" s="36"/>
      <c r="BN49" s="36"/>
      <c r="BO49" s="48"/>
      <c r="BP49" s="40"/>
      <c r="BQ49" s="40"/>
      <c r="BR49" s="40"/>
      <c r="BS49" s="40"/>
      <c r="BT49" s="40"/>
      <c r="BU49" s="40"/>
      <c r="BV49" s="40"/>
      <c r="BW49" s="79"/>
      <c r="CB49" s="150"/>
    </row>
    <row r="50" spans="1:80" ht="15.75" customHeight="1" x14ac:dyDescent="0.2">
      <c r="X50" s="136"/>
      <c r="AF50" s="136"/>
      <c r="AI50" s="48"/>
      <c r="AJ50" s="49"/>
      <c r="AK50" s="38"/>
      <c r="AL50" s="39"/>
      <c r="AM50" s="38"/>
      <c r="AN50" s="38"/>
      <c r="AO50" s="39"/>
      <c r="AR50" s="69"/>
      <c r="AY50" s="48"/>
      <c r="AZ50" s="80"/>
      <c r="BA50" s="38"/>
      <c r="BB50" s="39"/>
      <c r="BC50" s="38"/>
      <c r="BD50" s="38"/>
      <c r="BE50" s="39"/>
      <c r="BF50" s="40"/>
      <c r="BG50" s="48"/>
      <c r="BH50" s="40"/>
      <c r="BI50" s="40"/>
      <c r="BJ50" s="45"/>
      <c r="BK50" s="40"/>
      <c r="BL50" s="40"/>
      <c r="BM50" s="45"/>
      <c r="BN50" s="40"/>
      <c r="BO50" s="40"/>
      <c r="BP50" s="40"/>
      <c r="BQ50" s="40"/>
      <c r="BR50" s="40"/>
      <c r="BS50" s="40"/>
      <c r="BT50" s="40"/>
      <c r="BU50" s="40"/>
      <c r="BV50" s="40"/>
      <c r="BW50" s="79"/>
      <c r="CB50" s="150"/>
    </row>
    <row r="51" spans="1:80" ht="15.75" customHeight="1" x14ac:dyDescent="0.25">
      <c r="J51" s="43" t="str">
        <f>IF(Q51="","",IF(VLOOKUP(Y14,NP,12,FALSE)=0,CONCATENATE(VLOOKUP(Y14,NP,5,FALSE),"  ",VLOOKUP(Y14,NP,6,FALSE)),IF(VLOOKUP(Y14,NP,22,FALSE)=0,CONCATENATE(VLOOKUP(Y14,NP,15,FALSE),"  ",VLOOKUP(Y14,NP,16,FALSE)),"")))</f>
        <v/>
      </c>
      <c r="K51" s="43"/>
      <c r="L51" s="44"/>
      <c r="M51" s="43"/>
      <c r="N51" s="43"/>
      <c r="O51" s="44"/>
      <c r="P51" s="43"/>
      <c r="Q51" s="42"/>
      <c r="R51" s="41">
        <v>6</v>
      </c>
      <c r="S51" s="101"/>
      <c r="T51" s="102"/>
      <c r="U51" s="101"/>
      <c r="V51" s="101"/>
      <c r="W51" s="102"/>
      <c r="X51" s="136"/>
      <c r="AF51" s="136"/>
      <c r="AI51" s="48"/>
      <c r="AJ51" s="49"/>
      <c r="AK51" s="49"/>
      <c r="AL51" s="50"/>
      <c r="AM51" s="49"/>
      <c r="AN51" s="49"/>
      <c r="AO51" s="50"/>
      <c r="AP51" s="40"/>
      <c r="AR51" s="69"/>
      <c r="AY51" s="48"/>
      <c r="AZ51" s="81"/>
      <c r="BA51" s="82"/>
      <c r="BB51" s="83"/>
      <c r="BC51" s="82"/>
      <c r="BD51" s="82"/>
      <c r="BE51" s="83"/>
      <c r="BF51" s="41">
        <v>8</v>
      </c>
      <c r="BG51" s="42"/>
      <c r="BH51" s="43" t="str">
        <f>IF(BG51="","",IF(VLOOKUP(AY14,NP,12,FALSE)=0,CONCATENATE(VLOOKUP(AY14,NP,5,FALSE),"  ",VLOOKUP(AY14,NP,6,FALSE)),IF(VLOOKUP(AY14,NP,22,FALSE)=0,CONCATENATE(VLOOKUP(AY14,NP,15,FALSE),"  ",VLOOKUP(AY14,NP,16,FALSE)),"")))</f>
        <v/>
      </c>
      <c r="BI51" s="43"/>
      <c r="BJ51" s="44"/>
      <c r="BK51" s="43"/>
      <c r="BL51" s="43"/>
      <c r="BM51" s="44"/>
      <c r="BN51" s="43"/>
      <c r="BO51" s="48"/>
      <c r="BP51" s="40"/>
      <c r="BQ51" s="40"/>
      <c r="BR51" s="40"/>
      <c r="BS51" s="40"/>
      <c r="BT51" s="40"/>
      <c r="BU51" s="40"/>
      <c r="BV51" s="40"/>
      <c r="BW51" s="79"/>
      <c r="CB51" s="150"/>
    </row>
    <row r="52" spans="1:80" ht="12" customHeight="1" x14ac:dyDescent="0.2">
      <c r="I52" s="128"/>
      <c r="J52" s="64" t="str">
        <f>IF(Q51="","",IF(VLOOKUP(Y14,NP,12,FALSE)=0,CONCATENATE(VLOOKUP(Y14,NP,8,FALSE)," pts - ",VLOOKUP(Y14,NP,11,FALSE)),IF(VLOOKUP(Y14,NP,22,FALSE)=0,CONCATENATE(VLOOKUP(Y14,NP,18,FALSE)," pts - ",VLOOKUP(Y14,NP,21,FALSE)),"")))</f>
        <v/>
      </c>
      <c r="K52" s="64"/>
      <c r="L52" s="65"/>
      <c r="M52" s="64"/>
      <c r="N52" s="64"/>
      <c r="O52" s="65"/>
      <c r="P52" s="46"/>
      <c r="X52" s="137"/>
      <c r="AF52" s="136"/>
      <c r="AI52" s="48"/>
      <c r="AJ52" s="49"/>
      <c r="AK52" s="38"/>
      <c r="AL52" s="39"/>
      <c r="AM52" s="38"/>
      <c r="AN52" s="38"/>
      <c r="AO52" s="39"/>
      <c r="AR52" s="69"/>
      <c r="AY52" s="48"/>
      <c r="AZ52" s="84"/>
      <c r="BA52" s="85"/>
      <c r="BB52" s="50"/>
      <c r="BC52" s="85"/>
      <c r="BD52" s="85"/>
      <c r="BE52" s="50"/>
      <c r="BF52" s="40"/>
      <c r="BG52" s="40"/>
      <c r="BH52" s="64" t="str">
        <f>IF(BG51="","",IF(VLOOKUP(AY14,NP,12,FALSE)=0,CONCATENATE(VLOOKUP(AY14,NP,8,FALSE)," pts - ",VLOOKUP(AY14,NP,11,FALSE)),IF(VLOOKUP(AY14,NP,22,FALSE)=0,CONCATENATE(VLOOKUP(AY14,NP,18,FALSE)," pts - ",VLOOKUP(AY14,NP,21,FALSE)),"")))</f>
        <v/>
      </c>
      <c r="BI52" s="64"/>
      <c r="BJ52" s="65"/>
      <c r="BK52" s="64"/>
      <c r="BL52" s="64"/>
      <c r="BM52" s="65"/>
      <c r="BN52" s="86"/>
      <c r="BO52" s="62"/>
      <c r="BP52" s="40"/>
      <c r="BQ52" s="40"/>
      <c r="BR52" s="40"/>
      <c r="BS52" s="40"/>
      <c r="BT52" s="40"/>
      <c r="BU52" s="40"/>
      <c r="BV52" s="40"/>
      <c r="BW52" s="79"/>
      <c r="CB52" s="150"/>
    </row>
    <row r="53" spans="1:80" ht="12" customHeight="1" x14ac:dyDescent="0.2">
      <c r="A53" s="34" t="s">
        <v>19</v>
      </c>
      <c r="B53" s="43" t="str">
        <f>IF(I53="","",IF(VLOOKUP(Q53,NP,12,FALSE)=1,CONCATENATE(VLOOKUP(Q53,NP,5,FALSE),"  ",VLOOKUP(Q53,NP,6,FALSE)),IF(VLOOKUP(Q53,NP,22,FALSE)=1,CONCATENATE(VLOOKUP(Q53,NP,15,FALSE),"  ",VLOOKUP(Q53,NP,16,FALSE)),"")))</f>
        <v/>
      </c>
      <c r="C53" s="43"/>
      <c r="D53" s="43"/>
      <c r="E53" s="43"/>
      <c r="F53" s="43"/>
      <c r="G53" s="43"/>
      <c r="H53" s="43"/>
      <c r="I53" s="130"/>
      <c r="J53" s="54"/>
      <c r="K53" s="54"/>
      <c r="L53" s="55"/>
      <c r="M53" s="56"/>
      <c r="N53" s="56"/>
      <c r="O53" s="57"/>
      <c r="P53" s="58"/>
      <c r="Q53" s="53">
        <v>24</v>
      </c>
      <c r="X53" s="136"/>
      <c r="AF53" s="136"/>
      <c r="AI53" s="48"/>
      <c r="AJ53" s="49"/>
      <c r="AK53" s="33"/>
      <c r="AL53" s="33"/>
      <c r="AM53" s="33"/>
      <c r="AN53" s="33"/>
      <c r="AO53" s="33"/>
      <c r="AQ53" s="48"/>
      <c r="AR53" s="87"/>
      <c r="AS53" s="49"/>
      <c r="AT53" s="50"/>
      <c r="AU53" s="49"/>
      <c r="AV53" s="49"/>
      <c r="AW53" s="50"/>
      <c r="AX53" s="40"/>
      <c r="AY53" s="48"/>
      <c r="AZ53" s="88"/>
      <c r="BA53" s="51"/>
      <c r="BB53" s="33"/>
      <c r="BC53" s="51"/>
      <c r="BD53" s="51"/>
      <c r="BE53" s="33"/>
      <c r="BF53" s="40"/>
      <c r="BG53" s="53">
        <v>12</v>
      </c>
      <c r="BH53" s="54"/>
      <c r="BI53" s="54"/>
      <c r="BJ53" s="55"/>
      <c r="BK53" s="56"/>
      <c r="BL53" s="56"/>
      <c r="BM53" s="57"/>
      <c r="BN53" s="58"/>
      <c r="BO53" s="59"/>
      <c r="BP53" s="43" t="str">
        <f>IF(BO53="","",IF(VLOOKUP(BG53,NP,12,FALSE)=1,CONCATENATE(VLOOKUP(BG53,NP,5,FALSE),"  ",VLOOKUP(BG53,NP,6,FALSE)),IF(VLOOKUP(BG53,NP,22,FALSE)=1,CONCATENATE(VLOOKUP(BG53,NP,15,FALSE),"  ",VLOOKUP(BG53,NP,16,FALSE)),"")))</f>
        <v/>
      </c>
      <c r="BQ53" s="43"/>
      <c r="BR53" s="43"/>
      <c r="BS53" s="43"/>
      <c r="BT53" s="43"/>
      <c r="BU53" s="43"/>
      <c r="BV53" s="43"/>
      <c r="BW53" s="34" t="s">
        <v>5</v>
      </c>
      <c r="CB53" s="150"/>
    </row>
    <row r="54" spans="1:80" ht="12" customHeight="1" x14ac:dyDescent="0.2">
      <c r="B54" s="46" t="str">
        <f>IF(I53="","",IF(VLOOKUP(Q53,NP,12,FALSE)=1,CONCATENATE(VLOOKUP(Q53,NP,8,FALSE)," pts - ",VLOOKUP(Q53,NP,11,FALSE)),IF(VLOOKUP(Q53,NP,22,FALSE)=1,CONCATENATE(VLOOKUP(Q53,NP,18,FALSE)," pts - ",VLOOKUP(Q53,NP,21,FALSE)),"")))</f>
        <v/>
      </c>
      <c r="C54" s="46"/>
      <c r="D54" s="46"/>
      <c r="E54" s="46"/>
      <c r="F54" s="46"/>
      <c r="G54" s="46"/>
      <c r="H54" s="46"/>
      <c r="I54" s="128"/>
      <c r="X54" s="136"/>
      <c r="AF54" s="136"/>
      <c r="AI54" s="48"/>
      <c r="AJ54" s="49"/>
      <c r="AK54" s="40"/>
      <c r="AL54" s="45"/>
      <c r="AM54" s="40"/>
      <c r="AN54" s="40"/>
      <c r="AO54" s="45"/>
      <c r="AQ54" s="40"/>
      <c r="AR54" s="80"/>
      <c r="AS54" s="38"/>
      <c r="AT54" s="39"/>
      <c r="AU54" s="38"/>
      <c r="AV54" s="38"/>
      <c r="AW54" s="39"/>
      <c r="AY54" s="48"/>
      <c r="AZ54" s="89"/>
      <c r="BA54" s="90"/>
      <c r="BB54" s="91"/>
      <c r="BC54" s="90"/>
      <c r="BD54" s="90"/>
      <c r="BE54" s="91"/>
      <c r="BF54" s="40"/>
      <c r="BG54" s="40"/>
      <c r="BH54" s="40"/>
      <c r="BI54" s="40"/>
      <c r="BJ54" s="45"/>
      <c r="BK54" s="40"/>
      <c r="BL54" s="40"/>
      <c r="BM54" s="45"/>
      <c r="BN54" s="40"/>
      <c r="BO54" s="61"/>
      <c r="BP54" s="46" t="str">
        <f>IF(BO53="","",IF(VLOOKUP(BG53,NP,12,FALSE)=1,CONCATENATE(VLOOKUP(BG53,NP,8,FALSE)," pts - ",VLOOKUP(BG53,NP,11,FALSE)),IF(VLOOKUP(BG53,NP,22,FALSE)=1,CONCATENATE(VLOOKUP(BG53,NP,18,FALSE)," pts - ",VLOOKUP(BG53,NP,21,FALSE)),"")))</f>
        <v/>
      </c>
      <c r="BQ54" s="46"/>
      <c r="BR54" s="46"/>
      <c r="BS54" s="46"/>
      <c r="BT54" s="46"/>
      <c r="BU54" s="46"/>
      <c r="BV54" s="46"/>
      <c r="BW54" s="79"/>
      <c r="CB54" s="150"/>
    </row>
    <row r="55" spans="1:80" ht="12" customHeight="1" x14ac:dyDescent="0.25">
      <c r="B55" s="46" t="str">
        <f>IF(I53="","",CONCATENATE(IF(VLOOKUP(Q53,NP,23,FALSE)="","",IF(VLOOKUP(Q53,NP,12,FALSE)=1,VLOOKUP(Q53,NP,23,FALSE),-VLOOKUP(Q53,NP,23,FALSE))),IF(VLOOKUP(Q53,NP,24,FALSE)="","",CONCATENATE(" / ",IF(VLOOKUP(Q53,NP,12,FALSE)=1,VLOOKUP(Q53,NP,24,FALSE),-VLOOKUP(Q53,NP,24,FALSE)))),IF(VLOOKUP(Q53,NP,25,FALSE)="","",CONCATENATE(" / ",IF(VLOOKUP(Q53,NP,12,FALSE)=1,VLOOKUP(Q53,NP,25,FALSE),-VLOOKUP(Q53,NP,25,FALSE)))),IF(VLOOKUP(Q53,NP,26,FALSE)="","",CONCATENATE(" / ",IF(VLOOKUP(Q53,NP,12,FALSE)=1,VLOOKUP(Q53,NP,26,FALSE),-VLOOKUP(Q53,NP,26,FALSE)))),IF(VLOOKUP(Q53,NP,27,FALSE)="","",CONCATENATE(" / ",IF(VLOOKUP(Q53,NP,12,FALSE)=1,VLOOKUP(Q53,NP,27,FALSE),-VLOOKUP(Q53,NP,27,FALSE)))),IF(VLOOKUP(Q53,NP,28)="","",CONCATENATE(" / ",IF(VLOOKUP(Q53,NP,12)=1,VLOOKUP(Q53,NP,28),-VLOOKUP(Q53,NP,28)))),IF(VLOOKUP(Q53,NP,29)="","",CONCATENATE(" / ",IF(VLOOKUP(Q53,NP,12)=1,VLOOKUP(Q53,NP,29),-VLOOKUP(Q53,NP,29))))))</f>
        <v/>
      </c>
      <c r="C55" s="46"/>
      <c r="D55" s="46"/>
      <c r="E55" s="46"/>
      <c r="F55" s="46"/>
      <c r="G55" s="46"/>
      <c r="H55" s="46"/>
      <c r="I55" s="128"/>
      <c r="J55" s="43" t="str">
        <f>IF(Q55="","",IF(VLOOKUP(Y38,NP,12,FALSE)=0,CONCATENATE(VLOOKUP(Y38,NP,5,FALSE),"  ",VLOOKUP(Y38,NP,6,FALSE)),IF(VLOOKUP(Y38,NP,22,FALSE)=0,CONCATENATE(VLOOKUP(Y38,NP,15,FALSE),"  ",VLOOKUP(Y38,NP,16,FALSE)),"")))</f>
        <v/>
      </c>
      <c r="K55" s="43"/>
      <c r="L55" s="44"/>
      <c r="M55" s="43"/>
      <c r="N55" s="43"/>
      <c r="O55" s="44"/>
      <c r="P55" s="43"/>
      <c r="Q55" s="42"/>
      <c r="R55" s="41">
        <v>11</v>
      </c>
      <c r="S55" s="101"/>
      <c r="T55" s="102"/>
      <c r="U55" s="101"/>
      <c r="V55" s="101"/>
      <c r="W55" s="102"/>
      <c r="X55" s="135"/>
      <c r="AF55" s="136"/>
      <c r="AI55" s="48"/>
      <c r="AJ55" s="49"/>
      <c r="AK55" s="49"/>
      <c r="AL55" s="50"/>
      <c r="AM55" s="49"/>
      <c r="AN55" s="49"/>
      <c r="AO55" s="50"/>
      <c r="AP55" s="40"/>
      <c r="AQ55" s="48"/>
      <c r="AR55" s="88"/>
      <c r="AS55" s="51"/>
      <c r="AT55" s="33"/>
      <c r="AU55" s="51"/>
      <c r="AV55" s="51"/>
      <c r="AW55" s="33"/>
      <c r="AY55" s="48"/>
      <c r="AZ55" s="92"/>
      <c r="BA55" s="74"/>
      <c r="BB55" s="93"/>
      <c r="BC55" s="74"/>
      <c r="BD55" s="74"/>
      <c r="BE55" s="93"/>
      <c r="BF55" s="41">
        <v>9</v>
      </c>
      <c r="BG55" s="42"/>
      <c r="BH55" s="43" t="str">
        <f>IF(BG55="","",IF(VLOOKUP(AY38,NP,12,FALSE)=0,CONCATENATE(VLOOKUP(AY38,NP,5,FALSE),"  ",VLOOKUP(AY38,NP,6,FALSE)),IF(VLOOKUP(AY38,NP,22,FALSE)=0,CONCATENATE(VLOOKUP(AY38,NP,15,FALSE),"  ",VLOOKUP(AY38,NP,16,FALSE)),"")))</f>
        <v/>
      </c>
      <c r="BI55" s="43"/>
      <c r="BJ55" s="44"/>
      <c r="BK55" s="43"/>
      <c r="BL55" s="43"/>
      <c r="BM55" s="44"/>
      <c r="BN55" s="43"/>
      <c r="BO55" s="62"/>
      <c r="BP55" s="46" t="str">
        <f>IF(BO53="","",CONCATENATE(IF(VLOOKUP(BG53,NP,23,FALSE)="","",IF(VLOOKUP(BG53,NP,12,FALSE)=1,VLOOKUP(BG53,NP,23,FALSE),-VLOOKUP(BG53,NP,23,FALSE))),IF(VLOOKUP(BG53,NP,24,FALSE)="","",CONCATENATE(" / ",IF(VLOOKUP(BG53,NP,12,FALSE)=1,VLOOKUP(BG53,NP,24,FALSE),-VLOOKUP(BG53,NP,24,FALSE)))),IF(VLOOKUP(BG53,NP,25,FALSE)="","",CONCATENATE(" / ",IF(VLOOKUP(BG53,NP,12,FALSE)=1,VLOOKUP(BG53,NP,25,FALSE),-VLOOKUP(BG53,NP,25,FALSE)))),IF(VLOOKUP(BG53,NP,26,FALSE)="","",CONCATENATE(" / ",IF(VLOOKUP(BG53,NP,12,FALSE)=1,VLOOKUP(BG53,NP,26,FALSE),-VLOOKUP(BG53,NP,26,FALSE)))),IF(VLOOKUP(BG53,NP,27,FALSE)="","",CONCATENATE(" / ",IF(VLOOKUP(BG53,NP,12,FALSE)=1,VLOOKUP(BG53,NP,27,FALSE),-VLOOKUP(BG53,NP,27,FALSE)))),IF(VLOOKUP(BG53,NP,28)="","",CONCATENATE(" / ",IF(VLOOKUP(BG53,NP,12)=1,VLOOKUP(BG53,NP,28),-VLOOKUP(BG53,NP,28)))),IF(VLOOKUP(BG53,NP,29)="","",CONCATENATE(" / ",IF(VLOOKUP(BG53,NP,12)=1,VLOOKUP(BG53,NP,29),-VLOOKUP(BG53,NP,29))))))</f>
        <v/>
      </c>
      <c r="BQ55" s="46"/>
      <c r="BR55" s="46"/>
      <c r="BS55" s="46"/>
      <c r="BT55" s="46"/>
      <c r="BU55" s="46"/>
      <c r="BV55" s="46"/>
      <c r="BW55" s="79"/>
      <c r="CB55" s="150"/>
    </row>
    <row r="56" spans="1:80" ht="12" customHeight="1" x14ac:dyDescent="0.2">
      <c r="J56" s="64" t="str">
        <f>IF(Q55="","",IF(VLOOKUP(Y38,NP,12,FALSE)=0,CONCATENATE(VLOOKUP(Y38,NP,8,FALSE)," pts - ",VLOOKUP(Y38,NP,11,FALSE)),IF(VLOOKUP(Y38,NP,22,FALSE)=0,CONCATENATE(VLOOKUP(Y38,NP,18,FALSE)," pts - ",VLOOKUP(Y38,NP,21,FALSE)),"")))</f>
        <v/>
      </c>
      <c r="K56" s="64"/>
      <c r="L56" s="65"/>
      <c r="M56" s="64"/>
      <c r="N56" s="64"/>
      <c r="O56" s="65"/>
      <c r="P56" s="64"/>
      <c r="AF56" s="136"/>
      <c r="AI56" s="48"/>
      <c r="AJ56" s="49"/>
      <c r="AK56" s="38"/>
      <c r="AL56" s="39"/>
      <c r="AM56" s="38"/>
      <c r="AN56" s="38"/>
      <c r="AO56" s="39"/>
      <c r="AQ56" s="48"/>
      <c r="AR56" s="94"/>
      <c r="AS56" s="33"/>
      <c r="AT56" s="33"/>
      <c r="AU56" s="33"/>
      <c r="AV56" s="33"/>
      <c r="AW56" s="33"/>
      <c r="AY56" s="48"/>
      <c r="AZ56" s="40"/>
      <c r="BA56" s="40"/>
      <c r="BB56" s="45"/>
      <c r="BC56" s="40"/>
      <c r="BD56" s="40"/>
      <c r="BE56" s="45"/>
      <c r="BF56" s="40"/>
      <c r="BG56" s="40"/>
      <c r="BH56" s="64" t="str">
        <f>IF(BG55="","",IF(VLOOKUP(AY38,NP,12,FALSE)=0,CONCATENATE(VLOOKUP(AY38,NP,8,FALSE)," pts - ",VLOOKUP(AY38,NP,11,FALSE)),IF(VLOOKUP(AY38,NP,22,FALSE)=0,CONCATENATE(VLOOKUP(AY38,NP,18,FALSE)," pts - ",VLOOKUP(AY38,NP,21,FALSE)),"")))</f>
        <v/>
      </c>
      <c r="BI56" s="64"/>
      <c r="BJ56" s="65"/>
      <c r="BK56" s="64"/>
      <c r="BL56" s="64"/>
      <c r="BM56" s="65"/>
      <c r="BN56" s="64"/>
      <c r="BO56" s="48"/>
      <c r="BP56" s="40"/>
      <c r="BQ56" s="40"/>
      <c r="BR56" s="40"/>
      <c r="BS56" s="40"/>
      <c r="BT56" s="40"/>
      <c r="BU56" s="40"/>
      <c r="BV56" s="40"/>
      <c r="BW56" s="79"/>
      <c r="CB56" s="150"/>
    </row>
    <row r="57" spans="1:80" ht="12" customHeight="1" x14ac:dyDescent="0.25">
      <c r="A57" s="34" t="s">
        <v>20</v>
      </c>
      <c r="B57" s="43" t="str">
        <f>IF(I57="","",IF(VLOOKUP(Q53,NP,12,FALSE)=0,CONCATENATE(VLOOKUP(Q53,NP,5,FALSE),"  ",VLOOKUP(Q53,NP,6,FALSE)),IF(VLOOKUP(Q53,NP,22,FALSE)=0,CONCATENATE(VLOOKUP(Q53,NP,15,FALSE),"  ",VLOOKUP(Q53,NP,16,FALSE)),"")))</f>
        <v/>
      </c>
      <c r="C57" s="43"/>
      <c r="D57" s="43"/>
      <c r="E57" s="43"/>
      <c r="F57" s="43"/>
      <c r="G57" s="43"/>
      <c r="H57" s="43"/>
      <c r="I57" s="42"/>
      <c r="J57" s="101"/>
      <c r="K57" s="101"/>
      <c r="L57" s="102"/>
      <c r="M57" s="101"/>
      <c r="N57" s="101"/>
      <c r="O57" s="102"/>
      <c r="P57" s="135"/>
      <c r="R57" s="33"/>
      <c r="S57" s="33"/>
      <c r="T57" s="33"/>
      <c r="U57" s="40"/>
      <c r="AF57" s="136"/>
      <c r="AI57" s="48"/>
      <c r="AJ57" s="49"/>
      <c r="AK57" s="49"/>
      <c r="AL57" s="50"/>
      <c r="AM57" s="49"/>
      <c r="AN57" s="49"/>
      <c r="AO57" s="50"/>
      <c r="AP57" s="40"/>
      <c r="AQ57" s="48"/>
      <c r="AR57" s="78"/>
      <c r="AS57" s="40"/>
      <c r="AT57" s="45"/>
      <c r="AU57" s="40"/>
      <c r="AV57" s="40"/>
      <c r="AW57" s="45"/>
      <c r="AY57" s="48"/>
      <c r="AZ57" s="40"/>
      <c r="BA57" s="40"/>
      <c r="BB57" s="45"/>
      <c r="BC57" s="40"/>
      <c r="BD57" s="40"/>
      <c r="BE57" s="45"/>
      <c r="BF57" s="40"/>
      <c r="BG57" s="48"/>
      <c r="BH57" s="71"/>
      <c r="BI57" s="72"/>
      <c r="BJ57" s="73"/>
      <c r="BK57" s="72"/>
      <c r="BL57" s="72"/>
      <c r="BM57" s="73"/>
      <c r="BN57" s="74"/>
      <c r="BO57" s="42"/>
      <c r="BP57" s="43" t="str">
        <f>IF(BO57="","",IF(VLOOKUP(BG53,NP,12,FALSE)=0,CONCATENATE(VLOOKUP(BG53,NP,5,FALSE),"  ",VLOOKUP(BG53,NP,6,FALSE)),IF(VLOOKUP(BG53,NP,22,FALSE)=0,CONCATENATE(VLOOKUP(BG53,NP,15,FALSE),"  ",VLOOKUP(BG53,NP,16,FALSE)),"")))</f>
        <v/>
      </c>
      <c r="BQ57" s="43"/>
      <c r="BR57" s="43"/>
      <c r="BS57" s="43"/>
      <c r="BT57" s="43"/>
      <c r="BU57" s="43"/>
      <c r="BV57" s="43"/>
      <c r="BW57" s="34" t="s">
        <v>6</v>
      </c>
      <c r="CB57" s="150"/>
    </row>
    <row r="58" spans="1:80" ht="12" customHeight="1" x14ac:dyDescent="0.2">
      <c r="A58" s="99"/>
      <c r="B58" s="46" t="str">
        <f>IF(I57="","",IF(VLOOKUP(Q53,NP,12,FALSE)=0,CONCATENATE(VLOOKUP(Q53,NP,8,FALSE)," pts - ",VLOOKUP(Q53,NP,11,FALSE)),IF(VLOOKUP(Q53,NP,22,FALSE)=0,CONCATENATE(VLOOKUP(Q53,NP,18,FALSE)," pts - ",VLOOKUP(Q53,NP,21,FALSE)),"")))</f>
        <v/>
      </c>
      <c r="C58" s="46"/>
      <c r="D58" s="46"/>
      <c r="E58" s="46"/>
      <c r="F58" s="46"/>
      <c r="G58" s="46"/>
      <c r="H58" s="46"/>
      <c r="L58" s="33"/>
      <c r="M58" s="40"/>
      <c r="U58" s="97"/>
      <c r="AF58" s="136"/>
      <c r="AI58" s="48"/>
      <c r="AJ58" s="49"/>
      <c r="AK58" s="38"/>
      <c r="AL58" s="39"/>
      <c r="AM58" s="38"/>
      <c r="AN58" s="38"/>
      <c r="AO58" s="39"/>
      <c r="AQ58" s="48"/>
      <c r="AR58" s="78"/>
      <c r="AS58" s="40"/>
      <c r="AT58" s="45"/>
      <c r="AU58" s="40"/>
      <c r="AV58" s="40"/>
      <c r="AW58" s="45"/>
      <c r="AY58" s="48"/>
      <c r="AZ58" s="40"/>
      <c r="BA58" s="40"/>
      <c r="BB58" s="45"/>
      <c r="BC58" s="40"/>
      <c r="BD58" s="40"/>
      <c r="BE58" s="45"/>
      <c r="BF58" s="40"/>
      <c r="BG58" s="48"/>
      <c r="BH58" s="38"/>
      <c r="BI58" s="38"/>
      <c r="BJ58" s="39"/>
      <c r="BK58" s="38"/>
      <c r="BL58" s="38"/>
      <c r="BM58" s="39"/>
      <c r="BN58" s="40"/>
      <c r="BO58" s="40"/>
      <c r="BP58" s="46" t="str">
        <f>IF(BO57="","",IF(VLOOKUP(BG53,NP,12,FALSE)=0,CONCATENATE(VLOOKUP(BG53,NP,8,FALSE)," pts - ",VLOOKUP(BG53,NP,11,FALSE)),IF(VLOOKUP(BG53,NP,22,FALSE)=0,CONCATENATE(VLOOKUP(BG53,NP,18,FALSE)," pts - ",VLOOKUP(BG53,NP,21,FALSE)),"")))</f>
        <v/>
      </c>
      <c r="BQ58" s="46"/>
      <c r="BR58" s="46"/>
      <c r="BS58" s="46"/>
      <c r="BT58" s="46"/>
      <c r="BU58" s="46"/>
      <c r="BV58" s="46"/>
      <c r="BW58" s="79"/>
      <c r="CB58" s="150"/>
    </row>
    <row r="59" spans="1:80" ht="12" customHeight="1" x14ac:dyDescent="0.2">
      <c r="A59" s="99"/>
      <c r="B59" s="97"/>
      <c r="C59" s="97"/>
      <c r="D59" s="97"/>
      <c r="E59" s="97"/>
      <c r="U59" s="97"/>
      <c r="AF59" s="136"/>
      <c r="AI59" s="48"/>
      <c r="AJ59" s="49"/>
      <c r="AK59" s="33"/>
      <c r="AL59" s="33"/>
      <c r="AM59" s="33"/>
      <c r="AN59" s="33"/>
      <c r="AO59" s="33"/>
      <c r="AQ59" s="48"/>
      <c r="AR59" s="87"/>
      <c r="AS59" s="49"/>
      <c r="AT59" s="50"/>
      <c r="AU59" s="49"/>
      <c r="AV59" s="49"/>
      <c r="AW59" s="50"/>
      <c r="AX59" s="40"/>
      <c r="AY59" s="48"/>
      <c r="AZ59" s="40"/>
      <c r="BA59" s="51"/>
      <c r="BB59" s="33"/>
      <c r="BC59" s="51"/>
      <c r="BD59" s="51"/>
      <c r="BE59" s="33"/>
      <c r="BF59" s="40"/>
      <c r="BG59" s="48"/>
      <c r="CB59" s="150"/>
    </row>
    <row r="60" spans="1:80" ht="12" customHeight="1" x14ac:dyDescent="0.2">
      <c r="A60" s="99"/>
      <c r="B60" s="97"/>
      <c r="C60" s="97"/>
      <c r="D60" s="97"/>
      <c r="E60" s="97"/>
      <c r="F60" s="48"/>
      <c r="G60" s="33"/>
      <c r="H60" s="33"/>
      <c r="I60" s="33"/>
      <c r="J60" s="75"/>
      <c r="K60" s="76"/>
      <c r="L60" s="76"/>
      <c r="M60" s="76"/>
      <c r="N60" s="76"/>
      <c r="O60" s="76"/>
      <c r="P60" s="76"/>
      <c r="Q60" s="77"/>
      <c r="R60" s="75"/>
      <c r="S60" s="76"/>
      <c r="T60" s="76"/>
      <c r="U60" s="76"/>
      <c r="V60" s="76"/>
      <c r="W60" s="76"/>
      <c r="X60" s="76"/>
      <c r="Y60" s="77"/>
      <c r="AF60" s="136"/>
      <c r="AI60" s="48"/>
      <c r="AJ60" s="49"/>
      <c r="AK60" s="40"/>
      <c r="AL60" s="45"/>
      <c r="AM60" s="40"/>
      <c r="AN60" s="40"/>
      <c r="AO60" s="45"/>
      <c r="AQ60" s="48"/>
      <c r="AR60" s="80"/>
      <c r="AS60" s="38"/>
      <c r="AT60" s="39"/>
      <c r="AU60" s="38"/>
      <c r="AV60" s="38"/>
      <c r="AW60" s="39"/>
      <c r="AX60" s="40"/>
      <c r="AY60" s="75"/>
      <c r="AZ60" s="76"/>
      <c r="BA60" s="76"/>
      <c r="BB60" s="76"/>
      <c r="BC60" s="76"/>
      <c r="BD60" s="76"/>
      <c r="BE60" s="76"/>
      <c r="BF60" s="77"/>
      <c r="BG60" s="75"/>
      <c r="BH60" s="76"/>
      <c r="BI60" s="76"/>
      <c r="BJ60" s="76"/>
      <c r="BK60" s="76"/>
      <c r="BL60" s="76"/>
      <c r="BM60" s="76"/>
      <c r="BN60" s="77"/>
      <c r="CB60" s="150"/>
    </row>
    <row r="61" spans="1:80" ht="12" customHeight="1" x14ac:dyDescent="0.25">
      <c r="A61" s="99"/>
      <c r="B61" s="97"/>
      <c r="C61" s="97"/>
      <c r="D61" s="97"/>
      <c r="E61" s="97"/>
      <c r="F61" s="48"/>
      <c r="G61" s="33"/>
      <c r="H61" s="33"/>
      <c r="I61" s="33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AF61" s="136"/>
      <c r="AI61" s="48"/>
      <c r="AJ61" s="49"/>
      <c r="AK61" s="40"/>
      <c r="AL61" s="45"/>
      <c r="AM61" s="40"/>
      <c r="AN61" s="40"/>
      <c r="AO61" s="45"/>
      <c r="AQ61" s="48"/>
      <c r="AR61" s="80"/>
      <c r="AS61" s="38"/>
      <c r="AT61" s="39"/>
      <c r="AU61" s="38"/>
      <c r="AV61" s="38"/>
      <c r="AW61" s="39"/>
      <c r="AX61" s="40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CB61" s="150"/>
    </row>
    <row r="62" spans="1:80" ht="12" customHeight="1" x14ac:dyDescent="0.2">
      <c r="A62" s="99"/>
      <c r="B62" s="97"/>
      <c r="C62" s="97"/>
      <c r="D62" s="97"/>
      <c r="E62" s="97"/>
      <c r="F62" s="48"/>
      <c r="G62" s="33"/>
      <c r="H62" s="33"/>
      <c r="I62" s="33"/>
      <c r="J62" s="36" t="s">
        <v>21</v>
      </c>
      <c r="K62" s="36"/>
      <c r="L62" s="36"/>
      <c r="M62" s="36"/>
      <c r="N62" s="36"/>
      <c r="O62" s="36"/>
      <c r="P62" s="36"/>
      <c r="Q62" s="36"/>
      <c r="R62" s="36" t="s">
        <v>18</v>
      </c>
      <c r="S62" s="36"/>
      <c r="T62" s="36"/>
      <c r="U62" s="36"/>
      <c r="V62" s="36"/>
      <c r="W62" s="36"/>
      <c r="X62" s="36"/>
      <c r="Y62" s="36"/>
      <c r="AF62" s="136"/>
      <c r="AI62" s="48"/>
      <c r="AJ62" s="49"/>
      <c r="AK62" s="38"/>
      <c r="AL62" s="39"/>
      <c r="AM62" s="38"/>
      <c r="AN62" s="38"/>
      <c r="AO62" s="39"/>
      <c r="AR62" s="78"/>
      <c r="AS62" s="40"/>
      <c r="AT62" s="45"/>
      <c r="AU62" s="40"/>
      <c r="AV62" s="40"/>
      <c r="AW62" s="45"/>
      <c r="AX62" s="40"/>
      <c r="AY62" s="36" t="s">
        <v>7</v>
      </c>
      <c r="AZ62" s="36"/>
      <c r="BA62" s="36"/>
      <c r="BB62" s="36"/>
      <c r="BC62" s="36"/>
      <c r="BD62" s="36"/>
      <c r="BE62" s="36"/>
      <c r="BF62" s="36"/>
      <c r="BG62" s="36" t="s">
        <v>8</v>
      </c>
      <c r="BH62" s="36"/>
      <c r="BI62" s="36"/>
      <c r="BJ62" s="36"/>
      <c r="BK62" s="36"/>
      <c r="BL62" s="36"/>
      <c r="BM62" s="36"/>
      <c r="BN62" s="36"/>
      <c r="BO62" s="40"/>
      <c r="BP62" s="40"/>
      <c r="BQ62" s="40"/>
      <c r="BR62" s="40"/>
      <c r="BS62" s="40"/>
      <c r="BT62" s="40"/>
      <c r="BU62" s="40"/>
      <c r="BV62" s="40"/>
      <c r="BW62" s="79"/>
      <c r="BX62" s="40"/>
      <c r="BY62" s="40"/>
      <c r="BZ62" s="40"/>
      <c r="CA62" s="154"/>
      <c r="CB62" s="158"/>
    </row>
    <row r="63" spans="1:80" ht="12" customHeight="1" x14ac:dyDescent="0.25">
      <c r="A63" s="99"/>
      <c r="B63" s="97"/>
      <c r="C63" s="97"/>
      <c r="D63" s="97"/>
      <c r="E63" s="97"/>
      <c r="F63" s="48"/>
      <c r="G63" s="33"/>
      <c r="H63" s="33"/>
      <c r="I63" s="33"/>
      <c r="J63" s="33"/>
      <c r="K63" s="33"/>
      <c r="L63" s="33"/>
      <c r="M63" s="97"/>
      <c r="AF63" s="136"/>
      <c r="AI63" s="48"/>
      <c r="AJ63" s="49"/>
      <c r="AK63" s="49"/>
      <c r="AL63" s="50"/>
      <c r="AM63" s="49"/>
      <c r="AN63" s="49"/>
      <c r="AO63" s="50"/>
      <c r="AP63" s="40"/>
      <c r="AR63" s="96"/>
      <c r="AS63" s="97"/>
      <c r="AT63" s="98"/>
      <c r="AU63" s="97"/>
      <c r="AV63" s="97"/>
      <c r="AW63" s="98"/>
      <c r="AX63" s="97"/>
      <c r="AY63" s="48"/>
      <c r="AZ63" s="33"/>
      <c r="BA63" s="33"/>
      <c r="BB63" s="33"/>
      <c r="BC63" s="33"/>
      <c r="BD63" s="33"/>
      <c r="BE63" s="33"/>
      <c r="BF63" s="97"/>
      <c r="BG63" s="99"/>
      <c r="BH63" s="97"/>
      <c r="BI63" s="97"/>
      <c r="BJ63" s="98"/>
      <c r="BK63" s="97"/>
      <c r="BL63" s="97"/>
      <c r="BM63" s="98"/>
      <c r="BN63" s="97"/>
      <c r="BO63" s="99"/>
      <c r="BP63" s="97"/>
      <c r="BQ63" s="97"/>
      <c r="BR63" s="97"/>
      <c r="BS63" s="97"/>
      <c r="BT63" s="97"/>
      <c r="BU63" s="97"/>
      <c r="BV63" s="97"/>
      <c r="BW63" s="79"/>
      <c r="BX63" s="40"/>
      <c r="BY63" s="40"/>
      <c r="BZ63" s="40"/>
      <c r="CA63" s="154"/>
      <c r="CB63" s="158"/>
    </row>
    <row r="64" spans="1:80" ht="12" customHeight="1" x14ac:dyDescent="0.25">
      <c r="A64" s="99"/>
      <c r="B64" s="97"/>
      <c r="C64" s="97"/>
      <c r="D64" s="97"/>
      <c r="E64" s="97"/>
      <c r="F64" s="48"/>
      <c r="G64" s="33"/>
      <c r="H64" s="33"/>
      <c r="I64" s="33"/>
      <c r="J64" s="33"/>
      <c r="K64" s="33"/>
      <c r="L64" s="33"/>
      <c r="M64" s="97"/>
      <c r="R64" s="43" t="str">
        <f>IF(Y64="","",IF(VLOOKUP(AG8,NP,12,FALSE)=0,CONCATENATE(VLOOKUP(AG8,NP,5,FALSE),"  ",VLOOKUP(AG8,NP,6,FALSE)),IF(VLOOKUP(AG8,NP,22,FALSE)=0,CONCATENATE(VLOOKUP(AG8,NP,15,FALSE),"  ",VLOOKUP(AG8,NP,16,FALSE)),"")))</f>
        <v/>
      </c>
      <c r="S64" s="43"/>
      <c r="T64" s="44"/>
      <c r="U64" s="43"/>
      <c r="V64" s="43"/>
      <c r="W64" s="44"/>
      <c r="X64" s="43"/>
      <c r="Y64" s="42"/>
      <c r="Z64" s="41">
        <v>2</v>
      </c>
      <c r="AA64" s="101"/>
      <c r="AB64" s="102"/>
      <c r="AC64" s="101"/>
      <c r="AD64" s="101"/>
      <c r="AE64" s="102"/>
      <c r="AF64" s="135"/>
      <c r="AI64" s="48"/>
      <c r="AJ64" s="49"/>
      <c r="AK64" s="38"/>
      <c r="AL64" s="39"/>
      <c r="AM64" s="38"/>
      <c r="AN64" s="38"/>
      <c r="AO64" s="39"/>
      <c r="AR64" s="100"/>
      <c r="AS64" s="101"/>
      <c r="AT64" s="102"/>
      <c r="AU64" s="101"/>
      <c r="AV64" s="101"/>
      <c r="AW64" s="102"/>
      <c r="AX64" s="41">
        <v>4</v>
      </c>
      <c r="AY64" s="42"/>
      <c r="AZ64" s="43" t="str">
        <f>IF(AY64="","",IF(VLOOKUP(AQ8,NP,12,FALSE)=0,CONCATENATE(VLOOKUP(AQ8,NP,5,FALSE),"  ",VLOOKUP(AQ8,NP,6,FALSE)),IF(VLOOKUP(AQ8,NP,22,FALSE)=0,CONCATENATE(VLOOKUP(AQ8,NP,15,FALSE),"  ",VLOOKUP(AQ8,NP,16,FALSE)),"")))</f>
        <v/>
      </c>
      <c r="BA64" s="43"/>
      <c r="BB64" s="44"/>
      <c r="BC64" s="43"/>
      <c r="BD64" s="43"/>
      <c r="BE64" s="44"/>
      <c r="BF64" s="43"/>
      <c r="BG64" s="48"/>
      <c r="BH64" s="40"/>
      <c r="BI64" s="40"/>
      <c r="BJ64" s="45"/>
      <c r="BK64" s="40"/>
      <c r="BL64" s="40"/>
      <c r="BM64" s="45"/>
      <c r="BN64" s="40"/>
      <c r="BO64" s="48"/>
      <c r="BP64" s="40"/>
      <c r="BQ64" s="40"/>
      <c r="BR64" s="40"/>
      <c r="BS64" s="40"/>
      <c r="BT64" s="40"/>
      <c r="BU64" s="40"/>
      <c r="BV64" s="40"/>
      <c r="BW64" s="79"/>
      <c r="BX64" s="40"/>
      <c r="BY64" s="40"/>
      <c r="BZ64" s="40"/>
      <c r="CA64" s="154"/>
      <c r="CB64" s="158"/>
    </row>
    <row r="65" spans="1:80" ht="12" customHeight="1" x14ac:dyDescent="0.25">
      <c r="A65" s="99"/>
      <c r="B65" s="97"/>
      <c r="C65" s="97"/>
      <c r="D65" s="97"/>
      <c r="E65" s="97"/>
      <c r="F65" s="48"/>
      <c r="G65" s="33"/>
      <c r="H65" s="33"/>
      <c r="I65" s="33"/>
      <c r="J65" s="33"/>
      <c r="K65" s="33"/>
      <c r="L65" s="33"/>
      <c r="M65" s="97"/>
      <c r="Q65" s="129">
        <v>7</v>
      </c>
      <c r="R65" s="46" t="str">
        <f>IF(Y64="","",IF(VLOOKUP(AG8,NP,12,FALSE)=0,CONCATENATE(VLOOKUP(AG8,NP,8,FALSE)," pts - ",VLOOKUP(AG8,NP,11,FALSE)),IF(VLOOKUP(AG8,NP,22,FALSE)=0,CONCATENATE(VLOOKUP(AG8,NP,18,FALSE)," pts - ",VLOOKUP(AG8,NP,21,FALSE)),"")))</f>
        <v/>
      </c>
      <c r="S65" s="46"/>
      <c r="T65" s="36"/>
      <c r="U65" s="46"/>
      <c r="V65" s="46"/>
      <c r="W65" s="36"/>
      <c r="X65" s="46"/>
      <c r="AF65" s="137"/>
      <c r="AI65" s="48"/>
      <c r="AJ65" s="49"/>
      <c r="AK65" s="33"/>
      <c r="AL65" s="33"/>
      <c r="AM65" s="33"/>
      <c r="AN65" s="33"/>
      <c r="AO65" s="33"/>
      <c r="AQ65" s="48"/>
      <c r="AR65" s="96"/>
      <c r="AS65" s="97"/>
      <c r="AT65" s="98"/>
      <c r="AU65" s="97"/>
      <c r="AV65" s="97"/>
      <c r="AW65" s="98"/>
      <c r="AX65" s="97"/>
      <c r="AY65" s="40"/>
      <c r="AZ65" s="64" t="str">
        <f>IF(AY64="","",IF(VLOOKUP(AQ8,NP,12,FALSE)=0,CONCATENATE(VLOOKUP(AQ8,NP,8,FALSE)," pts - ",VLOOKUP(AQ8,NP,11,FALSE)),IF(VLOOKUP(AQ8,NP,22,FALSE)=0,CONCATENATE(VLOOKUP(AQ8,NP,18,FALSE)," pts - ",VLOOKUP(AQ8,NP,21,FALSE)),"")))</f>
        <v/>
      </c>
      <c r="BA65" s="64"/>
      <c r="BB65" s="65"/>
      <c r="BC65" s="64"/>
      <c r="BD65" s="64"/>
      <c r="BE65" s="65"/>
      <c r="BF65" s="86"/>
      <c r="BG65" s="52">
        <v>5</v>
      </c>
      <c r="BH65" s="1"/>
      <c r="BI65" s="4"/>
      <c r="BJ65" s="21"/>
      <c r="BK65" s="4"/>
      <c r="BL65" s="4"/>
      <c r="BM65" s="21"/>
      <c r="BN65" s="60"/>
      <c r="BO65" s="48"/>
      <c r="BP65" s="40"/>
      <c r="BQ65" s="40"/>
      <c r="BR65" s="40"/>
      <c r="BS65" s="40"/>
      <c r="BT65" s="40"/>
      <c r="BU65" s="40"/>
      <c r="BV65" s="40"/>
      <c r="BW65" s="79"/>
      <c r="BX65" s="40"/>
      <c r="BY65" s="40"/>
      <c r="BZ65" s="40"/>
      <c r="CA65" s="154"/>
      <c r="CB65" s="158"/>
    </row>
    <row r="66" spans="1:80" ht="12" customHeight="1" x14ac:dyDescent="0.25">
      <c r="A66" s="99"/>
      <c r="B66" s="97"/>
      <c r="C66" s="97"/>
      <c r="D66" s="97"/>
      <c r="E66" s="97"/>
      <c r="F66" s="48"/>
      <c r="G66" s="33"/>
      <c r="H66" s="33"/>
      <c r="I66" s="33"/>
      <c r="J66" s="43" t="str">
        <f>IF(Q66="","",CONCATENATE(VLOOKUP(Q69,NP,5,FALSE),"  ",VLOOKUP(Q69,NP,6,FALSE)))</f>
        <v/>
      </c>
      <c r="K66" s="43"/>
      <c r="L66" s="44"/>
      <c r="M66" s="43"/>
      <c r="N66" s="43"/>
      <c r="O66" s="44"/>
      <c r="P66" s="43"/>
      <c r="Q66" s="130"/>
      <c r="R66" s="54"/>
      <c r="S66" s="54"/>
      <c r="T66" s="55"/>
      <c r="U66" s="56"/>
      <c r="V66" s="56"/>
      <c r="W66" s="57"/>
      <c r="X66" s="58"/>
      <c r="Y66" s="53">
        <v>25</v>
      </c>
      <c r="AF66" s="136"/>
      <c r="AI66" s="48"/>
      <c r="AJ66" s="49"/>
      <c r="AK66" s="40"/>
      <c r="AL66" s="45"/>
      <c r="AM66" s="40"/>
      <c r="AN66" s="40"/>
      <c r="AO66" s="45"/>
      <c r="AQ66" s="40"/>
      <c r="AR66" s="96"/>
      <c r="AS66" s="97"/>
      <c r="AT66" s="98"/>
      <c r="AU66" s="97"/>
      <c r="AV66" s="97"/>
      <c r="AW66" s="98"/>
      <c r="AX66" s="97"/>
      <c r="AY66" s="53">
        <v>13</v>
      </c>
      <c r="AZ66" s="54"/>
      <c r="BA66" s="54"/>
      <c r="BB66" s="55"/>
      <c r="BC66" s="56"/>
      <c r="BD66" s="56"/>
      <c r="BE66" s="57"/>
      <c r="BF66" s="58"/>
      <c r="BG66" s="59"/>
      <c r="BH66" s="43"/>
      <c r="BI66" s="43"/>
      <c r="BJ66" s="44"/>
      <c r="BK66" s="43"/>
      <c r="BL66" s="43"/>
      <c r="BM66" s="44"/>
      <c r="BN66" s="43"/>
      <c r="BO66" s="48"/>
      <c r="BP66" s="40"/>
      <c r="BQ66" s="40"/>
      <c r="BR66" s="40"/>
      <c r="BS66" s="40"/>
      <c r="BT66" s="40"/>
      <c r="BU66" s="40"/>
      <c r="BV66" s="40"/>
      <c r="BW66" s="79"/>
      <c r="BX66" s="40"/>
      <c r="BY66" s="40"/>
      <c r="BZ66" s="40"/>
      <c r="CA66" s="154"/>
      <c r="CB66" s="158"/>
    </row>
    <row r="67" spans="1:80" ht="12" customHeight="1" x14ac:dyDescent="0.25">
      <c r="A67" s="99"/>
      <c r="B67" s="97"/>
      <c r="C67" s="97"/>
      <c r="D67" s="97"/>
      <c r="E67" s="97"/>
      <c r="F67" s="48"/>
      <c r="G67" s="33"/>
      <c r="H67" s="33"/>
      <c r="I67" s="138"/>
      <c r="J67" s="46" t="str">
        <f>IF(Q66="","",CONCATENATE(VLOOKUP(Q69,NP,8,FALSE)," pts - ",VLOOKUP(Q69,NP,11,FALSE)))</f>
        <v/>
      </c>
      <c r="K67" s="46"/>
      <c r="L67" s="36"/>
      <c r="M67" s="46"/>
      <c r="N67" s="46"/>
      <c r="O67" s="36"/>
      <c r="P67" s="46"/>
      <c r="Q67" s="128"/>
      <c r="AF67" s="136"/>
      <c r="AI67" s="48"/>
      <c r="AJ67" s="49"/>
      <c r="AK67" s="49"/>
      <c r="AL67" s="50"/>
      <c r="AM67" s="49"/>
      <c r="AN67" s="49"/>
      <c r="AO67" s="50"/>
      <c r="AP67" s="40"/>
      <c r="AQ67" s="48"/>
      <c r="AR67" s="96"/>
      <c r="AS67" s="97"/>
      <c r="AT67" s="98"/>
      <c r="AU67" s="97"/>
      <c r="AV67" s="97"/>
      <c r="AW67" s="98"/>
      <c r="AX67" s="97"/>
      <c r="AY67" s="40"/>
      <c r="AZ67" s="40"/>
      <c r="BA67" s="40"/>
      <c r="BB67" s="45"/>
      <c r="BC67" s="40"/>
      <c r="BD67" s="40"/>
      <c r="BE67" s="45"/>
      <c r="BF67" s="40"/>
      <c r="BG67" s="61"/>
      <c r="BH67" s="64" t="str">
        <f>IF(BG66="","",CONCATENATE(VLOOKUP(BG69,NP,8,FALSE)," pts - ",VLOOKUP(BG69,NP,11,FALSE)))</f>
        <v/>
      </c>
      <c r="BI67" s="64"/>
      <c r="BJ67" s="65"/>
      <c r="BK67" s="64"/>
      <c r="BL67" s="64"/>
      <c r="BM67" s="65"/>
      <c r="BN67" s="86"/>
      <c r="BO67" s="62"/>
      <c r="BP67" s="40"/>
      <c r="BQ67" s="40"/>
      <c r="BR67" s="40"/>
      <c r="BS67" s="40"/>
      <c r="BT67" s="40"/>
      <c r="BU67" s="40"/>
      <c r="BV67" s="40"/>
      <c r="BW67" s="103"/>
      <c r="BX67" s="40"/>
      <c r="BY67" s="40"/>
      <c r="BZ67" s="40"/>
      <c r="CA67" s="154"/>
      <c r="CB67" s="158"/>
    </row>
    <row r="68" spans="1:80" ht="12" customHeight="1" x14ac:dyDescent="0.25">
      <c r="A68" s="99"/>
      <c r="B68" s="97"/>
      <c r="C68" s="97"/>
      <c r="D68" s="97"/>
      <c r="E68" s="97"/>
      <c r="F68" s="48"/>
      <c r="G68" s="33"/>
      <c r="H68" s="33"/>
      <c r="I68" s="138"/>
      <c r="J68" s="46" t="str">
        <f>IF(Q66="","",CONCATENATE(IF(VLOOKUP(Y66,NP,23,FALSE)="","",IF(VLOOKUP(Y66,NP,12,FALSE)=1,VLOOKUP(Y66,NP,23,FALSE),-VLOOKUP(Y66,NP,23,FALSE))),IF(VLOOKUP(Y66,NP,24,FALSE)="","",CONCATENATE(" / ",IF(VLOOKUP(Y66,NP,12,FALSE)=1,VLOOKUP(Y66,NP,24,FALSE),-VLOOKUP(Y66,NP,24,FALSE)))),IF(VLOOKUP(Y66,NP,25,FALSE)="","",CONCATENATE(" / ",IF(VLOOKUP(Y66,NP,12,FALSE)=1,VLOOKUP(Y66,NP,25,FALSE),-VLOOKUP(Y66,NP,25,FALSE)))),IF(VLOOKUP(Y66,NP,26,FALSE)="","",CONCATENATE(" / ",IF(VLOOKUP(Y66,NP,12,FALSE)=1,VLOOKUP(Y66,NP,26,FALSE),-VLOOKUP(Y66,NP,26,FALSE)))),IF(VLOOKUP(Y66,NP,27,FALSE)="","",CONCATENATE(" / ",IF(VLOOKUP(Y66,NP,12,FALSE)=1,VLOOKUP(Y66,NP,27,FALSE),-VLOOKUP(Y66,NP,27,FALSE)))),IF(VLOOKUP(Y66,NP,28)="","",CONCATENATE(" / ",IF(VLOOKUP(Y66,NP,12)=1,VLOOKUP(Y66,NP,28),-VLOOKUP(Y66,NP,28)))),IF(VLOOKUP(Y66,NP,29)="","",CONCATENATE(" / ",IF(VLOOKUP(Y66,NP,12)=1,VLOOKUP(Y66,NP,29),-VLOOKUP(Y66,NP,29))))))</f>
        <v/>
      </c>
      <c r="K68" s="46"/>
      <c r="L68" s="36"/>
      <c r="M68" s="46"/>
      <c r="N68" s="46"/>
      <c r="O68" s="36"/>
      <c r="P68" s="46"/>
      <c r="Q68" s="128"/>
      <c r="R68" s="43" t="str">
        <f>IF(Y68="","",IF(VLOOKUP(AG20,NP,12,FALSE)=0,CONCATENATE(VLOOKUP(AG20,NP,5,FALSE),"  ",VLOOKUP(AG20,NP,6,FALSE)),IF(VLOOKUP(AG20,NP,22,FALSE)=0,CONCATENATE(VLOOKUP(AG20,NP,15,FALSE),"  ",VLOOKUP(AG20,NP,16,FALSE)),"")))</f>
        <v/>
      </c>
      <c r="S68" s="43"/>
      <c r="T68" s="44"/>
      <c r="U68" s="43"/>
      <c r="V68" s="43"/>
      <c r="W68" s="44"/>
      <c r="X68" s="43"/>
      <c r="Y68" s="42"/>
      <c r="Z68" s="41">
        <v>7</v>
      </c>
      <c r="AA68" s="101"/>
      <c r="AB68" s="102"/>
      <c r="AC68" s="101"/>
      <c r="AD68" s="101"/>
      <c r="AE68" s="102"/>
      <c r="AF68" s="135"/>
      <c r="AI68" s="48"/>
      <c r="AJ68" s="49"/>
      <c r="AK68" s="38"/>
      <c r="AL68" s="39"/>
      <c r="AM68" s="38"/>
      <c r="AN68" s="38"/>
      <c r="AO68" s="39"/>
      <c r="AQ68" s="48"/>
      <c r="AR68" s="100"/>
      <c r="AS68" s="101"/>
      <c r="AT68" s="102"/>
      <c r="AU68" s="101"/>
      <c r="AV68" s="101"/>
      <c r="AW68" s="102"/>
      <c r="AX68" s="41">
        <v>5</v>
      </c>
      <c r="AY68" s="42"/>
      <c r="AZ68" s="43" t="str">
        <f>IF(AY68="","",IF(VLOOKUP(AQ20,NP,12,FALSE)=0,CONCATENATE(VLOOKUP(AQ20,NP,5,FALSE),"  ",VLOOKUP(AQ20,NP,6,FALSE)),IF(VLOOKUP(AQ20,NP,22,FALSE)=0,CONCATENATE(VLOOKUP(AQ20,NP,15,FALSE),"  ",VLOOKUP(AQ20,NP,16,FALSE)),"")))</f>
        <v/>
      </c>
      <c r="BA68" s="43"/>
      <c r="BB68" s="44"/>
      <c r="BC68" s="43"/>
      <c r="BD68" s="43"/>
      <c r="BE68" s="44"/>
      <c r="BF68" s="43"/>
      <c r="BG68" s="62"/>
      <c r="BH68" s="46" t="str">
        <f>IF(BG66="","",CONCATENATE(IF(VLOOKUP(AY66,NP,23,FALSE)="","",IF(VLOOKUP(AY66,NP,12,FALSE)=1,VLOOKUP(AY66,NP,23,FALSE),-VLOOKUP(AY66,NP,23,FALSE))),IF(VLOOKUP(AY66,NP,24,FALSE)="","",CONCATENATE(" / ",IF(VLOOKUP(AY66,NP,12,FALSE)=1,VLOOKUP(AY66,NP,24,FALSE),-VLOOKUP(AY66,NP,24,FALSE)))),IF(VLOOKUP(AY66,NP,25,FALSE)="","",CONCATENATE(" / ",IF(VLOOKUP(AY66,NP,12,FALSE)=1,VLOOKUP(AY66,NP,25,FALSE),-VLOOKUP(AY66,NP,25,FALSE)))),IF(VLOOKUP(AY66,NP,26,FALSE)="","",CONCATENATE(" / ",IF(VLOOKUP(AY66,NP,12,FALSE)=1,VLOOKUP(AY66,NP,26,FALSE),-VLOOKUP(AY66,NP,26,FALSE)))),IF(VLOOKUP(AY66,NP,27,FALSE)="","",CONCATENATE(" / ",IF(VLOOKUP(AY66,NP,12,FALSE)=1,VLOOKUP(AY66,NP,27,FALSE),-VLOOKUP(AY66,NP,27,FALSE)))),IF(VLOOKUP(AY66,NP,28)="","",CONCATENATE(" / ",IF(VLOOKUP(AY66,NP,12)=1,VLOOKUP(AY66,NP,28),-VLOOKUP(AY66,NP,28)))),IF(VLOOKUP(AY66,NP,29)="","",CONCATENATE(" / ",IF(VLOOKUP(AY66,NP,12)=1,VLOOKUP(AY66,NP,29),-VLOOKUP(AY66,NP,29))))))</f>
        <v/>
      </c>
      <c r="BI68" s="46"/>
      <c r="BJ68" s="36"/>
      <c r="BK68" s="46"/>
      <c r="BL68" s="46"/>
      <c r="BM68" s="36"/>
      <c r="BN68" s="104"/>
      <c r="BO68" s="62"/>
      <c r="BP68" s="40"/>
      <c r="BQ68" s="40"/>
      <c r="BR68" s="40"/>
      <c r="BS68" s="40"/>
      <c r="BT68" s="40"/>
      <c r="BU68" s="40"/>
      <c r="BV68" s="40"/>
      <c r="BW68" s="103"/>
      <c r="BX68" s="40"/>
      <c r="BY68" s="40"/>
      <c r="BZ68" s="40"/>
      <c r="CA68" s="154"/>
      <c r="CB68" s="158"/>
    </row>
    <row r="69" spans="1:80" ht="12" customHeight="1" x14ac:dyDescent="0.25">
      <c r="A69" s="34" t="s">
        <v>22</v>
      </c>
      <c r="B69" s="43" t="str">
        <f>IF(I69="","",IF(VLOOKUP(Q69,NP,12,FALSE)=1,CONCATENATE(VLOOKUP(Q69,NP,5,FALSE),"  ",VLOOKUP(Q69,NP,6,FALSE)),IF(VLOOKUP(Q69,NP,22,FALSE)=1,CONCATENATE(VLOOKUP(Q69,NP,15,FALSE),"  ",VLOOKUP(Q69,NP,16,FALSE)),"")))</f>
        <v/>
      </c>
      <c r="C69" s="43"/>
      <c r="D69" s="43"/>
      <c r="E69" s="43"/>
      <c r="F69" s="43"/>
      <c r="G69" s="43"/>
      <c r="H69" s="43"/>
      <c r="I69" s="130"/>
      <c r="J69" s="54"/>
      <c r="K69" s="54"/>
      <c r="L69" s="55"/>
      <c r="M69" s="56"/>
      <c r="N69" s="56"/>
      <c r="O69" s="57"/>
      <c r="P69" s="58"/>
      <c r="Q69" s="53">
        <v>27</v>
      </c>
      <c r="R69" s="46" t="str">
        <f>IF(Y68="","",IF(VLOOKUP(AG20,NP,12,FALSE)=0,CONCATENATE(VLOOKUP(AG20,NP,8,FALSE)," pts - ",VLOOKUP(AG20,NP,11,FALSE)),IF(VLOOKUP(AG20,NP,22,FALSE)=0,CONCATENATE(VLOOKUP(AG20,NP,18,FALSE)," pts - ",VLOOKUP(AG20,NP,21,FALSE)),"")))</f>
        <v/>
      </c>
      <c r="S69" s="46"/>
      <c r="T69" s="36"/>
      <c r="U69" s="46"/>
      <c r="V69" s="46"/>
      <c r="W69" s="36"/>
      <c r="X69" s="46"/>
      <c r="AF69" s="136"/>
      <c r="AI69" s="48"/>
      <c r="AJ69" s="49"/>
      <c r="AK69" s="49"/>
      <c r="AL69" s="50"/>
      <c r="AM69" s="49"/>
      <c r="AN69" s="49"/>
      <c r="AO69" s="50"/>
      <c r="AP69" s="40"/>
      <c r="AQ69" s="48"/>
      <c r="AR69" s="96"/>
      <c r="AS69" s="97"/>
      <c r="AT69" s="98"/>
      <c r="AU69" s="97"/>
      <c r="AV69" s="97"/>
      <c r="AW69" s="98"/>
      <c r="AX69" s="97"/>
      <c r="AY69" s="40"/>
      <c r="AZ69" s="64" t="str">
        <f>IF(AY68="","",IF(VLOOKUP(AQ20,NP,12,FALSE)=0,CONCATENATE(VLOOKUP(AQ20,NP,8,FALSE)," pts - ",VLOOKUP(AQ20,NP,11,FALSE)),IF(VLOOKUP(AQ20,NP,22,FALSE)=0,CONCATENATE(VLOOKUP(AQ20,NP,18,FALSE)," pts - ",VLOOKUP(AQ20,NP,21,FALSE)),"")))</f>
        <v/>
      </c>
      <c r="BA69" s="64"/>
      <c r="BB69" s="65"/>
      <c r="BC69" s="64"/>
      <c r="BD69" s="64"/>
      <c r="BE69" s="65"/>
      <c r="BF69" s="64"/>
      <c r="BG69" s="53">
        <v>15</v>
      </c>
      <c r="BH69" s="54"/>
      <c r="BI69" s="54"/>
      <c r="BJ69" s="55"/>
      <c r="BK69" s="56"/>
      <c r="BL69" s="56"/>
      <c r="BM69" s="57"/>
      <c r="BN69" s="58"/>
      <c r="BO69" s="59"/>
      <c r="BP69" s="43" t="str">
        <f>IF(BO69="","",IF(VLOOKUP(BG69,NP,12,FALSE)=1,CONCATENATE(VLOOKUP(BG69,NP,5,FALSE),"  ",VLOOKUP(BG69,NP,6,FALSE)),IF(VLOOKUP(BG69,NP,22,FALSE)=1,CONCATENATE(VLOOKUP(BG69,NP,15,FALSE),"  ",VLOOKUP(BG69,NP,16,FALSE)),"")))</f>
        <v/>
      </c>
      <c r="BQ69" s="43"/>
      <c r="BR69" s="43"/>
      <c r="BS69" s="43"/>
      <c r="BT69" s="43"/>
      <c r="BU69" s="43"/>
      <c r="BV69" s="43"/>
      <c r="BW69" s="34" t="s">
        <v>9</v>
      </c>
      <c r="BX69" s="40"/>
      <c r="BY69" s="40"/>
      <c r="BZ69" s="40"/>
      <c r="CA69" s="154"/>
      <c r="CB69" s="158"/>
    </row>
    <row r="70" spans="1:80" ht="12" customHeight="1" x14ac:dyDescent="0.25">
      <c r="B70" s="46" t="str">
        <f>IF(I69="","",IF(VLOOKUP(Q69,NP,12,FALSE)=1,CONCATENATE(VLOOKUP(Q69,NP,8,FALSE)," pts - ",VLOOKUP(Q69,NP,11,FALSE)),IF(VLOOKUP(Q69,NP,22,FALSE)=1,CONCATENATE(VLOOKUP(Q69,NP,18,FALSE)," pts - ",VLOOKUP(Q69,NP,21,FALSE)),"")))</f>
        <v/>
      </c>
      <c r="C70" s="46"/>
      <c r="D70" s="46"/>
      <c r="E70" s="46"/>
      <c r="F70" s="46"/>
      <c r="G70" s="46"/>
      <c r="H70" s="46"/>
      <c r="I70" s="128"/>
      <c r="R70" s="43" t="str">
        <f>IF(Y70="","",IF(VLOOKUP(AG32,NP,12,FALSE)=0,CONCATENATE(VLOOKUP(AG32,NP,5,FALSE),"  ",VLOOKUP(AG32,NP,6,FALSE)),IF(VLOOKUP(AG32,NP,22,FALSE)=0,CONCATENATE(VLOOKUP(AG32,NP,15,FALSE),"  ",VLOOKUP(AG32,NP,16,FALSE)),"")))</f>
        <v/>
      </c>
      <c r="S70" s="43"/>
      <c r="T70" s="44"/>
      <c r="U70" s="43"/>
      <c r="V70" s="43"/>
      <c r="W70" s="44"/>
      <c r="X70" s="43"/>
      <c r="Y70" s="42"/>
      <c r="Z70" s="41">
        <v>10</v>
      </c>
      <c r="AA70" s="101"/>
      <c r="AB70" s="102"/>
      <c r="AC70" s="101"/>
      <c r="AD70" s="101"/>
      <c r="AE70" s="102"/>
      <c r="AF70" s="135"/>
      <c r="AI70" s="48"/>
      <c r="AJ70" s="49"/>
      <c r="AK70" s="38"/>
      <c r="AL70" s="39"/>
      <c r="AM70" s="38"/>
      <c r="AN70" s="38"/>
      <c r="AO70" s="39"/>
      <c r="AQ70" s="48"/>
      <c r="AR70" s="100"/>
      <c r="AS70" s="101"/>
      <c r="AT70" s="102"/>
      <c r="AU70" s="101"/>
      <c r="AV70" s="101"/>
      <c r="AW70" s="102"/>
      <c r="AX70" s="41">
        <v>12</v>
      </c>
      <c r="AY70" s="42"/>
      <c r="AZ70" s="43" t="str">
        <f>IF(AY70="","",IF(VLOOKUP(AQ32,NP,12,FALSE)=0,CONCATENATE(VLOOKUP(AQ32,NP,5,FALSE),"  ",VLOOKUP(AQ32,NP,6,FALSE)),IF(VLOOKUP(AQ32,NP,22,FALSE)=0,CONCATENATE(VLOOKUP(AQ32,NP,15,FALSE),"  ",VLOOKUP(AQ32,NP,16,FALSE)),"")))</f>
        <v/>
      </c>
      <c r="BA70" s="43"/>
      <c r="BB70" s="44"/>
      <c r="BC70" s="43"/>
      <c r="BD70" s="43"/>
      <c r="BE70" s="44"/>
      <c r="BF70" s="43"/>
      <c r="BG70" s="48"/>
      <c r="BH70" s="40"/>
      <c r="BI70" s="40"/>
      <c r="BJ70" s="45"/>
      <c r="BK70" s="40"/>
      <c r="BL70" s="40"/>
      <c r="BM70" s="45"/>
      <c r="BN70" s="40"/>
      <c r="BO70" s="61"/>
      <c r="BP70" s="46" t="str">
        <f>IF(BO69="","",IF(VLOOKUP(BG69,NP,12,FALSE)=1,CONCATENATE(VLOOKUP(BG69,NP,8,FALSE)," pts - ",VLOOKUP(BG69,NP,11,FALSE)),IF(VLOOKUP(BG69,NP,22,FALSE)=1,CONCATENATE(VLOOKUP(BG69,NP,18,FALSE)," pts - ",VLOOKUP(BG69,NP,21,FALSE)),"")))</f>
        <v/>
      </c>
      <c r="BQ70" s="46"/>
      <c r="BR70" s="46"/>
      <c r="BS70" s="46"/>
      <c r="BT70" s="46"/>
      <c r="BU70" s="46"/>
      <c r="BV70" s="46"/>
      <c r="BW70" s="103"/>
      <c r="BX70" s="40"/>
      <c r="BY70" s="40"/>
      <c r="BZ70" s="40"/>
      <c r="CA70" s="154"/>
      <c r="CB70" s="158"/>
    </row>
    <row r="71" spans="1:80" ht="12" customHeight="1" x14ac:dyDescent="0.25">
      <c r="B71" s="46" t="str">
        <f>IF(I69="","",CONCATENATE(IF(VLOOKUP(Q69,NP,23,FALSE)="","",IF(VLOOKUP(Q69,NP,12,FALSE)=1,VLOOKUP(Q69,NP,23,FALSE),-VLOOKUP(Q69,NP,23,FALSE))),IF(VLOOKUP(Q69,NP,24,FALSE)="","",CONCATENATE(" / ",IF(VLOOKUP(Q69,NP,12,FALSE)=1,VLOOKUP(Q69,NP,24,FALSE),-VLOOKUP(Q69,NP,24,FALSE)))),IF(VLOOKUP(Q69,NP,25,FALSE)="","",CONCATENATE(" / ",IF(VLOOKUP(Q69,NP,12,FALSE)=1,VLOOKUP(Q69,NP,25,FALSE),-VLOOKUP(Q69,NP,25,FALSE)))),IF(VLOOKUP(Q69,NP,26,FALSE)="","",CONCATENATE(" / ",IF(VLOOKUP(Q69,NP,12,FALSE)=1,VLOOKUP(Q69,NP,26,FALSE),-VLOOKUP(Q69,NP,26,FALSE)))),IF(VLOOKUP(Q69,NP,27,FALSE)="","",CONCATENATE(" / ",IF(VLOOKUP(Q69,NP,12,FALSE)=1,VLOOKUP(Q69,NP,27,FALSE),-VLOOKUP(Q69,NP,27,FALSE)))),IF(VLOOKUP(Q69,NP,28)="","",CONCATENATE(" / ",IF(VLOOKUP(Q69,NP,12)=1,VLOOKUP(Q69,NP,28),-VLOOKUP(Q69,NP,28)))),IF(VLOOKUP(Q69,NP,29)="","",CONCATENATE(" / ",IF(VLOOKUP(Q69,NP,12)=1,VLOOKUP(Q69,NP,29),-VLOOKUP(Q69,NP,29))))))</f>
        <v/>
      </c>
      <c r="C71" s="46"/>
      <c r="D71" s="46"/>
      <c r="E71" s="46"/>
      <c r="F71" s="46"/>
      <c r="G71" s="46"/>
      <c r="H71" s="46"/>
      <c r="I71" s="128"/>
      <c r="Q71" s="128"/>
      <c r="R71" s="46" t="str">
        <f>IF(Y70="","",IF(VLOOKUP(AG32,NP,12,FALSE)=0,CONCATENATE(VLOOKUP(AG32,NP,8,FALSE)," pts - ",VLOOKUP(AG32,NP,11,FALSE)),IF(VLOOKUP(AG32,NP,22,FALSE)=0,CONCATENATE(VLOOKUP(AG32,NP,18,FALSE)," pts - ",VLOOKUP(AG32,NP,21,FALSE)),"")))</f>
        <v/>
      </c>
      <c r="S71" s="46"/>
      <c r="T71" s="36"/>
      <c r="U71" s="46"/>
      <c r="V71" s="46"/>
      <c r="W71" s="36"/>
      <c r="X71" s="46"/>
      <c r="AF71" s="136"/>
      <c r="AI71" s="48"/>
      <c r="AJ71" s="49"/>
      <c r="AK71" s="33"/>
      <c r="AL71" s="33"/>
      <c r="AM71" s="33"/>
      <c r="AN71" s="33"/>
      <c r="AO71" s="33"/>
      <c r="AQ71" s="48"/>
      <c r="AR71" s="96"/>
      <c r="AS71" s="97"/>
      <c r="AT71" s="98"/>
      <c r="AU71" s="97"/>
      <c r="AV71" s="97"/>
      <c r="AW71" s="98"/>
      <c r="AX71" s="97"/>
      <c r="AY71" s="40"/>
      <c r="AZ71" s="64" t="str">
        <f>IF(AY70="","",IF(VLOOKUP(AQ32,NP,12,FALSE)=0,CONCATENATE(VLOOKUP(AQ32,NP,8,FALSE)," pts - ",VLOOKUP(AQ32,NP,11,FALSE)),IF(VLOOKUP(AQ32,NP,22,FALSE)=0,CONCATENATE(VLOOKUP(AQ32,NP,18,FALSE)," pts - ",VLOOKUP(AQ32,NP,21,FALSE)),"")))</f>
        <v/>
      </c>
      <c r="BA71" s="64"/>
      <c r="BB71" s="65"/>
      <c r="BC71" s="64"/>
      <c r="BD71" s="64"/>
      <c r="BE71" s="65"/>
      <c r="BF71" s="86"/>
      <c r="BG71" s="5"/>
      <c r="BH71" s="1"/>
      <c r="BI71" s="4"/>
      <c r="BJ71" s="21"/>
      <c r="BK71" s="4"/>
      <c r="BL71" s="4"/>
      <c r="BM71" s="21"/>
      <c r="BN71" s="60"/>
      <c r="BO71" s="62"/>
      <c r="BP71" s="46" t="str">
        <f>IF(BO69="","",CONCATENATE(IF(VLOOKUP(BG69,NP,23,FALSE)="","",IF(VLOOKUP(BG69,NP,12,FALSE)=1,VLOOKUP(BG69,NP,23,FALSE),-VLOOKUP(BG69,NP,23,FALSE))),IF(VLOOKUP(BG69,NP,24,FALSE)="","",CONCATENATE(" / ",IF(VLOOKUP(BG69,NP,12,FALSE)=1,VLOOKUP(BG69,NP,24,FALSE),-VLOOKUP(BG69,NP,24,FALSE)))),IF(VLOOKUP(BG69,NP,25,FALSE)="","",CONCATENATE(" / ",IF(VLOOKUP(BG69,NP,12,FALSE)=1,VLOOKUP(BG69,NP,25,FALSE),-VLOOKUP(BG69,NP,25,FALSE)))),IF(VLOOKUP(BG69,NP,26,FALSE)="","",CONCATENATE(" / ",IF(VLOOKUP(BG69,NP,12,FALSE)=1,VLOOKUP(BG69,NP,26,FALSE),-VLOOKUP(BG69,NP,26,FALSE)))),IF(VLOOKUP(BG69,NP,27,FALSE)="","",CONCATENATE(" / ",IF(VLOOKUP(BG69,NP,12,FALSE)=1,VLOOKUP(BG69,NP,27,FALSE),-VLOOKUP(BG69,NP,27,FALSE)))),IF(VLOOKUP(BG69,NP,28)="","",CONCATENATE(" / ",IF(VLOOKUP(BG69,NP,12)=1,VLOOKUP(BG69,NP,28),-VLOOKUP(BG69,NP,28)))),IF(VLOOKUP(BG69,NP,29)="","",CONCATENATE(" / ",IF(VLOOKUP(BG69,NP,12)=1,VLOOKUP(BG69,NP,29),-VLOOKUP(BG69,NP,29))))))</f>
        <v/>
      </c>
      <c r="BQ71" s="46"/>
      <c r="BR71" s="46"/>
      <c r="BS71" s="46"/>
      <c r="BT71" s="46"/>
      <c r="BU71" s="46"/>
      <c r="BV71" s="46"/>
      <c r="BW71" s="103"/>
      <c r="BX71" s="40"/>
      <c r="BY71" s="40"/>
      <c r="BZ71" s="40"/>
      <c r="CA71" s="154"/>
      <c r="CB71" s="158"/>
    </row>
    <row r="72" spans="1:80" ht="12" customHeight="1" x14ac:dyDescent="0.25">
      <c r="I72" s="128"/>
      <c r="J72" s="43" t="str">
        <f>IF(Q72="","",CONCATENATE(VLOOKUP(Q69,NP,15,FALSE),"  ",VLOOKUP(Q69,NP,16,FALSE)))</f>
        <v/>
      </c>
      <c r="K72" s="43"/>
      <c r="L72" s="44"/>
      <c r="M72" s="43"/>
      <c r="N72" s="43"/>
      <c r="O72" s="44"/>
      <c r="P72" s="43"/>
      <c r="Q72" s="130"/>
      <c r="R72" s="54"/>
      <c r="S72" s="54"/>
      <c r="T72" s="55"/>
      <c r="U72" s="56"/>
      <c r="V72" s="56"/>
      <c r="W72" s="57"/>
      <c r="X72" s="58"/>
      <c r="Y72" s="53">
        <v>26</v>
      </c>
      <c r="AF72" s="136"/>
      <c r="AI72" s="48"/>
      <c r="AJ72" s="49"/>
      <c r="AK72" s="40"/>
      <c r="AL72" s="45"/>
      <c r="AM72" s="40"/>
      <c r="AN72" s="40"/>
      <c r="AO72" s="45"/>
      <c r="AQ72" s="48"/>
      <c r="AR72" s="96"/>
      <c r="AS72" s="97"/>
      <c r="AT72" s="98"/>
      <c r="AU72" s="97"/>
      <c r="AV72" s="97"/>
      <c r="AW72" s="98"/>
      <c r="AX72" s="97"/>
      <c r="AY72" s="53">
        <v>14</v>
      </c>
      <c r="AZ72" s="54"/>
      <c r="BA72" s="54"/>
      <c r="BB72" s="55"/>
      <c r="BC72" s="56"/>
      <c r="BD72" s="56"/>
      <c r="BE72" s="57"/>
      <c r="BF72" s="58"/>
      <c r="BG72" s="59"/>
      <c r="BH72" s="43"/>
      <c r="BI72" s="43"/>
      <c r="BJ72" s="44"/>
      <c r="BK72" s="43"/>
      <c r="BL72" s="43"/>
      <c r="BM72" s="44"/>
      <c r="BN72" s="43"/>
      <c r="BO72" s="62"/>
      <c r="BP72" s="40"/>
      <c r="BQ72" s="40"/>
      <c r="BR72" s="40"/>
      <c r="BS72" s="40"/>
      <c r="BT72" s="40"/>
      <c r="BU72" s="40"/>
      <c r="BV72" s="40"/>
      <c r="BW72" s="103"/>
      <c r="BX72" s="40"/>
      <c r="BY72" s="40"/>
      <c r="BZ72" s="40"/>
      <c r="CA72" s="154"/>
      <c r="CB72" s="158"/>
    </row>
    <row r="73" spans="1:80" ht="12" customHeight="1" x14ac:dyDescent="0.25">
      <c r="J73" s="64" t="str">
        <f>IF(Q72="","",CONCATENATE(VLOOKUP(Q69,NP,18,FALSE)," pts - ",VLOOKUP(Q69,NP,21,FALSE)))</f>
        <v/>
      </c>
      <c r="K73" s="64"/>
      <c r="L73" s="65"/>
      <c r="M73" s="64"/>
      <c r="N73" s="64"/>
      <c r="O73" s="65"/>
      <c r="P73" s="46"/>
      <c r="Q73" s="129">
        <v>10</v>
      </c>
      <c r="AF73" s="136"/>
      <c r="AI73" s="48"/>
      <c r="AJ73" s="49"/>
      <c r="AK73" s="49"/>
      <c r="AL73" s="50"/>
      <c r="AM73" s="49"/>
      <c r="AN73" s="49"/>
      <c r="AO73" s="50"/>
      <c r="AP73" s="40"/>
      <c r="AR73" s="96"/>
      <c r="AS73" s="97"/>
      <c r="AT73" s="98"/>
      <c r="AU73" s="97"/>
      <c r="AV73" s="97"/>
      <c r="AW73" s="98"/>
      <c r="AX73" s="97"/>
      <c r="AY73" s="40"/>
      <c r="AZ73" s="40"/>
      <c r="BA73" s="40"/>
      <c r="BB73" s="45"/>
      <c r="BC73" s="40"/>
      <c r="BD73" s="40"/>
      <c r="BE73" s="45"/>
      <c r="BF73" s="40"/>
      <c r="BG73" s="52">
        <v>12</v>
      </c>
      <c r="BH73" s="64" t="str">
        <f>IF(BG72="","",CONCATENATE(VLOOKUP(BG69,NP,18,FALSE)," pts - ",VLOOKUP(BG69,NP,21,FALSE)))</f>
        <v/>
      </c>
      <c r="BI73" s="64"/>
      <c r="BJ73" s="65"/>
      <c r="BK73" s="64"/>
      <c r="BL73" s="64"/>
      <c r="BM73" s="65"/>
      <c r="BN73" s="64"/>
      <c r="BO73" s="48"/>
      <c r="BP73" s="40"/>
      <c r="BQ73" s="40"/>
      <c r="BR73" s="40"/>
      <c r="BS73" s="40"/>
      <c r="BT73" s="40"/>
      <c r="BU73" s="40"/>
      <c r="BV73" s="40"/>
      <c r="BW73" s="103"/>
      <c r="BX73" s="40"/>
      <c r="BY73" s="40"/>
      <c r="BZ73" s="40"/>
      <c r="CA73" s="154"/>
      <c r="CB73" s="158"/>
    </row>
    <row r="74" spans="1:80" ht="12" customHeight="1" x14ac:dyDescent="0.25">
      <c r="J74" s="46" t="str">
        <f>IF(Q72="","",CONCATENATE(IF(VLOOKUP(Y72,NP,23,FALSE)="","",IF(VLOOKUP(Y72,NP,12,FALSE)=1,VLOOKUP(Y72,NP,23,FALSE),-VLOOKUP(Y72,NP,23,FALSE))),IF(VLOOKUP(Y72,NP,24,FALSE)="","",CONCATENATE(" / ",IF(VLOOKUP(Y72,NP,12,FALSE)=1,VLOOKUP(Y72,NP,24,FALSE),-VLOOKUP(Y72,NP,24,FALSE)))),IF(VLOOKUP(Y72,NP,25,FALSE)="","",CONCATENATE(" / ",IF(VLOOKUP(Y72,NP,12,FALSE)=1,VLOOKUP(Y72,NP,25,FALSE),-VLOOKUP(Y72,NP,25,FALSE)))),IF(VLOOKUP(Y72,NP,26,FALSE)="","",CONCATENATE(" / ",IF(VLOOKUP(Y72,NP,12,FALSE)=1,VLOOKUP(Y72,NP,26,FALSE),-VLOOKUP(Y72,NP,26,FALSE)))),IF(VLOOKUP(Y72,NP,27,FALSE)="","",CONCATENATE(" / ",IF(VLOOKUP(Y72,NP,12,FALSE)=1,VLOOKUP(Y72,NP,27,FALSE),-VLOOKUP(Y72,NP,27,FALSE)))),IF(VLOOKUP(Y72,NP,28)="","",CONCATENATE(" / ",IF(VLOOKUP(Y72,NP,12)=1,VLOOKUP(Y72,NP,28),-VLOOKUP(Y72,NP,28)))),IF(VLOOKUP(Y72,NP,29)="","",CONCATENATE(" / ",IF(VLOOKUP(Y72,NP,12)=1,VLOOKUP(Y72,NP,29),-VLOOKUP(Y72,NP,29))))))</f>
        <v/>
      </c>
      <c r="K74" s="46"/>
      <c r="L74" s="36"/>
      <c r="M74" s="46"/>
      <c r="N74" s="46"/>
      <c r="O74" s="36"/>
      <c r="P74" s="46"/>
      <c r="Q74" s="128"/>
      <c r="R74" s="43" t="str">
        <f>IF(Y74="","",IF(VLOOKUP(AG44,NP,12,FALSE)=0,CONCATENATE(VLOOKUP(AG44,NP,5,FALSE),"  ",VLOOKUP(AG44,NP,6,FALSE)),IF(VLOOKUP(AG44,NP,22,FALSE)=0,CONCATENATE(VLOOKUP(AG44,NP,15,FALSE),"  ",VLOOKUP(AG44,NP,16,FALSE)),"")))</f>
        <v/>
      </c>
      <c r="S74" s="43"/>
      <c r="T74" s="44"/>
      <c r="U74" s="43"/>
      <c r="V74" s="43"/>
      <c r="W74" s="44"/>
      <c r="X74" s="43"/>
      <c r="Y74" s="42"/>
      <c r="Z74" s="41">
        <v>15</v>
      </c>
      <c r="AA74" s="101"/>
      <c r="AB74" s="102"/>
      <c r="AC74" s="101"/>
      <c r="AD74" s="101"/>
      <c r="AE74" s="102"/>
      <c r="AF74" s="135"/>
      <c r="AI74" s="48"/>
      <c r="AJ74" s="49"/>
      <c r="AK74" s="38"/>
      <c r="AL74" s="39"/>
      <c r="AM74" s="38"/>
      <c r="AN74" s="38"/>
      <c r="AO74" s="39"/>
      <c r="AR74" s="100"/>
      <c r="AS74" s="101"/>
      <c r="AT74" s="102"/>
      <c r="AU74" s="101"/>
      <c r="AV74" s="101"/>
      <c r="AW74" s="102"/>
      <c r="AX74" s="41">
        <v>13</v>
      </c>
      <c r="AY74" s="42"/>
      <c r="AZ74" s="43" t="str">
        <f>IF(AY74="","",IF(VLOOKUP(AQ44,NP,12,FALSE)=0,CONCATENATE(VLOOKUP(AQ44,NP,5,FALSE),"  ",VLOOKUP(AQ44,NP,6,FALSE)),IF(VLOOKUP(AQ44,NP,22,FALSE)=0,CONCATENATE(VLOOKUP(AQ44,NP,15,FALSE),"  ",VLOOKUP(AQ44,NP,16,FALSE)),"")))</f>
        <v/>
      </c>
      <c r="BA74" s="43"/>
      <c r="BB74" s="44"/>
      <c r="BC74" s="43"/>
      <c r="BD74" s="43"/>
      <c r="BE74" s="44"/>
      <c r="BF74" s="43"/>
      <c r="BG74" s="62"/>
      <c r="BH74" s="46" t="str">
        <f>IF(BG72="","",CONCATENATE(IF(VLOOKUP(AY72,NP,23,FALSE)="","",IF(VLOOKUP(AY72,NP,12,FALSE)=1,VLOOKUP(AY72,NP,23,FALSE),-VLOOKUP(AY72,NP,23,FALSE))),IF(VLOOKUP(AY72,NP,24,FALSE)="","",CONCATENATE(" / ",IF(VLOOKUP(AY72,NP,12,FALSE)=1,VLOOKUP(AY72,NP,24,FALSE),-VLOOKUP(AY72,NP,24,FALSE)))),IF(VLOOKUP(AY72,NP,25,FALSE)="","",CONCATENATE(" / ",IF(VLOOKUP(AY72,NP,12,FALSE)=1,VLOOKUP(AY72,NP,25,FALSE),-VLOOKUP(AY72,NP,25,FALSE)))),IF(VLOOKUP(AY72,NP,26,FALSE)="","",CONCATENATE(" / ",IF(VLOOKUP(AY72,NP,12,FALSE)=1,VLOOKUP(AY72,NP,26,FALSE),-VLOOKUP(AY72,NP,26,FALSE)))),IF(VLOOKUP(AY72,NP,27,FALSE)="","",CONCATENATE(" / ",IF(VLOOKUP(AY72,NP,12,FALSE)=1,VLOOKUP(AY72,NP,27,FALSE),-VLOOKUP(AY72,NP,27,FALSE)))),IF(VLOOKUP(AY72,NP,28)="","",CONCATENATE(" / ",IF(VLOOKUP(AY72,NP,12)=1,VLOOKUP(AY72,NP,28),-VLOOKUP(AY72,NP,28)))),IF(VLOOKUP(AY72,NP,29)="","",CONCATENATE(" / ",IF(VLOOKUP(AY72,NP,12)=1,VLOOKUP(AY72,NP,29),-VLOOKUP(AY72,NP,29))))))</f>
        <v/>
      </c>
      <c r="BI74" s="46"/>
      <c r="BJ74" s="36"/>
      <c r="BK74" s="46"/>
      <c r="BL74" s="46"/>
      <c r="BM74" s="36"/>
      <c r="BN74" s="46"/>
      <c r="BX74" s="40"/>
      <c r="BY74" s="40"/>
      <c r="BZ74" s="40"/>
      <c r="CA74" s="154"/>
      <c r="CB74" s="158"/>
    </row>
    <row r="75" spans="1:80" ht="12" customHeight="1" x14ac:dyDescent="0.25">
      <c r="A75" s="34" t="s">
        <v>23</v>
      </c>
      <c r="B75" s="43" t="str">
        <f>IF(I75="","",IF(VLOOKUP(Q69,NP,12,FALSE)=0,CONCATENATE(VLOOKUP(Q69,NP,5,FALSE),"  ",VLOOKUP(Q69,NP,6,FALSE)),IF(VLOOKUP(Q69,NP,22,FALSE)=0,CONCATENATE(VLOOKUP(Q69,NP,15,FALSE),"  ",VLOOKUP(Q69,NP,16,FALSE)),"")))</f>
        <v/>
      </c>
      <c r="C75" s="43"/>
      <c r="D75" s="43"/>
      <c r="E75" s="43"/>
      <c r="F75" s="43"/>
      <c r="G75" s="43"/>
      <c r="H75" s="43"/>
      <c r="I75" s="42"/>
      <c r="J75" s="101"/>
      <c r="K75" s="101"/>
      <c r="L75" s="102"/>
      <c r="M75" s="101"/>
      <c r="N75" s="101"/>
      <c r="O75" s="102"/>
      <c r="P75" s="135"/>
      <c r="Q75" s="40"/>
      <c r="R75" s="46" t="str">
        <f>IF(Y74="","",IF(VLOOKUP(AG44,NP,12,FALSE)=0,CONCATENATE(VLOOKUP(AG44,NP,8,FALSE)," pts - ",VLOOKUP(AG44,NP,11,FALSE)),IF(VLOOKUP(AG44,NP,22,FALSE)=0,CONCATENATE(VLOOKUP(AG44,NP,18,FALSE)," pts - ",VLOOKUP(AG44,NP,21,FALSE)),"")))</f>
        <v/>
      </c>
      <c r="S75" s="46"/>
      <c r="T75" s="36"/>
      <c r="U75" s="46"/>
      <c r="V75" s="46"/>
      <c r="W75" s="36"/>
      <c r="X75" s="46"/>
      <c r="AI75" s="48"/>
      <c r="AJ75" s="49"/>
      <c r="AK75" s="49"/>
      <c r="AL75" s="50"/>
      <c r="AM75" s="49"/>
      <c r="AN75" s="49"/>
      <c r="AO75" s="50"/>
      <c r="AP75" s="40"/>
      <c r="AR75" s="97"/>
      <c r="AS75" s="97"/>
      <c r="AT75" s="98"/>
      <c r="AU75" s="97"/>
      <c r="AV75" s="97"/>
      <c r="AW75" s="98"/>
      <c r="AX75" s="97"/>
      <c r="AY75" s="40"/>
      <c r="AZ75" s="64" t="str">
        <f>IF(AY74="","",IF(VLOOKUP(AQ44,NP,12,FALSE)=0,CONCATENATE(VLOOKUP(AQ44,NP,8,FALSE)," pts - ",VLOOKUP(AQ44,NP,11,FALSE)),IF(VLOOKUP(AQ44,NP,22,FALSE)=0,CONCATENATE(VLOOKUP(AQ44,NP,18,FALSE)," pts - ",VLOOKUP(AQ44,NP,21,FALSE)),"")))</f>
        <v/>
      </c>
      <c r="BA75" s="64"/>
      <c r="BB75" s="65"/>
      <c r="BC75" s="64"/>
      <c r="BD75" s="64"/>
      <c r="BE75" s="65"/>
      <c r="BF75" s="64"/>
      <c r="BG75" s="48"/>
      <c r="BH75" s="71"/>
      <c r="BI75" s="72"/>
      <c r="BJ75" s="73"/>
      <c r="BK75" s="72"/>
      <c r="BL75" s="72"/>
      <c r="BM75" s="73"/>
      <c r="BN75" s="74"/>
      <c r="BO75" s="42"/>
      <c r="BP75" s="43" t="str">
        <f>IF(BO75="","",IF(VLOOKUP(BG69,NP,12,FALSE)=0,CONCATENATE(VLOOKUP(BG69,NP,5,FALSE),"  ",VLOOKUP(BG69,NP,6,FALSE)),IF(VLOOKUP(BG69,NP,22,FALSE)=0,CONCATENATE(VLOOKUP(BG69,NP,15,FALSE),"  ",VLOOKUP(BG69,NP,16,FALSE)),"")))</f>
        <v/>
      </c>
      <c r="BQ75" s="43"/>
      <c r="BR75" s="43"/>
      <c r="BS75" s="43"/>
      <c r="BT75" s="43"/>
      <c r="BU75" s="43"/>
      <c r="BV75" s="43"/>
      <c r="BW75" s="34" t="s">
        <v>10</v>
      </c>
      <c r="BX75" s="40"/>
      <c r="BY75" s="40"/>
      <c r="BZ75" s="40"/>
      <c r="CA75" s="154"/>
      <c r="CB75" s="158"/>
    </row>
    <row r="76" spans="1:80" ht="12" customHeight="1" x14ac:dyDescent="0.25">
      <c r="B76" s="46" t="str">
        <f>IF(I75="","",IF(VLOOKUP(Q69,NP,12,FALSE)=0,CONCATENATE(VLOOKUP(Q69,NP,8,FALSE)," pts - ",VLOOKUP(Q69,NP,11,FALSE)),IF(VLOOKUP(Q69,NP,22,FALSE)=0,CONCATENATE(VLOOKUP(Q69,NP,18,FALSE)," pts - ",VLOOKUP(Q69,NP,21,FALSE)),"")))</f>
        <v/>
      </c>
      <c r="C76" s="46"/>
      <c r="D76" s="46"/>
      <c r="E76" s="46"/>
      <c r="F76" s="46"/>
      <c r="G76" s="46"/>
      <c r="H76" s="46"/>
      <c r="L76" s="33"/>
      <c r="M76" s="40"/>
      <c r="X76" s="136"/>
      <c r="AI76" s="48"/>
      <c r="AJ76" s="49"/>
      <c r="AK76" s="38"/>
      <c r="AL76" s="39"/>
      <c r="AM76" s="38"/>
      <c r="AN76" s="38"/>
      <c r="AO76" s="39"/>
      <c r="AR76" s="97"/>
      <c r="AS76" s="97"/>
      <c r="AT76" s="98"/>
      <c r="AU76" s="97"/>
      <c r="AV76" s="97"/>
      <c r="AW76" s="98"/>
      <c r="AX76" s="97"/>
      <c r="AY76" s="99"/>
      <c r="AZ76" s="96"/>
      <c r="BA76" s="97"/>
      <c r="BB76" s="98"/>
      <c r="BC76" s="97"/>
      <c r="BD76" s="97"/>
      <c r="BE76" s="98"/>
      <c r="BF76" s="97"/>
      <c r="BO76" s="40"/>
      <c r="BP76" s="46" t="str">
        <f>IF(BO75="","",IF(VLOOKUP(BG69,NP,12,FALSE)=0,CONCATENATE(VLOOKUP(BG69,NP,8,FALSE)," pts - ",VLOOKUP(BG69,NP,11,FALSE)),IF(VLOOKUP(BG69,NP,22,FALSE)=0,CONCATENATE(VLOOKUP(BG69,NP,18,FALSE)," pts - ",VLOOKUP(BG69,NP,21,FALSE)),"")))</f>
        <v/>
      </c>
      <c r="BQ76" s="46"/>
      <c r="BR76" s="46"/>
      <c r="BS76" s="46"/>
      <c r="BT76" s="46"/>
      <c r="BU76" s="46"/>
      <c r="BV76" s="46"/>
      <c r="BW76" s="103"/>
      <c r="BX76" s="40"/>
      <c r="BY76" s="40"/>
      <c r="BZ76" s="40"/>
      <c r="CA76" s="154"/>
      <c r="CB76" s="158"/>
    </row>
    <row r="77" spans="1:80" ht="12" customHeight="1" x14ac:dyDescent="0.25">
      <c r="J77" s="75"/>
      <c r="K77" s="76"/>
      <c r="L77" s="76"/>
      <c r="M77" s="76"/>
      <c r="N77" s="76"/>
      <c r="O77" s="76"/>
      <c r="P77" s="76"/>
      <c r="Q77" s="77"/>
      <c r="R77" s="118"/>
      <c r="S77" s="118"/>
      <c r="T77" s="126"/>
      <c r="U77" s="118"/>
      <c r="V77" s="118"/>
      <c r="W77" s="126"/>
      <c r="X77" s="136"/>
      <c r="AI77" s="48"/>
      <c r="AJ77" s="49"/>
      <c r="AK77" s="38"/>
      <c r="AL77" s="39"/>
      <c r="AM77" s="38"/>
      <c r="AN77" s="38"/>
      <c r="AO77" s="39"/>
      <c r="AR77" s="97"/>
      <c r="AS77" s="97"/>
      <c r="AT77" s="98"/>
      <c r="AU77" s="97"/>
      <c r="AV77" s="97"/>
      <c r="AW77" s="98"/>
      <c r="AX77" s="97"/>
      <c r="AY77" s="99"/>
      <c r="AZ77" s="96"/>
      <c r="BA77" s="97"/>
      <c r="BB77" s="98"/>
      <c r="BC77" s="97"/>
      <c r="BD77" s="97"/>
      <c r="BE77" s="98"/>
      <c r="BF77" s="97"/>
      <c r="BG77" s="105"/>
      <c r="BH77" s="106"/>
      <c r="BI77" s="106"/>
      <c r="BJ77" s="106"/>
      <c r="BK77" s="106"/>
      <c r="BL77" s="106"/>
      <c r="BM77" s="106"/>
      <c r="BN77" s="107"/>
      <c r="BO77" s="99"/>
      <c r="BP77" s="97"/>
      <c r="BQ77" s="97"/>
      <c r="BR77" s="97"/>
      <c r="BS77" s="97"/>
      <c r="BT77" s="97"/>
      <c r="BU77" s="97"/>
      <c r="BV77" s="97"/>
      <c r="BW77" s="103"/>
      <c r="BX77" s="40"/>
      <c r="BY77" s="40"/>
      <c r="BZ77" s="40"/>
      <c r="CA77" s="154"/>
      <c r="CB77" s="158"/>
    </row>
    <row r="78" spans="1:80" ht="12" customHeight="1" thickBot="1" x14ac:dyDescent="0.3">
      <c r="J78" s="95"/>
      <c r="K78" s="95"/>
      <c r="L78" s="95"/>
      <c r="M78" s="95"/>
      <c r="N78" s="95"/>
      <c r="O78" s="95"/>
      <c r="P78" s="95"/>
      <c r="Q78" s="95"/>
      <c r="R78" s="118"/>
      <c r="S78" s="118"/>
      <c r="T78" s="126"/>
      <c r="U78" s="118"/>
      <c r="V78" s="118"/>
      <c r="W78" s="126"/>
      <c r="X78" s="136"/>
      <c r="AI78" s="48"/>
      <c r="AJ78" s="49"/>
      <c r="AK78" s="33"/>
      <c r="AL78" s="33"/>
      <c r="AM78" s="33"/>
      <c r="AN78" s="33"/>
      <c r="AO78" s="33"/>
      <c r="AQ78" s="48"/>
      <c r="AR78" s="97"/>
      <c r="AS78" s="97"/>
      <c r="AT78" s="98"/>
      <c r="AU78" s="97"/>
      <c r="AV78" s="97"/>
      <c r="AW78" s="98"/>
      <c r="AX78" s="97"/>
      <c r="AY78" s="99"/>
      <c r="AZ78" s="96"/>
      <c r="BA78" s="97"/>
      <c r="BB78" s="98"/>
      <c r="BC78" s="97"/>
      <c r="BD78" s="97"/>
      <c r="BE78" s="98"/>
      <c r="BF78" s="97"/>
      <c r="BX78" s="40"/>
      <c r="BY78" s="40"/>
      <c r="BZ78" s="40"/>
      <c r="CA78" s="154"/>
      <c r="CB78" s="158"/>
    </row>
    <row r="79" spans="1:80" ht="12" customHeight="1" x14ac:dyDescent="0.25">
      <c r="J79" s="36" t="s">
        <v>27</v>
      </c>
      <c r="K79" s="36"/>
      <c r="L79" s="36"/>
      <c r="M79" s="36"/>
      <c r="N79" s="36"/>
      <c r="O79" s="36"/>
      <c r="P79" s="36"/>
      <c r="Q79" s="36"/>
      <c r="X79" s="136"/>
      <c r="AE79" s="139"/>
      <c r="AF79" s="8"/>
      <c r="AG79" s="109"/>
      <c r="AH79" s="109"/>
      <c r="AI79" s="109"/>
      <c r="AJ79" s="109"/>
      <c r="AK79" s="109"/>
      <c r="AL79" s="24"/>
      <c r="AM79" s="109"/>
      <c r="AN79" s="109"/>
      <c r="AO79" s="110"/>
      <c r="AP79" s="9"/>
      <c r="AQ79" s="9"/>
      <c r="AR79" s="9"/>
      <c r="AS79" s="9"/>
      <c r="AT79" s="26"/>
      <c r="AY79" s="99"/>
      <c r="AZ79" s="96"/>
      <c r="BA79" s="97"/>
      <c r="BB79" s="98"/>
      <c r="BC79" s="97"/>
      <c r="BD79" s="97"/>
      <c r="BE79" s="98"/>
      <c r="BF79" s="97"/>
      <c r="BG79" s="36" t="s">
        <v>11</v>
      </c>
      <c r="BH79" s="36"/>
      <c r="BI79" s="36"/>
      <c r="BJ79" s="36"/>
      <c r="BK79" s="36"/>
      <c r="BL79" s="36"/>
      <c r="BM79" s="36"/>
      <c r="BN79" s="36"/>
      <c r="BO79" s="99"/>
      <c r="BP79" s="97"/>
      <c r="BQ79" s="97"/>
      <c r="BR79" s="97"/>
      <c r="BS79" s="97"/>
      <c r="BT79" s="97"/>
      <c r="BU79" s="97"/>
      <c r="BV79" s="97"/>
      <c r="BW79" s="103"/>
      <c r="BX79" s="40"/>
      <c r="BY79" s="40"/>
      <c r="BZ79" s="40"/>
      <c r="CA79" s="154"/>
      <c r="CB79" s="158"/>
    </row>
    <row r="80" spans="1:80" ht="12" customHeight="1" x14ac:dyDescent="0.25">
      <c r="Q80" s="40"/>
      <c r="R80" s="40"/>
      <c r="S80" s="40"/>
      <c r="T80" s="45"/>
      <c r="U80" s="40"/>
      <c r="V80" s="40"/>
      <c r="W80" s="45"/>
      <c r="X80" s="136"/>
      <c r="AE80" s="111" t="s">
        <v>3</v>
      </c>
      <c r="AF80" s="4"/>
      <c r="AG80" s="60"/>
      <c r="AH80" s="35"/>
      <c r="AI80" s="164">
        <v>44851</v>
      </c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5"/>
      <c r="AY80" s="99"/>
      <c r="AZ80" s="96"/>
      <c r="BG80" s="99"/>
      <c r="BH80" s="97"/>
      <c r="BI80" s="97"/>
      <c r="BJ80" s="98"/>
      <c r="BK80" s="97"/>
      <c r="BL80" s="97"/>
      <c r="BM80" s="98"/>
      <c r="BN80" s="97"/>
      <c r="BO80" s="99"/>
      <c r="BP80" s="97"/>
      <c r="BQ80" s="97"/>
      <c r="BR80" s="97"/>
      <c r="BS80" s="97"/>
      <c r="BT80" s="97"/>
      <c r="BU80" s="97"/>
      <c r="BV80" s="97"/>
      <c r="BW80" s="103"/>
      <c r="BX80" s="40"/>
      <c r="BY80" s="40"/>
      <c r="BZ80" s="40"/>
      <c r="CA80" s="154"/>
      <c r="CB80" s="158"/>
    </row>
    <row r="81" spans="1:80" ht="12" customHeight="1" x14ac:dyDescent="0.25">
      <c r="J81" s="43" t="str">
        <f>IF(Q81="","",IF(VLOOKUP(Y66,NP,12,FALSE)=0,CONCATENATE(VLOOKUP(Y66,NP,5,FALSE),"  ",VLOOKUP(Y66,NP,6,FALSE)),IF(VLOOKUP(Y66,NP,22,FALSE)=0,CONCATENATE(VLOOKUP(Y66,NP,15,FALSE),"  ",VLOOKUP(Y66,NP,16,FALSE)),"")))</f>
        <v/>
      </c>
      <c r="K81" s="43"/>
      <c r="L81" s="44"/>
      <c r="M81" s="43"/>
      <c r="N81" s="43"/>
      <c r="O81" s="44"/>
      <c r="P81" s="43"/>
      <c r="Q81" s="42"/>
      <c r="R81" s="41">
        <v>2</v>
      </c>
      <c r="S81" s="101"/>
      <c r="T81" s="102"/>
      <c r="U81" s="101"/>
      <c r="V81" s="101"/>
      <c r="W81" s="102"/>
      <c r="X81" s="135"/>
      <c r="AE81" s="140"/>
      <c r="AF81" s="4"/>
      <c r="AG81" s="60"/>
      <c r="AH81" s="11"/>
      <c r="AI81" s="11"/>
      <c r="AJ81" s="11"/>
      <c r="AK81" s="11"/>
      <c r="AL81" s="20"/>
      <c r="AM81" s="6"/>
      <c r="AN81" s="6"/>
      <c r="AO81" s="20"/>
      <c r="AP81" s="13"/>
      <c r="AQ81" s="13"/>
      <c r="AR81" s="13"/>
      <c r="AS81" s="13"/>
      <c r="AT81" s="27"/>
      <c r="AY81" s="99"/>
      <c r="AZ81" s="100"/>
      <c r="BA81" s="101"/>
      <c r="BB81" s="102"/>
      <c r="BC81" s="101"/>
      <c r="BD81" s="101"/>
      <c r="BE81" s="102"/>
      <c r="BF81" s="41">
        <v>4</v>
      </c>
      <c r="BG81" s="42"/>
      <c r="BH81" s="43"/>
      <c r="BI81" s="43"/>
      <c r="BJ81" s="44"/>
      <c r="BK81" s="43"/>
      <c r="BL81" s="43"/>
      <c r="BM81" s="44"/>
      <c r="BN81" s="43"/>
      <c r="BO81" s="48"/>
      <c r="BP81" s="40"/>
      <c r="BQ81" s="40"/>
      <c r="BR81" s="40"/>
      <c r="BS81" s="40"/>
      <c r="BT81" s="40"/>
      <c r="BU81" s="40"/>
      <c r="BV81" s="40"/>
      <c r="BW81" s="103"/>
      <c r="BX81" s="40"/>
      <c r="BY81" s="40"/>
      <c r="BZ81" s="40"/>
      <c r="CA81" s="154"/>
      <c r="CB81" s="158"/>
    </row>
    <row r="82" spans="1:80" ht="12" customHeight="1" x14ac:dyDescent="0.25">
      <c r="I82" s="128"/>
      <c r="J82" s="46" t="str">
        <f>IF(Q81="","",IF(VLOOKUP(Y66,NP,12,FALSE)=0,CONCATENATE(VLOOKUP(Y66,NP,8,FALSE)," pts - ",VLOOKUP(Y66,NP,11,FALSE)),IF(VLOOKUP(Y66,NP,22,FALSE)=0,CONCATENATE(VLOOKUP(Y66,NP,18,FALSE)," pts - ",VLOOKUP(Y66,NP,21,FALSE)),"")))</f>
        <v/>
      </c>
      <c r="K82" s="46"/>
      <c r="L82" s="36"/>
      <c r="M82" s="46"/>
      <c r="N82" s="46"/>
      <c r="O82" s="36"/>
      <c r="P82" s="46"/>
      <c r="Q82" s="40"/>
      <c r="R82" s="40"/>
      <c r="S82" s="40"/>
      <c r="T82" s="45"/>
      <c r="U82" s="40"/>
      <c r="V82" s="40"/>
      <c r="W82" s="45"/>
      <c r="X82" s="136"/>
      <c r="AE82" s="111" t="s">
        <v>37</v>
      </c>
      <c r="AF82" s="4"/>
      <c r="AG82" s="60"/>
      <c r="AH82" s="11"/>
      <c r="AI82" s="167" t="s">
        <v>39</v>
      </c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8"/>
      <c r="AY82" s="99"/>
      <c r="AZ82" s="96"/>
      <c r="BA82" s="97"/>
      <c r="BB82" s="98"/>
      <c r="BC82" s="97"/>
      <c r="BD82" s="97"/>
      <c r="BE82" s="98"/>
      <c r="BF82" s="97"/>
      <c r="BG82" s="40"/>
      <c r="BH82" s="64" t="str">
        <f>IF(BG81="","",IF(VLOOKUP(AY66,NP,12,FALSE)=0,CONCATENATE(VLOOKUP(AY66,NP,8,FALSE)," pts - ",VLOOKUP(AY66,NP,11,FALSE)),IF(VLOOKUP(AY66,NP,22,FALSE)=0,CONCATENATE(VLOOKUP(AY66,NP,18,FALSE)," pts - ",VLOOKUP(AY66,NP,21,FALSE)),"")))</f>
        <v/>
      </c>
      <c r="BI82" s="64"/>
      <c r="BJ82" s="65"/>
      <c r="BK82" s="64"/>
      <c r="BL82" s="64"/>
      <c r="BM82" s="65"/>
      <c r="BN82" s="86"/>
      <c r="BO82" s="62"/>
      <c r="BP82" s="40"/>
      <c r="BQ82" s="40"/>
      <c r="BR82" s="40"/>
      <c r="BS82" s="40"/>
      <c r="BT82" s="40"/>
      <c r="BU82" s="40"/>
      <c r="BV82" s="40"/>
      <c r="BW82" s="103"/>
      <c r="BX82" s="40"/>
      <c r="BY82" s="40"/>
      <c r="BZ82" s="40"/>
      <c r="CA82" s="154"/>
      <c r="CB82" s="158"/>
    </row>
    <row r="83" spans="1:80" ht="12" customHeight="1" x14ac:dyDescent="0.25">
      <c r="A83" s="34" t="s">
        <v>24</v>
      </c>
      <c r="B83" s="43" t="str">
        <f>IF(I83="","",IF(VLOOKUP(Q83,NP,12,FALSE)=1,CONCATENATE(VLOOKUP(Q83,NP,5,FALSE),"  ",VLOOKUP(Q83,NP,6,FALSE)),IF(VLOOKUP(Q83,NP,22,FALSE)=1,CONCATENATE(VLOOKUP(Q83,NP,15,FALSE),"  ",VLOOKUP(Q83,NP,16,FALSE)),"")))</f>
        <v/>
      </c>
      <c r="C83" s="43"/>
      <c r="D83" s="43"/>
      <c r="E83" s="43"/>
      <c r="F83" s="43"/>
      <c r="G83" s="43"/>
      <c r="H83" s="43"/>
      <c r="I83" s="130"/>
      <c r="J83" s="54"/>
      <c r="K83" s="54"/>
      <c r="L83" s="55"/>
      <c r="M83" s="56"/>
      <c r="N83" s="56"/>
      <c r="O83" s="57"/>
      <c r="P83" s="58"/>
      <c r="Q83" s="53">
        <v>28</v>
      </c>
      <c r="X83" s="136"/>
      <c r="AE83" s="111"/>
      <c r="AF83" s="4"/>
      <c r="AG83" s="60"/>
      <c r="AH83" s="60"/>
      <c r="AI83" s="60"/>
      <c r="AJ83" s="60"/>
      <c r="AK83" s="60"/>
      <c r="AL83" s="20"/>
      <c r="AM83" s="60"/>
      <c r="AN83" s="60"/>
      <c r="AO83" s="114"/>
      <c r="AP83" s="11"/>
      <c r="AQ83" s="11"/>
      <c r="AR83" s="11"/>
      <c r="AS83" s="11"/>
      <c r="AT83" s="27"/>
      <c r="AY83" s="99"/>
      <c r="AZ83" s="96"/>
      <c r="BA83" s="97"/>
      <c r="BB83" s="98"/>
      <c r="BC83" s="97"/>
      <c r="BD83" s="97"/>
      <c r="BE83" s="98"/>
      <c r="BF83" s="97"/>
      <c r="BG83" s="53">
        <v>16</v>
      </c>
      <c r="BH83" s="54"/>
      <c r="BI83" s="54"/>
      <c r="BJ83" s="55"/>
      <c r="BK83" s="56"/>
      <c r="BL83" s="56"/>
      <c r="BM83" s="57"/>
      <c r="BN83" s="58"/>
      <c r="BO83" s="59"/>
      <c r="BP83" s="43" t="str">
        <f>IF(BO83="","",IF(VLOOKUP(BG83,NP,12,FALSE)=1,CONCATENATE(VLOOKUP(BG83,NP,5,FALSE),"  ",VLOOKUP(BG83,NP,6,FALSE)),IF(VLOOKUP(BG83,NP,22,FALSE)=1,CONCATENATE(VLOOKUP(BG83,NP,15,FALSE),"  ",VLOOKUP(BG83,NP,16,FALSE)),"")))</f>
        <v/>
      </c>
      <c r="BQ83" s="43"/>
      <c r="BR83" s="43"/>
      <c r="BS83" s="43"/>
      <c r="BT83" s="43"/>
      <c r="BU83" s="43"/>
      <c r="BV83" s="43"/>
      <c r="BW83" s="34" t="s">
        <v>12</v>
      </c>
      <c r="BX83" s="40"/>
      <c r="BY83" s="40"/>
      <c r="BZ83" s="40"/>
      <c r="CA83" s="154"/>
      <c r="CB83" s="158"/>
    </row>
    <row r="84" spans="1:80" ht="12" customHeight="1" x14ac:dyDescent="0.25">
      <c r="B84" s="46" t="str">
        <f>IF(I83="","",IF(VLOOKUP(Q83,NP,12,FALSE)=1,CONCATENATE(VLOOKUP(Q83,NP,8,FALSE)," pts - ",VLOOKUP(Q83,NP,11,FALSE)),IF(VLOOKUP(Q83,NP,22,FALSE)=1,CONCATENATE(VLOOKUP(Q83,NP,18,FALSE)," pts - ",VLOOKUP(Q83,NP,21,FALSE)),"")))</f>
        <v/>
      </c>
      <c r="C84" s="46"/>
      <c r="D84" s="46"/>
      <c r="E84" s="46"/>
      <c r="F84" s="46"/>
      <c r="G84" s="46"/>
      <c r="H84" s="46"/>
      <c r="I84" s="128"/>
      <c r="Q84" s="40"/>
      <c r="X84" s="136"/>
      <c r="AE84" s="111" t="s">
        <v>41</v>
      </c>
      <c r="AF84" s="3"/>
      <c r="AG84" s="6"/>
      <c r="AH84" s="13"/>
      <c r="AI84" s="163" t="s">
        <v>40</v>
      </c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6"/>
      <c r="AY84" s="99"/>
      <c r="AZ84" s="96"/>
      <c r="BA84" s="97"/>
      <c r="BB84" s="98"/>
      <c r="BC84" s="97"/>
      <c r="BD84" s="97"/>
      <c r="BE84" s="98"/>
      <c r="BF84" s="97"/>
      <c r="BG84" s="40"/>
      <c r="BH84" s="40"/>
      <c r="BI84" s="40"/>
      <c r="BJ84" s="45"/>
      <c r="BK84" s="40"/>
      <c r="BL84" s="40"/>
      <c r="BM84" s="45"/>
      <c r="BN84" s="40"/>
      <c r="BO84" s="61"/>
      <c r="BP84" s="46" t="str">
        <f>IF(BO83="","",IF(VLOOKUP(BG83,NP,12,FALSE)=1,CONCATENATE(VLOOKUP(BG83,NP,8,FALSE)," pts - ",VLOOKUP(BG83,NP,11,FALSE)),IF(VLOOKUP(BG83,NP,22,FALSE)=1,CONCATENATE(VLOOKUP(BG83,NP,18,FALSE)," pts - ",VLOOKUP(BG83,NP,21,FALSE)),"")))</f>
        <v/>
      </c>
      <c r="BQ84" s="46"/>
      <c r="BR84" s="46"/>
      <c r="BS84" s="46"/>
      <c r="BT84" s="46"/>
      <c r="BU84" s="46"/>
      <c r="BV84" s="46"/>
      <c r="BW84" s="103"/>
      <c r="BX84" s="40"/>
      <c r="BY84" s="40"/>
      <c r="BZ84" s="40"/>
      <c r="CA84" s="154"/>
      <c r="CB84" s="158"/>
    </row>
    <row r="85" spans="1:80" ht="12" customHeight="1" thickBot="1" x14ac:dyDescent="0.3">
      <c r="B85" s="46" t="str">
        <f>IF(I83="","",CONCATENATE(IF(VLOOKUP(Q83,NP,23,FALSE)="","",IF(VLOOKUP(Q83,NP,12,FALSE)=1,VLOOKUP(Q83,NP,23,FALSE),-VLOOKUP(Q83,NP,23,FALSE))),IF(VLOOKUP(Q83,NP,24,FALSE)="","",CONCATENATE(" / ",IF(VLOOKUP(Q83,NP,12,FALSE)=1,VLOOKUP(Q83,NP,24,FALSE),-VLOOKUP(Q83,NP,24,FALSE)))),IF(VLOOKUP(Q83,NP,25,FALSE)="","",CONCATENATE(" / ",IF(VLOOKUP(Q83,NP,12,FALSE)=1,VLOOKUP(Q83,NP,25,FALSE),-VLOOKUP(Q83,NP,25,FALSE)))),IF(VLOOKUP(Q83,NP,26,FALSE)="","",CONCATENATE(" / ",IF(VLOOKUP(Q83,NP,12,FALSE)=1,VLOOKUP(Q83,NP,26,FALSE),-VLOOKUP(Q83,NP,26,FALSE)))),IF(VLOOKUP(Q83,NP,27,FALSE)="","",CONCATENATE(" / ",IF(VLOOKUP(Q83,NP,12,FALSE)=1,VLOOKUP(Q83,NP,27,FALSE),-VLOOKUP(Q83,NP,27,FALSE)))),IF(VLOOKUP(Q83,NP,28)="","",CONCATENATE(" / ",IF(VLOOKUP(Q83,NP,12)=1,VLOOKUP(Q83,NP,28),-VLOOKUP(Q83,NP,28)))),IF(VLOOKUP(Q83,NP,29)="","",CONCATENATE(" / ",IF(VLOOKUP(Q83,NP,12)=1,VLOOKUP(Q83,NP,29),-VLOOKUP(Q83,NP,29))))))</f>
        <v/>
      </c>
      <c r="C85" s="46"/>
      <c r="D85" s="46"/>
      <c r="E85" s="46"/>
      <c r="F85" s="46"/>
      <c r="G85" s="46"/>
      <c r="H85" s="46"/>
      <c r="I85" s="128"/>
      <c r="J85" s="43" t="str">
        <f>IF(Q85="","",IF(VLOOKUP(Y72,NP,12,FALSE)=0,CONCATENATE(VLOOKUP(Y72,NP,5,FALSE),"  ",VLOOKUP(Y72,NP,6,FALSE)),IF(VLOOKUP(Y72,NP,22,FALSE)=0,CONCATENATE(VLOOKUP(Y72,NP,15,FALSE),"  ",VLOOKUP(Y72,NP,16,FALSE)),"")))</f>
        <v/>
      </c>
      <c r="K85" s="43"/>
      <c r="L85" s="44"/>
      <c r="M85" s="43"/>
      <c r="N85" s="43"/>
      <c r="O85" s="44"/>
      <c r="P85" s="43"/>
      <c r="Q85" s="42"/>
      <c r="R85" s="41">
        <v>15</v>
      </c>
      <c r="S85" s="101"/>
      <c r="T85" s="102"/>
      <c r="U85" s="101"/>
      <c r="V85" s="101"/>
      <c r="W85" s="102"/>
      <c r="X85" s="135"/>
      <c r="AE85" s="115"/>
      <c r="AF85" s="14"/>
      <c r="AG85" s="116"/>
      <c r="AH85" s="116"/>
      <c r="AI85" s="116"/>
      <c r="AJ85" s="116"/>
      <c r="AK85" s="116"/>
      <c r="AL85" s="25"/>
      <c r="AM85" s="116"/>
      <c r="AN85" s="116"/>
      <c r="AO85" s="117"/>
      <c r="AP85" s="15"/>
      <c r="AQ85" s="15"/>
      <c r="AR85" s="15"/>
      <c r="AS85" s="15"/>
      <c r="AT85" s="28"/>
      <c r="AY85" s="99"/>
      <c r="AZ85" s="100"/>
      <c r="BA85" s="101"/>
      <c r="BB85" s="102"/>
      <c r="BC85" s="101"/>
      <c r="BD85" s="101"/>
      <c r="BE85" s="102"/>
      <c r="BF85" s="41">
        <v>13</v>
      </c>
      <c r="BG85" s="42"/>
      <c r="BH85" s="43"/>
      <c r="BI85" s="43"/>
      <c r="BJ85" s="44"/>
      <c r="BK85" s="43"/>
      <c r="BL85" s="43"/>
      <c r="BM85" s="44"/>
      <c r="BN85" s="43"/>
      <c r="BO85" s="62"/>
      <c r="BP85" s="46" t="str">
        <f>IF(BO83="","",CONCATENATE(IF(VLOOKUP(BG83,NP,23,FALSE)="","",IF(VLOOKUP(BG83,NP,12,FALSE)=1,VLOOKUP(BG83,NP,23,FALSE),-VLOOKUP(BG83,NP,23,FALSE))),IF(VLOOKUP(BG83,NP,24,FALSE)="","",CONCATENATE(" / ",IF(VLOOKUP(BG83,NP,12,FALSE)=1,VLOOKUP(BG83,NP,24,FALSE),-VLOOKUP(BG83,NP,24,FALSE)))),IF(VLOOKUP(BG83,NP,25,FALSE)="","",CONCATENATE(" / ",IF(VLOOKUP(BG83,NP,12,FALSE)=1,VLOOKUP(BG83,NP,25,FALSE),-VLOOKUP(BG83,NP,25,FALSE)))),IF(VLOOKUP(BG83,NP,26,FALSE)="","",CONCATENATE(" / ",IF(VLOOKUP(BG83,NP,12,FALSE)=1,VLOOKUP(BG83,NP,26,FALSE),-VLOOKUP(BG83,NP,26,FALSE)))),IF(VLOOKUP(BG83,NP,27,FALSE)="","",CONCATENATE(" / ",IF(VLOOKUP(BG83,NP,12,FALSE)=1,VLOOKUP(BG83,NP,27,FALSE),-VLOOKUP(BG83,NP,27,FALSE)))),IF(VLOOKUP(BG83,NP,28)="","",CONCATENATE(" / ",IF(VLOOKUP(BG83,NP,12)=1,VLOOKUP(BG83,NP,28),-VLOOKUP(BG83,NP,28)))),IF(VLOOKUP(BG83,NP,29)="","",CONCATENATE(" / ",IF(VLOOKUP(BG83,NP,12)=1,VLOOKUP(BG83,NP,29),-VLOOKUP(BG83,NP,29))))))</f>
        <v/>
      </c>
      <c r="BQ85" s="46"/>
      <c r="BR85" s="46"/>
      <c r="BS85" s="46"/>
      <c r="BT85" s="46"/>
      <c r="BU85" s="46"/>
      <c r="BV85" s="46"/>
      <c r="BW85" s="103"/>
      <c r="BX85" s="40"/>
      <c r="BY85" s="40"/>
      <c r="BZ85" s="40"/>
      <c r="CA85" s="154"/>
      <c r="CB85" s="158"/>
    </row>
    <row r="86" spans="1:80" ht="12" customHeight="1" x14ac:dyDescent="0.25">
      <c r="J86" s="46" t="str">
        <f>IF(Q85="","",IF(VLOOKUP(Y72,NP,12,FALSE)=0,CONCATENATE(VLOOKUP(Y72,NP,8,FALSE)," pts - ",VLOOKUP(Y72,NP,11,FALSE)),IF(VLOOKUP(Y72,NP,22,FALSE)=0,CONCATENATE(VLOOKUP(Y72,NP,18,FALSE)," pts - ",VLOOKUP(Y72,NP,21,FALSE)),"")))</f>
        <v/>
      </c>
      <c r="K86" s="46"/>
      <c r="L86" s="36"/>
      <c r="M86" s="46"/>
      <c r="N86" s="46"/>
      <c r="O86" s="36"/>
      <c r="P86" s="46"/>
      <c r="Q86" s="40"/>
      <c r="AI86" s="48"/>
      <c r="AJ86" s="49"/>
      <c r="AK86" s="49"/>
      <c r="AL86" s="50"/>
      <c r="AM86" s="49"/>
      <c r="AN86" s="49"/>
      <c r="AO86" s="50"/>
      <c r="AP86" s="40"/>
      <c r="AR86" s="97"/>
      <c r="AS86" s="97"/>
      <c r="AT86" s="98"/>
      <c r="AU86" s="97"/>
      <c r="AV86" s="97"/>
      <c r="AW86" s="98"/>
      <c r="AX86" s="97"/>
      <c r="AY86" s="99"/>
      <c r="AZ86" s="97"/>
      <c r="BA86" s="97"/>
      <c r="BB86" s="98"/>
      <c r="BC86" s="97"/>
      <c r="BD86" s="97"/>
      <c r="BE86" s="98"/>
      <c r="BF86" s="97"/>
      <c r="BG86" s="40"/>
      <c r="BH86" s="64" t="str">
        <f>IF(BG85="","",IF(VLOOKUP(AY72,NP,12,FALSE)=0,CONCATENATE(VLOOKUP(AY72,NP,8,FALSE)," pts - ",VLOOKUP(AY72,NP,11,FALSE)),IF(VLOOKUP(AY72,NP,22,FALSE)=0,CONCATENATE(VLOOKUP(AY72,NP,18,FALSE)," pts - ",VLOOKUP(AY72,NP,21,FALSE)),"")))</f>
        <v/>
      </c>
      <c r="BI86" s="64"/>
      <c r="BJ86" s="65"/>
      <c r="BK86" s="64"/>
      <c r="BL86" s="64"/>
      <c r="BM86" s="65"/>
      <c r="BN86" s="64"/>
      <c r="BO86" s="48"/>
      <c r="BP86" s="40"/>
      <c r="BQ86" s="40"/>
      <c r="BR86" s="40"/>
      <c r="BS86" s="40"/>
      <c r="BT86" s="40"/>
      <c r="BU86" s="40"/>
      <c r="BV86" s="40"/>
      <c r="BW86" s="103"/>
      <c r="BX86" s="40"/>
      <c r="BY86" s="40"/>
      <c r="BZ86" s="40"/>
      <c r="CA86" s="154"/>
      <c r="CB86" s="158"/>
    </row>
    <row r="87" spans="1:80" ht="12" customHeight="1" x14ac:dyDescent="0.25">
      <c r="A87" s="34" t="s">
        <v>25</v>
      </c>
      <c r="B87" s="43" t="str">
        <f>IF(I87="","",IF(VLOOKUP(Q83,NP,12,FALSE)=0,CONCATENATE(VLOOKUP(Q83,NP,5,FALSE),"  ",VLOOKUP(Q83,NP,6,FALSE)),IF(VLOOKUP(Q83,NP,22,FALSE)=0,CONCATENATE(VLOOKUP(Q83,NP,15,FALSE),"  ",VLOOKUP(Q83,NP,16,FALSE)),"")))</f>
        <v/>
      </c>
      <c r="C87" s="43"/>
      <c r="D87" s="43"/>
      <c r="E87" s="43"/>
      <c r="F87" s="43"/>
      <c r="G87" s="43"/>
      <c r="H87" s="43"/>
      <c r="I87" s="42"/>
      <c r="J87" s="101"/>
      <c r="K87" s="101"/>
      <c r="L87" s="102"/>
      <c r="M87" s="101"/>
      <c r="N87" s="101"/>
      <c r="O87" s="102"/>
      <c r="P87" s="135"/>
      <c r="Q87" s="40"/>
      <c r="AI87" s="48"/>
      <c r="AJ87" s="49"/>
      <c r="AK87" s="38"/>
      <c r="AL87" s="39"/>
      <c r="AM87" s="38"/>
      <c r="AN87" s="38"/>
      <c r="AO87" s="39"/>
      <c r="AR87" s="97"/>
      <c r="AS87" s="97"/>
      <c r="AT87" s="98"/>
      <c r="AU87" s="97"/>
      <c r="AV87" s="97"/>
      <c r="AW87" s="98"/>
      <c r="AX87" s="97"/>
      <c r="AY87" s="99"/>
      <c r="AZ87" s="97"/>
      <c r="BA87" s="97"/>
      <c r="BB87" s="98"/>
      <c r="BC87" s="97"/>
      <c r="BD87" s="97"/>
      <c r="BE87" s="98"/>
      <c r="BF87" s="97"/>
      <c r="BG87" s="48"/>
      <c r="BH87" s="71"/>
      <c r="BI87" s="72"/>
      <c r="BJ87" s="73"/>
      <c r="BK87" s="72"/>
      <c r="BL87" s="72"/>
      <c r="BM87" s="73"/>
      <c r="BN87" s="74"/>
      <c r="BO87" s="42"/>
      <c r="BP87" s="43" t="str">
        <f>IF(BO87="","",IF(VLOOKUP(BG83,NP,12,FALSE)=0,CONCATENATE(VLOOKUP(BG83,NP,5,FALSE),"  ",VLOOKUP(BG83,NP,6,FALSE)),IF(VLOOKUP(BG83,NP,22,FALSE)=0,CONCATENATE(VLOOKUP(BG83,NP,15,FALSE),"  ",VLOOKUP(BG83,NP,16,FALSE)),"")))</f>
        <v/>
      </c>
      <c r="BQ87" s="43"/>
      <c r="BR87" s="43"/>
      <c r="BS87" s="43"/>
      <c r="BT87" s="43"/>
      <c r="BU87" s="43"/>
      <c r="BV87" s="43"/>
      <c r="BW87" s="34" t="s">
        <v>13</v>
      </c>
      <c r="BX87" s="40"/>
      <c r="BY87" s="40"/>
      <c r="BZ87" s="40"/>
      <c r="CA87" s="154"/>
      <c r="CB87" s="158"/>
    </row>
    <row r="88" spans="1:80" ht="12" customHeight="1" x14ac:dyDescent="0.2">
      <c r="B88" s="46" t="str">
        <f>IF(I87="","",IF(VLOOKUP(Q83,NP,12,FALSE)=0,CONCATENATE(VLOOKUP(Q83,NP,8,FALSE)," pts - ",VLOOKUP(Q83,NP,11,FALSE)),IF(VLOOKUP(Q83,NP,22,FALSE)=0,CONCATENATE(VLOOKUP(Q83,NP,18,FALSE)," pts - ",VLOOKUP(Q83,NP,21,FALSE)),"")))</f>
        <v/>
      </c>
      <c r="C88" s="46"/>
      <c r="D88" s="46"/>
      <c r="E88" s="46"/>
      <c r="F88" s="46"/>
      <c r="G88" s="46"/>
      <c r="H88" s="46"/>
      <c r="Q88" s="40"/>
      <c r="R88" s="40"/>
      <c r="S88" s="40"/>
      <c r="T88" s="20"/>
      <c r="U88" s="7"/>
      <c r="V88" s="7"/>
      <c r="W88" s="20"/>
      <c r="X88" s="67"/>
      <c r="BG88" s="48"/>
      <c r="BH88" s="38"/>
      <c r="BI88" s="38"/>
      <c r="BJ88" s="39"/>
      <c r="BK88" s="38"/>
      <c r="BL88" s="38"/>
      <c r="BM88" s="39"/>
      <c r="BN88" s="40"/>
      <c r="BO88" s="40"/>
      <c r="BP88" s="46" t="str">
        <f>IF(BO87="","",IF(VLOOKUP(BG83,NP,12,FALSE)=0,CONCATENATE(VLOOKUP(BG83,NP,8,FALSE)," pts - ",VLOOKUP(BG83,NP,11,FALSE)),IF(VLOOKUP(BG83,NP,22,FALSE)=0,CONCATENATE(VLOOKUP(BG83,NP,18,FALSE)," pts - ",VLOOKUP(BG83,NP,21,FALSE)),"")))</f>
        <v/>
      </c>
      <c r="BQ88" s="46"/>
      <c r="BR88" s="46"/>
      <c r="BS88" s="46"/>
      <c r="BT88" s="46"/>
      <c r="BU88" s="46"/>
      <c r="BV88" s="46"/>
      <c r="BW88" s="103"/>
    </row>
    <row r="89" spans="1:80" ht="12" customHeight="1" x14ac:dyDescent="0.2"/>
    <row r="90" spans="1:80" ht="12" customHeight="1" x14ac:dyDescent="0.2"/>
    <row r="91" spans="1:80" ht="12" customHeight="1" x14ac:dyDescent="0.2"/>
    <row r="92" spans="1:80" ht="12" customHeight="1" x14ac:dyDescent="0.2"/>
    <row r="93" spans="1:80" ht="12" customHeight="1" x14ac:dyDescent="0.2"/>
    <row r="94" spans="1:80" ht="12" customHeight="1" x14ac:dyDescent="0.2"/>
    <row r="95" spans="1:80" ht="12" customHeight="1" x14ac:dyDescent="0.2"/>
    <row r="96" spans="1:80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</sheetData>
  <mergeCells count="6">
    <mergeCell ref="AI82:AT82"/>
    <mergeCell ref="AI84:AT84"/>
    <mergeCell ref="BO3:BV3"/>
    <mergeCell ref="BO1:BV1"/>
    <mergeCell ref="BO2:BV2"/>
    <mergeCell ref="AI80:AT80"/>
  </mergeCells>
  <conditionalFormatting sqref="AQ6 AQ30">
    <cfRule type="cellIs" dxfId="19" priority="1" stopIfTrue="1" operator="equal">
      <formula>""</formula>
    </cfRule>
    <cfRule type="expression" dxfId="18" priority="2" stopIfTrue="1">
      <formula>OR(AQ6=AI10,AQ6=AI14)</formula>
    </cfRule>
  </conditionalFormatting>
  <conditionalFormatting sqref="AQ24 AQ48">
    <cfRule type="cellIs" dxfId="17" priority="3" stopIfTrue="1" operator="equal">
      <formula>""</formula>
    </cfRule>
    <cfRule type="expression" dxfId="16" priority="4" stopIfTrue="1">
      <formula>OR(AQ24=AI16,AQ24=AI20)</formula>
    </cfRule>
  </conditionalFormatting>
  <conditionalFormatting sqref="AG6 AG30">
    <cfRule type="cellIs" dxfId="15" priority="5" stopIfTrue="1" operator="equal">
      <formula>""</formula>
    </cfRule>
    <cfRule type="expression" dxfId="14" priority="6" stopIfTrue="1">
      <formula>OR(AG6=AI10,AG6=AI14)</formula>
    </cfRule>
  </conditionalFormatting>
  <conditionalFormatting sqref="AG24 AG48">
    <cfRule type="cellIs" dxfId="13" priority="7" stopIfTrue="1" operator="equal">
      <formula>""</formula>
    </cfRule>
    <cfRule type="expression" dxfId="12" priority="8" stopIfTrue="1">
      <formula>OR(AG24=AI16,AG24=AI20)</formula>
    </cfRule>
  </conditionalFormatting>
  <conditionalFormatting sqref="AI10 AI34">
    <cfRule type="cellIs" dxfId="11" priority="9" stopIfTrue="1" operator="equal">
      <formula>""</formula>
    </cfRule>
    <cfRule type="expression" dxfId="10" priority="10" stopIfTrue="1">
      <formula>AI10=AI14</formula>
    </cfRule>
    <cfRule type="expression" dxfId="9" priority="11" stopIfTrue="1">
      <formula>OR(AI10=AQ6,AI10=AG6)</formula>
    </cfRule>
  </conditionalFormatting>
  <conditionalFormatting sqref="AI14 AI38">
    <cfRule type="cellIs" dxfId="8" priority="12" stopIfTrue="1" operator="equal">
      <formula>""</formula>
    </cfRule>
    <cfRule type="expression" dxfId="7" priority="13" stopIfTrue="1">
      <formula>AI14=AI10</formula>
    </cfRule>
    <cfRule type="expression" dxfId="6" priority="14" stopIfTrue="1">
      <formula>OR(AI14=AQ6,AI14=AG6)</formula>
    </cfRule>
  </conditionalFormatting>
  <conditionalFormatting sqref="AI16 AI40">
    <cfRule type="cellIs" dxfId="5" priority="15" stopIfTrue="1" operator="equal">
      <formula>""</formula>
    </cfRule>
    <cfRule type="expression" dxfId="4" priority="16" stopIfTrue="1">
      <formula>AI16=AI20</formula>
    </cfRule>
    <cfRule type="expression" dxfId="3" priority="17" stopIfTrue="1">
      <formula>OR(AI16=AQ24,AI16=AG24)</formula>
    </cfRule>
  </conditionalFormatting>
  <conditionalFormatting sqref="AI20 AI44">
    <cfRule type="cellIs" dxfId="2" priority="18" stopIfTrue="1" operator="equal">
      <formula>""</formula>
    </cfRule>
    <cfRule type="expression" dxfId="1" priority="19" stopIfTrue="1">
      <formula>AI20=AI16</formula>
    </cfRule>
    <cfRule type="expression" dxfId="0" priority="20" stopIfTrue="1">
      <formula>OR(AI20=AQ24,AI20=AG24)</formula>
    </cfRule>
  </conditionalFormatting>
  <printOptions horizontalCentered="1"/>
  <pageMargins left="0.19685039370078741" right="0.19685039370078741" top="0.27" bottom="0.3" header="0.21" footer="0.14000000000000001"/>
  <pageSetup paperSize="9" scale="50" orientation="landscape" horizontalDpi="4294967293" verticalDpi="4294967293" r:id="rId1"/>
  <headerFooter alignWithMargins="0">
    <oddFooter>&amp;LPage &amp;P / &amp;N&amp;C&amp;F&amp;R&amp;D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Tableau V1</vt:lpstr>
      <vt:lpstr>Tableau</vt:lpstr>
      <vt:lpstr>Tableau!Zone_d_impression</vt:lpstr>
      <vt:lpstr>'Tableau V1'!Zone_d_impression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CAUGANT</dc:creator>
  <cp:lastModifiedBy>Moi</cp:lastModifiedBy>
  <cp:lastPrinted>2018-11-27T15:19:24Z</cp:lastPrinted>
  <dcterms:created xsi:type="dcterms:W3CDTF">2003-05-26T15:29:41Z</dcterms:created>
  <dcterms:modified xsi:type="dcterms:W3CDTF">2023-02-22T14:26:51Z</dcterms:modified>
</cp:coreProperties>
</file>