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BBEB94C-313F-407B-9FC0-053150A9D993}" xr6:coauthVersionLast="47" xr6:coauthVersionMax="47" xr10:uidLastSave="{00000000-0000-0000-0000-000000000000}"/>
  <bookViews>
    <workbookView xWindow="-108" yWindow="-108" windowWidth="23256" windowHeight="12456" activeTab="2" xr2:uid="{B1BF892F-7D0D-4D68-94DB-3F3110AEC1CA}"/>
  </bookViews>
  <sheets>
    <sheet name="Hoja1" sheetId="1" r:id="rId1"/>
    <sheet name="Hoja2" sheetId="2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7" i="4"/>
  <c r="G8" i="4"/>
  <c r="G9" i="4"/>
  <c r="G10" i="4"/>
  <c r="G11" i="4"/>
  <c r="G12" i="4"/>
  <c r="G13" i="4"/>
  <c r="G6" i="4"/>
  <c r="F14" i="4"/>
  <c r="F7" i="4"/>
  <c r="F8" i="4"/>
  <c r="F9" i="4"/>
  <c r="F10" i="4"/>
  <c r="F11" i="4"/>
  <c r="F12" i="4"/>
  <c r="F13" i="4"/>
  <c r="F6" i="4"/>
  <c r="E7" i="4"/>
  <c r="E8" i="4"/>
  <c r="E9" i="4"/>
  <c r="E10" i="4"/>
  <c r="E11" i="4"/>
  <c r="E12" i="4"/>
  <c r="E13" i="4"/>
  <c r="E14" i="4"/>
  <c r="E6" i="4"/>
  <c r="F13" i="2" l="1"/>
  <c r="F9" i="2"/>
  <c r="F12" i="2"/>
  <c r="F11" i="2"/>
  <c r="F10" i="2"/>
  <c r="D3" i="2"/>
  <c r="D4" i="2"/>
  <c r="D5" i="2"/>
  <c r="D6" i="2"/>
  <c r="D7" i="2"/>
  <c r="D2" i="2"/>
  <c r="C3" i="2"/>
  <c r="C4" i="2"/>
  <c r="C5" i="2"/>
  <c r="C6" i="2"/>
  <c r="C7" i="2"/>
  <c r="C2" i="2"/>
  <c r="K7" i="1"/>
  <c r="K8" i="1"/>
  <c r="K9" i="1"/>
  <c r="K10" i="1"/>
  <c r="K11" i="1"/>
  <c r="K12" i="1"/>
  <c r="K13" i="1"/>
  <c r="K14" i="1"/>
  <c r="K15" i="1"/>
  <c r="K16" i="1"/>
  <c r="K17" i="1"/>
  <c r="K6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  <c r="H7" i="1"/>
  <c r="H8" i="1"/>
  <c r="H9" i="1"/>
  <c r="H10" i="1"/>
  <c r="H11" i="1"/>
  <c r="H12" i="1"/>
  <c r="H13" i="1"/>
  <c r="H14" i="1"/>
  <c r="H15" i="1"/>
  <c r="H16" i="1"/>
  <c r="H17" i="1"/>
  <c r="H6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<sst xmlns="http://schemas.openxmlformats.org/spreadsheetml/2006/main" count="70" uniqueCount="66">
  <si>
    <t xml:space="preserve">Clave </t>
  </si>
  <si>
    <t>Nombre</t>
  </si>
  <si>
    <t>Salario Diario</t>
  </si>
  <si>
    <t xml:space="preserve">Canasta Básica </t>
  </si>
  <si>
    <t>Pasajes</t>
  </si>
  <si>
    <t>Total de Percepciones</t>
  </si>
  <si>
    <t>ISR</t>
  </si>
  <si>
    <t>IMSS</t>
  </si>
  <si>
    <t xml:space="preserve">Total de Deducciones </t>
  </si>
  <si>
    <t>Sueldo a cobrar</t>
  </si>
  <si>
    <t>Roca - Bola Company de México S. A. de C. V.</t>
  </si>
  <si>
    <t xml:space="preserve">Calculo de Salario por Trabajor </t>
  </si>
  <si>
    <t>López Castro Juan</t>
  </si>
  <si>
    <t>Viña Fabela Antonio</t>
  </si>
  <si>
    <t>Finisterre Larios Omar</t>
  </si>
  <si>
    <t>Torres Landeros Gilberto</t>
  </si>
  <si>
    <t xml:space="preserve">Torres Andrade Fabiola </t>
  </si>
  <si>
    <t>Guzman Aguilar Gabriela</t>
  </si>
  <si>
    <t>Campos Luna Sonia</t>
  </si>
  <si>
    <t xml:space="preserve">Guzman Tinajeros Lidia </t>
  </si>
  <si>
    <t>Soriano Fernandez Alma</t>
  </si>
  <si>
    <t xml:space="preserve">Amado Perez Veronica </t>
  </si>
  <si>
    <t>Jimenez Alejandro Pamelo</t>
  </si>
  <si>
    <t xml:space="preserve">Gatica Sanchez Esther </t>
  </si>
  <si>
    <t>Perez Lopez Miguel</t>
  </si>
  <si>
    <t>Salario Quincenal</t>
  </si>
  <si>
    <t>Fecha Nacimiento</t>
  </si>
  <si>
    <t>Edad</t>
  </si>
  <si>
    <t>Edad 2</t>
  </si>
  <si>
    <t>Walter</t>
  </si>
  <si>
    <t>Clever</t>
  </si>
  <si>
    <t>Patricia</t>
  </si>
  <si>
    <t>María</t>
  </si>
  <si>
    <t>Richard</t>
  </si>
  <si>
    <t>Jessica</t>
  </si>
  <si>
    <t xml:space="preserve"> </t>
  </si>
  <si>
    <t>País</t>
  </si>
  <si>
    <t>PRECIO EN US$</t>
  </si>
  <si>
    <t>REDONDEAR A 4 DECIMALES</t>
  </si>
  <si>
    <t>Cual es la diferencia de edad entre Walter y Clever</t>
  </si>
  <si>
    <t>Cuántos años tendra Jessica el 25/12/2009</t>
  </si>
  <si>
    <t>Por cuantos años Richard es mayor que María</t>
  </si>
  <si>
    <t>Cuántos dias faltan para Fiestas Patrias</t>
  </si>
  <si>
    <t>Cuantos dias han pasado de Navidad</t>
  </si>
  <si>
    <t>PRACTICA DE FUNCIONES EXCEL</t>
  </si>
  <si>
    <t>PRINCIPALES PAISES PROVEEDORES DE HARDWARE 1998</t>
  </si>
  <si>
    <t>1.-</t>
  </si>
  <si>
    <t>2.-</t>
  </si>
  <si>
    <t>3.-</t>
  </si>
  <si>
    <t>4.-</t>
  </si>
  <si>
    <t>5.-</t>
  </si>
  <si>
    <t>6.-</t>
  </si>
  <si>
    <t>7.-</t>
  </si>
  <si>
    <t>8.-</t>
  </si>
  <si>
    <t>Singapur</t>
  </si>
  <si>
    <t>Taiwan</t>
  </si>
  <si>
    <t>Alemania</t>
  </si>
  <si>
    <t>Brasil</t>
  </si>
  <si>
    <t>Japón</t>
  </si>
  <si>
    <t>México</t>
  </si>
  <si>
    <t>EE.UU.</t>
  </si>
  <si>
    <t>Otros Países</t>
  </si>
  <si>
    <t>Total =</t>
  </si>
  <si>
    <t>SIN DECIMALES</t>
  </si>
  <si>
    <t>TRUNCAR A 4 DECIMALES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</si>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</sst>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000000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b/>
      <sz val="11"/>
      <color rgb="FFCC66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FF00FF"/>
      </left>
      <right style="dashDotDot">
        <color rgb="FFFF00FF"/>
      </right>
      <top/>
      <bottom/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/>
      <diagonal/>
    </border>
    <border>
      <left/>
      <right style="dashDotDot">
        <color indexed="64"/>
      </right>
      <top style="thin">
        <color indexed="64"/>
      </top>
      <bottom/>
      <diagonal/>
    </border>
    <border>
      <left/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FF00FF"/>
      </left>
      <right style="dashDotDot">
        <color rgb="FFFF00FF"/>
      </right>
      <top style="thin">
        <color indexed="64"/>
      </top>
      <bottom style="dashDotDot">
        <color rgb="FFFF00FF"/>
      </bottom>
      <diagonal/>
    </border>
    <border>
      <left/>
      <right style="dashDotDot">
        <color rgb="FFFF00FF"/>
      </right>
      <top style="dashDotDot">
        <color indexed="64"/>
      </top>
      <bottom style="dashDotDot">
        <color rgb="FFFF00FF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2" fillId="0" borderId="0" xfId="0" applyNumberFormat="1" applyFont="1"/>
    <xf numFmtId="0" fontId="1" fillId="4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1" fontId="5" fillId="7" borderId="1" xfId="0" applyNumberFormat="1" applyFont="1" applyFill="1" applyBorder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7" borderId="2" xfId="0" applyFont="1" applyFill="1" applyBorder="1"/>
    <xf numFmtId="164" fontId="7" fillId="7" borderId="2" xfId="0" applyNumberFormat="1" applyFont="1" applyFill="1" applyBorder="1" applyAlignment="1">
      <alignment horizontal="right"/>
    </xf>
    <xf numFmtId="1" fontId="7" fillId="7" borderId="6" xfId="0" applyNumberFormat="1" applyFont="1" applyFill="1" applyBorder="1"/>
    <xf numFmtId="0" fontId="7" fillId="7" borderId="6" xfId="0" applyFont="1" applyFill="1" applyBorder="1"/>
    <xf numFmtId="0" fontId="7" fillId="7" borderId="3" xfId="0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9" fontId="8" fillId="3" borderId="0" xfId="0" applyNumberFormat="1" applyFont="1" applyFill="1"/>
    <xf numFmtId="10" fontId="8" fillId="3" borderId="0" xfId="0" applyNumberFormat="1" applyFont="1" applyFill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8" fillId="9" borderId="0" xfId="0" applyFont="1" applyFill="1"/>
    <xf numFmtId="0" fontId="8" fillId="8" borderId="0" xfId="0" applyFont="1" applyFill="1"/>
    <xf numFmtId="165" fontId="8" fillId="8" borderId="1" xfId="0" applyNumberFormat="1" applyFont="1" applyFill="1" applyBorder="1"/>
    <xf numFmtId="1" fontId="8" fillId="8" borderId="1" xfId="0" applyNumberFormat="1" applyFont="1" applyFill="1" applyBorder="1"/>
    <xf numFmtId="166" fontId="8" fillId="8" borderId="1" xfId="0" applyNumberFormat="1" applyFont="1" applyFill="1" applyBorder="1"/>
    <xf numFmtId="0" fontId="8" fillId="5" borderId="0" xfId="0" applyFont="1" applyFill="1"/>
    <xf numFmtId="0" fontId="9" fillId="5" borderId="0" xfId="0" applyFont="1" applyFill="1" applyAlignment="1">
      <alignment horizontal="right"/>
    </xf>
    <xf numFmtId="165" fontId="8" fillId="6" borderId="1" xfId="0" applyNumberFormat="1" applyFont="1" applyFill="1" applyBorder="1"/>
    <xf numFmtId="1" fontId="8" fillId="6" borderId="1" xfId="0" applyNumberFormat="1" applyFont="1" applyFill="1" applyBorder="1"/>
    <xf numFmtId="166" fontId="8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FF99"/>
      <color rgb="FF003300"/>
      <color rgb="FF006600"/>
      <color rgb="FFCCFFFF"/>
      <color rgb="FF00FFFF"/>
      <color rgb="FF66FFFF"/>
      <color rgb="FFCC6600"/>
      <color rgb="FF00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032E-309E-4F80-8035-A5B0176CF1E0}">
  <dimension ref="A1:K17"/>
  <sheetViews>
    <sheetView workbookViewId="0">
      <selection sqref="A1:K17"/>
    </sheetView>
  </sheetViews>
  <sheetFormatPr baseColWidth="10" defaultRowHeight="14.4" x14ac:dyDescent="0.3"/>
  <cols>
    <col min="2" max="2" width="22.44140625" bestFit="1" customWidth="1"/>
    <col min="8" max="8" width="10" customWidth="1"/>
  </cols>
  <sheetData>
    <row r="1" spans="1:11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 x14ac:dyDescent="0.3">
      <c r="A2" s="18" t="s">
        <v>11</v>
      </c>
      <c r="B2" s="18"/>
      <c r="C2" s="18"/>
      <c r="D2" s="18"/>
      <c r="E2" s="18"/>
      <c r="F2" s="18"/>
      <c r="G2" s="18"/>
      <c r="H2" s="18"/>
      <c r="I2" s="18"/>
      <c r="J2" s="18"/>
      <c r="K2" s="19"/>
    </row>
    <row r="3" spans="1:11" ht="28.8" customHeight="1" x14ac:dyDescent="0.3">
      <c r="A3" s="20" t="s">
        <v>0</v>
      </c>
      <c r="B3" s="20" t="s">
        <v>1</v>
      </c>
      <c r="C3" s="21" t="s">
        <v>2</v>
      </c>
      <c r="D3" s="21" t="s">
        <v>25</v>
      </c>
      <c r="E3" s="21" t="s">
        <v>3</v>
      </c>
      <c r="F3" s="20" t="s">
        <v>4</v>
      </c>
      <c r="G3" s="21" t="s">
        <v>5</v>
      </c>
      <c r="H3" s="20" t="s">
        <v>6</v>
      </c>
      <c r="I3" s="21" t="s">
        <v>7</v>
      </c>
      <c r="J3" s="21" t="s">
        <v>8</v>
      </c>
      <c r="K3" s="21" t="s">
        <v>9</v>
      </c>
    </row>
    <row r="4" spans="1:11" x14ac:dyDescent="0.3">
      <c r="A4" s="22"/>
      <c r="B4" s="22"/>
      <c r="C4" s="22"/>
      <c r="D4" s="22"/>
      <c r="E4" s="23">
        <v>0.12</v>
      </c>
      <c r="F4" s="23">
        <v>7.0000000000000007E-2</v>
      </c>
      <c r="G4" s="22"/>
      <c r="H4" s="24">
        <v>6.5000000000000002E-2</v>
      </c>
      <c r="I4" s="23">
        <v>0.04</v>
      </c>
      <c r="J4" s="22"/>
      <c r="K4" s="22"/>
    </row>
    <row r="5" spans="1:11" x14ac:dyDescent="0.3">
      <c r="A5" s="25">
        <v>50026</v>
      </c>
      <c r="B5" s="26" t="s">
        <v>12</v>
      </c>
      <c r="C5" s="27">
        <v>57</v>
      </c>
      <c r="D5" s="28">
        <v>855</v>
      </c>
      <c r="E5" s="28">
        <v>102.6</v>
      </c>
      <c r="F5" s="28">
        <v>59.85</v>
      </c>
      <c r="G5" s="28">
        <v>1017.45</v>
      </c>
      <c r="H5" s="28">
        <v>55.575000000000003</v>
      </c>
      <c r="I5" s="28">
        <v>34.200000000000003</v>
      </c>
      <c r="J5" s="28">
        <v>89.775000000000006</v>
      </c>
      <c r="K5" s="28">
        <v>927.68</v>
      </c>
    </row>
    <row r="6" spans="1:11" x14ac:dyDescent="0.3">
      <c r="A6" s="25">
        <v>50027</v>
      </c>
      <c r="B6" s="26" t="s">
        <v>13</v>
      </c>
      <c r="C6" s="27">
        <v>80.23</v>
      </c>
      <c r="D6" s="28">
        <f>C6*15</f>
        <v>1203.45</v>
      </c>
      <c r="E6" s="28">
        <f>D6*$E$4</f>
        <v>144.41399999999999</v>
      </c>
      <c r="F6" s="28">
        <f>D6*$F$4</f>
        <v>84.241500000000016</v>
      </c>
      <c r="G6" s="28">
        <f>SUM(D6:F6)</f>
        <v>1432.1055000000001</v>
      </c>
      <c r="H6" s="28">
        <f>D6*$H$4</f>
        <v>78.224250000000012</v>
      </c>
      <c r="I6" s="28">
        <f>D6*$I$4</f>
        <v>48.138000000000005</v>
      </c>
      <c r="J6" s="28">
        <f>SUM(H6:I6)</f>
        <v>126.36225000000002</v>
      </c>
      <c r="K6" s="28">
        <f>G6-J6</f>
        <v>1305.74325</v>
      </c>
    </row>
    <row r="7" spans="1:11" x14ac:dyDescent="0.3">
      <c r="A7" s="25">
        <v>50028</v>
      </c>
      <c r="B7" s="26" t="s">
        <v>14</v>
      </c>
      <c r="C7" s="27">
        <v>27.3</v>
      </c>
      <c r="D7" s="28">
        <f t="shared" ref="D7:D17" si="0">C7*15</f>
        <v>409.5</v>
      </c>
      <c r="E7" s="28">
        <f t="shared" ref="E7:E17" si="1">D7*$E$4</f>
        <v>49.14</v>
      </c>
      <c r="F7" s="28">
        <f t="shared" ref="F7:F17" si="2">D7*$F$4</f>
        <v>28.665000000000003</v>
      </c>
      <c r="G7" s="28">
        <f t="shared" ref="G7:G17" si="3">SUM(D7:F7)</f>
        <v>487.30500000000001</v>
      </c>
      <c r="H7" s="28">
        <f t="shared" ref="H7:H17" si="4">D7*$H$4</f>
        <v>26.6175</v>
      </c>
      <c r="I7" s="28">
        <f t="shared" ref="I7:I17" si="5">D7*$I$4</f>
        <v>16.38</v>
      </c>
      <c r="J7" s="28">
        <f t="shared" ref="J7:J17" si="6">SUM(H7:I7)</f>
        <v>42.997500000000002</v>
      </c>
      <c r="K7" s="28">
        <f t="shared" ref="K7:K17" si="7">G7-J7</f>
        <v>444.3075</v>
      </c>
    </row>
    <row r="8" spans="1:11" x14ac:dyDescent="0.3">
      <c r="A8" s="25">
        <v>50029</v>
      </c>
      <c r="B8" s="26" t="s">
        <v>15</v>
      </c>
      <c r="C8" s="27">
        <v>45.6</v>
      </c>
      <c r="D8" s="28">
        <f t="shared" si="0"/>
        <v>684</v>
      </c>
      <c r="E8" s="28">
        <f t="shared" si="1"/>
        <v>82.08</v>
      </c>
      <c r="F8" s="28">
        <f t="shared" si="2"/>
        <v>47.88</v>
      </c>
      <c r="G8" s="28">
        <f t="shared" si="3"/>
        <v>813.96</v>
      </c>
      <c r="H8" s="28">
        <f t="shared" si="4"/>
        <v>44.46</v>
      </c>
      <c r="I8" s="28">
        <f t="shared" si="5"/>
        <v>27.36</v>
      </c>
      <c r="J8" s="28">
        <f t="shared" si="6"/>
        <v>71.819999999999993</v>
      </c>
      <c r="K8" s="28">
        <f t="shared" si="7"/>
        <v>742.1400000000001</v>
      </c>
    </row>
    <row r="9" spans="1:11" x14ac:dyDescent="0.3">
      <c r="A9" s="25">
        <v>50030</v>
      </c>
      <c r="B9" s="26" t="s">
        <v>16</v>
      </c>
      <c r="C9" s="27">
        <v>75.599999999999994</v>
      </c>
      <c r="D9" s="28">
        <f t="shared" si="0"/>
        <v>1134</v>
      </c>
      <c r="E9" s="28">
        <f t="shared" si="1"/>
        <v>136.07999999999998</v>
      </c>
      <c r="F9" s="28">
        <f t="shared" si="2"/>
        <v>79.38000000000001</v>
      </c>
      <c r="G9" s="28">
        <f t="shared" si="3"/>
        <v>1349.46</v>
      </c>
      <c r="H9" s="28">
        <f t="shared" si="4"/>
        <v>73.710000000000008</v>
      </c>
      <c r="I9" s="28">
        <f t="shared" si="5"/>
        <v>45.36</v>
      </c>
      <c r="J9" s="28">
        <f t="shared" si="6"/>
        <v>119.07000000000001</v>
      </c>
      <c r="K9" s="28">
        <f t="shared" si="7"/>
        <v>1230.3900000000001</v>
      </c>
    </row>
    <row r="10" spans="1:11" x14ac:dyDescent="0.3">
      <c r="A10" s="25">
        <v>50031</v>
      </c>
      <c r="B10" s="26" t="s">
        <v>17</v>
      </c>
      <c r="C10" s="27">
        <v>60.2</v>
      </c>
      <c r="D10" s="28">
        <f t="shared" si="0"/>
        <v>903</v>
      </c>
      <c r="E10" s="28">
        <f t="shared" si="1"/>
        <v>108.36</v>
      </c>
      <c r="F10" s="28">
        <f t="shared" si="2"/>
        <v>63.210000000000008</v>
      </c>
      <c r="G10" s="28">
        <f t="shared" si="3"/>
        <v>1074.57</v>
      </c>
      <c r="H10" s="28">
        <f t="shared" si="4"/>
        <v>58.695</v>
      </c>
      <c r="I10" s="28">
        <f t="shared" si="5"/>
        <v>36.119999999999997</v>
      </c>
      <c r="J10" s="28">
        <f t="shared" si="6"/>
        <v>94.814999999999998</v>
      </c>
      <c r="K10" s="28">
        <f t="shared" si="7"/>
        <v>979.75499999999988</v>
      </c>
    </row>
    <row r="11" spans="1:11" x14ac:dyDescent="0.3">
      <c r="A11" s="25">
        <v>50032</v>
      </c>
      <c r="B11" s="26" t="s">
        <v>18</v>
      </c>
      <c r="C11" s="27">
        <v>45.2</v>
      </c>
      <c r="D11" s="28">
        <f t="shared" si="0"/>
        <v>678</v>
      </c>
      <c r="E11" s="28">
        <f t="shared" si="1"/>
        <v>81.36</v>
      </c>
      <c r="F11" s="28">
        <f t="shared" si="2"/>
        <v>47.460000000000008</v>
      </c>
      <c r="G11" s="28">
        <f t="shared" si="3"/>
        <v>806.82</v>
      </c>
      <c r="H11" s="28">
        <f t="shared" si="4"/>
        <v>44.07</v>
      </c>
      <c r="I11" s="28">
        <f t="shared" si="5"/>
        <v>27.12</v>
      </c>
      <c r="J11" s="28">
        <f t="shared" si="6"/>
        <v>71.19</v>
      </c>
      <c r="K11" s="28">
        <f t="shared" si="7"/>
        <v>735.63000000000011</v>
      </c>
    </row>
    <row r="12" spans="1:11" x14ac:dyDescent="0.3">
      <c r="A12" s="25">
        <v>50033</v>
      </c>
      <c r="B12" s="26" t="s">
        <v>19</v>
      </c>
      <c r="C12" s="27">
        <v>25.6</v>
      </c>
      <c r="D12" s="28">
        <f t="shared" si="0"/>
        <v>384</v>
      </c>
      <c r="E12" s="28">
        <f t="shared" si="1"/>
        <v>46.08</v>
      </c>
      <c r="F12" s="28">
        <f t="shared" si="2"/>
        <v>26.880000000000003</v>
      </c>
      <c r="G12" s="28">
        <f t="shared" si="3"/>
        <v>456.96</v>
      </c>
      <c r="H12" s="28">
        <f t="shared" si="4"/>
        <v>24.96</v>
      </c>
      <c r="I12" s="28">
        <f t="shared" si="5"/>
        <v>15.36</v>
      </c>
      <c r="J12" s="28">
        <f t="shared" si="6"/>
        <v>40.32</v>
      </c>
      <c r="K12" s="28">
        <f t="shared" si="7"/>
        <v>416.64</v>
      </c>
    </row>
    <row r="13" spans="1:11" x14ac:dyDescent="0.3">
      <c r="A13" s="25">
        <v>50034</v>
      </c>
      <c r="B13" s="26" t="s">
        <v>20</v>
      </c>
      <c r="C13" s="27">
        <v>48.9</v>
      </c>
      <c r="D13" s="28">
        <f t="shared" si="0"/>
        <v>733.5</v>
      </c>
      <c r="E13" s="28">
        <f t="shared" si="1"/>
        <v>88.02</v>
      </c>
      <c r="F13" s="28">
        <f t="shared" si="2"/>
        <v>51.345000000000006</v>
      </c>
      <c r="G13" s="28">
        <f t="shared" si="3"/>
        <v>872.86500000000001</v>
      </c>
      <c r="H13" s="28">
        <f t="shared" si="4"/>
        <v>47.677500000000002</v>
      </c>
      <c r="I13" s="28">
        <f t="shared" si="5"/>
        <v>29.34</v>
      </c>
      <c r="J13" s="28">
        <f t="shared" si="6"/>
        <v>77.017499999999998</v>
      </c>
      <c r="K13" s="28">
        <f t="shared" si="7"/>
        <v>795.84749999999997</v>
      </c>
    </row>
    <row r="14" spans="1:11" x14ac:dyDescent="0.3">
      <c r="A14" s="25">
        <v>50035</v>
      </c>
      <c r="B14" s="26" t="s">
        <v>21</v>
      </c>
      <c r="C14" s="27">
        <v>78.900000000000006</v>
      </c>
      <c r="D14" s="28">
        <f t="shared" si="0"/>
        <v>1183.5</v>
      </c>
      <c r="E14" s="28">
        <f t="shared" si="1"/>
        <v>142.01999999999998</v>
      </c>
      <c r="F14" s="28">
        <f t="shared" si="2"/>
        <v>82.845000000000013</v>
      </c>
      <c r="G14" s="28">
        <f t="shared" si="3"/>
        <v>1408.365</v>
      </c>
      <c r="H14" s="28">
        <f t="shared" si="4"/>
        <v>76.927500000000009</v>
      </c>
      <c r="I14" s="28">
        <f t="shared" si="5"/>
        <v>47.34</v>
      </c>
      <c r="J14" s="28">
        <f t="shared" si="6"/>
        <v>124.26750000000001</v>
      </c>
      <c r="K14" s="28">
        <f t="shared" si="7"/>
        <v>1284.0975000000001</v>
      </c>
    </row>
    <row r="15" spans="1:11" x14ac:dyDescent="0.3">
      <c r="A15" s="25">
        <v>50036</v>
      </c>
      <c r="B15" s="26" t="s">
        <v>22</v>
      </c>
      <c r="C15" s="27">
        <v>86.3</v>
      </c>
      <c r="D15" s="28">
        <f t="shared" si="0"/>
        <v>1294.5</v>
      </c>
      <c r="E15" s="28">
        <f t="shared" si="1"/>
        <v>155.34</v>
      </c>
      <c r="F15" s="28">
        <f t="shared" si="2"/>
        <v>90.615000000000009</v>
      </c>
      <c r="G15" s="28">
        <f t="shared" si="3"/>
        <v>1540.4549999999999</v>
      </c>
      <c r="H15" s="28">
        <f t="shared" si="4"/>
        <v>84.142499999999998</v>
      </c>
      <c r="I15" s="28">
        <f t="shared" si="5"/>
        <v>51.78</v>
      </c>
      <c r="J15" s="28">
        <f t="shared" si="6"/>
        <v>135.92250000000001</v>
      </c>
      <c r="K15" s="28">
        <f t="shared" si="7"/>
        <v>1404.5324999999998</v>
      </c>
    </row>
    <row r="16" spans="1:11" x14ac:dyDescent="0.3">
      <c r="A16" s="25">
        <v>50037</v>
      </c>
      <c r="B16" s="26" t="s">
        <v>23</v>
      </c>
      <c r="C16" s="27">
        <v>78.5</v>
      </c>
      <c r="D16" s="28">
        <f t="shared" si="0"/>
        <v>1177.5</v>
      </c>
      <c r="E16" s="28">
        <f t="shared" si="1"/>
        <v>141.29999999999998</v>
      </c>
      <c r="F16" s="28">
        <f t="shared" si="2"/>
        <v>82.425000000000011</v>
      </c>
      <c r="G16" s="28">
        <f t="shared" si="3"/>
        <v>1401.2249999999999</v>
      </c>
      <c r="H16" s="28">
        <f t="shared" si="4"/>
        <v>76.537500000000009</v>
      </c>
      <c r="I16" s="28">
        <f t="shared" si="5"/>
        <v>47.1</v>
      </c>
      <c r="J16" s="28">
        <f t="shared" si="6"/>
        <v>123.63750000000002</v>
      </c>
      <c r="K16" s="28">
        <f t="shared" si="7"/>
        <v>1277.5874999999999</v>
      </c>
    </row>
    <row r="17" spans="1:11" x14ac:dyDescent="0.3">
      <c r="A17" s="25">
        <v>50038</v>
      </c>
      <c r="B17" s="26" t="s">
        <v>24</v>
      </c>
      <c r="C17" s="27">
        <v>45.8</v>
      </c>
      <c r="D17" s="28">
        <f t="shared" si="0"/>
        <v>687</v>
      </c>
      <c r="E17" s="28">
        <f t="shared" si="1"/>
        <v>82.44</v>
      </c>
      <c r="F17" s="28">
        <f t="shared" si="2"/>
        <v>48.09</v>
      </c>
      <c r="G17" s="28">
        <f t="shared" si="3"/>
        <v>817.53000000000009</v>
      </c>
      <c r="H17" s="28">
        <f t="shared" si="4"/>
        <v>44.655000000000001</v>
      </c>
      <c r="I17" s="28">
        <f t="shared" si="5"/>
        <v>27.48</v>
      </c>
      <c r="J17" s="28">
        <f t="shared" si="6"/>
        <v>72.135000000000005</v>
      </c>
      <c r="K17" s="28">
        <f t="shared" si="7"/>
        <v>745.3950000000001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1068-B05E-4EE4-BACD-F8E2EFFFAF9C}">
  <dimension ref="A1:H13"/>
  <sheetViews>
    <sheetView zoomScale="126" workbookViewId="0">
      <selection sqref="A1:D7"/>
    </sheetView>
  </sheetViews>
  <sheetFormatPr baseColWidth="10" defaultRowHeight="14.4" x14ac:dyDescent="0.3"/>
  <cols>
    <col min="3" max="3" width="5.21875" bestFit="1" customWidth="1"/>
  </cols>
  <sheetData>
    <row r="1" spans="1:8" ht="41.4" x14ac:dyDescent="0.3">
      <c r="A1" s="9" t="s">
        <v>1</v>
      </c>
      <c r="B1" s="10" t="s">
        <v>26</v>
      </c>
      <c r="C1" s="11" t="s">
        <v>27</v>
      </c>
      <c r="D1" s="12" t="s">
        <v>28</v>
      </c>
      <c r="F1" s="2"/>
    </row>
    <row r="2" spans="1:8" x14ac:dyDescent="0.3">
      <c r="A2" s="13" t="s">
        <v>29</v>
      </c>
      <c r="B2" s="14">
        <v>26795</v>
      </c>
      <c r="C2" s="15">
        <f>DATEDIF(B2,$F$2,"y")</f>
        <v>51</v>
      </c>
      <c r="D2" s="16">
        <f>DATEDIF(B2,$F$3,"y")</f>
        <v>28</v>
      </c>
      <c r="F2" s="1">
        <v>45749</v>
      </c>
    </row>
    <row r="3" spans="1:8" x14ac:dyDescent="0.3">
      <c r="A3" s="17" t="s">
        <v>30</v>
      </c>
      <c r="B3" s="14">
        <v>23642</v>
      </c>
      <c r="C3" s="15">
        <f t="shared" ref="C3:C7" si="0">DATEDIF(B3,$F$2,"y")</f>
        <v>60</v>
      </c>
      <c r="D3" s="16">
        <f t="shared" ref="D3:D7" si="1">DATEDIF(B3,$F$3,"y")</f>
        <v>37</v>
      </c>
      <c r="F3" s="1">
        <v>37182</v>
      </c>
    </row>
    <row r="4" spans="1:8" x14ac:dyDescent="0.3">
      <c r="A4" s="13" t="s">
        <v>31</v>
      </c>
      <c r="B4" s="14">
        <v>30290</v>
      </c>
      <c r="C4" s="15">
        <f t="shared" si="0"/>
        <v>42</v>
      </c>
      <c r="D4" s="16">
        <f t="shared" si="1"/>
        <v>18</v>
      </c>
      <c r="F4" s="1">
        <v>40172</v>
      </c>
    </row>
    <row r="5" spans="1:8" x14ac:dyDescent="0.3">
      <c r="A5" s="13" t="s">
        <v>32</v>
      </c>
      <c r="B5" s="14">
        <v>31853</v>
      </c>
      <c r="C5" s="15">
        <f t="shared" si="0"/>
        <v>38</v>
      </c>
      <c r="D5" s="16">
        <f t="shared" si="1"/>
        <v>14</v>
      </c>
    </row>
    <row r="6" spans="1:8" x14ac:dyDescent="0.3">
      <c r="A6" s="17" t="s">
        <v>33</v>
      </c>
      <c r="B6" s="14">
        <v>28914</v>
      </c>
      <c r="C6" s="15">
        <f t="shared" si="0"/>
        <v>46</v>
      </c>
      <c r="D6" s="16">
        <f t="shared" si="1"/>
        <v>22</v>
      </c>
    </row>
    <row r="7" spans="1:8" x14ac:dyDescent="0.3">
      <c r="A7" s="13" t="s">
        <v>34</v>
      </c>
      <c r="B7" s="14">
        <v>35111</v>
      </c>
      <c r="C7" s="15">
        <f t="shared" si="0"/>
        <v>29</v>
      </c>
      <c r="D7" s="16">
        <f t="shared" si="1"/>
        <v>5</v>
      </c>
    </row>
    <row r="9" spans="1:8" ht="14.4" customHeight="1" x14ac:dyDescent="0.3">
      <c r="A9" s="5" t="s">
        <v>39</v>
      </c>
      <c r="B9" s="5"/>
      <c r="C9" s="5"/>
      <c r="D9" s="5"/>
      <c r="E9" s="5"/>
      <c r="F9" s="6">
        <f>C3-C2</f>
        <v>9</v>
      </c>
      <c r="H9" s="1">
        <v>45916</v>
      </c>
    </row>
    <row r="10" spans="1:8" x14ac:dyDescent="0.3">
      <c r="A10" s="7" t="s">
        <v>40</v>
      </c>
      <c r="B10" s="7"/>
      <c r="C10" s="7"/>
      <c r="D10" s="7"/>
      <c r="E10" s="7"/>
      <c r="F10" s="8">
        <f>DATEDIF(B7,$F$4,"y")</f>
        <v>13</v>
      </c>
      <c r="H10" s="1">
        <v>45749</v>
      </c>
    </row>
    <row r="11" spans="1:8" x14ac:dyDescent="0.3">
      <c r="A11" s="7" t="s">
        <v>41</v>
      </c>
      <c r="B11" s="7"/>
      <c r="C11" s="7"/>
      <c r="D11" s="7"/>
      <c r="E11" s="7"/>
      <c r="F11" s="8">
        <f>DATEDIF(B6,$B$5,"y")</f>
        <v>8</v>
      </c>
      <c r="H11" s="1">
        <v>45651</v>
      </c>
    </row>
    <row r="12" spans="1:8" x14ac:dyDescent="0.3">
      <c r="A12" s="7" t="s">
        <v>42</v>
      </c>
      <c r="B12" s="7"/>
      <c r="C12" s="7"/>
      <c r="D12" s="7"/>
      <c r="E12" s="7"/>
      <c r="F12" s="8">
        <f>DATEDIF(H10,H9,"d")</f>
        <v>167</v>
      </c>
    </row>
    <row r="13" spans="1:8" x14ac:dyDescent="0.3">
      <c r="A13" s="7" t="s">
        <v>43</v>
      </c>
      <c r="B13" s="7"/>
      <c r="C13" s="7"/>
      <c r="D13" s="7"/>
      <c r="E13" s="7"/>
      <c r="F13" s="8">
        <f>DATEDIF(H11,H10,"d")</f>
        <v>98</v>
      </c>
    </row>
  </sheetData>
  <mergeCells count="5">
    <mergeCell ref="A13:E13"/>
    <mergeCell ref="A9:E9"/>
    <mergeCell ref="A10:E10"/>
    <mergeCell ref="A11:E11"/>
    <mergeCell ref="A12:E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07CF-FDA0-42F0-A654-5F1E5140E30E}">
  <dimension ref="A1:G17"/>
  <sheetViews>
    <sheetView tabSelected="1" workbookViewId="0">
      <selection activeCell="H8" sqref="H8"/>
    </sheetView>
  </sheetViews>
  <sheetFormatPr baseColWidth="10" defaultRowHeight="14.4" x14ac:dyDescent="0.3"/>
  <cols>
    <col min="2" max="2" width="3.21875" bestFit="1" customWidth="1"/>
    <col min="3" max="3" width="10.88671875" customWidth="1"/>
    <col min="4" max="4" width="15.33203125" customWidth="1"/>
    <col min="5" max="5" width="17.6640625" bestFit="1" customWidth="1"/>
    <col min="6" max="6" width="14.44140625" customWidth="1"/>
    <col min="7" max="7" width="17.77734375" customWidth="1"/>
  </cols>
  <sheetData>
    <row r="1" spans="1:7" x14ac:dyDescent="0.3">
      <c r="A1" s="3" t="s">
        <v>44</v>
      </c>
      <c r="B1" s="3"/>
      <c r="C1" s="3"/>
      <c r="D1" s="3"/>
    </row>
    <row r="3" spans="1:7" x14ac:dyDescent="0.3">
      <c r="D3" s="4" t="s">
        <v>45</v>
      </c>
      <c r="E3" s="4"/>
      <c r="F3" s="4"/>
      <c r="G3" s="4"/>
    </row>
    <row r="5" spans="1:7" ht="41.4" x14ac:dyDescent="0.3">
      <c r="B5" s="29" t="s">
        <v>65</v>
      </c>
      <c r="C5" s="29" t="s">
        <v>36</v>
      </c>
      <c r="D5" s="30" t="s">
        <v>37</v>
      </c>
      <c r="E5" s="30" t="s">
        <v>63</v>
      </c>
      <c r="F5" s="30" t="s">
        <v>38</v>
      </c>
      <c r="G5" s="30" t="s">
        <v>64</v>
      </c>
    </row>
    <row r="6" spans="1:7" x14ac:dyDescent="0.3">
      <c r="B6" s="31" t="s">
        <v>46</v>
      </c>
      <c r="C6" s="32" t="s">
        <v>54</v>
      </c>
      <c r="D6" s="33">
        <v>12.2615803815</v>
      </c>
      <c r="E6" s="34">
        <f>INT(D6)</f>
        <v>12</v>
      </c>
      <c r="F6" s="35">
        <f>ROUND(D6,4)</f>
        <v>12.2616</v>
      </c>
      <c r="G6" s="35">
        <f>TRUNC(D6,4)</f>
        <v>12.2615</v>
      </c>
    </row>
    <row r="7" spans="1:7" x14ac:dyDescent="0.3">
      <c r="B7" s="31" t="s">
        <v>47</v>
      </c>
      <c r="C7" s="32" t="s">
        <v>55</v>
      </c>
      <c r="D7" s="33">
        <v>22.972972973000001</v>
      </c>
      <c r="E7" s="34">
        <f t="shared" ref="E7:E14" si="0">INT(D7)</f>
        <v>22</v>
      </c>
      <c r="F7" s="35">
        <f t="shared" ref="F7:F14" si="1">ROUND(D7,4)</f>
        <v>22.972999999999999</v>
      </c>
      <c r="G7" s="35">
        <f t="shared" ref="G7:G14" si="2">TRUNC(D7,4)</f>
        <v>22.972899999999999</v>
      </c>
    </row>
    <row r="8" spans="1:7" x14ac:dyDescent="0.3">
      <c r="B8" s="31" t="s">
        <v>48</v>
      </c>
      <c r="C8" s="32" t="s">
        <v>56</v>
      </c>
      <c r="D8" s="33">
        <v>10.6175514626</v>
      </c>
      <c r="E8" s="34">
        <f t="shared" si="0"/>
        <v>10</v>
      </c>
      <c r="F8" s="35">
        <f t="shared" si="1"/>
        <v>10.617599999999999</v>
      </c>
      <c r="G8" s="35">
        <f t="shared" si="2"/>
        <v>10.6175</v>
      </c>
    </row>
    <row r="9" spans="1:7" x14ac:dyDescent="0.3">
      <c r="B9" s="31" t="s">
        <v>49</v>
      </c>
      <c r="C9" s="32" t="s">
        <v>57</v>
      </c>
      <c r="D9" s="33">
        <v>12.125984252</v>
      </c>
      <c r="E9" s="34">
        <f t="shared" si="0"/>
        <v>12</v>
      </c>
      <c r="F9" s="35">
        <f t="shared" si="1"/>
        <v>12.125999999999999</v>
      </c>
      <c r="G9" s="35">
        <f t="shared" si="2"/>
        <v>12.1259</v>
      </c>
    </row>
    <row r="10" spans="1:7" x14ac:dyDescent="0.3">
      <c r="B10" s="31" t="s">
        <v>50</v>
      </c>
      <c r="C10" s="32" t="s">
        <v>58</v>
      </c>
      <c r="D10" s="33">
        <v>6.5217391304000003</v>
      </c>
      <c r="E10" s="34">
        <f t="shared" si="0"/>
        <v>6</v>
      </c>
      <c r="F10" s="35">
        <f t="shared" si="1"/>
        <v>6.5217000000000001</v>
      </c>
      <c r="G10" s="35">
        <f t="shared" si="2"/>
        <v>6.5217000000000001</v>
      </c>
    </row>
    <row r="11" spans="1:7" x14ac:dyDescent="0.3">
      <c r="B11" s="31" t="s">
        <v>51</v>
      </c>
      <c r="C11" s="32" t="s">
        <v>59</v>
      </c>
      <c r="D11" s="33">
        <v>7.4626865671999996</v>
      </c>
      <c r="E11" s="34">
        <f t="shared" si="0"/>
        <v>7</v>
      </c>
      <c r="F11" s="35">
        <f t="shared" si="1"/>
        <v>7.4626999999999999</v>
      </c>
      <c r="G11" s="35">
        <f t="shared" si="2"/>
        <v>7.4626000000000001</v>
      </c>
    </row>
    <row r="12" spans="1:7" x14ac:dyDescent="0.3">
      <c r="B12" s="31" t="s">
        <v>52</v>
      </c>
      <c r="C12" s="32" t="s">
        <v>60</v>
      </c>
      <c r="D12" s="33">
        <v>22.661870503599999</v>
      </c>
      <c r="E12" s="34">
        <f t="shared" si="0"/>
        <v>22</v>
      </c>
      <c r="F12" s="35">
        <f t="shared" si="1"/>
        <v>22.661899999999999</v>
      </c>
      <c r="G12" s="35">
        <f t="shared" si="2"/>
        <v>22.661799999999999</v>
      </c>
    </row>
    <row r="13" spans="1:7" x14ac:dyDescent="0.3">
      <c r="B13" s="31" t="s">
        <v>53</v>
      </c>
      <c r="C13" s="32" t="s">
        <v>61</v>
      </c>
      <c r="D13" s="33">
        <v>7.3212034785000002</v>
      </c>
      <c r="E13" s="34">
        <f t="shared" si="0"/>
        <v>7</v>
      </c>
      <c r="F13" s="35">
        <f t="shared" si="1"/>
        <v>7.3212000000000002</v>
      </c>
      <c r="G13" s="35">
        <f t="shared" si="2"/>
        <v>7.3212000000000002</v>
      </c>
    </row>
    <row r="14" spans="1:7" x14ac:dyDescent="0.3">
      <c r="B14" s="36" t="s">
        <v>35</v>
      </c>
      <c r="C14" s="37" t="s">
        <v>62</v>
      </c>
      <c r="D14" s="38">
        <v>101.94558874880001</v>
      </c>
      <c r="E14" s="39">
        <f t="shared" si="0"/>
        <v>101</v>
      </c>
      <c r="F14" s="40">
        <f t="shared" si="1"/>
        <v>101.9456</v>
      </c>
      <c r="G14" s="40">
        <f t="shared" si="2"/>
        <v>101.9455</v>
      </c>
    </row>
    <row r="15" spans="1:7" x14ac:dyDescent="0.3">
      <c r="B15" t="s">
        <v>35</v>
      </c>
    </row>
    <row r="16" spans="1:7" x14ac:dyDescent="0.3">
      <c r="B16" t="s">
        <v>35</v>
      </c>
    </row>
    <row r="17" spans="2:2" x14ac:dyDescent="0.3">
      <c r="B17" t="s">
        <v>35</v>
      </c>
    </row>
  </sheetData>
  <mergeCells count="2">
    <mergeCell ref="A1:D1"/>
    <mergeCell ref="D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Yaritza Rosas</cp:lastModifiedBy>
  <dcterms:created xsi:type="dcterms:W3CDTF">2025-04-01T18:10:43Z</dcterms:created>
  <dcterms:modified xsi:type="dcterms:W3CDTF">2025-05-19T21:39:43Z</dcterms:modified>
</cp:coreProperties>
</file>