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文档记录" sheetId="1" r:id="rId1"/>
    <sheet name="升阶消耗" sheetId="4" r:id="rId2"/>
    <sheet name="宠物灵魂石合成" sheetId="5" r:id="rId3"/>
    <sheet name="进阶配置格式生成表" sheetId="6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B5" i="6" l="1"/>
  <c r="C5" i="6"/>
  <c r="D5" i="6"/>
  <c r="F5" i="6"/>
  <c r="J5" i="6"/>
  <c r="B6" i="6"/>
  <c r="C6" i="6"/>
  <c r="D6" i="6"/>
  <c r="F6" i="6"/>
  <c r="J6" i="6"/>
  <c r="B7" i="6"/>
  <c r="C7" i="6"/>
  <c r="D7" i="6"/>
  <c r="F7" i="6"/>
  <c r="J7" i="6"/>
  <c r="B8" i="6"/>
  <c r="C8" i="6"/>
  <c r="D8" i="6"/>
  <c r="F8" i="6"/>
  <c r="J8" i="6"/>
  <c r="B9" i="6"/>
  <c r="C9" i="6"/>
  <c r="D9" i="6"/>
  <c r="F9" i="6"/>
  <c r="J9" i="6"/>
  <c r="B10" i="6"/>
  <c r="C10" i="6"/>
  <c r="D10" i="6"/>
  <c r="F10" i="6"/>
  <c r="J10" i="6"/>
  <c r="B11" i="6"/>
  <c r="C11" i="6"/>
  <c r="D11" i="6"/>
  <c r="F11" i="6"/>
  <c r="J11" i="6"/>
  <c r="B12" i="6"/>
  <c r="C12" i="6"/>
  <c r="D12" i="6"/>
  <c r="F12" i="6"/>
  <c r="J12" i="6"/>
  <c r="B13" i="6"/>
  <c r="C13" i="6"/>
  <c r="D13" i="6"/>
  <c r="F13" i="6"/>
  <c r="J13" i="6"/>
  <c r="B14" i="6"/>
  <c r="C14" i="6"/>
  <c r="D14" i="6"/>
  <c r="F14" i="6"/>
  <c r="J14" i="6"/>
  <c r="B15" i="6"/>
  <c r="C15" i="6"/>
  <c r="D15" i="6"/>
  <c r="F15" i="6"/>
  <c r="J15" i="6"/>
  <c r="B16" i="6"/>
  <c r="C16" i="6"/>
  <c r="D16" i="6"/>
  <c r="F16" i="6"/>
  <c r="J16" i="6"/>
  <c r="B17" i="6"/>
  <c r="C17" i="6"/>
  <c r="D17" i="6"/>
  <c r="F17" i="6"/>
  <c r="J17" i="6"/>
  <c r="B18" i="6"/>
  <c r="C18" i="6"/>
  <c r="D18" i="6"/>
  <c r="F18" i="6"/>
  <c r="J18" i="6"/>
  <c r="B19" i="6"/>
  <c r="C19" i="6"/>
  <c r="D19" i="6"/>
  <c r="F19" i="6"/>
  <c r="J19" i="6"/>
  <c r="E18" i="5"/>
  <c r="J18" i="5" s="1"/>
  <c r="E19" i="5"/>
  <c r="J19" i="5" s="1"/>
  <c r="E20" i="5"/>
  <c r="J20" i="5" s="1"/>
  <c r="R5" i="4"/>
  <c r="S5" i="4" s="1"/>
  <c r="E22" i="4" s="1"/>
  <c r="R6" i="4"/>
  <c r="S6" i="4" s="1"/>
  <c r="E23" i="4" s="1"/>
  <c r="R7" i="4"/>
  <c r="S7" i="4" s="1"/>
  <c r="E24" i="4" s="1"/>
  <c r="R8" i="4"/>
  <c r="S8" i="4" s="1"/>
  <c r="E25" i="4" s="1"/>
  <c r="R9" i="4"/>
  <c r="S9" i="4" s="1"/>
  <c r="E26" i="4" s="1"/>
  <c r="R10" i="4"/>
  <c r="S10" i="4" s="1"/>
  <c r="E27" i="4" s="1"/>
  <c r="R11" i="4"/>
  <c r="S11" i="4" s="1"/>
  <c r="E28" i="4" s="1"/>
  <c r="R12" i="4"/>
  <c r="S12" i="4" s="1"/>
  <c r="E29" i="4" s="1"/>
  <c r="R13" i="4"/>
  <c r="S13" i="4" s="1"/>
  <c r="E30" i="4" s="1"/>
</calcChain>
</file>

<file path=xl/sharedStrings.xml><?xml version="1.0" encoding="utf-8"?>
<sst xmlns="http://schemas.openxmlformats.org/spreadsheetml/2006/main" count="134" uniqueCount="105">
  <si>
    <t>版本</t>
    <phoneticPr fontId="2" type="noConversion"/>
  </si>
  <si>
    <t>描述</t>
    <phoneticPr fontId="2" type="noConversion"/>
  </si>
  <si>
    <t>备注</t>
    <phoneticPr fontId="2" type="noConversion"/>
  </si>
  <si>
    <t>v0.0</t>
    <phoneticPr fontId="2" type="noConversion"/>
  </si>
  <si>
    <t>建立表格</t>
    <phoneticPr fontId="2" type="noConversion"/>
  </si>
  <si>
    <t>紫+3</t>
    <phoneticPr fontId="2" type="noConversion"/>
  </si>
  <si>
    <t>紫+2</t>
    <phoneticPr fontId="2" type="noConversion"/>
  </si>
  <si>
    <t>紫+1</t>
    <phoneticPr fontId="2" type="noConversion"/>
  </si>
  <si>
    <t>紫</t>
    <phoneticPr fontId="2" type="noConversion"/>
  </si>
  <si>
    <t>蓝+2</t>
    <phoneticPr fontId="2" type="noConversion"/>
  </si>
  <si>
    <t>蓝+1</t>
    <phoneticPr fontId="2" type="noConversion"/>
  </si>
  <si>
    <t>蓝</t>
    <phoneticPr fontId="2" type="noConversion"/>
  </si>
  <si>
    <t>绿+1</t>
    <phoneticPr fontId="2" type="noConversion"/>
  </si>
  <si>
    <t>绿</t>
    <phoneticPr fontId="2" type="noConversion"/>
  </si>
  <si>
    <t>金钱调平后</t>
    <phoneticPr fontId="2" type="noConversion"/>
  </si>
  <si>
    <t>金钱</t>
    <phoneticPr fontId="2" type="noConversion"/>
  </si>
  <si>
    <t>宠物阶</t>
    <phoneticPr fontId="2" type="noConversion"/>
  </si>
  <si>
    <t>宠物数</t>
    <phoneticPr fontId="2" type="noConversion"/>
  </si>
  <si>
    <t>产出天数</t>
    <phoneticPr fontId="2" type="noConversion"/>
  </si>
  <si>
    <t>升阶道具需求</t>
    <phoneticPr fontId="2" type="noConversion"/>
  </si>
  <si>
    <t>等级</t>
    <phoneticPr fontId="2" type="noConversion"/>
  </si>
  <si>
    <t>消耗金钱取当前等级强化半身的金额取整得到</t>
    <phoneticPr fontId="2" type="noConversion"/>
  </si>
  <si>
    <t>升阶消耗宠物数量</t>
    <phoneticPr fontId="2" type="noConversion"/>
  </si>
  <si>
    <t>进阶道具数需求</t>
    <phoneticPr fontId="2" type="noConversion"/>
  </si>
  <si>
    <t>预计基本产出</t>
    <phoneticPr fontId="2" type="noConversion"/>
  </si>
  <si>
    <t>冒险产出效率</t>
    <phoneticPr fontId="2" type="noConversion"/>
  </si>
  <si>
    <t>大冒险系数</t>
    <phoneticPr fontId="2" type="noConversion"/>
  </si>
  <si>
    <t>阈值区间系数</t>
    <phoneticPr fontId="2" type="noConversion"/>
  </si>
  <si>
    <t>精英副本</t>
    <phoneticPr fontId="2" type="noConversion"/>
  </si>
  <si>
    <t>等级段</t>
    <phoneticPr fontId="2" type="noConversion"/>
  </si>
  <si>
    <t>后每5级开放等级</t>
    <phoneticPr fontId="2" type="noConversion"/>
  </si>
  <si>
    <t>升阶产出</t>
    <phoneticPr fontId="2" type="noConversion"/>
  </si>
  <si>
    <t>进阶开放等级</t>
    <phoneticPr fontId="2" type="noConversion"/>
  </si>
  <si>
    <t>12点体力</t>
    <phoneticPr fontId="2" type="noConversion"/>
  </si>
  <si>
    <t>精英副本时间成本</t>
    <phoneticPr fontId="2" type="noConversion"/>
  </si>
  <si>
    <t>升阶材料产出</t>
    <phoneticPr fontId="2" type="noConversion"/>
  </si>
  <si>
    <t>但是暂无规则</t>
    <phoneticPr fontId="2" type="noConversion"/>
  </si>
  <si>
    <t>通过进化提高一个宠物的星星?</t>
    <phoneticPr fontId="2" type="noConversion"/>
  </si>
  <si>
    <t>大部分抽奖产出</t>
    <phoneticPr fontId="2" type="noConversion"/>
  </si>
  <si>
    <t>三等</t>
    <phoneticPr fontId="2" type="noConversion"/>
  </si>
  <si>
    <t>精英副本产出</t>
    <phoneticPr fontId="2" type="noConversion"/>
  </si>
  <si>
    <t>二等</t>
    <phoneticPr fontId="2" type="noConversion"/>
  </si>
  <si>
    <t>初始1</t>
    <phoneticPr fontId="2" type="noConversion"/>
  </si>
  <si>
    <t>天</t>
    <phoneticPr fontId="2" type="noConversion"/>
  </si>
  <si>
    <t>成品时间</t>
    <phoneticPr fontId="2" type="noConversion"/>
  </si>
  <si>
    <t>产出平均碎片数</t>
    <phoneticPr fontId="2" type="noConversion"/>
  </si>
  <si>
    <t>灵魂石基数</t>
    <phoneticPr fontId="2" type="noConversion"/>
  </si>
  <si>
    <t>3星S</t>
    <phoneticPr fontId="2" type="noConversion"/>
  </si>
  <si>
    <t>6-8(难)</t>
    <phoneticPr fontId="2" type="noConversion"/>
  </si>
  <si>
    <t>3星D</t>
    <phoneticPr fontId="2" type="noConversion"/>
  </si>
  <si>
    <t>6-4(难)</t>
    <phoneticPr fontId="2" type="noConversion"/>
  </si>
  <si>
    <t>3星T</t>
    <phoneticPr fontId="2" type="noConversion"/>
  </si>
  <si>
    <t>5-8(难)</t>
    <phoneticPr fontId="2" type="noConversion"/>
  </si>
  <si>
    <t>2星</t>
    <phoneticPr fontId="2" type="noConversion"/>
  </si>
  <si>
    <t>5-4(难)</t>
    <phoneticPr fontId="2" type="noConversion"/>
  </si>
  <si>
    <t>2星</t>
    <phoneticPr fontId="2" type="noConversion"/>
  </si>
  <si>
    <t>4-8(难)</t>
    <phoneticPr fontId="2" type="noConversion"/>
  </si>
  <si>
    <t>4-4(难)</t>
    <phoneticPr fontId="2" type="noConversion"/>
  </si>
  <si>
    <t>1星</t>
    <phoneticPr fontId="2" type="noConversion"/>
  </si>
  <si>
    <t>3-8(难)</t>
    <phoneticPr fontId="2" type="noConversion"/>
  </si>
  <si>
    <t>1星</t>
    <phoneticPr fontId="2" type="noConversion"/>
  </si>
  <si>
    <t>3-4(难)</t>
    <phoneticPr fontId="2" type="noConversion"/>
  </si>
  <si>
    <t>次日</t>
    <phoneticPr fontId="2" type="noConversion"/>
  </si>
  <si>
    <t>2-8(难)</t>
    <phoneticPr fontId="2" type="noConversion"/>
  </si>
  <si>
    <t>初始S</t>
    <phoneticPr fontId="2" type="noConversion"/>
  </si>
  <si>
    <t>2-4(难)</t>
    <phoneticPr fontId="2" type="noConversion"/>
  </si>
  <si>
    <t>初始D</t>
    <phoneticPr fontId="2" type="noConversion"/>
  </si>
  <si>
    <t>1-8(难)</t>
    <phoneticPr fontId="2" type="noConversion"/>
  </si>
  <si>
    <t>初始T</t>
    <phoneticPr fontId="2" type="noConversion"/>
  </si>
  <si>
    <t>1-4(难)</t>
    <phoneticPr fontId="2" type="noConversion"/>
  </si>
  <si>
    <t>等级</t>
    <phoneticPr fontId="2" type="noConversion"/>
  </si>
  <si>
    <t>碎片数</t>
    <phoneticPr fontId="2" type="noConversion"/>
  </si>
  <si>
    <t>产出期望</t>
    <phoneticPr fontId="2" type="noConversion"/>
  </si>
  <si>
    <t>宠物灵魂石产出</t>
    <phoneticPr fontId="2" type="noConversion"/>
  </si>
  <si>
    <t>7_UnitDemoErshu_1_1,7_UnitDemoQingniao_1_1</t>
  </si>
  <si>
    <t>3_10002_4,3_20001_3</t>
  </si>
  <si>
    <t>需求怪物</t>
  </si>
  <si>
    <t>需求材料</t>
  </si>
  <si>
    <t>需求金币</t>
  </si>
  <si>
    <t>需求该宠物等级</t>
  </si>
  <si>
    <t>品质系数K</t>
  </si>
  <si>
    <t>战后回血</t>
  </si>
  <si>
    <t>耐力</t>
  </si>
  <si>
    <t>防御力</t>
  </si>
  <si>
    <t>速度</t>
  </si>
  <si>
    <t>智力</t>
  </si>
  <si>
    <t>力量</t>
  </si>
  <si>
    <t>体力</t>
  </si>
  <si>
    <t>#品质</t>
  </si>
  <si>
    <t>demandMonster</t>
  </si>
  <si>
    <t>demandItem</t>
  </si>
  <si>
    <t>demandCoin</t>
  </si>
  <si>
    <t>demandLevel</t>
  </si>
  <si>
    <t>modifyRate</t>
  </si>
  <si>
    <t>recovery</t>
  </si>
  <si>
    <t>endurance</t>
  </si>
  <si>
    <t>defense</t>
  </si>
  <si>
    <t>speed</t>
  </si>
  <si>
    <t>intelligence</t>
  </si>
  <si>
    <t>strength</t>
  </si>
  <si>
    <t>health</t>
  </si>
  <si>
    <t>stage</t>
  </si>
  <si>
    <t>TEXT</t>
  </si>
  <si>
    <t>NUM</t>
  </si>
  <si>
    <t>#NUM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</si>
</sst>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0" xfId="0" applyFill="1"/>
    <xf numFmtId="0" fontId="3" fillId="0" borderId="0" xfId="0" applyFont="1"/>
    <xf numFmtId="9" fontId="0" fillId="0" borderId="0" xfId="0" applyNumberFormat="1"/>
    <xf numFmtId="58" fontId="0" fillId="0" borderId="0" xfId="0" applyNumberFormat="1"/>
    <xf numFmtId="0" fontId="0" fillId="0" borderId="0" xfId="0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844;&#19994;&#27169;&#22411;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职业调整模型"/>
      <sheetName val="属性拆分生成"/>
      <sheetName val="战斗验证"/>
      <sheetName val="镶嵌宝石"/>
      <sheetName val="属性能力生成表"/>
      <sheetName val="宠物升阶生成表"/>
    </sheetNames>
    <sheetDataSet>
      <sheetData sheetId="0"/>
      <sheetData sheetId="1"/>
      <sheetData sheetId="2">
        <row r="31">
          <cell r="I31">
            <v>88</v>
          </cell>
          <cell r="J31">
            <v>12</v>
          </cell>
          <cell r="K31">
            <v>12</v>
          </cell>
          <cell r="L31">
            <v>19</v>
          </cell>
        </row>
        <row r="32">
          <cell r="I32">
            <v>96</v>
          </cell>
          <cell r="J32">
            <v>13</v>
          </cell>
          <cell r="K32">
            <v>13</v>
          </cell>
          <cell r="L32">
            <v>21</v>
          </cell>
        </row>
        <row r="33">
          <cell r="I33">
            <v>114</v>
          </cell>
          <cell r="J33">
            <v>16</v>
          </cell>
          <cell r="K33">
            <v>16</v>
          </cell>
          <cell r="L33">
            <v>25</v>
          </cell>
        </row>
        <row r="34">
          <cell r="I34">
            <v>130</v>
          </cell>
          <cell r="J34">
            <v>18</v>
          </cell>
          <cell r="K34">
            <v>18</v>
          </cell>
          <cell r="L34">
            <v>28</v>
          </cell>
        </row>
        <row r="35">
          <cell r="I35">
            <v>146</v>
          </cell>
          <cell r="J35">
            <v>20</v>
          </cell>
          <cell r="K35">
            <v>20</v>
          </cell>
          <cell r="L35">
            <v>31</v>
          </cell>
        </row>
        <row r="36">
          <cell r="I36">
            <v>175</v>
          </cell>
          <cell r="J36">
            <v>24</v>
          </cell>
          <cell r="K36">
            <v>24</v>
          </cell>
          <cell r="L36">
            <v>38</v>
          </cell>
        </row>
        <row r="37">
          <cell r="I37">
            <v>198</v>
          </cell>
          <cell r="J37">
            <v>27</v>
          </cell>
          <cell r="K37">
            <v>27</v>
          </cell>
          <cell r="L37">
            <v>43</v>
          </cell>
        </row>
        <row r="38">
          <cell r="I38">
            <v>222</v>
          </cell>
          <cell r="J38">
            <v>30</v>
          </cell>
          <cell r="K38">
            <v>30</v>
          </cell>
          <cell r="L38">
            <v>48</v>
          </cell>
        </row>
        <row r="39">
          <cell r="I39">
            <v>254</v>
          </cell>
          <cell r="J39">
            <v>35</v>
          </cell>
          <cell r="K39">
            <v>35</v>
          </cell>
          <cell r="L39">
            <v>55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1"/>
  <sheetViews>
    <sheetView tabSelected="1" workbookViewId="0">
      <selection activeCell="E13" sqref="E13:I13"/>
    </sheetView>
  </sheetViews>
  <sheetFormatPr defaultRowHeight="13.5" x14ac:dyDescent="0.15"/>
  <sheetData>
    <row r="3" spans="3:11" ht="14.25" thickBot="1" x14ac:dyDescent="0.2"/>
    <row r="4" spans="3:11" x14ac:dyDescent="0.15">
      <c r="C4" s="1" t="s">
        <v>0</v>
      </c>
      <c r="D4" s="2"/>
      <c r="E4" s="3" t="s">
        <v>1</v>
      </c>
      <c r="F4" s="4"/>
      <c r="G4" s="4"/>
      <c r="H4" s="4"/>
      <c r="I4" s="5"/>
      <c r="J4" s="2" t="s">
        <v>2</v>
      </c>
      <c r="K4" s="6"/>
    </row>
    <row r="5" spans="3:11" x14ac:dyDescent="0.15">
      <c r="C5" s="7" t="s">
        <v>3</v>
      </c>
      <c r="D5" s="8"/>
      <c r="E5" s="9" t="s">
        <v>4</v>
      </c>
      <c r="F5" s="10"/>
      <c r="G5" s="10"/>
      <c r="H5" s="10"/>
      <c r="I5" s="11"/>
      <c r="J5" s="8"/>
      <c r="K5" s="12"/>
    </row>
    <row r="6" spans="3:11" x14ac:dyDescent="0.15">
      <c r="C6" s="7"/>
      <c r="D6" s="8"/>
      <c r="E6" s="9"/>
      <c r="F6" s="10"/>
      <c r="G6" s="10"/>
      <c r="H6" s="10"/>
      <c r="I6" s="11"/>
      <c r="J6" s="8"/>
      <c r="K6" s="12"/>
    </row>
    <row r="7" spans="3:11" x14ac:dyDescent="0.15">
      <c r="C7" s="7"/>
      <c r="D7" s="8"/>
      <c r="E7" s="9"/>
      <c r="F7" s="10"/>
      <c r="G7" s="10"/>
      <c r="H7" s="10"/>
      <c r="I7" s="11"/>
      <c r="J7" s="8"/>
      <c r="K7" s="12"/>
    </row>
    <row r="8" spans="3:11" x14ac:dyDescent="0.15">
      <c r="C8" s="7"/>
      <c r="D8" s="8"/>
      <c r="E8" s="9"/>
      <c r="F8" s="10"/>
      <c r="G8" s="10"/>
      <c r="H8" s="10"/>
      <c r="I8" s="11"/>
      <c r="J8" s="8"/>
      <c r="K8" s="12"/>
    </row>
    <row r="9" spans="3:11" x14ac:dyDescent="0.15">
      <c r="C9" s="7"/>
      <c r="D9" s="8"/>
      <c r="E9" s="9"/>
      <c r="F9" s="10"/>
      <c r="G9" s="10"/>
      <c r="H9" s="10"/>
      <c r="I9" s="11"/>
      <c r="J9" s="8"/>
      <c r="K9" s="12"/>
    </row>
    <row r="10" spans="3:11" x14ac:dyDescent="0.15">
      <c r="C10" s="7"/>
      <c r="D10" s="8"/>
      <c r="E10" s="9"/>
      <c r="F10" s="10"/>
      <c r="G10" s="10"/>
      <c r="H10" s="10"/>
      <c r="I10" s="11"/>
      <c r="J10" s="8"/>
      <c r="K10" s="12"/>
    </row>
    <row r="11" spans="3:11" x14ac:dyDescent="0.15">
      <c r="C11" s="7"/>
      <c r="D11" s="8"/>
      <c r="E11" s="9"/>
      <c r="F11" s="10"/>
      <c r="G11" s="10"/>
      <c r="H11" s="10"/>
      <c r="I11" s="11"/>
      <c r="J11" s="8"/>
      <c r="K11" s="12"/>
    </row>
    <row r="12" spans="3:11" x14ac:dyDescent="0.15">
      <c r="C12" s="7"/>
      <c r="D12" s="8"/>
      <c r="E12" s="9"/>
      <c r="F12" s="10"/>
      <c r="G12" s="10"/>
      <c r="H12" s="10"/>
      <c r="I12" s="11"/>
      <c r="J12" s="8"/>
      <c r="K12" s="12"/>
    </row>
    <row r="13" spans="3:11" x14ac:dyDescent="0.15">
      <c r="C13" s="7"/>
      <c r="D13" s="8"/>
      <c r="E13" s="9"/>
      <c r="F13" s="10"/>
      <c r="G13" s="10"/>
      <c r="H13" s="10"/>
      <c r="I13" s="11"/>
      <c r="J13" s="8"/>
      <c r="K13" s="12"/>
    </row>
    <row r="14" spans="3:11" x14ac:dyDescent="0.15">
      <c r="C14" s="7"/>
      <c r="D14" s="8"/>
      <c r="E14" s="9"/>
      <c r="F14" s="10"/>
      <c r="G14" s="10"/>
      <c r="H14" s="10"/>
      <c r="I14" s="11"/>
      <c r="J14" s="8"/>
      <c r="K14" s="12"/>
    </row>
    <row r="15" spans="3:11" x14ac:dyDescent="0.15">
      <c r="C15" s="7"/>
      <c r="D15" s="8"/>
      <c r="E15" s="9"/>
      <c r="F15" s="10"/>
      <c r="G15" s="10"/>
      <c r="H15" s="10"/>
      <c r="I15" s="11"/>
      <c r="J15" s="8"/>
      <c r="K15" s="12"/>
    </row>
    <row r="16" spans="3:11" x14ac:dyDescent="0.15">
      <c r="C16" s="7"/>
      <c r="D16" s="8"/>
      <c r="E16" s="9"/>
      <c r="F16" s="10"/>
      <c r="G16" s="10"/>
      <c r="H16" s="10"/>
      <c r="I16" s="11"/>
      <c r="J16" s="8"/>
      <c r="K16" s="12"/>
    </row>
    <row r="17" spans="3:11" x14ac:dyDescent="0.15">
      <c r="C17" s="7"/>
      <c r="D17" s="8"/>
      <c r="E17" s="9"/>
      <c r="F17" s="10"/>
      <c r="G17" s="10"/>
      <c r="H17" s="10"/>
      <c r="I17" s="11"/>
      <c r="J17" s="8"/>
      <c r="K17" s="12"/>
    </row>
    <row r="18" spans="3:11" x14ac:dyDescent="0.15">
      <c r="C18" s="7"/>
      <c r="D18" s="8"/>
      <c r="E18" s="9"/>
      <c r="F18" s="10"/>
      <c r="G18" s="10"/>
      <c r="H18" s="10"/>
      <c r="I18" s="11"/>
      <c r="J18" s="8"/>
      <c r="K18" s="12"/>
    </row>
    <row r="19" spans="3:11" x14ac:dyDescent="0.15">
      <c r="C19" s="7"/>
      <c r="D19" s="8"/>
      <c r="E19" s="9"/>
      <c r="F19" s="10"/>
      <c r="G19" s="10"/>
      <c r="H19" s="10"/>
      <c r="I19" s="11"/>
      <c r="J19" s="8"/>
      <c r="K19" s="12"/>
    </row>
    <row r="20" spans="3:11" x14ac:dyDescent="0.15">
      <c r="C20" s="7"/>
      <c r="D20" s="8"/>
      <c r="E20" s="9"/>
      <c r="F20" s="10"/>
      <c r="G20" s="10"/>
      <c r="H20" s="10"/>
      <c r="I20" s="11"/>
      <c r="J20" s="8"/>
      <c r="K20" s="12"/>
    </row>
    <row r="21" spans="3:11" ht="14.25" thickBot="1" x14ac:dyDescent="0.2">
      <c r="C21" s="13"/>
      <c r="D21" s="14"/>
      <c r="E21" s="15"/>
      <c r="F21" s="16"/>
      <c r="G21" s="16"/>
      <c r="H21" s="16"/>
      <c r="I21" s="17"/>
      <c r="J21" s="14"/>
      <c r="K21" s="18"/>
    </row>
  </sheetData>
  <mergeCells count="54">
    <mergeCell ref="C20:D20"/>
    <mergeCell ref="E20:I20"/>
    <mergeCell ref="J20:K20"/>
    <mergeCell ref="C21:D21"/>
    <mergeCell ref="E21:I21"/>
    <mergeCell ref="J21:K21"/>
    <mergeCell ref="C18:D18"/>
    <mergeCell ref="E18:I18"/>
    <mergeCell ref="J18:K18"/>
    <mergeCell ref="C19:D19"/>
    <mergeCell ref="E19:I19"/>
    <mergeCell ref="J19:K19"/>
    <mergeCell ref="C16:D16"/>
    <mergeCell ref="E16:I16"/>
    <mergeCell ref="J16:K16"/>
    <mergeCell ref="C17:D17"/>
    <mergeCell ref="E17:I17"/>
    <mergeCell ref="J17:K17"/>
    <mergeCell ref="C14:D14"/>
    <mergeCell ref="E14:I14"/>
    <mergeCell ref="J14:K14"/>
    <mergeCell ref="C15:D15"/>
    <mergeCell ref="E15:I15"/>
    <mergeCell ref="J15:K15"/>
    <mergeCell ref="C12:D12"/>
    <mergeCell ref="E12:I12"/>
    <mergeCell ref="J12:K12"/>
    <mergeCell ref="C13:D13"/>
    <mergeCell ref="E13:I13"/>
    <mergeCell ref="J13:K13"/>
    <mergeCell ref="C10:D10"/>
    <mergeCell ref="E10:I10"/>
    <mergeCell ref="J10:K10"/>
    <mergeCell ref="C11:D11"/>
    <mergeCell ref="E11:I11"/>
    <mergeCell ref="J11:K11"/>
    <mergeCell ref="C8:D8"/>
    <mergeCell ref="E8:I8"/>
    <mergeCell ref="J8:K8"/>
    <mergeCell ref="C9:D9"/>
    <mergeCell ref="E9:I9"/>
    <mergeCell ref="J9:K9"/>
    <mergeCell ref="C6:D6"/>
    <mergeCell ref="E6:I6"/>
    <mergeCell ref="J6:K6"/>
    <mergeCell ref="C7:D7"/>
    <mergeCell ref="E7:I7"/>
    <mergeCell ref="J7:K7"/>
    <mergeCell ref="C4:D4"/>
    <mergeCell ref="E4:I4"/>
    <mergeCell ref="J4:K4"/>
    <mergeCell ref="C5:D5"/>
    <mergeCell ref="E5:I5"/>
    <mergeCell ref="J5:K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0"/>
  <sheetViews>
    <sheetView workbookViewId="0">
      <selection activeCell="F21" sqref="F21"/>
    </sheetView>
  </sheetViews>
  <sheetFormatPr defaultRowHeight="13.5" x14ac:dyDescent="0.15"/>
  <cols>
    <col min="4" max="4" width="13" bestFit="1" customWidth="1"/>
    <col min="6" max="6" width="11.375" customWidth="1"/>
    <col min="16" max="16" width="13" bestFit="1" customWidth="1"/>
    <col min="22" max="22" width="10.5" customWidth="1"/>
  </cols>
  <sheetData>
    <row r="2" spans="2:19" x14ac:dyDescent="0.15">
      <c r="M2" t="s">
        <v>35</v>
      </c>
      <c r="O2" t="s">
        <v>34</v>
      </c>
      <c r="Q2" t="s">
        <v>33</v>
      </c>
    </row>
    <row r="3" spans="2:19" x14ac:dyDescent="0.15">
      <c r="B3" t="s">
        <v>32</v>
      </c>
      <c r="D3">
        <v>10</v>
      </c>
      <c r="M3" t="s">
        <v>31</v>
      </c>
    </row>
    <row r="4" spans="2:19" x14ac:dyDescent="0.15">
      <c r="B4" t="s">
        <v>30</v>
      </c>
      <c r="D4">
        <v>5</v>
      </c>
      <c r="N4" t="s">
        <v>29</v>
      </c>
      <c r="O4" t="s">
        <v>28</v>
      </c>
      <c r="P4" t="s">
        <v>27</v>
      </c>
      <c r="Q4" t="s">
        <v>26</v>
      </c>
      <c r="R4" t="s">
        <v>25</v>
      </c>
      <c r="S4" t="s">
        <v>24</v>
      </c>
    </row>
    <row r="5" spans="2:19" x14ac:dyDescent="0.15">
      <c r="N5">
        <v>10</v>
      </c>
      <c r="O5">
        <v>3</v>
      </c>
      <c r="P5" s="21">
        <v>0.8</v>
      </c>
      <c r="Q5">
        <v>1</v>
      </c>
      <c r="R5">
        <f>O5/3</f>
        <v>1</v>
      </c>
      <c r="S5">
        <f>$Q5*$R5+O5*(P5+1)/2</f>
        <v>3.7</v>
      </c>
    </row>
    <row r="6" spans="2:19" x14ac:dyDescent="0.15">
      <c r="N6">
        <v>15</v>
      </c>
      <c r="O6">
        <v>4</v>
      </c>
      <c r="P6" s="21">
        <v>0.5</v>
      </c>
      <c r="Q6">
        <v>1</v>
      </c>
      <c r="R6">
        <f>O6/3</f>
        <v>1.3333333333333333</v>
      </c>
      <c r="S6">
        <f>$Q6*$R6+O6*(P6+1)/2</f>
        <v>4.333333333333333</v>
      </c>
    </row>
    <row r="7" spans="2:19" x14ac:dyDescent="0.15">
      <c r="N7">
        <v>20</v>
      </c>
      <c r="O7">
        <v>4</v>
      </c>
      <c r="P7" s="21">
        <v>0.44</v>
      </c>
      <c r="Q7">
        <v>1</v>
      </c>
      <c r="R7">
        <f>O7/3</f>
        <v>1.3333333333333333</v>
      </c>
      <c r="S7">
        <f>$Q7*$R7+O7*(P7+1)/2</f>
        <v>4.2133333333333329</v>
      </c>
    </row>
    <row r="8" spans="2:19" x14ac:dyDescent="0.15">
      <c r="N8">
        <v>25</v>
      </c>
      <c r="O8">
        <v>6</v>
      </c>
      <c r="P8" s="21">
        <v>0.33</v>
      </c>
      <c r="Q8">
        <v>2</v>
      </c>
      <c r="R8">
        <f>O8/3</f>
        <v>2</v>
      </c>
      <c r="S8">
        <f>$Q8*$R8+O8*(P8+1)/2</f>
        <v>7.99</v>
      </c>
    </row>
    <row r="9" spans="2:19" x14ac:dyDescent="0.15">
      <c r="N9">
        <v>30</v>
      </c>
      <c r="O9">
        <v>10</v>
      </c>
      <c r="P9" s="21">
        <v>0.2</v>
      </c>
      <c r="Q9">
        <v>4</v>
      </c>
      <c r="R9">
        <f>O9/3</f>
        <v>3.3333333333333335</v>
      </c>
      <c r="S9">
        <f>$Q9*$R9+O9*(P9+1)/2</f>
        <v>19.333333333333336</v>
      </c>
    </row>
    <row r="10" spans="2:19" x14ac:dyDescent="0.15">
      <c r="N10">
        <v>35</v>
      </c>
      <c r="O10">
        <v>12</v>
      </c>
      <c r="P10" s="21">
        <v>0.2</v>
      </c>
      <c r="Q10">
        <v>4</v>
      </c>
      <c r="R10">
        <f>O10/3</f>
        <v>4</v>
      </c>
      <c r="S10">
        <f>$Q10*$R10+O10*(P10+1)/2</f>
        <v>23.2</v>
      </c>
    </row>
    <row r="11" spans="2:19" x14ac:dyDescent="0.15">
      <c r="N11">
        <v>40</v>
      </c>
      <c r="O11">
        <v>15</v>
      </c>
      <c r="P11" s="21">
        <v>0.2</v>
      </c>
      <c r="Q11">
        <v>4</v>
      </c>
      <c r="R11">
        <f>O11/3</f>
        <v>5</v>
      </c>
      <c r="S11">
        <f>$Q11*$R11+O11*(P11+1)/2</f>
        <v>29</v>
      </c>
    </row>
    <row r="12" spans="2:19" x14ac:dyDescent="0.15">
      <c r="N12">
        <v>45</v>
      </c>
      <c r="O12">
        <v>16</v>
      </c>
      <c r="P12" s="21">
        <v>0.2</v>
      </c>
      <c r="Q12">
        <v>4</v>
      </c>
      <c r="R12">
        <f>O12/3</f>
        <v>5.333333333333333</v>
      </c>
      <c r="S12">
        <f>$Q12*$R12+O12*(P12+1)/2</f>
        <v>30.93333333333333</v>
      </c>
    </row>
    <row r="13" spans="2:19" x14ac:dyDescent="0.15">
      <c r="N13">
        <v>50</v>
      </c>
      <c r="O13">
        <v>18</v>
      </c>
      <c r="P13" s="21">
        <v>0.2</v>
      </c>
      <c r="Q13">
        <v>4</v>
      </c>
      <c r="R13">
        <f>O13/3</f>
        <v>6</v>
      </c>
      <c r="S13">
        <f>$Q13*$R13+O13*(P13+1)/2</f>
        <v>34.799999999999997</v>
      </c>
    </row>
    <row r="15" spans="2:19" x14ac:dyDescent="0.15">
      <c r="B15" t="s">
        <v>23</v>
      </c>
    </row>
    <row r="19" spans="2:11" x14ac:dyDescent="0.15">
      <c r="F19" t="s">
        <v>22</v>
      </c>
      <c r="I19" t="s">
        <v>21</v>
      </c>
    </row>
    <row r="21" spans="2:11" x14ac:dyDescent="0.15">
      <c r="C21" t="s">
        <v>20</v>
      </c>
      <c r="D21" t="s">
        <v>19</v>
      </c>
      <c r="E21" t="s">
        <v>18</v>
      </c>
      <c r="G21" t="s">
        <v>17</v>
      </c>
      <c r="H21" t="s">
        <v>16</v>
      </c>
      <c r="I21" t="s">
        <v>15</v>
      </c>
      <c r="J21" t="s">
        <v>14</v>
      </c>
    </row>
    <row r="22" spans="2:11" x14ac:dyDescent="0.15">
      <c r="B22">
        <v>1</v>
      </c>
      <c r="C22">
        <v>10</v>
      </c>
      <c r="D22" s="20">
        <v>2</v>
      </c>
      <c r="E22">
        <f>D22/S5</f>
        <v>0.54054054054054046</v>
      </c>
      <c r="I22" s="19">
        <v>300</v>
      </c>
      <c r="K22" t="s">
        <v>13</v>
      </c>
    </row>
    <row r="23" spans="2:11" x14ac:dyDescent="0.15">
      <c r="B23">
        <v>2</v>
      </c>
      <c r="C23">
        <v>15</v>
      </c>
      <c r="D23" s="20">
        <v>5</v>
      </c>
      <c r="E23">
        <f>D23/S6</f>
        <v>1.153846153846154</v>
      </c>
      <c r="I23" s="19">
        <v>2000</v>
      </c>
      <c r="K23" t="s">
        <v>12</v>
      </c>
    </row>
    <row r="24" spans="2:11" x14ac:dyDescent="0.15">
      <c r="B24">
        <v>3</v>
      </c>
      <c r="C24">
        <v>20</v>
      </c>
      <c r="D24" s="20">
        <v>10</v>
      </c>
      <c r="E24">
        <f>D24/S7</f>
        <v>2.3734177215189876</v>
      </c>
      <c r="I24" s="19">
        <v>4000</v>
      </c>
      <c r="K24" t="s">
        <v>11</v>
      </c>
    </row>
    <row r="25" spans="2:11" x14ac:dyDescent="0.15">
      <c r="B25">
        <v>4</v>
      </c>
      <c r="C25">
        <v>25</v>
      </c>
      <c r="D25" s="20">
        <v>30</v>
      </c>
      <c r="E25">
        <f>D25/S8</f>
        <v>3.7546933667083855</v>
      </c>
      <c r="G25">
        <v>1</v>
      </c>
      <c r="H25">
        <v>1</v>
      </c>
      <c r="I25" s="19">
        <v>8000</v>
      </c>
      <c r="K25" t="s">
        <v>10</v>
      </c>
    </row>
    <row r="26" spans="2:11" x14ac:dyDescent="0.15">
      <c r="B26">
        <v>5</v>
      </c>
      <c r="C26">
        <v>30</v>
      </c>
      <c r="D26" s="20">
        <v>80</v>
      </c>
      <c r="E26">
        <f>D26/S9</f>
        <v>4.137931034482758</v>
      </c>
      <c r="G26">
        <v>1</v>
      </c>
      <c r="H26">
        <v>3</v>
      </c>
      <c r="I26" s="19">
        <v>20000</v>
      </c>
      <c r="K26" t="s">
        <v>9</v>
      </c>
    </row>
    <row r="27" spans="2:11" x14ac:dyDescent="0.15">
      <c r="B27">
        <v>6</v>
      </c>
      <c r="C27">
        <v>35</v>
      </c>
      <c r="D27" s="20">
        <v>200</v>
      </c>
      <c r="E27">
        <f>D27/S10</f>
        <v>8.6206896551724146</v>
      </c>
      <c r="G27">
        <v>2</v>
      </c>
      <c r="H27">
        <v>3</v>
      </c>
      <c r="I27" s="19">
        <v>30000</v>
      </c>
      <c r="K27" t="s">
        <v>8</v>
      </c>
    </row>
    <row r="28" spans="2:11" x14ac:dyDescent="0.15">
      <c r="B28">
        <v>7</v>
      </c>
      <c r="C28">
        <v>40</v>
      </c>
      <c r="D28" s="20">
        <v>500</v>
      </c>
      <c r="E28">
        <f>D28/S11</f>
        <v>17.241379310344829</v>
      </c>
      <c r="G28">
        <v>1</v>
      </c>
      <c r="H28">
        <v>5</v>
      </c>
      <c r="I28" s="19">
        <v>50000</v>
      </c>
      <c r="K28" t="s">
        <v>7</v>
      </c>
    </row>
    <row r="29" spans="2:11" x14ac:dyDescent="0.15">
      <c r="B29">
        <v>8</v>
      </c>
      <c r="C29">
        <v>45</v>
      </c>
      <c r="D29" s="20">
        <v>700</v>
      </c>
      <c r="E29">
        <f>D29/S12</f>
        <v>22.629310344827587</v>
      </c>
      <c r="G29">
        <v>2</v>
      </c>
      <c r="H29">
        <v>5</v>
      </c>
      <c r="I29" s="19">
        <v>80000</v>
      </c>
      <c r="K29" t="s">
        <v>6</v>
      </c>
    </row>
    <row r="30" spans="2:11" x14ac:dyDescent="0.15">
      <c r="B30">
        <v>9</v>
      </c>
      <c r="C30">
        <v>50</v>
      </c>
      <c r="D30" s="20">
        <v>2500</v>
      </c>
      <c r="E30">
        <f>D30/S13</f>
        <v>71.839080459770116</v>
      </c>
      <c r="G30">
        <v>6</v>
      </c>
      <c r="H30">
        <v>5</v>
      </c>
      <c r="I30" s="19">
        <v>100000</v>
      </c>
      <c r="K30" t="s">
        <v>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F21" sqref="F21"/>
    </sheetView>
  </sheetViews>
  <sheetFormatPr defaultRowHeight="13.5" x14ac:dyDescent="0.15"/>
  <cols>
    <col min="3" max="3" width="12.75" bestFit="1" customWidth="1"/>
    <col min="4" max="4" width="24.875" bestFit="1" customWidth="1"/>
    <col min="13" max="13" width="11" bestFit="1" customWidth="1"/>
    <col min="14" max="14" width="15.125" bestFit="1" customWidth="1"/>
  </cols>
  <sheetData>
    <row r="2" spans="1:5" x14ac:dyDescent="0.15">
      <c r="B2" t="s">
        <v>73</v>
      </c>
      <c r="E2" t="s">
        <v>72</v>
      </c>
    </row>
    <row r="3" spans="1:5" x14ac:dyDescent="0.15">
      <c r="E3" t="s">
        <v>71</v>
      </c>
    </row>
    <row r="4" spans="1:5" x14ac:dyDescent="0.15">
      <c r="A4" t="s">
        <v>70</v>
      </c>
      <c r="B4">
        <v>20</v>
      </c>
      <c r="C4" t="s">
        <v>69</v>
      </c>
      <c r="D4" t="s">
        <v>68</v>
      </c>
      <c r="E4">
        <v>1.3</v>
      </c>
    </row>
    <row r="5" spans="1:5" x14ac:dyDescent="0.15">
      <c r="B5">
        <v>23</v>
      </c>
      <c r="C5" t="s">
        <v>67</v>
      </c>
      <c r="D5" t="s">
        <v>66</v>
      </c>
      <c r="E5">
        <v>1.3</v>
      </c>
    </row>
    <row r="6" spans="1:5" x14ac:dyDescent="0.15">
      <c r="B6">
        <v>25</v>
      </c>
      <c r="C6" s="22" t="s">
        <v>65</v>
      </c>
      <c r="D6" t="s">
        <v>64</v>
      </c>
      <c r="E6">
        <v>1.3</v>
      </c>
    </row>
    <row r="7" spans="1:5" x14ac:dyDescent="0.15">
      <c r="B7">
        <v>30</v>
      </c>
      <c r="C7" t="s">
        <v>63</v>
      </c>
      <c r="D7" t="s">
        <v>62</v>
      </c>
      <c r="E7">
        <v>1.3</v>
      </c>
    </row>
    <row r="8" spans="1:5" x14ac:dyDescent="0.15">
      <c r="B8">
        <v>32</v>
      </c>
      <c r="C8" t="s">
        <v>61</v>
      </c>
      <c r="D8" t="s">
        <v>60</v>
      </c>
      <c r="E8">
        <v>1.3</v>
      </c>
    </row>
    <row r="9" spans="1:5" x14ac:dyDescent="0.15">
      <c r="B9">
        <v>35</v>
      </c>
      <c r="C9" t="s">
        <v>59</v>
      </c>
      <c r="D9" t="s">
        <v>58</v>
      </c>
      <c r="E9">
        <v>1.3</v>
      </c>
    </row>
    <row r="10" spans="1:5" x14ac:dyDescent="0.15">
      <c r="B10">
        <v>36</v>
      </c>
      <c r="C10" t="s">
        <v>57</v>
      </c>
      <c r="D10" t="s">
        <v>53</v>
      </c>
      <c r="E10">
        <v>1</v>
      </c>
    </row>
    <row r="11" spans="1:5" x14ac:dyDescent="0.15">
      <c r="B11">
        <v>40</v>
      </c>
      <c r="C11" t="s">
        <v>56</v>
      </c>
      <c r="D11" t="s">
        <v>55</v>
      </c>
      <c r="E11">
        <v>1</v>
      </c>
    </row>
    <row r="12" spans="1:5" x14ac:dyDescent="0.15">
      <c r="B12">
        <v>42</v>
      </c>
      <c r="C12" t="s">
        <v>54</v>
      </c>
      <c r="D12" t="s">
        <v>53</v>
      </c>
      <c r="E12">
        <v>1</v>
      </c>
    </row>
    <row r="13" spans="1:5" x14ac:dyDescent="0.15">
      <c r="B13">
        <v>45</v>
      </c>
      <c r="C13" t="s">
        <v>52</v>
      </c>
      <c r="D13" t="s">
        <v>51</v>
      </c>
      <c r="E13">
        <v>0.6</v>
      </c>
    </row>
    <row r="14" spans="1:5" x14ac:dyDescent="0.15">
      <c r="B14">
        <v>46</v>
      </c>
      <c r="C14" s="22" t="s">
        <v>50</v>
      </c>
      <c r="D14" t="s">
        <v>49</v>
      </c>
      <c r="E14">
        <v>0.6</v>
      </c>
    </row>
    <row r="15" spans="1:5" x14ac:dyDescent="0.15">
      <c r="B15">
        <v>48</v>
      </c>
      <c r="C15" t="s">
        <v>48</v>
      </c>
      <c r="D15" t="s">
        <v>47</v>
      </c>
      <c r="E15">
        <v>0.6</v>
      </c>
    </row>
    <row r="17" spans="2:11" x14ac:dyDescent="0.15">
      <c r="D17" t="s">
        <v>46</v>
      </c>
      <c r="E17" t="s">
        <v>45</v>
      </c>
      <c r="J17" t="s">
        <v>44</v>
      </c>
      <c r="K17" t="s">
        <v>43</v>
      </c>
    </row>
    <row r="18" spans="2:11" x14ac:dyDescent="0.15">
      <c r="C18" t="s">
        <v>42</v>
      </c>
      <c r="D18">
        <v>10</v>
      </c>
      <c r="E18">
        <f>E8</f>
        <v>1.3</v>
      </c>
      <c r="J18">
        <f>D18/(E18*3)</f>
        <v>2.5641025641025639</v>
      </c>
    </row>
    <row r="19" spans="2:11" x14ac:dyDescent="0.15">
      <c r="C19" t="s">
        <v>41</v>
      </c>
      <c r="D19">
        <v>20</v>
      </c>
      <c r="E19">
        <f>E10</f>
        <v>1</v>
      </c>
      <c r="G19" t="s">
        <v>40</v>
      </c>
      <c r="J19">
        <f>D19/(E19*3)</f>
        <v>6.666666666666667</v>
      </c>
    </row>
    <row r="20" spans="2:11" x14ac:dyDescent="0.15">
      <c r="C20" t="s">
        <v>39</v>
      </c>
      <c r="D20">
        <v>30</v>
      </c>
      <c r="E20">
        <f>E13</f>
        <v>0.6</v>
      </c>
      <c r="G20" t="s">
        <v>38</v>
      </c>
      <c r="J20">
        <f>D20/(E20*3)</f>
        <v>16.666666666666668</v>
      </c>
    </row>
    <row r="23" spans="2:11" x14ac:dyDescent="0.15">
      <c r="B23" t="s">
        <v>37</v>
      </c>
    </row>
    <row r="25" spans="2:11" x14ac:dyDescent="0.15">
      <c r="C25" t="s">
        <v>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F21" sqref="F21"/>
    </sheetView>
  </sheetViews>
  <sheetFormatPr defaultRowHeight="13.5" x14ac:dyDescent="0.15"/>
  <cols>
    <col min="1" max="8" width="9" style="23"/>
    <col min="9" max="9" width="11.625" style="23" bestFit="1" customWidth="1"/>
    <col min="10" max="10" width="15.125" style="23" bestFit="1" customWidth="1"/>
    <col min="11" max="16384" width="9" style="23"/>
  </cols>
  <sheetData>
    <row r="1" spans="1:13" x14ac:dyDescent="0.15">
      <c r="A1" s="23" t="s">
        <v>104</v>
      </c>
      <c r="B1" s="23" t="s">
        <v>103</v>
      </c>
      <c r="C1" s="23" t="s">
        <v>103</v>
      </c>
      <c r="D1" s="23" t="s">
        <v>103</v>
      </c>
      <c r="E1" s="23" t="s">
        <v>103</v>
      </c>
      <c r="F1" s="23" t="s">
        <v>103</v>
      </c>
      <c r="G1" s="23" t="s">
        <v>103</v>
      </c>
      <c r="H1" s="23" t="s">
        <v>103</v>
      </c>
      <c r="I1" s="23" t="s">
        <v>103</v>
      </c>
      <c r="J1" s="23" t="s">
        <v>103</v>
      </c>
      <c r="K1" s="23" t="s">
        <v>103</v>
      </c>
      <c r="L1" s="23" t="s">
        <v>102</v>
      </c>
      <c r="M1" s="23" t="s">
        <v>102</v>
      </c>
    </row>
    <row r="2" spans="1:13" x14ac:dyDescent="0.15">
      <c r="A2" s="23" t="s">
        <v>101</v>
      </c>
      <c r="B2" s="23" t="s">
        <v>100</v>
      </c>
      <c r="C2" s="23" t="s">
        <v>99</v>
      </c>
      <c r="D2" s="23" t="s">
        <v>98</v>
      </c>
      <c r="E2" s="23" t="s">
        <v>97</v>
      </c>
      <c r="F2" s="23" t="s">
        <v>96</v>
      </c>
      <c r="G2" s="23" t="s">
        <v>95</v>
      </c>
      <c r="H2" s="23" t="s">
        <v>94</v>
      </c>
      <c r="I2" s="23" t="s">
        <v>93</v>
      </c>
      <c r="J2" s="23" t="s">
        <v>92</v>
      </c>
      <c r="K2" s="23" t="s">
        <v>91</v>
      </c>
      <c r="L2" s="23" t="s">
        <v>90</v>
      </c>
      <c r="M2" s="23" t="s">
        <v>89</v>
      </c>
    </row>
    <row r="3" spans="1:13" x14ac:dyDescent="0.15">
      <c r="A3" s="23" t="s">
        <v>88</v>
      </c>
      <c r="B3" s="23" t="s">
        <v>87</v>
      </c>
      <c r="C3" s="23" t="s">
        <v>86</v>
      </c>
      <c r="D3" s="23" t="s">
        <v>85</v>
      </c>
      <c r="E3" s="23" t="s">
        <v>84</v>
      </c>
      <c r="F3" s="23" t="s">
        <v>83</v>
      </c>
      <c r="G3" s="23" t="s">
        <v>82</v>
      </c>
      <c r="H3" s="23" t="s">
        <v>81</v>
      </c>
      <c r="I3" s="23" t="s">
        <v>80</v>
      </c>
      <c r="J3" s="23" t="s">
        <v>79</v>
      </c>
      <c r="K3" s="23" t="s">
        <v>78</v>
      </c>
      <c r="L3" s="23" t="s">
        <v>77</v>
      </c>
      <c r="M3" s="23" t="s">
        <v>76</v>
      </c>
    </row>
    <row r="4" spans="1:13" x14ac:dyDescent="0.15">
      <c r="A4" s="23">
        <v>0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</row>
    <row r="5" spans="1:13" x14ac:dyDescent="0.15">
      <c r="A5" s="23">
        <v>1</v>
      </c>
      <c r="B5" s="23">
        <f>[1]属性拆分生成!I31</f>
        <v>88</v>
      </c>
      <c r="C5" s="23">
        <f>[1]属性拆分生成!J31</f>
        <v>12</v>
      </c>
      <c r="D5" s="23">
        <f>[1]属性拆分生成!K31</f>
        <v>12</v>
      </c>
      <c r="F5" s="23">
        <f>[1]属性拆分生成!L31</f>
        <v>19</v>
      </c>
      <c r="G5" s="23">
        <v>0</v>
      </c>
      <c r="H5" s="23">
        <v>0</v>
      </c>
      <c r="I5" s="23">
        <v>1</v>
      </c>
      <c r="J5" s="23">
        <f>升阶消耗!C22</f>
        <v>10</v>
      </c>
      <c r="K5" s="23">
        <v>1</v>
      </c>
      <c r="L5" s="23" t="s">
        <v>75</v>
      </c>
      <c r="M5" s="23" t="s">
        <v>74</v>
      </c>
    </row>
    <row r="6" spans="1:13" x14ac:dyDescent="0.15">
      <c r="A6" s="23">
        <v>2</v>
      </c>
      <c r="B6" s="23">
        <f>[1]属性拆分生成!I32</f>
        <v>96</v>
      </c>
      <c r="C6" s="23">
        <f>[1]属性拆分生成!J32</f>
        <v>13</v>
      </c>
      <c r="D6" s="23">
        <f>[1]属性拆分生成!K32</f>
        <v>13</v>
      </c>
      <c r="F6" s="23">
        <f>[1]属性拆分生成!L32</f>
        <v>21</v>
      </c>
      <c r="G6" s="23">
        <v>0</v>
      </c>
      <c r="H6" s="23">
        <v>0</v>
      </c>
      <c r="I6" s="23">
        <v>1</v>
      </c>
      <c r="J6" s="23">
        <f>升阶消耗!C23</f>
        <v>15</v>
      </c>
      <c r="K6" s="23">
        <v>1</v>
      </c>
      <c r="L6" s="23" t="s">
        <v>75</v>
      </c>
    </row>
    <row r="7" spans="1:13" x14ac:dyDescent="0.15">
      <c r="A7" s="23">
        <v>3</v>
      </c>
      <c r="B7" s="23">
        <f>[1]属性拆分生成!I33</f>
        <v>114</v>
      </c>
      <c r="C7" s="23">
        <f>[1]属性拆分生成!J33</f>
        <v>16</v>
      </c>
      <c r="D7" s="23">
        <f>[1]属性拆分生成!K33</f>
        <v>16</v>
      </c>
      <c r="F7" s="23">
        <f>[1]属性拆分生成!L33</f>
        <v>25</v>
      </c>
      <c r="G7" s="23">
        <v>0</v>
      </c>
      <c r="H7" s="23">
        <v>0</v>
      </c>
      <c r="I7" s="23">
        <v>1</v>
      </c>
      <c r="J7" s="23">
        <f>升阶消耗!C24</f>
        <v>20</v>
      </c>
      <c r="K7" s="23">
        <v>1</v>
      </c>
      <c r="L7" s="23" t="s">
        <v>75</v>
      </c>
      <c r="M7" s="23" t="s">
        <v>74</v>
      </c>
    </row>
    <row r="8" spans="1:13" x14ac:dyDescent="0.15">
      <c r="A8" s="23">
        <v>4</v>
      </c>
      <c r="B8" s="23">
        <f>[1]属性拆分生成!I34</f>
        <v>130</v>
      </c>
      <c r="C8" s="23">
        <f>[1]属性拆分生成!J34</f>
        <v>18</v>
      </c>
      <c r="D8" s="23">
        <f>[1]属性拆分生成!K34</f>
        <v>18</v>
      </c>
      <c r="F8" s="23">
        <f>[1]属性拆分生成!L34</f>
        <v>28</v>
      </c>
      <c r="G8" s="23">
        <v>0</v>
      </c>
      <c r="H8" s="23">
        <v>0</v>
      </c>
      <c r="I8" s="23">
        <v>1</v>
      </c>
      <c r="J8" s="23">
        <f>升阶消耗!C25</f>
        <v>25</v>
      </c>
      <c r="K8" s="23">
        <v>1</v>
      </c>
      <c r="L8" s="23" t="s">
        <v>75</v>
      </c>
    </row>
    <row r="9" spans="1:13" x14ac:dyDescent="0.15">
      <c r="A9" s="23">
        <v>5</v>
      </c>
      <c r="B9" s="23">
        <f>[1]属性拆分生成!I35</f>
        <v>146</v>
      </c>
      <c r="C9" s="23">
        <f>[1]属性拆分生成!J35</f>
        <v>20</v>
      </c>
      <c r="D9" s="23">
        <f>[1]属性拆分生成!K35</f>
        <v>20</v>
      </c>
      <c r="F9" s="23">
        <f>[1]属性拆分生成!L35</f>
        <v>31</v>
      </c>
      <c r="G9" s="23">
        <v>0</v>
      </c>
      <c r="H9" s="23">
        <v>0</v>
      </c>
      <c r="I9" s="23">
        <v>1</v>
      </c>
      <c r="J9" s="23">
        <f>升阶消耗!C26</f>
        <v>30</v>
      </c>
      <c r="K9" s="23">
        <v>1</v>
      </c>
      <c r="L9" s="23" t="s">
        <v>75</v>
      </c>
    </row>
    <row r="10" spans="1:13" x14ac:dyDescent="0.15">
      <c r="A10" s="23">
        <v>6</v>
      </c>
      <c r="B10" s="23">
        <f>[1]属性拆分生成!I36</f>
        <v>175</v>
      </c>
      <c r="C10" s="23">
        <f>[1]属性拆分生成!J36</f>
        <v>24</v>
      </c>
      <c r="D10" s="23">
        <f>[1]属性拆分生成!K36</f>
        <v>24</v>
      </c>
      <c r="F10" s="23">
        <f>[1]属性拆分生成!L36</f>
        <v>38</v>
      </c>
      <c r="G10" s="23">
        <v>0</v>
      </c>
      <c r="H10" s="23">
        <v>0</v>
      </c>
      <c r="I10" s="23">
        <v>1</v>
      </c>
      <c r="J10" s="23">
        <f>升阶消耗!C27</f>
        <v>35</v>
      </c>
      <c r="K10" s="23">
        <v>1</v>
      </c>
      <c r="L10" s="23" t="s">
        <v>75</v>
      </c>
      <c r="M10" s="23" t="s">
        <v>74</v>
      </c>
    </row>
    <row r="11" spans="1:13" x14ac:dyDescent="0.15">
      <c r="A11" s="23">
        <v>7</v>
      </c>
      <c r="B11" s="23">
        <f>[1]属性拆分生成!I37</f>
        <v>198</v>
      </c>
      <c r="C11" s="23">
        <f>[1]属性拆分生成!J37</f>
        <v>27</v>
      </c>
      <c r="D11" s="23">
        <f>[1]属性拆分生成!K37</f>
        <v>27</v>
      </c>
      <c r="F11" s="23">
        <f>[1]属性拆分生成!L37</f>
        <v>43</v>
      </c>
      <c r="G11" s="23">
        <v>0</v>
      </c>
      <c r="H11" s="23">
        <v>0</v>
      </c>
      <c r="I11" s="23">
        <v>1</v>
      </c>
      <c r="J11" s="23">
        <f>升阶消耗!C28</f>
        <v>40</v>
      </c>
      <c r="K11" s="23">
        <v>1</v>
      </c>
      <c r="L11" s="23" t="s">
        <v>75</v>
      </c>
    </row>
    <row r="12" spans="1:13" x14ac:dyDescent="0.15">
      <c r="A12" s="23">
        <v>8</v>
      </c>
      <c r="B12" s="23">
        <f>[1]属性拆分生成!I38</f>
        <v>222</v>
      </c>
      <c r="C12" s="23">
        <f>[1]属性拆分生成!J38</f>
        <v>30</v>
      </c>
      <c r="D12" s="23">
        <f>[1]属性拆分生成!K38</f>
        <v>30</v>
      </c>
      <c r="F12" s="23">
        <f>[1]属性拆分生成!L38</f>
        <v>48</v>
      </c>
      <c r="G12" s="23">
        <v>0</v>
      </c>
      <c r="H12" s="23">
        <v>0</v>
      </c>
      <c r="I12" s="23">
        <v>1</v>
      </c>
      <c r="J12" s="23">
        <f>升阶消耗!C29</f>
        <v>45</v>
      </c>
      <c r="K12" s="23">
        <v>1</v>
      </c>
      <c r="L12" s="23" t="s">
        <v>75</v>
      </c>
    </row>
    <row r="13" spans="1:13" x14ac:dyDescent="0.15">
      <c r="A13" s="23">
        <v>9</v>
      </c>
      <c r="B13" s="23">
        <f>[1]属性拆分生成!I39</f>
        <v>254</v>
      </c>
      <c r="C13" s="23">
        <f>[1]属性拆分生成!J39</f>
        <v>35</v>
      </c>
      <c r="D13" s="23">
        <f>[1]属性拆分生成!K39</f>
        <v>35</v>
      </c>
      <c r="F13" s="23">
        <f>[1]属性拆分生成!L39</f>
        <v>55</v>
      </c>
      <c r="G13" s="23">
        <v>0</v>
      </c>
      <c r="H13" s="23">
        <v>0</v>
      </c>
      <c r="I13" s="23">
        <v>1</v>
      </c>
      <c r="J13" s="23">
        <f>升阶消耗!C30</f>
        <v>50</v>
      </c>
      <c r="K13" s="23">
        <v>1</v>
      </c>
      <c r="L13" s="23" t="s">
        <v>75</v>
      </c>
    </row>
    <row r="14" spans="1:13" x14ac:dyDescent="0.15">
      <c r="A14" s="23">
        <v>10</v>
      </c>
      <c r="B14" s="23">
        <f>[1]属性拆分生成!I40</f>
        <v>0</v>
      </c>
      <c r="C14" s="23">
        <f>[1]属性拆分生成!J40</f>
        <v>0</v>
      </c>
      <c r="D14" s="23">
        <f>[1]属性拆分生成!K40</f>
        <v>0</v>
      </c>
      <c r="F14" s="23">
        <f>[1]属性拆分生成!L40</f>
        <v>0</v>
      </c>
      <c r="G14" s="23">
        <v>0</v>
      </c>
      <c r="H14" s="23">
        <v>0</v>
      </c>
      <c r="I14" s="23">
        <v>1</v>
      </c>
      <c r="J14" s="23">
        <f>升阶消耗!C31</f>
        <v>0</v>
      </c>
      <c r="K14" s="23">
        <v>1</v>
      </c>
      <c r="L14" s="23" t="s">
        <v>75</v>
      </c>
      <c r="M14" s="23" t="s">
        <v>74</v>
      </c>
    </row>
    <row r="15" spans="1:13" x14ac:dyDescent="0.15">
      <c r="A15" s="23">
        <v>11</v>
      </c>
      <c r="B15" s="23">
        <f>[1]属性拆分生成!I41</f>
        <v>0</v>
      </c>
      <c r="C15" s="23">
        <f>[1]属性拆分生成!J41</f>
        <v>0</v>
      </c>
      <c r="D15" s="23">
        <f>[1]属性拆分生成!K41</f>
        <v>0</v>
      </c>
      <c r="F15" s="23">
        <f>[1]属性拆分生成!L41</f>
        <v>0</v>
      </c>
      <c r="G15" s="23">
        <v>0</v>
      </c>
      <c r="H15" s="23">
        <v>0</v>
      </c>
      <c r="I15" s="23">
        <v>1</v>
      </c>
      <c r="J15" s="23">
        <f>升阶消耗!C32</f>
        <v>0</v>
      </c>
      <c r="K15" s="23">
        <v>1</v>
      </c>
      <c r="L15" s="23" t="s">
        <v>75</v>
      </c>
    </row>
    <row r="16" spans="1:13" x14ac:dyDescent="0.15">
      <c r="A16" s="23">
        <v>12</v>
      </c>
      <c r="B16" s="23">
        <f>[1]属性拆分生成!I42</f>
        <v>0</v>
      </c>
      <c r="C16" s="23">
        <f>[1]属性拆分生成!J42</f>
        <v>0</v>
      </c>
      <c r="D16" s="23">
        <f>[1]属性拆分生成!K42</f>
        <v>0</v>
      </c>
      <c r="F16" s="23">
        <f>[1]属性拆分生成!L42</f>
        <v>0</v>
      </c>
      <c r="G16" s="23">
        <v>0</v>
      </c>
      <c r="H16" s="23">
        <v>0</v>
      </c>
      <c r="I16" s="23">
        <v>1</v>
      </c>
      <c r="J16" s="23">
        <f>升阶消耗!C33</f>
        <v>0</v>
      </c>
      <c r="K16" s="23">
        <v>1</v>
      </c>
      <c r="L16" s="23" t="s">
        <v>75</v>
      </c>
    </row>
    <row r="17" spans="1:13" x14ac:dyDescent="0.15">
      <c r="A17" s="23">
        <v>13</v>
      </c>
      <c r="B17" s="23">
        <f>[1]属性拆分生成!I43</f>
        <v>0</v>
      </c>
      <c r="C17" s="23">
        <f>[1]属性拆分生成!J43</f>
        <v>0</v>
      </c>
      <c r="D17" s="23">
        <f>[1]属性拆分生成!K43</f>
        <v>0</v>
      </c>
      <c r="F17" s="23">
        <f>[1]属性拆分生成!L43</f>
        <v>0</v>
      </c>
      <c r="G17" s="23">
        <v>0</v>
      </c>
      <c r="H17" s="23">
        <v>0</v>
      </c>
      <c r="I17" s="23">
        <v>1</v>
      </c>
      <c r="J17" s="23">
        <f>升阶消耗!C34</f>
        <v>0</v>
      </c>
      <c r="K17" s="23">
        <v>1</v>
      </c>
      <c r="L17" s="23" t="s">
        <v>75</v>
      </c>
    </row>
    <row r="18" spans="1:13" x14ac:dyDescent="0.15">
      <c r="A18" s="23">
        <v>14</v>
      </c>
      <c r="B18" s="23">
        <f>[1]属性拆分生成!I44</f>
        <v>0</v>
      </c>
      <c r="C18" s="23">
        <f>[1]属性拆分生成!J44</f>
        <v>0</v>
      </c>
      <c r="D18" s="23">
        <f>[1]属性拆分生成!K44</f>
        <v>0</v>
      </c>
      <c r="F18" s="23">
        <f>[1]属性拆分生成!L44</f>
        <v>0</v>
      </c>
      <c r="G18" s="23">
        <v>0</v>
      </c>
      <c r="H18" s="23">
        <v>0</v>
      </c>
      <c r="I18" s="23">
        <v>1</v>
      </c>
      <c r="J18" s="23">
        <f>升阶消耗!C35</f>
        <v>0</v>
      </c>
      <c r="K18" s="23">
        <v>1</v>
      </c>
      <c r="L18" s="23" t="s">
        <v>75</v>
      </c>
    </row>
    <row r="19" spans="1:13" x14ac:dyDescent="0.15">
      <c r="A19" s="23">
        <v>15</v>
      </c>
      <c r="B19" s="23">
        <f>[1]属性拆分生成!I45</f>
        <v>0</v>
      </c>
      <c r="C19" s="23">
        <f>[1]属性拆分生成!J45</f>
        <v>0</v>
      </c>
      <c r="D19" s="23">
        <f>[1]属性拆分生成!K45</f>
        <v>0</v>
      </c>
      <c r="F19" s="23">
        <f>[1]属性拆分生成!L45</f>
        <v>0</v>
      </c>
      <c r="G19" s="23">
        <v>0</v>
      </c>
      <c r="H19" s="23">
        <v>0</v>
      </c>
      <c r="I19" s="23">
        <v>1</v>
      </c>
      <c r="J19" s="23">
        <f>升阶消耗!C36</f>
        <v>0</v>
      </c>
      <c r="K19" s="23">
        <v>1</v>
      </c>
      <c r="L19" s="23" t="s">
        <v>75</v>
      </c>
      <c r="M19" s="23" t="s">
        <v>74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文档记录</vt:lpstr>
      <vt:lpstr>升阶消耗</vt:lpstr>
      <vt:lpstr>宠物灵魂石合成</vt:lpstr>
      <vt:lpstr>进阶配置格式生成表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2015-10-08T12:57:30Z</dcterms:modified>
</cp:coreProperties>
</file>