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yuuki\Desktop\"/>
    </mc:Choice>
  </mc:AlternateContent>
  <bookViews>
    <workbookView xWindow="0" yWindow="0" windowWidth="28800" windowHeight="13035"/>
  </bookViews>
  <sheets>
    <sheet name="0_0对局设计" sheetId="1" r:id="rId1"/>
    <sheet name="0_0美术需求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92" i="1" l="1"/>
  <c r="I92" i="1"/>
  <c r="G92" i="1"/>
  <c r="I88" i="1"/>
  <c r="F80" i="1" s="1"/>
  <c r="H88" i="1"/>
  <c r="F88" i="1"/>
  <c r="D75" i="1"/>
  <c r="E75" i="1"/>
  <c r="F75" i="1"/>
  <c r="C75" i="1"/>
  <c r="I80" i="1" s="1"/>
  <c r="D71" i="1"/>
  <c r="E71" i="1"/>
  <c r="F71" i="1"/>
  <c r="C71" i="1"/>
  <c r="C83" i="1" s="1"/>
  <c r="C80" i="1"/>
  <c r="C77" i="1"/>
  <c r="E63" i="1"/>
  <c r="F77" i="1" l="1"/>
</calcChain>
</file>

<file path=xl/sharedStrings.xml><?xml version="1.0" encoding="utf-8"?>
<sst xmlns="http://schemas.openxmlformats.org/spreadsheetml/2006/main" count="154" uniqueCount="126">
  <si>
    <t>九尾狐</t>
    <phoneticPr fontId="1" type="noConversion"/>
  </si>
  <si>
    <t>元素</t>
  </si>
  <si>
    <t>职责</t>
  </si>
  <si>
    <t>属性倾向</t>
  </si>
  <si>
    <t>法术</t>
    <phoneticPr fontId="1" type="noConversion"/>
  </si>
  <si>
    <t>ID</t>
    <phoneticPr fontId="1" type="noConversion"/>
  </si>
  <si>
    <t>火</t>
    <phoneticPr fontId="1" type="noConversion"/>
  </si>
  <si>
    <t>Dps</t>
    <phoneticPr fontId="1" type="noConversion"/>
  </si>
  <si>
    <t>冰雪女王</t>
  </si>
  <si>
    <t>水</t>
    <phoneticPr fontId="1" type="noConversion"/>
  </si>
  <si>
    <t>bossxinshouBingxuenvwang3</t>
  </si>
  <si>
    <t>bossxinshouBingxuenvwang3</t>
    <phoneticPr fontId="1" type="noConversion"/>
  </si>
  <si>
    <t>技能1</t>
    <phoneticPr fontId="1" type="noConversion"/>
  </si>
  <si>
    <t>技能2</t>
    <phoneticPr fontId="1" type="noConversion"/>
  </si>
  <si>
    <t>boss技能1</t>
    <phoneticPr fontId="1" type="noConversion"/>
  </si>
  <si>
    <t>火术</t>
    <phoneticPr fontId="1" type="noConversion"/>
  </si>
  <si>
    <t>攻击敌方单体，造成xx%法攻火法术伤害</t>
    <phoneticPr fontId="1" type="noConversion"/>
  </si>
  <si>
    <t>动作</t>
    <phoneticPr fontId="1" type="noConversion"/>
  </si>
  <si>
    <t>bossJiuweihu1</t>
  </si>
  <si>
    <t>炎爆</t>
  </si>
  <si>
    <t>炎爆</t>
    <phoneticPr fontId="1" type="noConversion"/>
  </si>
  <si>
    <t>冰晶</t>
    <phoneticPr fontId="1" type="noConversion"/>
  </si>
  <si>
    <t>暴风雪</t>
  </si>
  <si>
    <t>暴风雪</t>
    <phoneticPr fontId="1" type="noConversion"/>
  </si>
  <si>
    <t>fagong</t>
    <phoneticPr fontId="1" type="noConversion"/>
  </si>
  <si>
    <t>dazhaoxuanyao</t>
    <phoneticPr fontId="1" type="noConversion"/>
  </si>
  <si>
    <t>攻击敌方单体，造成xx%法攻水法术伤害</t>
    <phoneticPr fontId="1" type="noConversion"/>
  </si>
  <si>
    <t>弱点1</t>
    <phoneticPr fontId="1" type="noConversion"/>
  </si>
  <si>
    <t>胸（身体）</t>
    <phoneticPr fontId="1" type="noConversion"/>
  </si>
  <si>
    <t>元素</t>
    <phoneticPr fontId="1" type="noConversion"/>
  </si>
  <si>
    <t>-</t>
    <phoneticPr fontId="1" type="noConversion"/>
  </si>
  <si>
    <t>Body</t>
  </si>
  <si>
    <t>弱点血量</t>
    <phoneticPr fontId="1" type="noConversion"/>
  </si>
  <si>
    <t>无限</t>
    <phoneticPr fontId="1" type="noConversion"/>
  </si>
  <si>
    <t>本体/铠甲</t>
    <phoneticPr fontId="1" type="noConversion"/>
  </si>
  <si>
    <t>本体</t>
    <phoneticPr fontId="1" type="noConversion"/>
  </si>
  <si>
    <t>受伤比</t>
    <phoneticPr fontId="1" type="noConversion"/>
  </si>
  <si>
    <t>AOE可选</t>
  </si>
  <si>
    <t>是</t>
    <phoneticPr fontId="1" type="noConversion"/>
  </si>
  <si>
    <t>初始状态</t>
    <phoneticPr fontId="1" type="noConversion"/>
  </si>
  <si>
    <t>正常状态1</t>
    <phoneticPr fontId="1" type="noConversion"/>
  </si>
  <si>
    <t>弱点提示</t>
    <phoneticPr fontId="1" type="noConversion"/>
  </si>
  <si>
    <t>本体</t>
    <phoneticPr fontId="1" type="noConversion"/>
  </si>
  <si>
    <t>Default</t>
  </si>
  <si>
    <t>弱点2</t>
    <phoneticPr fontId="1" type="noConversion"/>
  </si>
  <si>
    <t>头（身体）</t>
    <phoneticPr fontId="1" type="noConversion"/>
  </si>
  <si>
    <t>元素</t>
    <phoneticPr fontId="1" type="noConversion"/>
  </si>
  <si>
    <t>-</t>
    <phoneticPr fontId="1" type="noConversion"/>
  </si>
  <si>
    <t>Head</t>
  </si>
  <si>
    <t>弱点血量</t>
    <phoneticPr fontId="1" type="noConversion"/>
  </si>
  <si>
    <t>无限</t>
    <phoneticPr fontId="1" type="noConversion"/>
  </si>
  <si>
    <t>本体/铠甲</t>
    <phoneticPr fontId="1" type="noConversion"/>
  </si>
  <si>
    <t>本体</t>
    <phoneticPr fontId="1" type="noConversion"/>
  </si>
  <si>
    <t>受伤比</t>
    <phoneticPr fontId="1" type="noConversion"/>
  </si>
  <si>
    <t>否</t>
    <phoneticPr fontId="1" type="noConversion"/>
  </si>
  <si>
    <t>初始状态</t>
    <phoneticPr fontId="1" type="noConversion"/>
  </si>
  <si>
    <t>隐藏(显示mesh)</t>
  </si>
  <si>
    <t>tips提示（隐藏）</t>
    <phoneticPr fontId="1" type="noConversion"/>
  </si>
  <si>
    <t>猜猜我在哪</t>
    <phoneticPr fontId="1" type="noConversion"/>
  </si>
  <si>
    <t>Find me</t>
  </si>
  <si>
    <t>tips提示（显示）</t>
    <phoneticPr fontId="1" type="noConversion"/>
  </si>
  <si>
    <t>弱点</t>
    <phoneticPr fontId="1" type="noConversion"/>
  </si>
  <si>
    <t>Weakness</t>
  </si>
  <si>
    <t>攻击敌方单体，造成xx%法攻水法术伤害</t>
    <phoneticPr fontId="1" type="noConversion"/>
  </si>
  <si>
    <t>boss技能2</t>
    <phoneticPr fontId="1" type="noConversion"/>
  </si>
  <si>
    <t>99级</t>
    <phoneticPr fontId="1" type="noConversion"/>
  </si>
  <si>
    <t>血量</t>
    <phoneticPr fontId="1" type="noConversion"/>
  </si>
  <si>
    <t>力量</t>
    <phoneticPr fontId="1" type="noConversion"/>
  </si>
  <si>
    <t>智力</t>
    <phoneticPr fontId="1" type="noConversion"/>
  </si>
  <si>
    <t>min</t>
    <phoneticPr fontId="1" type="noConversion"/>
  </si>
  <si>
    <t>s</t>
    <phoneticPr fontId="1" type="noConversion"/>
  </si>
  <si>
    <t>单次伤害</t>
    <phoneticPr fontId="1" type="noConversion"/>
  </si>
  <si>
    <t>总时长</t>
    <phoneticPr fontId="1" type="noConversion"/>
  </si>
  <si>
    <t>动作时长</t>
    <phoneticPr fontId="1" type="noConversion"/>
  </si>
  <si>
    <t>人数</t>
    <phoneticPr fontId="1" type="noConversion"/>
  </si>
  <si>
    <t>技能积攒能量为50</t>
    <phoneticPr fontId="1" type="noConversion"/>
  </si>
  <si>
    <t>九尾狐出手次数</t>
    <phoneticPr fontId="1" type="noConversion"/>
  </si>
  <si>
    <t>冰雪女王出手次数</t>
    <phoneticPr fontId="1" type="noConversion"/>
  </si>
  <si>
    <t>九尾狐属性系数</t>
    <phoneticPr fontId="1" type="noConversion"/>
  </si>
  <si>
    <t>速度</t>
    <phoneticPr fontId="1" type="noConversion"/>
  </si>
  <si>
    <t>速度</t>
    <phoneticPr fontId="1" type="noConversion"/>
  </si>
  <si>
    <t>冰雪女王属性系数</t>
    <phoneticPr fontId="1" type="noConversion"/>
  </si>
  <si>
    <t>防御力</t>
    <phoneticPr fontId="1" type="noConversion"/>
  </si>
  <si>
    <t>九尾狐技能链</t>
    <phoneticPr fontId="1" type="noConversion"/>
  </si>
  <si>
    <t>冰雪女王技能链</t>
    <phoneticPr fontId="1" type="noConversion"/>
  </si>
  <si>
    <t>属性削弱</t>
    <phoneticPr fontId="1" type="noConversion"/>
  </si>
  <si>
    <t>暴击加成</t>
    <phoneticPr fontId="1" type="noConversion"/>
  </si>
  <si>
    <t>属性加成</t>
    <phoneticPr fontId="1" type="noConversion"/>
  </si>
  <si>
    <t>造成伤害</t>
    <phoneticPr fontId="1" type="noConversion"/>
  </si>
  <si>
    <t>打弱点出手次数</t>
    <phoneticPr fontId="1" type="noConversion"/>
  </si>
  <si>
    <t>数值计算</t>
    <phoneticPr fontId="1" type="noConversion"/>
  </si>
  <si>
    <t>打一次弱点</t>
    <phoneticPr fontId="1" type="noConversion"/>
  </si>
  <si>
    <t>AI</t>
    <phoneticPr fontId="1" type="noConversion"/>
  </si>
  <si>
    <t>一直使用技能1，玩家手动操作使用技能2</t>
    <phoneticPr fontId="1" type="noConversion"/>
  </si>
  <si>
    <t>火术</t>
    <phoneticPr fontId="1" type="noConversion"/>
  </si>
  <si>
    <t>保底使用技能1</t>
    <phoneticPr fontId="1" type="noConversion"/>
  </si>
  <si>
    <t>每4回合使用技能2</t>
    <phoneticPr fontId="1" type="noConversion"/>
  </si>
  <si>
    <t>id</t>
  </si>
  <si>
    <t>角色原画/参考图</t>
  </si>
  <si>
    <t>弱点拆分</t>
  </si>
  <si>
    <t>动作类别</t>
    <phoneticPr fontId="8" type="noConversion"/>
  </si>
  <si>
    <t>动作规则</t>
  </si>
  <si>
    <t>动作描述</t>
  </si>
  <si>
    <t>参考图</t>
  </si>
  <si>
    <t>动作资源名</t>
  </si>
  <si>
    <t>是否循环</t>
  </si>
  <si>
    <t>伴随特效描述</t>
  </si>
  <si>
    <t>施法（挂接点）</t>
  </si>
  <si>
    <t>命名:e_shifa</t>
  </si>
  <si>
    <t>受击（挂接点）</t>
  </si>
  <si>
    <t>命名:e_shouji</t>
  </si>
  <si>
    <t>头顶（挂接点）</t>
  </si>
  <si>
    <t>命名:e_jihuo</t>
  </si>
  <si>
    <t>弱点1（挂接点）</t>
    <phoneticPr fontId="8" type="noConversion"/>
  </si>
  <si>
    <t>身体，挂接点名：wp_body</t>
    <phoneticPr fontId="8" type="noConversion"/>
  </si>
  <si>
    <t>弱点2（挂接点）</t>
    <phoneticPr fontId="8" type="noConversion"/>
  </si>
  <si>
    <t>头，挂接点名：wp_head</t>
    <phoneticPr fontId="8" type="noConversion"/>
  </si>
  <si>
    <t>xgxinshouJiuweihu4</t>
    <phoneticPr fontId="1" type="noConversion"/>
  </si>
  <si>
    <t>xgxinshouJiuweihu4</t>
    <phoneticPr fontId="1" type="noConversion"/>
  </si>
  <si>
    <t>大招</t>
    <phoneticPr fontId="1" type="noConversion"/>
  </si>
  <si>
    <t>炎爆</t>
    <phoneticPr fontId="1" type="noConversion"/>
  </si>
  <si>
    <t>动作名称</t>
    <phoneticPr fontId="8" type="noConversion"/>
  </si>
  <si>
    <t>动作问题</t>
    <phoneticPr fontId="1" type="noConversion"/>
  </si>
  <si>
    <t>攻击敌方单体，造成xx%法攻火法术伤害</t>
    <phoneticPr fontId="1" type="noConversion"/>
  </si>
  <si>
    <t>（bossJiuweihu3 不可复用，需要新需求为进幕布大招炫耀用，修改bossJiuweihu3 将1s左右聚的时间加长至2.5s左右）</t>
    <phoneticPr fontId="1" type="noConversion"/>
  </si>
  <si>
    <t>想复用和bossJiuweihu3动作差不多的，需要新需求为进幕布大招炫耀用，修改bossJiuweihu3 将1s左右聚的时间加长至2.5s左右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</si>
</sst>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name val="微软雅黑"/>
      <family val="2"/>
      <charset val="134"/>
    </font>
    <font>
      <b/>
      <sz val="11"/>
      <name val="微软雅黑"/>
      <family val="2"/>
      <charset val="134"/>
    </font>
    <font>
      <b/>
      <sz val="14"/>
      <color theme="1"/>
      <name val="微软雅黑"/>
      <family val="2"/>
      <charset val="134"/>
    </font>
    <font>
      <b/>
      <sz val="11"/>
      <color indexed="8"/>
      <name val="微软雅黑"/>
      <family val="2"/>
      <charset val="134"/>
    </font>
    <font>
      <sz val="9"/>
      <name val="宋体"/>
      <family val="3"/>
      <charset val="134"/>
    </font>
    <font>
      <sz val="11"/>
      <color indexed="8"/>
      <name val="微软雅黑"/>
      <family val="2"/>
      <charset val="134"/>
    </font>
    <font>
      <sz val="11"/>
      <color rgb="FFFF0000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6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3" fillId="0" borderId="0" xfId="0" applyFont="1" applyFill="1">
      <alignment vertical="center"/>
    </xf>
    <xf numFmtId="0" fontId="4" fillId="0" borderId="0" xfId="0" applyFont="1">
      <alignment vertical="center"/>
    </xf>
    <xf numFmtId="0" fontId="2" fillId="0" borderId="0" xfId="0" applyFont="1" applyFill="1">
      <alignment vertical="center"/>
    </xf>
    <xf numFmtId="0" fontId="4" fillId="0" borderId="0" xfId="0" applyFont="1" applyFill="1">
      <alignment vertical="center"/>
    </xf>
    <xf numFmtId="9" fontId="4" fillId="0" borderId="0" xfId="0" applyNumberFormat="1" applyFont="1" applyFill="1">
      <alignment vertical="center"/>
    </xf>
    <xf numFmtId="0" fontId="5" fillId="0" borderId="0" xfId="0" applyFont="1" applyFill="1">
      <alignment vertical="center"/>
    </xf>
    <xf numFmtId="0" fontId="6" fillId="0" borderId="0" xfId="0" applyFont="1">
      <alignment vertical="center"/>
    </xf>
    <xf numFmtId="0" fontId="7" fillId="2" borderId="0" xfId="0" applyFont="1" applyFill="1" applyBorder="1" applyAlignment="1">
      <alignment wrapText="1"/>
    </xf>
    <xf numFmtId="0" fontId="7" fillId="2" borderId="0" xfId="0" applyFont="1" applyFill="1" applyBorder="1" applyAlignment="1">
      <alignment vertical="center" wrapText="1"/>
    </xf>
    <xf numFmtId="0" fontId="7" fillId="2" borderId="0" xfId="0" applyFont="1" applyFill="1" applyBorder="1" applyAlignment="1">
      <alignment horizontal="center" vertical="center" wrapText="1"/>
    </xf>
    <xf numFmtId="0" fontId="7" fillId="3" borderId="0" xfId="0" applyFont="1" applyFill="1">
      <alignment vertical="center"/>
    </xf>
    <xf numFmtId="0" fontId="9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9" fillId="0" borderId="0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10" fillId="0" borderId="0" xfId="0" applyFont="1" applyAlignment="1">
      <alignment vertical="center" wrapText="1"/>
    </xf>
    <xf numFmtId="0" fontId="9" fillId="0" borderId="0" xfId="0" applyFont="1" applyBorder="1" applyAlignment="1">
      <alignment vertical="center" wrapText="1"/>
    </xf>
    <xf numFmtId="0" fontId="9" fillId="0" borderId="0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left" vertical="center" wrapText="1"/>
    </xf>
    <xf numFmtId="0" fontId="2" fillId="0" borderId="0" xfId="0" applyFont="1" applyFill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9" fillId="0" borderId="0" xfId="0" applyFont="1" applyAlignment="1">
      <alignment vertical="center" wrapText="1"/>
    </xf>
    <xf numFmtId="0" fontId="9" fillId="0" borderId="0" xfId="0" applyFont="1" applyFill="1" applyAlignment="1">
      <alignment vertical="center" wrapText="1"/>
    </xf>
    <xf numFmtId="0" fontId="9" fillId="0" borderId="0" xfId="0" applyFont="1" applyFill="1">
      <alignment vertical="center"/>
    </xf>
    <xf numFmtId="0" fontId="3" fillId="0" borderId="0" xfId="0" applyFont="1" applyAlignment="1">
      <alignment vertical="center"/>
    </xf>
    <xf numFmtId="0" fontId="9" fillId="0" borderId="0" xfId="0" applyFont="1" applyFill="1" applyBorder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9" fillId="4" borderId="0" xfId="0" applyFont="1" applyFill="1">
      <alignment vertical="center"/>
    </xf>
    <xf numFmtId="0" fontId="9" fillId="4" borderId="0" xfId="0" applyFont="1" applyFill="1" applyBorder="1" applyAlignment="1">
      <alignment vertical="center" wrapText="1"/>
    </xf>
    <xf numFmtId="0" fontId="2" fillId="4" borderId="0" xfId="0" applyFont="1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276226</xdr:colOff>
      <xdr:row>0</xdr:row>
      <xdr:rowOff>0</xdr:rowOff>
    </xdr:from>
    <xdr:to>
      <xdr:col>7</xdr:col>
      <xdr:colOff>447676</xdr:colOff>
      <xdr:row>6</xdr:row>
      <xdr:rowOff>195988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05226" y="0"/>
          <a:ext cx="1543050" cy="1453288"/>
        </a:xfrm>
        <a:prstGeom prst="rect">
          <a:avLst/>
        </a:prstGeom>
      </xdr:spPr>
    </xdr:pic>
    <xdr:clientData/>
  </xdr:twoCellAnchor>
  <xdr:twoCellAnchor editAs="oneCell">
    <xdr:from>
      <xdr:col>7</xdr:col>
      <xdr:colOff>590550</xdr:colOff>
      <xdr:row>22</xdr:row>
      <xdr:rowOff>76200</xdr:rowOff>
    </xdr:from>
    <xdr:to>
      <xdr:col>10</xdr:col>
      <xdr:colOff>514102</xdr:colOff>
      <xdr:row>33</xdr:row>
      <xdr:rowOff>104483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34025" y="5943600"/>
          <a:ext cx="1980952" cy="2333333"/>
        </a:xfrm>
        <a:prstGeom prst="rect">
          <a:avLst/>
        </a:prstGeom>
      </xdr:spPr>
    </xdr:pic>
    <xdr:clientData/>
  </xdr:twoCellAnchor>
  <xdr:twoCellAnchor>
    <xdr:from>
      <xdr:col>9</xdr:col>
      <xdr:colOff>85725</xdr:colOff>
      <xdr:row>24</xdr:row>
      <xdr:rowOff>9525</xdr:rowOff>
    </xdr:from>
    <xdr:to>
      <xdr:col>9</xdr:col>
      <xdr:colOff>391383</xdr:colOff>
      <xdr:row>26</xdr:row>
      <xdr:rowOff>62251</xdr:rowOff>
    </xdr:to>
    <xdr:grpSp>
      <xdr:nvGrpSpPr>
        <xdr:cNvPr id="7" name="组合 6"/>
        <xdr:cNvGrpSpPr/>
      </xdr:nvGrpSpPr>
      <xdr:grpSpPr>
        <a:xfrm>
          <a:off x="6400800" y="5038725"/>
          <a:ext cx="305658" cy="471826"/>
          <a:chOff x="8410575" y="4486275"/>
          <a:chExt cx="305658" cy="471826"/>
        </a:xfrm>
      </xdr:grpSpPr>
      <xdr:sp macro="" textlink="">
        <xdr:nvSpPr>
          <xdr:cNvPr id="5" name="文本框 4"/>
          <xdr:cNvSpPr txBox="1"/>
        </xdr:nvSpPr>
        <xdr:spPr>
          <a:xfrm>
            <a:off x="8410575" y="4486275"/>
            <a:ext cx="305658" cy="47182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r>
              <a:rPr lang="en-US" altLang="zh-CN" sz="2000" b="1">
                <a:solidFill>
                  <a:srgbClr val="FF0000"/>
                </a:solidFill>
              </a:rPr>
              <a:t>2</a:t>
            </a:r>
            <a:endParaRPr lang="zh-CN" altLang="en-US" sz="2000" b="1">
              <a:solidFill>
                <a:srgbClr val="FF0000"/>
              </a:solidFill>
            </a:endParaRPr>
          </a:p>
        </xdr:txBody>
      </xdr:sp>
      <xdr:sp macro="" textlink="">
        <xdr:nvSpPr>
          <xdr:cNvPr id="6" name="椭圆 5"/>
          <xdr:cNvSpPr/>
        </xdr:nvSpPr>
        <xdr:spPr>
          <a:xfrm>
            <a:off x="8429625" y="4570664"/>
            <a:ext cx="272678" cy="257338"/>
          </a:xfrm>
          <a:prstGeom prst="ellipse">
            <a:avLst/>
          </a:pr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9</xdr:col>
      <xdr:colOff>85725</xdr:colOff>
      <xdr:row>26</xdr:row>
      <xdr:rowOff>66675</xdr:rowOff>
    </xdr:from>
    <xdr:to>
      <xdr:col>9</xdr:col>
      <xdr:colOff>391383</xdr:colOff>
      <xdr:row>28</xdr:row>
      <xdr:rowOff>119401</xdr:rowOff>
    </xdr:to>
    <xdr:grpSp>
      <xdr:nvGrpSpPr>
        <xdr:cNvPr id="8" name="组合 7"/>
        <xdr:cNvGrpSpPr/>
      </xdr:nvGrpSpPr>
      <xdr:grpSpPr>
        <a:xfrm>
          <a:off x="6400800" y="5514975"/>
          <a:ext cx="305658" cy="471826"/>
          <a:chOff x="8410575" y="4486275"/>
          <a:chExt cx="305658" cy="471826"/>
        </a:xfrm>
      </xdr:grpSpPr>
      <xdr:sp macro="" textlink="">
        <xdr:nvSpPr>
          <xdr:cNvPr id="9" name="文本框 8"/>
          <xdr:cNvSpPr txBox="1"/>
        </xdr:nvSpPr>
        <xdr:spPr>
          <a:xfrm>
            <a:off x="8410575" y="4486275"/>
            <a:ext cx="305658" cy="47182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r>
              <a:rPr lang="en-US" altLang="zh-CN" sz="2000" b="1">
                <a:solidFill>
                  <a:srgbClr val="FF0000"/>
                </a:solidFill>
              </a:rPr>
              <a:t>1</a:t>
            </a:r>
            <a:endParaRPr lang="zh-CN" altLang="en-US" sz="2000" b="1">
              <a:solidFill>
                <a:srgbClr val="FF0000"/>
              </a:solidFill>
            </a:endParaRPr>
          </a:p>
        </xdr:txBody>
      </xdr:sp>
      <xdr:sp macro="" textlink="">
        <xdr:nvSpPr>
          <xdr:cNvPr id="10" name="椭圆 9"/>
          <xdr:cNvSpPr/>
        </xdr:nvSpPr>
        <xdr:spPr>
          <a:xfrm>
            <a:off x="8429625" y="4570664"/>
            <a:ext cx="272678" cy="257338"/>
          </a:xfrm>
          <a:prstGeom prst="ellipse">
            <a:avLst/>
          </a:pr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1</xdr:row>
      <xdr:rowOff>380999</xdr:rowOff>
    </xdr:from>
    <xdr:to>
      <xdr:col>1</xdr:col>
      <xdr:colOff>2149428</xdr:colOff>
      <xdr:row>9</xdr:row>
      <xdr:rowOff>238124</xdr:rowOff>
    </xdr:to>
    <xdr:pic>
      <xdr:nvPicPr>
        <xdr:cNvPr id="15" name="图片 1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81200" y="761999"/>
          <a:ext cx="2073228" cy="195262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1980952</xdr:colOff>
      <xdr:row>25</xdr:row>
      <xdr:rowOff>28283</xdr:rowOff>
    </xdr:to>
    <xdr:pic>
      <xdr:nvPicPr>
        <xdr:cNvPr id="16" name="图片 1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14575" y="2895600"/>
          <a:ext cx="1980952" cy="2333333"/>
        </a:xfrm>
        <a:prstGeom prst="rect">
          <a:avLst/>
        </a:prstGeom>
      </xdr:spPr>
    </xdr:pic>
    <xdr:clientData/>
  </xdr:twoCellAnchor>
  <xdr:twoCellAnchor>
    <xdr:from>
      <xdr:col>1</xdr:col>
      <xdr:colOff>847725</xdr:colOff>
      <xdr:row>15</xdr:row>
      <xdr:rowOff>152400</xdr:rowOff>
    </xdr:from>
    <xdr:to>
      <xdr:col>1</xdr:col>
      <xdr:colOff>1153383</xdr:colOff>
      <xdr:row>17</xdr:row>
      <xdr:rowOff>205126</xdr:rowOff>
    </xdr:to>
    <xdr:grpSp>
      <xdr:nvGrpSpPr>
        <xdr:cNvPr id="17" name="组合 16"/>
        <xdr:cNvGrpSpPr/>
      </xdr:nvGrpSpPr>
      <xdr:grpSpPr>
        <a:xfrm>
          <a:off x="3162300" y="3467100"/>
          <a:ext cx="305658" cy="471826"/>
          <a:chOff x="8410575" y="4486275"/>
          <a:chExt cx="305658" cy="471826"/>
        </a:xfrm>
      </xdr:grpSpPr>
      <xdr:sp macro="" textlink="">
        <xdr:nvSpPr>
          <xdr:cNvPr id="18" name="文本框 17"/>
          <xdr:cNvSpPr txBox="1"/>
        </xdr:nvSpPr>
        <xdr:spPr>
          <a:xfrm>
            <a:off x="8410575" y="4486275"/>
            <a:ext cx="305658" cy="47182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r>
              <a:rPr lang="en-US" altLang="zh-CN" sz="2000" b="1">
                <a:solidFill>
                  <a:srgbClr val="FF0000"/>
                </a:solidFill>
              </a:rPr>
              <a:t>2</a:t>
            </a:r>
            <a:endParaRPr lang="zh-CN" altLang="en-US" sz="2000" b="1">
              <a:solidFill>
                <a:srgbClr val="FF0000"/>
              </a:solidFill>
            </a:endParaRPr>
          </a:p>
        </xdr:txBody>
      </xdr:sp>
      <xdr:sp macro="" textlink="">
        <xdr:nvSpPr>
          <xdr:cNvPr id="19" name="椭圆 18"/>
          <xdr:cNvSpPr/>
        </xdr:nvSpPr>
        <xdr:spPr>
          <a:xfrm>
            <a:off x="8429625" y="4570664"/>
            <a:ext cx="272678" cy="257338"/>
          </a:xfrm>
          <a:prstGeom prst="ellipse">
            <a:avLst/>
          </a:pr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1</xdr:col>
      <xdr:colOff>847725</xdr:colOff>
      <xdr:row>18</xdr:row>
      <xdr:rowOff>0</xdr:rowOff>
    </xdr:from>
    <xdr:to>
      <xdr:col>1</xdr:col>
      <xdr:colOff>1153383</xdr:colOff>
      <xdr:row>20</xdr:row>
      <xdr:rowOff>52726</xdr:rowOff>
    </xdr:to>
    <xdr:grpSp>
      <xdr:nvGrpSpPr>
        <xdr:cNvPr id="20" name="组合 19"/>
        <xdr:cNvGrpSpPr/>
      </xdr:nvGrpSpPr>
      <xdr:grpSpPr>
        <a:xfrm>
          <a:off x="3162300" y="3943350"/>
          <a:ext cx="305658" cy="471826"/>
          <a:chOff x="8410575" y="4486275"/>
          <a:chExt cx="305658" cy="471826"/>
        </a:xfrm>
      </xdr:grpSpPr>
      <xdr:sp macro="" textlink="">
        <xdr:nvSpPr>
          <xdr:cNvPr id="21" name="文本框 20"/>
          <xdr:cNvSpPr txBox="1"/>
        </xdr:nvSpPr>
        <xdr:spPr>
          <a:xfrm>
            <a:off x="8410575" y="4486275"/>
            <a:ext cx="305658" cy="47182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r>
              <a:rPr lang="en-US" altLang="zh-CN" sz="2000" b="1">
                <a:solidFill>
                  <a:srgbClr val="FF0000"/>
                </a:solidFill>
              </a:rPr>
              <a:t>1</a:t>
            </a:r>
            <a:endParaRPr lang="zh-CN" altLang="en-US" sz="2000" b="1">
              <a:solidFill>
                <a:srgbClr val="FF0000"/>
              </a:solidFill>
            </a:endParaRPr>
          </a:p>
        </xdr:txBody>
      </xdr:sp>
      <xdr:sp macro="" textlink="">
        <xdr:nvSpPr>
          <xdr:cNvPr id="22" name="椭圆 21"/>
          <xdr:cNvSpPr/>
        </xdr:nvSpPr>
        <xdr:spPr>
          <a:xfrm>
            <a:off x="8429625" y="4570664"/>
            <a:ext cx="272678" cy="257338"/>
          </a:xfrm>
          <a:prstGeom prst="ellipse">
            <a:avLst/>
          </a:pr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2"/>
  <sheetViews>
    <sheetView tabSelected="1" topLeftCell="A64" workbookViewId="0">
      <selection activeCell="K81" sqref="K81"/>
    </sheetView>
  </sheetViews>
  <sheetFormatPr defaultRowHeight="16.5" x14ac:dyDescent="0.15"/>
  <cols>
    <col min="1" max="1" width="9" style="1"/>
    <col min="2" max="2" width="10.875" style="1" bestFit="1" customWidth="1"/>
    <col min="3" max="16384" width="9" style="1"/>
  </cols>
  <sheetData>
    <row r="1" spans="1:8" x14ac:dyDescent="0.15">
      <c r="A1" s="2" t="s">
        <v>0</v>
      </c>
    </row>
    <row r="2" spans="1:8" x14ac:dyDescent="0.15">
      <c r="B2" s="2" t="s">
        <v>5</v>
      </c>
      <c r="C2" s="4" t="s">
        <v>117</v>
      </c>
    </row>
    <row r="3" spans="1:8" x14ac:dyDescent="0.15">
      <c r="B3" s="3" t="s">
        <v>1</v>
      </c>
      <c r="C3" s="1" t="s">
        <v>6</v>
      </c>
    </row>
    <row r="4" spans="1:8" x14ac:dyDescent="0.15">
      <c r="B4" s="3" t="s">
        <v>2</v>
      </c>
      <c r="C4" s="1" t="s">
        <v>7</v>
      </c>
    </row>
    <row r="5" spans="1:8" x14ac:dyDescent="0.15">
      <c r="B5" s="3" t="s">
        <v>3</v>
      </c>
      <c r="C5" s="1" t="s">
        <v>4</v>
      </c>
    </row>
    <row r="6" spans="1:8" x14ac:dyDescent="0.15">
      <c r="B6" s="3"/>
    </row>
    <row r="7" spans="1:8" x14ac:dyDescent="0.15">
      <c r="B7" s="3"/>
    </row>
    <row r="10" spans="1:8" x14ac:dyDescent="0.15">
      <c r="B10" s="3"/>
      <c r="H10" s="1" t="s">
        <v>17</v>
      </c>
    </row>
    <row r="11" spans="1:8" x14ac:dyDescent="0.15">
      <c r="B11" s="3" t="s">
        <v>12</v>
      </c>
      <c r="C11" s="1" t="s">
        <v>15</v>
      </c>
      <c r="D11" s="1" t="s">
        <v>16</v>
      </c>
      <c r="H11" s="1" t="s">
        <v>18</v>
      </c>
    </row>
    <row r="12" spans="1:8" x14ac:dyDescent="0.15">
      <c r="B12" s="3" t="s">
        <v>13</v>
      </c>
      <c r="C12" s="1" t="s">
        <v>120</v>
      </c>
      <c r="D12" s="1" t="s">
        <v>123</v>
      </c>
      <c r="H12" s="1" t="s">
        <v>124</v>
      </c>
    </row>
    <row r="13" spans="1:8" x14ac:dyDescent="0.15">
      <c r="B13" s="3"/>
    </row>
    <row r="14" spans="1:8" x14ac:dyDescent="0.15">
      <c r="B14" s="8" t="s">
        <v>92</v>
      </c>
    </row>
    <row r="15" spans="1:8" x14ac:dyDescent="0.15">
      <c r="B15" s="3"/>
      <c r="C15" s="1" t="s">
        <v>93</v>
      </c>
    </row>
    <row r="16" spans="1:8" x14ac:dyDescent="0.15">
      <c r="B16" s="3"/>
    </row>
    <row r="17" spans="1:6" x14ac:dyDescent="0.15">
      <c r="B17" s="3"/>
    </row>
    <row r="18" spans="1:6" x14ac:dyDescent="0.15">
      <c r="B18" s="2"/>
    </row>
    <row r="19" spans="1:6" x14ac:dyDescent="0.15">
      <c r="B19" s="2"/>
    </row>
    <row r="20" spans="1:6" x14ac:dyDescent="0.15">
      <c r="A20" s="2" t="s">
        <v>8</v>
      </c>
    </row>
    <row r="21" spans="1:6" x14ac:dyDescent="0.15">
      <c r="B21" s="2" t="s">
        <v>5</v>
      </c>
      <c r="C21" s="4" t="s">
        <v>11</v>
      </c>
    </row>
    <row r="22" spans="1:6" x14ac:dyDescent="0.15">
      <c r="B22" s="3" t="s">
        <v>1</v>
      </c>
      <c r="C22" s="1" t="s">
        <v>9</v>
      </c>
    </row>
    <row r="23" spans="1:6" x14ac:dyDescent="0.15">
      <c r="B23" s="3" t="s">
        <v>2</v>
      </c>
      <c r="C23" s="1" t="s">
        <v>7</v>
      </c>
    </row>
    <row r="24" spans="1:6" x14ac:dyDescent="0.15">
      <c r="B24" s="3" t="s">
        <v>3</v>
      </c>
      <c r="C24" s="1" t="s">
        <v>4</v>
      </c>
    </row>
    <row r="27" spans="1:6" x14ac:dyDescent="0.15">
      <c r="B27" s="1" t="s">
        <v>27</v>
      </c>
      <c r="C27" s="1" t="s">
        <v>28</v>
      </c>
      <c r="D27" s="5" t="s">
        <v>29</v>
      </c>
      <c r="E27" s="5" t="s">
        <v>30</v>
      </c>
    </row>
    <row r="28" spans="1:6" x14ac:dyDescent="0.15">
      <c r="C28" s="6" t="s">
        <v>31</v>
      </c>
      <c r="D28" s="6" t="s">
        <v>32</v>
      </c>
      <c r="E28" s="6" t="s">
        <v>33</v>
      </c>
      <c r="F28" s="6"/>
    </row>
    <row r="29" spans="1:6" x14ac:dyDescent="0.15">
      <c r="C29" s="6"/>
      <c r="D29" s="6" t="s">
        <v>34</v>
      </c>
      <c r="E29" s="6" t="s">
        <v>35</v>
      </c>
      <c r="F29" s="6"/>
    </row>
    <row r="30" spans="1:6" x14ac:dyDescent="0.15">
      <c r="C30" s="6"/>
      <c r="D30" s="6" t="s">
        <v>36</v>
      </c>
      <c r="E30" s="7">
        <v>1</v>
      </c>
      <c r="F30" s="6"/>
    </row>
    <row r="31" spans="1:6" x14ac:dyDescent="0.15">
      <c r="C31" s="6"/>
      <c r="D31" s="6" t="s">
        <v>37</v>
      </c>
      <c r="E31" s="6" t="s">
        <v>38</v>
      </c>
      <c r="F31" s="6"/>
    </row>
    <row r="32" spans="1:6" x14ac:dyDescent="0.15">
      <c r="C32" s="6"/>
      <c r="D32" s="6" t="s">
        <v>39</v>
      </c>
      <c r="E32" s="6" t="s">
        <v>40</v>
      </c>
      <c r="F32" s="6"/>
    </row>
    <row r="33" spans="2:8" x14ac:dyDescent="0.15">
      <c r="C33" s="6"/>
      <c r="D33" s="6" t="s">
        <v>41</v>
      </c>
      <c r="E33" s="6"/>
      <c r="F33" s="6"/>
    </row>
    <row r="34" spans="2:8" x14ac:dyDescent="0.15">
      <c r="C34" s="6"/>
      <c r="D34" s="6"/>
      <c r="E34" s="6" t="s">
        <v>42</v>
      </c>
      <c r="F34" s="6" t="s">
        <v>43</v>
      </c>
    </row>
    <row r="35" spans="2:8" x14ac:dyDescent="0.15">
      <c r="B35" s="5"/>
      <c r="C35" s="6"/>
      <c r="D35" s="6"/>
      <c r="E35" s="6"/>
      <c r="F35" s="6"/>
    </row>
    <row r="36" spans="2:8" x14ac:dyDescent="0.15">
      <c r="B36" s="1" t="s">
        <v>44</v>
      </c>
      <c r="C36" s="6" t="s">
        <v>45</v>
      </c>
      <c r="D36" s="6" t="s">
        <v>46</v>
      </c>
      <c r="E36" s="6" t="s">
        <v>47</v>
      </c>
      <c r="F36" s="6"/>
    </row>
    <row r="37" spans="2:8" x14ac:dyDescent="0.15">
      <c r="C37" s="6" t="s">
        <v>48</v>
      </c>
      <c r="D37" s="6" t="s">
        <v>49</v>
      </c>
      <c r="E37" s="6" t="s">
        <v>50</v>
      </c>
      <c r="F37" s="6"/>
    </row>
    <row r="38" spans="2:8" x14ac:dyDescent="0.15">
      <c r="C38" s="6"/>
      <c r="D38" s="6" t="s">
        <v>51</v>
      </c>
      <c r="E38" s="6" t="s">
        <v>52</v>
      </c>
      <c r="F38" s="6"/>
    </row>
    <row r="39" spans="2:8" x14ac:dyDescent="0.15">
      <c r="C39" s="6"/>
      <c r="D39" s="6" t="s">
        <v>53</v>
      </c>
      <c r="E39" s="7">
        <v>20</v>
      </c>
      <c r="F39" s="6"/>
    </row>
    <row r="40" spans="2:8" x14ac:dyDescent="0.15">
      <c r="C40" s="6"/>
      <c r="D40" s="6" t="s">
        <v>37</v>
      </c>
      <c r="E40" s="6" t="s">
        <v>54</v>
      </c>
      <c r="F40" s="6"/>
    </row>
    <row r="41" spans="2:8" x14ac:dyDescent="0.15">
      <c r="C41" s="6"/>
      <c r="D41" s="6" t="s">
        <v>55</v>
      </c>
      <c r="E41" s="6" t="s">
        <v>56</v>
      </c>
      <c r="F41" s="6"/>
    </row>
    <row r="42" spans="2:8" x14ac:dyDescent="0.15">
      <c r="C42" s="6"/>
      <c r="D42" s="6" t="s">
        <v>57</v>
      </c>
      <c r="E42" s="6"/>
      <c r="F42" s="6"/>
    </row>
    <row r="43" spans="2:8" x14ac:dyDescent="0.15">
      <c r="C43" s="6"/>
      <c r="D43" s="6"/>
      <c r="E43" s="6" t="s">
        <v>58</v>
      </c>
      <c r="F43" s="6" t="s">
        <v>59</v>
      </c>
    </row>
    <row r="44" spans="2:8" x14ac:dyDescent="0.15">
      <c r="C44" s="6"/>
      <c r="D44" s="6" t="s">
        <v>60</v>
      </c>
      <c r="E44" s="6"/>
      <c r="F44" s="6"/>
    </row>
    <row r="45" spans="2:8" x14ac:dyDescent="0.15">
      <c r="C45" s="6"/>
      <c r="D45" s="6"/>
      <c r="E45" s="6" t="s">
        <v>61</v>
      </c>
      <c r="F45" s="6" t="s">
        <v>62</v>
      </c>
    </row>
    <row r="48" spans="2:8" x14ac:dyDescent="0.15">
      <c r="H48" s="1" t="s">
        <v>17</v>
      </c>
    </row>
    <row r="49" spans="1:14" x14ac:dyDescent="0.15">
      <c r="B49" s="3" t="s">
        <v>14</v>
      </c>
      <c r="C49" s="1" t="s">
        <v>21</v>
      </c>
      <c r="D49" s="1" t="s">
        <v>26</v>
      </c>
      <c r="H49" s="1" t="s">
        <v>24</v>
      </c>
    </row>
    <row r="50" spans="1:14" x14ac:dyDescent="0.15">
      <c r="B50" s="3" t="s">
        <v>64</v>
      </c>
      <c r="C50" s="1" t="s">
        <v>23</v>
      </c>
      <c r="D50" s="1" t="s">
        <v>63</v>
      </c>
      <c r="H50" s="1" t="s">
        <v>25</v>
      </c>
    </row>
    <row r="52" spans="1:14" x14ac:dyDescent="0.15">
      <c r="B52" s="8" t="s">
        <v>92</v>
      </c>
    </row>
    <row r="53" spans="1:14" x14ac:dyDescent="0.15">
      <c r="C53" s="1" t="s">
        <v>95</v>
      </c>
    </row>
    <row r="54" spans="1:14" x14ac:dyDescent="0.15">
      <c r="C54" s="1" t="s">
        <v>96</v>
      </c>
    </row>
    <row r="61" spans="1:14" ht="21" x14ac:dyDescent="0.15">
      <c r="A61" s="9" t="s">
        <v>90</v>
      </c>
    </row>
    <row r="62" spans="1:14" x14ac:dyDescent="0.15">
      <c r="A62" s="2"/>
    </row>
    <row r="63" spans="1:14" x14ac:dyDescent="0.15">
      <c r="A63" s="2" t="s">
        <v>72</v>
      </c>
      <c r="B63" s="1">
        <v>4</v>
      </c>
      <c r="C63" s="1" t="s">
        <v>69</v>
      </c>
      <c r="E63" s="1">
        <f>B63*60</f>
        <v>240</v>
      </c>
      <c r="F63" s="1" t="s">
        <v>70</v>
      </c>
      <c r="G63" s="1" t="s">
        <v>73</v>
      </c>
      <c r="H63" s="1">
        <v>2</v>
      </c>
      <c r="J63" s="1" t="s">
        <v>74</v>
      </c>
      <c r="K63" s="1">
        <v>2</v>
      </c>
      <c r="N63" s="1" t="s">
        <v>75</v>
      </c>
    </row>
    <row r="64" spans="1:14" x14ac:dyDescent="0.15">
      <c r="B64" s="2" t="s">
        <v>65</v>
      </c>
    </row>
    <row r="65" spans="2:11" x14ac:dyDescent="0.15">
      <c r="C65" s="1" t="s">
        <v>66</v>
      </c>
      <c r="D65" s="1" t="s">
        <v>67</v>
      </c>
      <c r="E65" s="1" t="s">
        <v>68</v>
      </c>
      <c r="F65" s="1" t="s">
        <v>79</v>
      </c>
      <c r="G65" s="1" t="s">
        <v>82</v>
      </c>
    </row>
    <row r="66" spans="2:11" x14ac:dyDescent="0.15">
      <c r="C66" s="1">
        <v>100000</v>
      </c>
      <c r="D66" s="1">
        <v>1000</v>
      </c>
      <c r="E66" s="1">
        <v>1000</v>
      </c>
      <c r="F66" s="1">
        <v>100</v>
      </c>
      <c r="G66" s="1">
        <v>0</v>
      </c>
    </row>
    <row r="68" spans="2:11" x14ac:dyDescent="0.15">
      <c r="B68" s="1" t="s">
        <v>78</v>
      </c>
    </row>
    <row r="69" spans="2:11" x14ac:dyDescent="0.15">
      <c r="C69" s="1" t="s">
        <v>66</v>
      </c>
      <c r="D69" s="1" t="s">
        <v>67</v>
      </c>
      <c r="E69" s="1" t="s">
        <v>68</v>
      </c>
      <c r="F69" s="1" t="s">
        <v>80</v>
      </c>
    </row>
    <row r="70" spans="2:11" x14ac:dyDescent="0.15">
      <c r="C70" s="1">
        <v>1.4</v>
      </c>
      <c r="D70" s="1">
        <v>1</v>
      </c>
      <c r="E70" s="1">
        <v>1</v>
      </c>
      <c r="F70" s="1">
        <v>1.1000000000000001</v>
      </c>
    </row>
    <row r="71" spans="2:11" x14ac:dyDescent="0.15">
      <c r="C71" s="1">
        <f>C70*C66</f>
        <v>140000</v>
      </c>
      <c r="D71" s="1">
        <f t="shared" ref="D71:F71" si="0">D70*D66</f>
        <v>1000</v>
      </c>
      <c r="E71" s="1">
        <f t="shared" si="0"/>
        <v>1000</v>
      </c>
      <c r="F71" s="1">
        <f t="shared" si="0"/>
        <v>110.00000000000001</v>
      </c>
    </row>
    <row r="72" spans="2:11" x14ac:dyDescent="0.15">
      <c r="B72" s="1" t="s">
        <v>81</v>
      </c>
    </row>
    <row r="73" spans="2:11" x14ac:dyDescent="0.15">
      <c r="C73" s="1" t="s">
        <v>66</v>
      </c>
      <c r="D73" s="1" t="s">
        <v>67</v>
      </c>
      <c r="E73" s="1" t="s">
        <v>68</v>
      </c>
      <c r="F73" s="1" t="s">
        <v>80</v>
      </c>
    </row>
    <row r="74" spans="2:11" x14ac:dyDescent="0.15">
      <c r="C74" s="1">
        <v>1.2</v>
      </c>
      <c r="D74" s="1">
        <v>1</v>
      </c>
      <c r="E74" s="1">
        <v>1</v>
      </c>
      <c r="F74" s="1">
        <v>1</v>
      </c>
    </row>
    <row r="75" spans="2:11" x14ac:dyDescent="0.15">
      <c r="C75" s="1">
        <f>C74*C66</f>
        <v>120000</v>
      </c>
      <c r="D75" s="1">
        <f t="shared" ref="D75:F75" si="1">D74*D66</f>
        <v>1000</v>
      </c>
      <c r="E75" s="1">
        <f t="shared" si="1"/>
        <v>1000</v>
      </c>
      <c r="F75" s="1">
        <f t="shared" si="1"/>
        <v>100</v>
      </c>
    </row>
    <row r="77" spans="2:11" x14ac:dyDescent="0.15">
      <c r="B77" s="1" t="s">
        <v>77</v>
      </c>
      <c r="C77" s="1">
        <f>E63/H63/K63</f>
        <v>60</v>
      </c>
      <c r="E77" s="1" t="s">
        <v>88</v>
      </c>
      <c r="F77" s="1">
        <f>C77*E75*J92</f>
        <v>147656.25</v>
      </c>
    </row>
    <row r="80" spans="2:11" x14ac:dyDescent="0.15">
      <c r="B80" s="1" t="s">
        <v>76</v>
      </c>
      <c r="C80" s="1">
        <f>E63/H63/K63</f>
        <v>60</v>
      </c>
      <c r="E80" s="1" t="s">
        <v>88</v>
      </c>
      <c r="F80" s="1">
        <f>C80*E71*I88</f>
        <v>94500.000000000015</v>
      </c>
      <c r="H80" s="1" t="s">
        <v>89</v>
      </c>
      <c r="I80" s="1">
        <f>(C75-2*I88*E71)/(I88*E71*E39)</f>
        <v>3.7095238095238092</v>
      </c>
      <c r="K80" s="1" t="s">
        <v>91</v>
      </c>
    </row>
    <row r="83" spans="2:10" x14ac:dyDescent="0.15">
      <c r="B83" s="1" t="s">
        <v>71</v>
      </c>
      <c r="C83" s="1">
        <f>C71/(E63/H63/K63)</f>
        <v>2333.3333333333335</v>
      </c>
    </row>
    <row r="86" spans="2:10" x14ac:dyDescent="0.15">
      <c r="B86" s="1" t="s">
        <v>83</v>
      </c>
    </row>
    <row r="87" spans="2:10" x14ac:dyDescent="0.15">
      <c r="C87" s="1" t="s">
        <v>94</v>
      </c>
      <c r="D87" s="1" t="s">
        <v>15</v>
      </c>
      <c r="E87" s="1" t="s">
        <v>20</v>
      </c>
      <c r="G87" s="1" t="s">
        <v>85</v>
      </c>
      <c r="H87" s="1" t="s">
        <v>86</v>
      </c>
    </row>
    <row r="88" spans="2:10" x14ac:dyDescent="0.15">
      <c r="C88" s="1">
        <v>1.5</v>
      </c>
      <c r="D88" s="1">
        <v>1.5</v>
      </c>
      <c r="E88" s="1">
        <v>3</v>
      </c>
      <c r="F88" s="1">
        <f>SUM(C88:E88)/3</f>
        <v>2</v>
      </c>
      <c r="G88" s="1">
        <v>0.75</v>
      </c>
      <c r="H88" s="1">
        <f>0.9*1+0.1*1.5</f>
        <v>1.05</v>
      </c>
      <c r="I88" s="1">
        <f>F88*G88*H88</f>
        <v>1.5750000000000002</v>
      </c>
    </row>
    <row r="90" spans="2:10" x14ac:dyDescent="0.15">
      <c r="B90" s="1" t="s">
        <v>84</v>
      </c>
    </row>
    <row r="91" spans="2:10" x14ac:dyDescent="0.15">
      <c r="C91" s="1" t="s">
        <v>21</v>
      </c>
      <c r="D91" s="1" t="s">
        <v>21</v>
      </c>
      <c r="E91" s="1" t="s">
        <v>21</v>
      </c>
      <c r="F91" s="1" t="s">
        <v>22</v>
      </c>
      <c r="H91" s="1" t="s">
        <v>87</v>
      </c>
      <c r="I91" s="1" t="s">
        <v>86</v>
      </c>
    </row>
    <row r="92" spans="2:10" x14ac:dyDescent="0.15">
      <c r="C92" s="1">
        <v>1.5</v>
      </c>
      <c r="D92" s="1">
        <v>1.5</v>
      </c>
      <c r="E92" s="1">
        <v>1.5</v>
      </c>
      <c r="F92" s="1">
        <v>3</v>
      </c>
      <c r="G92" s="1">
        <f>SUM(C92:F92)/4</f>
        <v>1.875</v>
      </c>
      <c r="H92" s="1">
        <v>1.25</v>
      </c>
      <c r="I92" s="1">
        <f>0.9*1+0.1*1.5</f>
        <v>1.05</v>
      </c>
      <c r="J92" s="1">
        <f>G92*H92*I92</f>
        <v>2.4609375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2"/>
  <sheetViews>
    <sheetView topLeftCell="B1" workbookViewId="0">
      <selection activeCell="D29" sqref="D29"/>
    </sheetView>
  </sheetViews>
  <sheetFormatPr defaultColWidth="8.875" defaultRowHeight="16.5" x14ac:dyDescent="0.15"/>
  <cols>
    <col min="1" max="1" width="30.375" style="1" bestFit="1" customWidth="1"/>
    <col min="2" max="2" width="29.125" style="1" customWidth="1"/>
    <col min="3" max="3" width="23.5" style="1" bestFit="1" customWidth="1"/>
    <col min="4" max="4" width="20.375" style="1" customWidth="1"/>
    <col min="5" max="5" width="10.875" style="1" bestFit="1" customWidth="1"/>
    <col min="6" max="6" width="8.875" style="1"/>
    <col min="7" max="7" width="119.875" style="1" bestFit="1" customWidth="1"/>
    <col min="8" max="8" width="8.875" style="1"/>
    <col min="9" max="9" width="58.75" style="1" customWidth="1"/>
    <col min="10" max="10" width="50.25" style="1" customWidth="1"/>
    <col min="11" max="11" width="15.375" style="1" bestFit="1" customWidth="1"/>
    <col min="12" max="16384" width="8.875" style="1"/>
  </cols>
  <sheetData>
    <row r="1" spans="1:17" ht="30" x14ac:dyDescent="0.25">
      <c r="A1" s="10" t="s">
        <v>97</v>
      </c>
      <c r="B1" s="10" t="s">
        <v>98</v>
      </c>
      <c r="C1" s="11" t="s">
        <v>99</v>
      </c>
      <c r="D1" s="12"/>
      <c r="E1" s="12" t="s">
        <v>100</v>
      </c>
      <c r="F1" s="11" t="s">
        <v>121</v>
      </c>
      <c r="G1" s="13" t="s">
        <v>122</v>
      </c>
      <c r="H1" s="11" t="s">
        <v>101</v>
      </c>
      <c r="I1" s="10" t="s">
        <v>102</v>
      </c>
      <c r="J1" s="10" t="s">
        <v>103</v>
      </c>
      <c r="K1" s="10" t="s">
        <v>104</v>
      </c>
      <c r="L1" s="10" t="s">
        <v>105</v>
      </c>
      <c r="M1" s="10" t="s">
        <v>106</v>
      </c>
    </row>
    <row r="2" spans="1:17" x14ac:dyDescent="0.15">
      <c r="A2" s="14" t="s">
        <v>118</v>
      </c>
      <c r="B2" s="15"/>
      <c r="C2" s="16" t="s">
        <v>107</v>
      </c>
      <c r="D2" s="17" t="s">
        <v>108</v>
      </c>
      <c r="E2" s="30" t="s">
        <v>119</v>
      </c>
      <c r="F2" s="18" t="s">
        <v>19</v>
      </c>
      <c r="G2" s="5" t="s">
        <v>125</v>
      </c>
      <c r="I2" s="19"/>
      <c r="J2" s="20"/>
      <c r="K2" s="21"/>
      <c r="M2" s="14"/>
    </row>
    <row r="3" spans="1:17" x14ac:dyDescent="0.15">
      <c r="A3" s="14"/>
      <c r="B3" s="15"/>
      <c r="C3" s="16" t="s">
        <v>109</v>
      </c>
      <c r="D3" s="17" t="s">
        <v>110</v>
      </c>
      <c r="E3" s="30"/>
      <c r="F3" s="18"/>
      <c r="G3" s="5"/>
      <c r="I3" s="19"/>
      <c r="J3" s="19"/>
      <c r="K3" s="21"/>
      <c r="M3" s="14"/>
      <c r="N3" s="5"/>
      <c r="O3" s="5"/>
      <c r="P3" s="5"/>
      <c r="Q3" s="5"/>
    </row>
    <row r="4" spans="1:17" x14ac:dyDescent="0.15">
      <c r="A4" s="14"/>
      <c r="B4" s="15"/>
      <c r="C4" s="22" t="s">
        <v>111</v>
      </c>
      <c r="D4" s="23" t="s">
        <v>112</v>
      </c>
      <c r="E4" s="30"/>
      <c r="F4" s="18"/>
      <c r="G4" s="5"/>
      <c r="I4" s="19"/>
      <c r="J4" s="19"/>
      <c r="K4" s="21"/>
      <c r="M4" s="14"/>
      <c r="N4" s="5"/>
      <c r="O4" s="5"/>
      <c r="P4" s="5"/>
      <c r="Q4" s="5"/>
    </row>
    <row r="5" spans="1:17" x14ac:dyDescent="0.15">
      <c r="A5" s="24"/>
      <c r="B5" s="15"/>
      <c r="C5" s="25"/>
      <c r="D5" s="26"/>
      <c r="E5" s="30"/>
      <c r="F5" s="18"/>
      <c r="G5" s="5"/>
      <c r="H5" s="5"/>
      <c r="I5" s="19"/>
      <c r="J5" s="27"/>
      <c r="K5" s="21"/>
      <c r="L5" s="14"/>
      <c r="M5" s="14"/>
      <c r="N5" s="5"/>
      <c r="O5" s="6"/>
      <c r="P5" s="5"/>
      <c r="Q5" s="5"/>
    </row>
    <row r="6" spans="1:17" x14ac:dyDescent="0.15">
      <c r="A6" s="24"/>
      <c r="B6" s="15"/>
      <c r="C6" s="25"/>
      <c r="D6" s="26"/>
      <c r="E6" s="30"/>
      <c r="F6" s="18"/>
      <c r="G6" s="5"/>
      <c r="I6" s="19"/>
      <c r="J6" s="28"/>
      <c r="K6" s="21"/>
      <c r="L6" s="29"/>
      <c r="M6" s="29"/>
      <c r="N6" s="5"/>
      <c r="O6" s="5"/>
      <c r="P6" s="5"/>
      <c r="Q6" s="5"/>
    </row>
    <row r="7" spans="1:17" x14ac:dyDescent="0.15">
      <c r="A7" s="24"/>
      <c r="B7" s="15"/>
      <c r="C7" s="25"/>
      <c r="D7" s="26"/>
      <c r="E7" s="30"/>
      <c r="F7" s="18"/>
      <c r="G7" s="5"/>
      <c r="I7" s="19"/>
      <c r="J7" s="19"/>
      <c r="K7" s="21"/>
      <c r="M7" s="14"/>
      <c r="N7" s="5"/>
      <c r="O7" s="5"/>
      <c r="P7" s="5"/>
      <c r="Q7" s="5"/>
    </row>
    <row r="8" spans="1:17" x14ac:dyDescent="0.15">
      <c r="A8" s="14"/>
      <c r="B8" s="15"/>
      <c r="C8" s="25"/>
      <c r="D8" s="26"/>
      <c r="E8" s="2"/>
      <c r="G8" s="29"/>
      <c r="H8" s="14"/>
      <c r="I8" s="27"/>
      <c r="J8" s="27"/>
      <c r="K8" s="14"/>
      <c r="L8" s="14"/>
      <c r="M8" s="14"/>
    </row>
    <row r="9" spans="1:17" x14ac:dyDescent="0.15">
      <c r="A9" s="14"/>
      <c r="B9" s="15"/>
      <c r="C9" s="25"/>
      <c r="D9" s="26"/>
      <c r="E9" s="3"/>
      <c r="G9" s="5"/>
      <c r="I9" s="27"/>
      <c r="J9" s="27"/>
      <c r="K9" s="14"/>
      <c r="L9" s="14"/>
      <c r="M9" s="14"/>
    </row>
    <row r="10" spans="1:17" x14ac:dyDescent="0.15">
      <c r="A10" s="14"/>
      <c r="B10" s="15"/>
      <c r="C10" s="25"/>
      <c r="D10" s="26"/>
      <c r="E10" s="3"/>
      <c r="G10" s="5"/>
      <c r="I10" s="27"/>
      <c r="J10" s="27"/>
      <c r="K10" s="14"/>
      <c r="L10" s="14"/>
      <c r="M10" s="14"/>
    </row>
    <row r="11" spans="1:17" x14ac:dyDescent="0.15">
      <c r="A11" s="14"/>
      <c r="B11" s="15"/>
      <c r="C11" s="31"/>
      <c r="E11" s="14"/>
      <c r="F11" s="14"/>
      <c r="G11" s="14"/>
      <c r="H11" s="14"/>
      <c r="I11" s="14"/>
      <c r="J11" s="14"/>
      <c r="K11" s="14"/>
      <c r="L11" s="14"/>
      <c r="M11" s="14"/>
    </row>
    <row r="12" spans="1:17" x14ac:dyDescent="0.15">
      <c r="A12" s="14"/>
      <c r="B12" s="32"/>
      <c r="C12" s="31"/>
      <c r="E12" s="14"/>
      <c r="F12" s="14"/>
      <c r="G12" s="14"/>
      <c r="H12" s="14"/>
      <c r="I12" s="14"/>
      <c r="J12" s="14"/>
      <c r="K12" s="14"/>
      <c r="L12" s="14"/>
      <c r="M12" s="14"/>
    </row>
    <row r="13" spans="1:17" s="35" customFormat="1" x14ac:dyDescent="0.15">
      <c r="A13" s="33"/>
      <c r="C13" s="34"/>
      <c r="E13" s="33"/>
      <c r="F13" s="33"/>
      <c r="G13" s="33"/>
      <c r="H13" s="33"/>
      <c r="I13" s="33"/>
      <c r="J13" s="33"/>
      <c r="K13" s="33"/>
      <c r="L13" s="33"/>
      <c r="M13" s="33"/>
    </row>
    <row r="14" spans="1:17" x14ac:dyDescent="0.15">
      <c r="A14" s="14" t="s">
        <v>10</v>
      </c>
      <c r="C14" s="16" t="s">
        <v>107</v>
      </c>
      <c r="D14" s="17" t="s">
        <v>108</v>
      </c>
      <c r="E14" s="14"/>
      <c r="F14" s="14"/>
      <c r="G14" s="14"/>
      <c r="H14" s="14"/>
      <c r="I14" s="14"/>
      <c r="J14" s="14"/>
      <c r="K14" s="14"/>
      <c r="L14" s="14"/>
      <c r="M14" s="14"/>
    </row>
    <row r="15" spans="1:17" x14ac:dyDescent="0.15">
      <c r="C15" s="16" t="s">
        <v>109</v>
      </c>
      <c r="D15" s="17" t="s">
        <v>110</v>
      </c>
    </row>
    <row r="16" spans="1:17" x14ac:dyDescent="0.15">
      <c r="C16" s="22" t="s">
        <v>111</v>
      </c>
      <c r="D16" s="23" t="s">
        <v>112</v>
      </c>
    </row>
    <row r="17" spans="3:4" x14ac:dyDescent="0.15">
      <c r="C17" s="25" t="s">
        <v>113</v>
      </c>
      <c r="D17" s="26" t="s">
        <v>114</v>
      </c>
    </row>
    <row r="18" spans="3:4" x14ac:dyDescent="0.15">
      <c r="C18" s="25"/>
      <c r="D18" s="26"/>
    </row>
    <row r="19" spans="3:4" x14ac:dyDescent="0.15">
      <c r="C19" s="25"/>
      <c r="D19" s="26"/>
    </row>
    <row r="20" spans="3:4" x14ac:dyDescent="0.15">
      <c r="C20" s="25" t="s">
        <v>115</v>
      </c>
      <c r="D20" s="26" t="s">
        <v>116</v>
      </c>
    </row>
    <row r="21" spans="3:4" x14ac:dyDescent="0.15">
      <c r="C21" s="25"/>
      <c r="D21" s="26"/>
    </row>
    <row r="22" spans="3:4" x14ac:dyDescent="0.15">
      <c r="C22" s="25"/>
      <c r="D22" s="26"/>
    </row>
  </sheetData>
  <mergeCells count="10">
    <mergeCell ref="C17:C19"/>
    <mergeCell ref="D17:D19"/>
    <mergeCell ref="C20:C22"/>
    <mergeCell ref="D20:D22"/>
    <mergeCell ref="B2:B11"/>
    <mergeCell ref="A5:A7"/>
    <mergeCell ref="C5:C7"/>
    <mergeCell ref="D5:D7"/>
    <mergeCell ref="C8:C10"/>
    <mergeCell ref="D8:D10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0_0对局设计</vt:lpstr>
      <vt:lpstr>0_0美术需求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yuuki</dc:creator>
  <cp:lastModifiedBy>yuuki</cp:lastModifiedBy>
  <dcterms:created xsi:type="dcterms:W3CDTF">2016-03-18T08:31:25Z</dcterms:created>
  <dcterms:modified xsi:type="dcterms:W3CDTF">2016-03-19T09:04:31Z</dcterms:modified>
</cp:coreProperties>
</file>