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42020" yWindow="580" windowWidth="31440" windowHeight="19580" tabRatio="500" activeTab="6"/>
  </bookViews>
  <sheets>
    <sheet name="对局" sheetId="1" r:id="rId1"/>
    <sheet name="副本" sheetId="2" r:id="rId2"/>
    <sheet name="宠物" sheetId="3" r:id="rId3"/>
    <sheet name="任务" sheetId="4" r:id="rId4"/>
    <sheet name="道具" sheetId="5" r:id="rId5"/>
    <sheet name="技能" sheetId="6" r:id="rId6"/>
    <sheet name="其他" sheetId="8" r:id="rId7"/>
    <sheet name="玩法" sheetId="9" r:id="rId8"/>
    <sheet name="工作表6" sheetId="7" r:id="rId9"/>
  </sheets>
  <definedNames>
    <definedName name="_xlnm._FilterDatabase" localSheetId="8" hidden="1">工作表6!$A$3:$AH$189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9" l="1"/>
  <c r="E59" i="2"/>
  <c r="E38" i="5"/>
  <c r="D42" i="8"/>
  <c r="D35" i="8"/>
  <c r="E7" i="1"/>
  <c r="K7" i="1"/>
  <c r="K31" i="1"/>
  <c r="K41" i="1"/>
  <c r="E64" i="1"/>
  <c r="K64" i="1"/>
  <c r="E92" i="1"/>
  <c r="K92" i="1"/>
  <c r="K112" i="1"/>
  <c r="E70" i="6"/>
  <c r="E14" i="6"/>
  <c r="K14" i="6"/>
  <c r="K83" i="6"/>
  <c r="E102" i="1"/>
  <c r="E97" i="1"/>
  <c r="E27" i="6"/>
  <c r="E12" i="5"/>
  <c r="K12" i="5"/>
  <c r="K19" i="5"/>
  <c r="K30" i="5"/>
  <c r="E8" i="4"/>
  <c r="K8" i="4"/>
  <c r="E20" i="4"/>
  <c r="K20" i="4"/>
  <c r="K28" i="4"/>
  <c r="I13" i="3"/>
  <c r="E13" i="3"/>
  <c r="K13" i="3"/>
  <c r="K20" i="3"/>
  <c r="E79" i="1"/>
  <c r="E72" i="1"/>
  <c r="E9" i="2"/>
  <c r="K9" i="2"/>
  <c r="E20" i="2"/>
  <c r="K20" i="2"/>
  <c r="K38" i="2"/>
  <c r="I181" i="7"/>
  <c r="I180" i="7"/>
  <c r="I179" i="7"/>
  <c r="I178" i="7"/>
  <c r="I177" i="7"/>
  <c r="I176" i="7"/>
  <c r="I175" i="7"/>
  <c r="I174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H153" i="7"/>
  <c r="I153" i="7"/>
  <c r="I152" i="7"/>
  <c r="I151" i="7"/>
  <c r="H150" i="7"/>
  <c r="I150" i="7"/>
  <c r="G148" i="7"/>
  <c r="G147" i="7"/>
  <c r="J141" i="7"/>
  <c r="Y141" i="7"/>
  <c r="Z141" i="7"/>
  <c r="G146" i="7"/>
  <c r="N141" i="7"/>
  <c r="I145" i="7"/>
  <c r="J145" i="7"/>
  <c r="K145" i="7"/>
  <c r="R141" i="7"/>
  <c r="G145" i="7"/>
  <c r="M141" i="7"/>
  <c r="P141" i="7"/>
  <c r="G144" i="7"/>
  <c r="G141" i="7"/>
  <c r="I141" i="7"/>
  <c r="K141" i="7"/>
  <c r="L141" i="7"/>
  <c r="V141" i="7"/>
  <c r="X141" i="7"/>
  <c r="G143" i="7"/>
  <c r="W141" i="7"/>
  <c r="I132" i="7"/>
  <c r="I131" i="7"/>
  <c r="I129" i="7"/>
  <c r="I128" i="7"/>
  <c r="I125" i="7"/>
  <c r="I123" i="7"/>
  <c r="I122" i="7"/>
  <c r="I121" i="7"/>
  <c r="I120" i="7"/>
  <c r="I113" i="7"/>
  <c r="X112" i="7"/>
  <c r="I112" i="7"/>
  <c r="X111" i="7"/>
  <c r="I111" i="7"/>
  <c r="X110" i="7"/>
  <c r="I110" i="7"/>
  <c r="X109" i="7"/>
  <c r="I109" i="7"/>
  <c r="X107" i="7"/>
  <c r="X106" i="7"/>
  <c r="X105" i="7"/>
  <c r="X104" i="7"/>
  <c r="X103" i="7"/>
  <c r="X102" i="7"/>
  <c r="X101" i="7"/>
  <c r="X100" i="7"/>
  <c r="X99" i="7"/>
  <c r="X98" i="7"/>
  <c r="X97" i="7"/>
  <c r="I88" i="7"/>
  <c r="X82" i="7"/>
  <c r="I82" i="7"/>
  <c r="X81" i="7"/>
  <c r="I81" i="7"/>
  <c r="X80" i="7"/>
  <c r="I80" i="7"/>
  <c r="X79" i="7"/>
  <c r="I79" i="7"/>
  <c r="X78" i="7"/>
  <c r="I78" i="7"/>
  <c r="X77" i="7"/>
  <c r="I77" i="7"/>
  <c r="X76" i="7"/>
  <c r="I76" i="7"/>
  <c r="X75" i="7"/>
  <c r="I75" i="7"/>
  <c r="X74" i="7"/>
  <c r="I74" i="7"/>
  <c r="X73" i="7"/>
  <c r="I73" i="7"/>
  <c r="X72" i="7"/>
  <c r="I72" i="7"/>
  <c r="X71" i="7"/>
  <c r="I71" i="7"/>
  <c r="X70" i="7"/>
  <c r="I70" i="7"/>
  <c r="X64" i="7"/>
  <c r="I64" i="7"/>
  <c r="X63" i="7"/>
  <c r="I63" i="7"/>
  <c r="X62" i="7"/>
  <c r="I62" i="7"/>
  <c r="I61" i="7"/>
  <c r="X59" i="7"/>
  <c r="I59" i="7"/>
  <c r="X58" i="7"/>
  <c r="I58" i="7"/>
  <c r="X57" i="7"/>
  <c r="X56" i="7"/>
  <c r="I56" i="7"/>
  <c r="X55" i="7"/>
  <c r="I55" i="7"/>
  <c r="X54" i="7"/>
  <c r="I54" i="7"/>
  <c r="X53" i="7"/>
  <c r="I53" i="7"/>
  <c r="X52" i="7"/>
  <c r="I52" i="7"/>
  <c r="X48" i="7"/>
  <c r="L48" i="7"/>
  <c r="I48" i="7"/>
  <c r="X47" i="7"/>
  <c r="I47" i="7"/>
  <c r="X46" i="7"/>
  <c r="I46" i="7"/>
  <c r="L44" i="7"/>
  <c r="I44" i="7"/>
  <c r="X43" i="7"/>
  <c r="L43" i="7"/>
  <c r="I43" i="7"/>
  <c r="X42" i="7"/>
  <c r="L42" i="7"/>
  <c r="I42" i="7"/>
  <c r="X41" i="7"/>
  <c r="L41" i="7"/>
  <c r="I41" i="7"/>
  <c r="X40" i="7"/>
  <c r="L40" i="7"/>
  <c r="I40" i="7"/>
  <c r="I38" i="7"/>
  <c r="X37" i="7"/>
  <c r="I37" i="7"/>
  <c r="X35" i="7"/>
  <c r="I35" i="7"/>
  <c r="L34" i="7"/>
  <c r="I34" i="7"/>
  <c r="L32" i="7"/>
  <c r="X31" i="7"/>
  <c r="L31" i="7"/>
  <c r="I31" i="7"/>
  <c r="X30" i="7"/>
  <c r="L30" i="7"/>
  <c r="I30" i="7"/>
  <c r="X29" i="7"/>
  <c r="L29" i="7"/>
  <c r="I29" i="7"/>
  <c r="I28" i="7"/>
  <c r="I23" i="7"/>
  <c r="L22" i="7"/>
  <c r="I22" i="7"/>
  <c r="I16" i="7"/>
  <c r="N8" i="7"/>
  <c r="I6" i="7"/>
  <c r="I5" i="7"/>
  <c r="I4" i="7"/>
  <c r="J12" i="5"/>
  <c r="E18" i="3"/>
  <c r="E37" i="2"/>
  <c r="E13" i="9"/>
</calcChain>
</file>

<file path=xl/comments1.xml><?xml version="1.0" encoding="utf-8"?>
<comments xmlns="http://schemas.openxmlformats.org/spreadsheetml/2006/main">
  <authors>
    <author>mtong</author>
  </authors>
  <commentLis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W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<sst xmlns="http://schemas.openxmlformats.org/spreadsheetml/2006/main" count="2503" uniqueCount="1357">
  <si>
    <t>客户端</t>
    <rPh sb="0" eb="1">
      <t>ke'hu'duan</t>
    </rPh>
    <phoneticPr fontId="41" type="noConversion"/>
  </si>
  <si>
    <t>对局修改</t>
    <rPh sb="0" eb="1">
      <t>dui'ju</t>
    </rPh>
    <rPh sb="2" eb="3">
      <t>xiu'gai</t>
    </rPh>
    <phoneticPr fontId="41" type="noConversion"/>
  </si>
  <si>
    <t>副本入口</t>
    <rPh sb="0" eb="1">
      <t>fu'b</t>
    </rPh>
    <rPh sb="2" eb="3">
      <t>ru'kou</t>
    </rPh>
    <phoneticPr fontId="41" type="noConversion"/>
  </si>
  <si>
    <t>副本战斗信息参数传递</t>
    <phoneticPr fontId="41" type="noConversion"/>
  </si>
  <si>
    <t>总计</t>
    <rPh sb="0" eb="1">
      <t>zong'ji</t>
    </rPh>
    <phoneticPr fontId="41" type="noConversion"/>
  </si>
  <si>
    <t>副本入口-阵容调整</t>
    <phoneticPr fontId="41" type="noConversion"/>
  </si>
  <si>
    <t>怪物属性弹出框</t>
    <phoneticPr fontId="41" type="noConversion"/>
  </si>
  <si>
    <t>阵容有效性弹出框</t>
    <phoneticPr fontId="41" type="noConversion"/>
  </si>
  <si>
    <t>师叔</t>
    <rPh sb="0" eb="1">
      <t>shi'shu</t>
    </rPh>
    <phoneticPr fontId="41" type="noConversion"/>
  </si>
  <si>
    <t>小珍</t>
    <rPh sb="0" eb="1">
      <t>xiao'zhen</t>
    </rPh>
    <phoneticPr fontId="41" type="noConversion"/>
  </si>
  <si>
    <t>副本信息</t>
    <rPh sb="0" eb="1">
      <t>fu'ben</t>
    </rPh>
    <rPh sb="2" eb="3">
      <t>xin'xi</t>
    </rPh>
    <phoneticPr fontId="41" type="noConversion"/>
  </si>
  <si>
    <t>副本列表（临时）</t>
    <rPh sb="0" eb="1">
      <t>fu'b</t>
    </rPh>
    <rPh sb="2" eb="3">
      <t>lie'b</t>
    </rPh>
    <rPh sb="5" eb="6">
      <t>lin'shi</t>
    </rPh>
    <phoneticPr fontId="41" type="noConversion"/>
  </si>
  <si>
    <t>优先级</t>
    <rPh sb="0" eb="1">
      <t>you'xian'ji</t>
    </rPh>
    <phoneticPr fontId="41" type="noConversion"/>
  </si>
  <si>
    <t>任务编号</t>
    <rPh sb="0" eb="1">
      <t>ren'wu</t>
    </rPh>
    <rPh sb="2" eb="3">
      <t>bian'hao</t>
    </rPh>
    <phoneticPr fontId="41" type="noConversion"/>
  </si>
  <si>
    <t>MG-624</t>
    <phoneticPr fontId="41" type="noConversion"/>
  </si>
  <si>
    <t>MG-625</t>
    <phoneticPr fontId="41" type="noConversion"/>
  </si>
  <si>
    <t>MG-652</t>
    <phoneticPr fontId="41" type="noConversion"/>
  </si>
  <si>
    <t>MG-653</t>
  </si>
  <si>
    <t>MG-566</t>
    <phoneticPr fontId="41" type="noConversion"/>
  </si>
  <si>
    <t>MG-567</t>
    <phoneticPr fontId="41" type="noConversion"/>
  </si>
  <si>
    <t>开始副本记录好友</t>
    <phoneticPr fontId="41" type="noConversion"/>
  </si>
  <si>
    <t>重置次数（接口、消费）</t>
    <phoneticPr fontId="41" type="noConversion"/>
  </si>
  <si>
    <t>MG-656</t>
    <phoneticPr fontId="41" type="noConversion"/>
  </si>
  <si>
    <t>MG-655</t>
    <phoneticPr fontId="41" type="noConversion"/>
  </si>
  <si>
    <t>MG-657</t>
    <phoneticPr fontId="41" type="noConversion"/>
  </si>
  <si>
    <t>扫荡次数（待定）</t>
    <phoneticPr fontId="41" type="noConversion"/>
  </si>
  <si>
    <t>MG-658</t>
  </si>
  <si>
    <t>MG-659</t>
  </si>
  <si>
    <t>副本入口相关 UI设计 大板设计细化</t>
    <phoneticPr fontId="41" type="noConversion"/>
  </si>
  <si>
    <t>通用大按钮</t>
    <phoneticPr fontId="41" type="noConversion"/>
  </si>
  <si>
    <t>装备图标 5个</t>
    <phoneticPr fontId="41" type="noConversion"/>
  </si>
  <si>
    <t>数字一套</t>
    <phoneticPr fontId="41" type="noConversion"/>
  </si>
  <si>
    <t>副本地图</t>
    <phoneticPr fontId="41" type="noConversion"/>
  </si>
  <si>
    <t>宠物界面相关样式设计</t>
    <phoneticPr fontId="41" type="noConversion"/>
  </si>
  <si>
    <t>怪物选择边框及宠物界面相关补漏</t>
    <phoneticPr fontId="41" type="noConversion"/>
  </si>
  <si>
    <t>字体一套 颜色大小调整</t>
    <phoneticPr fontId="41" type="noConversion"/>
  </si>
  <si>
    <t>通用小界面</t>
    <phoneticPr fontId="41" type="noConversion"/>
  </si>
  <si>
    <t>普通大小按钮</t>
    <phoneticPr fontId="41" type="noConversion"/>
  </si>
  <si>
    <t>头像 头像相关</t>
    <phoneticPr fontId="41" type="noConversion"/>
  </si>
  <si>
    <t>宠物界面</t>
    <rPh sb="0" eb="1">
      <t>chong'wu</t>
    </rPh>
    <rPh sb="2" eb="3">
      <t>jie'm</t>
    </rPh>
    <phoneticPr fontId="41" type="noConversion"/>
  </si>
  <si>
    <t>sf</t>
    <phoneticPr fontId="41" type="noConversion"/>
  </si>
  <si>
    <t>美术UI</t>
    <rPh sb="0" eb="1">
      <t>mei'shu</t>
    </rPh>
    <phoneticPr fontId="41" type="noConversion"/>
  </si>
  <si>
    <t>进阶页面</t>
    <phoneticPr fontId="41" type="noConversion"/>
  </si>
  <si>
    <t>帅帅</t>
    <rPh sb="0" eb="1">
      <t>shuai'shuai</t>
    </rPh>
    <phoneticPr fontId="41" type="noConversion"/>
  </si>
  <si>
    <t>客户端</t>
    <rPh sb="0" eb="1">
      <t>ke'hu'duan</t>
    </rPh>
    <phoneticPr fontId="44" type="noConversion"/>
  </si>
  <si>
    <t>动画模块增加切换弱点状态功能</t>
    <phoneticPr fontId="44" type="noConversion"/>
  </si>
  <si>
    <t>zz</t>
    <phoneticPr fontId="44" type="noConversion"/>
  </si>
  <si>
    <t>MG-632</t>
    <phoneticPr fontId="44" type="noConversion"/>
  </si>
  <si>
    <t>切进程（事件）条件收集</t>
    <phoneticPr fontId="44" type="noConversion"/>
  </si>
  <si>
    <t>zz</t>
    <phoneticPr fontId="44" type="noConversion"/>
  </si>
  <si>
    <t>MG-633</t>
    <phoneticPr fontId="44" type="noConversion"/>
  </si>
  <si>
    <t>对局配置表拆分</t>
    <phoneticPr fontId="44" type="noConversion"/>
  </si>
  <si>
    <t>MG-627</t>
    <phoneticPr fontId="44" type="noConversion"/>
  </si>
  <si>
    <t>对局掉落信息是否同步确认</t>
    <phoneticPr fontId="44" type="noConversion"/>
  </si>
  <si>
    <t>MG-634</t>
    <phoneticPr fontId="44" type="noConversion"/>
  </si>
  <si>
    <t>对局进度+技能search修改+清buff</t>
    <rPh sb="16" eb="17">
      <t>qing</t>
    </rPh>
    <phoneticPr fontId="44" type="noConversion"/>
  </si>
  <si>
    <t>MG-635</t>
    <phoneticPr fontId="44" type="noConversion"/>
  </si>
  <si>
    <t>副本对局间过渡</t>
    <rPh sb="0" eb="1">
      <t>fu'b</t>
    </rPh>
    <rPh sb="2" eb="3">
      <t>dui'ju</t>
    </rPh>
    <rPh sb="4" eb="5">
      <t>jian</t>
    </rPh>
    <rPh sb="5" eb="6">
      <t>guo'du</t>
    </rPh>
    <phoneticPr fontId="44" type="noConversion"/>
  </si>
  <si>
    <t>MG-626</t>
    <phoneticPr fontId="44" type="noConversion"/>
  </si>
  <si>
    <t>弱点状态切换功能</t>
    <phoneticPr fontId="44" type="noConversion"/>
  </si>
  <si>
    <t>师叔</t>
    <rPh sb="0" eb="1">
      <t>shi'shu</t>
    </rPh>
    <phoneticPr fontId="44" type="noConversion"/>
  </si>
  <si>
    <t>MG-636</t>
    <phoneticPr fontId="44" type="noConversion"/>
  </si>
  <si>
    <t>弱点检测方式修改</t>
    <phoneticPr fontId="44" type="noConversion"/>
  </si>
  <si>
    <t>MG-637</t>
    <phoneticPr fontId="44" type="noConversion"/>
  </si>
  <si>
    <t>弱点表现修改</t>
    <phoneticPr fontId="44" type="noConversion"/>
  </si>
  <si>
    <t>MG-638</t>
    <phoneticPr fontId="44" type="noConversion"/>
  </si>
  <si>
    <t>弱点相关属性修改为状态相关</t>
    <phoneticPr fontId="44" type="noConversion"/>
  </si>
  <si>
    <t>MG-639</t>
    <phoneticPr fontId="44" type="noConversion"/>
  </si>
  <si>
    <t>弱点碰撞测试</t>
    <phoneticPr fontId="44" type="noConversion"/>
  </si>
  <si>
    <t>MG-640</t>
    <phoneticPr fontId="44" type="noConversion"/>
  </si>
  <si>
    <t>召唤小怪</t>
    <rPh sb="0" eb="1">
      <t>zhao'huan</t>
    </rPh>
    <rPh sb="2" eb="3">
      <t>xiao'guai</t>
    </rPh>
    <phoneticPr fontId="44" type="noConversion"/>
  </si>
  <si>
    <t>zz</t>
    <phoneticPr fontId="44" type="noConversion"/>
  </si>
  <si>
    <t>MG-641</t>
    <phoneticPr fontId="44" type="noConversion"/>
  </si>
  <si>
    <t>对局切换遮挡效果</t>
    <phoneticPr fontId="44" type="noConversion"/>
  </si>
  <si>
    <t>MG-642</t>
    <phoneticPr fontId="44" type="noConversion"/>
  </si>
  <si>
    <t>双方怪物跑入场表现</t>
    <phoneticPr fontId="44" type="noConversion"/>
  </si>
  <si>
    <t>MG-643</t>
    <phoneticPr fontId="44" type="noConversion"/>
  </si>
  <si>
    <t>产生掉落物品的组件（随机的掉落曲线，掉落间隔）</t>
    <phoneticPr fontId="44" type="noConversion"/>
  </si>
  <si>
    <t>zz</t>
    <phoneticPr fontId="44" type="noConversion"/>
  </si>
  <si>
    <t>MG-644</t>
    <phoneticPr fontId="44" type="noConversion"/>
  </si>
  <si>
    <t>掉落物品组件（可点击，消失功能，消失特效）</t>
    <phoneticPr fontId="44" type="noConversion"/>
  </si>
  <si>
    <t>MG-645</t>
    <phoneticPr fontId="44" type="noConversion"/>
  </si>
  <si>
    <t>掉落宠物的3d展示</t>
    <phoneticPr fontId="44" type="noConversion"/>
  </si>
  <si>
    <t>MG-646</t>
    <phoneticPr fontId="44" type="noConversion"/>
  </si>
  <si>
    <t>照妖镜-材质的shader</t>
    <rPh sb="0" eb="1">
      <t>zhao'yao'jing</t>
    </rPh>
    <rPh sb="4" eb="5">
      <t>cai'zhi</t>
    </rPh>
    <phoneticPr fontId="44" type="noConversion"/>
  </si>
  <si>
    <t>MG-647</t>
    <phoneticPr fontId="44" type="noConversion"/>
  </si>
  <si>
    <t>单位:d</t>
    <rPh sb="0" eb="1">
      <t>dan'wei</t>
    </rPh>
    <phoneticPr fontId="44" type="noConversion"/>
  </si>
  <si>
    <t>MG-654</t>
    <phoneticPr fontId="41" type="noConversion"/>
  </si>
  <si>
    <t>服务器</t>
    <rPh sb="0" eb="1">
      <t>fu'w'q</t>
    </rPh>
    <phoneticPr fontId="44" type="noConversion"/>
  </si>
  <si>
    <t>副本开启条件</t>
    <phoneticPr fontId="41" type="noConversion"/>
  </si>
  <si>
    <t>副本开始数据结构配置表</t>
    <phoneticPr fontId="41" type="noConversion"/>
  </si>
  <si>
    <t>小珍</t>
    <rPh sb="0" eb="1">
      <t>xiao'zhen</t>
    </rPh>
    <phoneticPr fontId="44" type="noConversion"/>
  </si>
  <si>
    <t>MG-592</t>
    <phoneticPr fontId="41" type="noConversion"/>
  </si>
  <si>
    <t>扫荡（接口、额外奖励配置、奖励计算）</t>
    <phoneticPr fontId="41" type="noConversion"/>
  </si>
  <si>
    <t>好友助战（待定）</t>
    <phoneticPr fontId="41" type="noConversion"/>
  </si>
  <si>
    <t>体力购买（待定）</t>
    <phoneticPr fontId="41" type="noConversion"/>
  </si>
  <si>
    <t>UI粗细边框细化</t>
    <phoneticPr fontId="41" type="noConversion"/>
  </si>
  <si>
    <t>sf</t>
    <phoneticPr fontId="44" type="noConversion"/>
  </si>
  <si>
    <t>大小标题栏和抬头切页</t>
    <phoneticPr fontId="41" type="noConversion"/>
  </si>
  <si>
    <t>技能icon包括边框 5个</t>
    <phoneticPr fontId="41" type="noConversion"/>
  </si>
  <si>
    <t>进度条两种</t>
    <phoneticPr fontId="41" type="noConversion"/>
  </si>
  <si>
    <t>副本入口相关补漏（vs加号特效等）</t>
    <phoneticPr fontId="41" type="noConversion"/>
  </si>
  <si>
    <t>宠物界面-宠物包裹界面</t>
    <phoneticPr fontId="41" type="noConversion"/>
  </si>
  <si>
    <t>帅帅</t>
    <rPh sb="0" eb="1">
      <t>shuai'shuai</t>
    </rPh>
    <phoneticPr fontId="44" type="noConversion"/>
  </si>
  <si>
    <t>宠物界面-玩家宠物背包分页签</t>
    <phoneticPr fontId="41" type="noConversion"/>
  </si>
  <si>
    <t xml:space="preserve">技能页面 </t>
    <phoneticPr fontId="41" type="noConversion"/>
  </si>
  <si>
    <t>进阶材料宠物选择页面</t>
    <phoneticPr fontId="41" type="noConversion"/>
  </si>
  <si>
    <t xml:space="preserve">宠物进阶材料需求配置表 </t>
    <phoneticPr fontId="41" type="noConversion"/>
  </si>
  <si>
    <t>sf</t>
    <phoneticPr fontId="44" type="noConversion"/>
  </si>
  <si>
    <t>人员</t>
    <rPh sb="0" eb="1">
      <t>ren'yuan</t>
    </rPh>
    <phoneticPr fontId="41" type="noConversion"/>
  </si>
  <si>
    <t>MG-629</t>
    <phoneticPr fontId="44" type="noConversion"/>
  </si>
  <si>
    <t>MG-630</t>
  </si>
  <si>
    <t>宠物详情页面基本布局</t>
    <phoneticPr fontId="41" type="noConversion"/>
  </si>
  <si>
    <t>3D模型与动画</t>
    <phoneticPr fontId="41" type="noConversion"/>
  </si>
  <si>
    <t>详情页面翻页动画</t>
    <phoneticPr fontId="41" type="noConversion"/>
  </si>
  <si>
    <t>MG-663</t>
    <phoneticPr fontId="41" type="noConversion"/>
  </si>
  <si>
    <t>MG-662</t>
    <phoneticPr fontId="41" type="noConversion"/>
  </si>
  <si>
    <t>MG-661</t>
    <phoneticPr fontId="41" type="noConversion"/>
  </si>
  <si>
    <t>MG-660</t>
    <phoneticPr fontId="41" type="noConversion"/>
  </si>
  <si>
    <t>MG-664</t>
  </si>
  <si>
    <t>MG-665</t>
  </si>
  <si>
    <t>MG-666</t>
  </si>
  <si>
    <t>任务系统</t>
    <rPh sb="0" eb="1">
      <t>ren'wu</t>
    </rPh>
    <rPh sb="2" eb="3">
      <t>xi'tong</t>
    </rPh>
    <phoneticPr fontId="41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</si>
  <si>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41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</si>
  <si>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41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</si>
  <si>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41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</si>
  <si>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41" type="noConversion"/>
  </si>
  <si>
    <t>小龙</t>
    <rPh sb="0" eb="1">
      <t>xiao'long</t>
    </rPh>
    <phoneticPr fontId="41" type="noConversion"/>
  </si>
  <si>
    <t>策划</t>
    <rPh sb="0" eb="1">
      <t>ce'hua</t>
    </rPh>
    <phoneticPr fontId="44" type="noConversion"/>
  </si>
  <si>
    <t>对应工时</t>
    <phoneticPr fontId="44" type="noConversion"/>
  </si>
  <si>
    <t>MG-648</t>
    <phoneticPr fontId="44" type="noConversion"/>
  </si>
  <si>
    <t>1、5、6、7、8、9、10</t>
    <phoneticPr fontId="44" type="noConversion"/>
  </si>
  <si>
    <t>MG-649</t>
    <phoneticPr fontId="44" type="noConversion"/>
  </si>
  <si>
    <t>MG-650</t>
    <phoneticPr fontId="44" type="noConversion"/>
  </si>
  <si>
    <t>MG-651</t>
    <phoneticPr fontId="44" type="noConversion"/>
  </si>
  <si>
    <t>MG-651</t>
    <phoneticPr fontId="44" type="noConversion"/>
  </si>
  <si>
    <t>2、3</t>
    <phoneticPr fontId="44" type="noConversion"/>
  </si>
  <si>
    <t>策划验收+配置任务，对应程序任务编号</t>
    <rPh sb="16" eb="17">
      <t>bian'hao</t>
    </rPh>
    <phoneticPr fontId="44" type="noConversion"/>
  </si>
  <si>
    <t>大招</t>
    <rPh sb="0" eb="1">
      <t>da'zhao</t>
    </rPh>
    <phoneticPr fontId="41" type="noConversion"/>
  </si>
  <si>
    <t>client</t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</si>
  <si>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</si>
  <si>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</si>
  <si>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</si>
  <si>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</si>
  <si>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</si>
  <si>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</si>
  <si>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</si>
  <si>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</si>
  <si>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</si>
  <si>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</si>
  <si>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npc释放大招逻辑</t>
    <phoneticPr fontId="41" type="noConversion"/>
  </si>
  <si>
    <t>原计划是6个表现，目前是2个大招表现</t>
  </si>
  <si>
    <t>道具</t>
    <rPh sb="0" eb="1">
      <t>dao'ju</t>
    </rPh>
    <phoneticPr fontId="41" type="noConversion"/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</si>
  <si>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</si>
  <si>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</si>
  <si>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</si>
  <si>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</si>
  <si>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</si>
  <si>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41" type="noConversion"/>
  </si>
  <si>
    <t>装备比较功能</t>
  </si>
  <si>
    <t>道具链接到相关界面功能</t>
    <phoneticPr fontId="49" type="noConversion"/>
  </si>
  <si>
    <t>道具操作界面按钮功能</t>
  </si>
  <si>
    <t>置灰内容不做后统计时间</t>
    <phoneticPr fontId="41" type="noConversion"/>
  </si>
  <si>
    <t>server</t>
  </si>
  <si>
    <t>已完成</t>
    <rPh sb="0" eb="1">
      <t>yi'wan'cheng</t>
    </rPh>
    <phoneticPr fontId="41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</si>
  <si>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</si>
  <si>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</si>
  <si>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</si>
  <si>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41" type="noConversion"/>
  </si>
  <si>
    <t>MG-675</t>
    <phoneticPr fontId="41" type="noConversion"/>
  </si>
  <si>
    <t>美术</t>
  </si>
  <si>
    <t>遮挡屏幕的云朵</t>
  </si>
  <si>
    <t>对局掉落表现</t>
  </si>
  <si>
    <t>并到场景需求里</t>
  </si>
  <si>
    <t>对局掉落表现的特效</t>
  </si>
  <si>
    <t>抓到的怪物展示</t>
  </si>
  <si>
    <t>副本进度提示</t>
  </si>
  <si>
    <t>2015年06月12日</t>
    <phoneticPr fontId="41" type="noConversion"/>
  </si>
  <si>
    <t>2015年06月1日</t>
    <phoneticPr fontId="41" type="noConversion"/>
  </si>
  <si>
    <t>序号</t>
    <phoneticPr fontId="52" type="noConversion"/>
  </si>
  <si>
    <t>分类</t>
    <phoneticPr fontId="52" type="noConversion"/>
  </si>
  <si>
    <t>模块</t>
    <phoneticPr fontId="49" type="noConversion"/>
  </si>
  <si>
    <t>任务名称</t>
    <phoneticPr fontId="52" type="noConversion"/>
  </si>
  <si>
    <t>优先级</t>
    <phoneticPr fontId="52" type="noConversion"/>
  </si>
  <si>
    <t>状态</t>
    <phoneticPr fontId="52" type="noConversion"/>
  </si>
  <si>
    <t>文档</t>
    <phoneticPr fontId="49" type="noConversion"/>
  </si>
  <si>
    <t>策划分工</t>
    <phoneticPr fontId="52" type="noConversion"/>
  </si>
  <si>
    <t>文档反馈</t>
    <phoneticPr fontId="52" type="noConversion"/>
  </si>
  <si>
    <t>文档分析</t>
    <phoneticPr fontId="52" type="noConversion"/>
  </si>
  <si>
    <t>数值</t>
    <phoneticPr fontId="52" type="noConversion"/>
  </si>
  <si>
    <t>数值反馈</t>
    <phoneticPr fontId="52" type="noConversion"/>
  </si>
  <si>
    <t>客户端开发</t>
    <phoneticPr fontId="49" type="noConversion"/>
  </si>
  <si>
    <t>客户端缩减后</t>
    <phoneticPr fontId="52" type="noConversion"/>
  </si>
  <si>
    <t>客户端分工</t>
    <phoneticPr fontId="52" type="noConversion"/>
  </si>
  <si>
    <t>服务器开发</t>
    <phoneticPr fontId="52" type="noConversion"/>
  </si>
  <si>
    <t>服务器缩减后</t>
    <phoneticPr fontId="52" type="noConversion"/>
  </si>
  <si>
    <t>服务器分工</t>
    <phoneticPr fontId="52" type="noConversion"/>
  </si>
  <si>
    <t>开发备注</t>
    <phoneticPr fontId="52" type="noConversion"/>
  </si>
  <si>
    <t>配置</t>
    <phoneticPr fontId="49" type="noConversion"/>
  </si>
  <si>
    <t>策划配置缩减后</t>
    <phoneticPr fontId="52" type="noConversion"/>
  </si>
  <si>
    <t>配置bug修复</t>
    <phoneticPr fontId="52" type="noConversion"/>
  </si>
  <si>
    <t>用例</t>
    <phoneticPr fontId="52" type="noConversion"/>
  </si>
  <si>
    <t>测试</t>
    <phoneticPr fontId="52" type="noConversion"/>
  </si>
  <si>
    <t>测试分工</t>
    <phoneticPr fontId="52" type="noConversion"/>
  </si>
  <si>
    <t>QA备注</t>
    <phoneticPr fontId="52" type="noConversion"/>
  </si>
  <si>
    <t>UI</t>
    <phoneticPr fontId="49" type="noConversion"/>
  </si>
  <si>
    <t>模型</t>
    <phoneticPr fontId="49" type="noConversion"/>
  </si>
  <si>
    <t>特效</t>
    <phoneticPr fontId="49" type="noConversion"/>
  </si>
  <si>
    <t>音乐音效</t>
    <phoneticPr fontId="49" type="noConversion"/>
  </si>
  <si>
    <t>状态</t>
    <phoneticPr fontId="52" type="noConversion"/>
  </si>
  <si>
    <t>里程碑完成度</t>
    <phoneticPr fontId="52" type="noConversion"/>
  </si>
  <si>
    <t>功能项</t>
    <phoneticPr fontId="41" type="noConversion"/>
  </si>
  <si>
    <t>宠物</t>
    <phoneticPr fontId="49" type="noConversion"/>
  </si>
  <si>
    <t>宠物基础架构</t>
    <phoneticPr fontId="41" type="noConversion"/>
  </si>
  <si>
    <t>小星</t>
  </si>
  <si>
    <t>zz</t>
    <phoneticPr fontId="52" type="noConversion"/>
  </si>
  <si>
    <t>小珍</t>
    <phoneticPr fontId="52" type="noConversion"/>
  </si>
  <si>
    <t>ts</t>
    <phoneticPr fontId="52" type="noConversion"/>
  </si>
  <si>
    <t>认为只是宠物相关的基础内容，不包含各种宠物相关的功能</t>
    <phoneticPr fontId="52" type="noConversion"/>
  </si>
  <si>
    <t>功能项</t>
    <phoneticPr fontId="41" type="noConversion"/>
  </si>
  <si>
    <t>角色</t>
    <phoneticPr fontId="49" type="noConversion"/>
  </si>
  <si>
    <t>主角属性，账号基础数据</t>
    <phoneticPr fontId="49" type="noConversion"/>
  </si>
  <si>
    <t>文生</t>
    <phoneticPr fontId="52" type="noConversion"/>
  </si>
  <si>
    <t>帅帅</t>
    <phoneticPr fontId="52" type="noConversion"/>
  </si>
  <si>
    <t>ts</t>
    <phoneticPr fontId="52" type="noConversion"/>
  </si>
  <si>
    <t>功能项</t>
    <phoneticPr fontId="41" type="noConversion"/>
  </si>
  <si>
    <t>对局</t>
    <phoneticPr fontId="49" type="noConversion"/>
  </si>
  <si>
    <t>核心战斗-伤害公式计算</t>
    <phoneticPr fontId="49" type="noConversion"/>
  </si>
  <si>
    <t>zz</t>
    <phoneticPr fontId="52" type="noConversion"/>
  </si>
  <si>
    <t>ts</t>
    <phoneticPr fontId="52" type="noConversion"/>
  </si>
  <si>
    <t>包含补充开发内容和添加log</t>
    <phoneticPr fontId="52" type="noConversion"/>
  </si>
  <si>
    <t>核心战斗流程（进程，战斗）</t>
    <phoneticPr fontId="41" type="noConversion"/>
  </si>
  <si>
    <t>√</t>
    <phoneticPr fontId="52" type="noConversion"/>
  </si>
  <si>
    <t>√</t>
    <phoneticPr fontId="52" type="noConversion"/>
  </si>
  <si>
    <t>文生</t>
    <phoneticPr fontId="52" type="noConversion"/>
  </si>
  <si>
    <t>雷神</t>
    <phoneticPr fontId="52" type="noConversion"/>
  </si>
  <si>
    <t>核心战斗-AI</t>
    <phoneticPr fontId="52" type="noConversion"/>
  </si>
  <si>
    <t>功能项</t>
    <phoneticPr fontId="41" type="noConversion"/>
  </si>
  <si>
    <t>对局</t>
    <phoneticPr fontId="49" type="noConversion"/>
  </si>
  <si>
    <t>核心战斗-UI</t>
    <phoneticPr fontId="49" type="noConversion"/>
  </si>
  <si>
    <t>文生</t>
    <phoneticPr fontId="52" type="noConversion"/>
  </si>
  <si>
    <t>不包括ui动画效果(后面的ui都不包括ui特效)</t>
    <phoneticPr fontId="52" type="noConversion"/>
  </si>
  <si>
    <t>雷神</t>
    <phoneticPr fontId="52" type="noConversion"/>
  </si>
  <si>
    <t>核心战斗-换宠</t>
    <phoneticPr fontId="49" type="noConversion"/>
  </si>
  <si>
    <t>雪姬</t>
  </si>
  <si>
    <t>核心战斗-照妖镜</t>
    <phoneticPr fontId="49" type="noConversion"/>
  </si>
  <si>
    <t>核心战斗-道具使用</t>
    <phoneticPr fontId="49" type="noConversion"/>
  </si>
  <si>
    <t>雪姬</t>
    <phoneticPr fontId="52" type="noConversion"/>
  </si>
  <si>
    <t>目前看来被抓宠封妖完全包括了</t>
    <phoneticPr fontId="52" type="noConversion"/>
  </si>
  <si>
    <t>雷神</t>
    <phoneticPr fontId="52" type="noConversion"/>
  </si>
  <si>
    <t>只包含抓宠的道具使用</t>
    <phoneticPr fontId="52" type="noConversion"/>
  </si>
  <si>
    <t>功能项</t>
    <phoneticPr fontId="49" type="noConversion"/>
  </si>
  <si>
    <t>抓宠、封妖</t>
    <phoneticPr fontId="49" type="noConversion"/>
  </si>
  <si>
    <t>服务器时间算在结算了</t>
    <phoneticPr fontId="52" type="noConversion"/>
  </si>
  <si>
    <t>对局，技能动画表现</t>
    <phoneticPr fontId="49" type="noConversion"/>
  </si>
  <si>
    <t>用例和测试放到每个本和怪身上具体测试</t>
    <phoneticPr fontId="52" type="noConversion"/>
  </si>
  <si>
    <t>技能</t>
    <phoneticPr fontId="49" type="noConversion"/>
  </si>
  <si>
    <t>技能系统（服务器计算？对局内操作？）</t>
    <phoneticPr fontId="49" type="noConversion"/>
  </si>
  <si>
    <t>√</t>
    <phoneticPr fontId="52" type="noConversion"/>
  </si>
  <si>
    <t>按照xw说的非常简单的技能逻辑</t>
    <phoneticPr fontId="52" type="noConversion"/>
  </si>
  <si>
    <t>技能-大招操作*6</t>
    <phoneticPr fontId="49" type="noConversion"/>
  </si>
  <si>
    <t>文档分析和用例只考虑了文档修改部分</t>
    <phoneticPr fontId="52" type="noConversion"/>
  </si>
  <si>
    <t>功能项</t>
    <phoneticPr fontId="52" type="noConversion"/>
  </si>
  <si>
    <t>副本</t>
    <phoneticPr fontId="49" type="noConversion"/>
  </si>
  <si>
    <t>副本基础逻辑</t>
    <phoneticPr fontId="49" type="noConversion"/>
  </si>
  <si>
    <t>小珍</t>
    <phoneticPr fontId="52" type="noConversion"/>
  </si>
  <si>
    <t>非同步pve</t>
    <phoneticPr fontId="52" type="noConversion"/>
  </si>
  <si>
    <t>ts</t>
    <phoneticPr fontId="52" type="noConversion"/>
  </si>
  <si>
    <t>副本</t>
    <phoneticPr fontId="52" type="noConversion"/>
  </si>
  <si>
    <t>副本-照妖镜</t>
    <phoneticPr fontId="52" type="noConversion"/>
  </si>
  <si>
    <t>副本结算功能</t>
    <phoneticPr fontId="49" type="noConversion"/>
  </si>
  <si>
    <t>对局掉落表现</t>
    <phoneticPr fontId="52" type="noConversion"/>
  </si>
  <si>
    <t>副本选择</t>
    <phoneticPr fontId="52" type="noConversion"/>
  </si>
  <si>
    <t>√</t>
  </si>
  <si>
    <t>胖子</t>
  </si>
  <si>
    <t>副本星级评价</t>
    <phoneticPr fontId="49" type="noConversion"/>
  </si>
  <si>
    <t>副本托管</t>
    <phoneticPr fontId="49" type="noConversion"/>
  </si>
  <si>
    <t>ts，雷神</t>
    <phoneticPr fontId="52" type="noConversion"/>
  </si>
  <si>
    <t>功能项</t>
    <phoneticPr fontId="52" type="noConversion"/>
  </si>
  <si>
    <t>任务</t>
    <phoneticPr fontId="49" type="noConversion"/>
  </si>
  <si>
    <t>任务系统功能</t>
    <phoneticPr fontId="49" type="noConversion"/>
  </si>
  <si>
    <t>√</t>
    <phoneticPr fontId="52" type="noConversion"/>
  </si>
  <si>
    <t>胖子</t>
    <phoneticPr fontId="52" type="noConversion"/>
  </si>
  <si>
    <t>村落</t>
    <phoneticPr fontId="52" type="noConversion"/>
  </si>
  <si>
    <t>村落功能（UI表现）</t>
    <phoneticPr fontId="52" type="noConversion"/>
  </si>
  <si>
    <t>胖子</t>
    <phoneticPr fontId="52" type="noConversion"/>
  </si>
  <si>
    <t>帅帅</t>
    <phoneticPr fontId="52" type="noConversion"/>
  </si>
  <si>
    <t>不确定服务器什么功能</t>
    <phoneticPr fontId="52" type="noConversion"/>
  </si>
  <si>
    <t>ts</t>
    <phoneticPr fontId="52" type="noConversion"/>
  </si>
  <si>
    <t>宠物阵型</t>
    <phoneticPr fontId="49" type="noConversion"/>
  </si>
  <si>
    <t>宠物</t>
    <phoneticPr fontId="49" type="noConversion"/>
  </si>
  <si>
    <t>宠物界面（包括上阵宠物选择）</t>
    <phoneticPr fontId="49" type="noConversion"/>
  </si>
  <si>
    <t>宠物图鉴</t>
    <phoneticPr fontId="49" type="noConversion"/>
  </si>
  <si>
    <t>宠物升星</t>
    <phoneticPr fontId="49" type="noConversion"/>
  </si>
  <si>
    <t>宠物进化</t>
    <phoneticPr fontId="49" type="noConversion"/>
  </si>
  <si>
    <t>宠物技能升级</t>
    <phoneticPr fontId="49" type="noConversion"/>
  </si>
  <si>
    <t>0..25</t>
    <phoneticPr fontId="52" type="noConversion"/>
  </si>
  <si>
    <t>宠物合成（炼妖）</t>
    <phoneticPr fontId="49" type="noConversion"/>
  </si>
  <si>
    <t>宠物繁殖（交互）</t>
    <phoneticPr fontId="49" type="noConversion"/>
  </si>
  <si>
    <t>角色</t>
    <phoneticPr fontId="49" type="noConversion"/>
  </si>
  <si>
    <t>疲劳值</t>
    <phoneticPr fontId="49" type="noConversion"/>
  </si>
  <si>
    <t>帅帅</t>
    <phoneticPr fontId="52" type="noConversion"/>
  </si>
  <si>
    <t>角色界面</t>
    <phoneticPr fontId="49" type="noConversion"/>
  </si>
  <si>
    <t>角色、宠物是否有额外服务器功能？</t>
    <phoneticPr fontId="52" type="noConversion"/>
  </si>
  <si>
    <t>角色</t>
    <phoneticPr fontId="52" type="noConversion"/>
  </si>
  <si>
    <t>称号系统--vip，竞技场</t>
    <phoneticPr fontId="52" type="noConversion"/>
  </si>
  <si>
    <t>道具</t>
    <phoneticPr fontId="52" type="noConversion"/>
  </si>
  <si>
    <t>背包</t>
    <phoneticPr fontId="52" type="noConversion"/>
  </si>
  <si>
    <t>小星</t>
    <phoneticPr fontId="52" type="noConversion"/>
  </si>
  <si>
    <t>道具系统-基础框架，包括装备，包括货币</t>
    <phoneticPr fontId="52" type="noConversion"/>
  </si>
  <si>
    <t>道具-宝箱，钥匙，体力，双倍</t>
    <phoneticPr fontId="52" type="noConversion"/>
  </si>
  <si>
    <t>玩家装备套装系统</t>
    <phoneticPr fontId="52" type="noConversion"/>
  </si>
  <si>
    <t>是否和装备功能重合？</t>
    <phoneticPr fontId="52" type="noConversion"/>
  </si>
  <si>
    <t>不包含套装配置测试</t>
    <phoneticPr fontId="52" type="noConversion"/>
  </si>
  <si>
    <t>宠物装备</t>
    <phoneticPr fontId="52" type="noConversion"/>
  </si>
  <si>
    <t>不包含装备内容配置测试</t>
    <phoneticPr fontId="52" type="noConversion"/>
  </si>
  <si>
    <t>宠物装备强化</t>
    <phoneticPr fontId="52" type="noConversion"/>
  </si>
  <si>
    <t>宠物装备进阶</t>
    <phoneticPr fontId="52" type="noConversion"/>
  </si>
  <si>
    <t>宠物装备宝石</t>
    <phoneticPr fontId="52" type="noConversion"/>
  </si>
  <si>
    <t>道具</t>
    <phoneticPr fontId="49" type="noConversion"/>
  </si>
  <si>
    <t>宠物装备洗炼</t>
    <phoneticPr fontId="49" type="noConversion"/>
  </si>
  <si>
    <t>商城</t>
    <phoneticPr fontId="52" type="noConversion"/>
  </si>
  <si>
    <t>不包括支付、渠道等</t>
    <phoneticPr fontId="52" type="noConversion"/>
  </si>
  <si>
    <t>NPC商店</t>
    <phoneticPr fontId="52" type="noConversion"/>
  </si>
  <si>
    <t>VIP</t>
    <phoneticPr fontId="52" type="noConversion"/>
  </si>
  <si>
    <t>充值返利</t>
    <phoneticPr fontId="52" type="noConversion"/>
  </si>
  <si>
    <t>月卡</t>
    <phoneticPr fontId="52" type="noConversion"/>
  </si>
  <si>
    <t>拍卖行</t>
    <phoneticPr fontId="49" type="noConversion"/>
  </si>
  <si>
    <t>社交</t>
    <phoneticPr fontId="49" type="noConversion"/>
  </si>
  <si>
    <t>IM</t>
    <phoneticPr fontId="49" type="noConversion"/>
  </si>
  <si>
    <t>邮箱-主要用于系统发信</t>
    <phoneticPr fontId="49" type="noConversion"/>
  </si>
  <si>
    <t>好友</t>
    <phoneticPr fontId="49" type="noConversion"/>
  </si>
  <si>
    <t>公会-基础管理，任务（放在任务界面），商店</t>
    <phoneticPr fontId="49" type="noConversion"/>
  </si>
  <si>
    <t>排行榜</t>
    <phoneticPr fontId="49" type="noConversion"/>
  </si>
  <si>
    <t>主流程</t>
    <phoneticPr fontId="49" type="noConversion"/>
  </si>
  <si>
    <t>创建角色</t>
    <phoneticPr fontId="41" type="noConversion"/>
  </si>
  <si>
    <t>文生</t>
    <phoneticPr fontId="52" type="noConversion"/>
  </si>
  <si>
    <t>帅帅</t>
    <phoneticPr fontId="52" type="noConversion"/>
  </si>
  <si>
    <t>ts</t>
    <phoneticPr fontId="52" type="noConversion"/>
  </si>
  <si>
    <t>功能项</t>
    <phoneticPr fontId="52" type="noConversion"/>
  </si>
  <si>
    <t>主流程</t>
    <phoneticPr fontId="49" type="noConversion"/>
  </si>
  <si>
    <t>主界面</t>
    <phoneticPr fontId="49" type="noConversion"/>
  </si>
  <si>
    <t>账号，登录，注册，切换账号</t>
    <phoneticPr fontId="49" type="noConversion"/>
  </si>
  <si>
    <t>我们内部测试帐号，不包括各个渠道</t>
    <phoneticPr fontId="52" type="noConversion"/>
  </si>
  <si>
    <t>主流程</t>
    <phoneticPr fontId="52" type="noConversion"/>
  </si>
  <si>
    <t>断线处理</t>
    <phoneticPr fontId="52" type="noConversion"/>
  </si>
  <si>
    <t>服务器选择，服务器分流，公告</t>
    <phoneticPr fontId="49" type="noConversion"/>
  </si>
  <si>
    <t>xw</t>
  </si>
  <si>
    <t>系统设置</t>
    <phoneticPr fontId="49" type="noConversion"/>
  </si>
  <si>
    <t>指引界面-活动</t>
    <phoneticPr fontId="49" type="noConversion"/>
  </si>
  <si>
    <t>新手引导</t>
    <phoneticPr fontId="49" type="noConversion"/>
  </si>
  <si>
    <t>版本检测，更新功能</t>
    <phoneticPr fontId="49" type="noConversion"/>
  </si>
  <si>
    <t>loading界面</t>
    <phoneticPr fontId="49" type="noConversion"/>
  </si>
  <si>
    <t>消息推送功能（百度推送？）</t>
    <phoneticPr fontId="49" type="noConversion"/>
  </si>
  <si>
    <t>通知--家园、大冒险、邮箱</t>
    <phoneticPr fontId="49" type="noConversion"/>
  </si>
  <si>
    <t>其他</t>
    <phoneticPr fontId="49" type="noConversion"/>
  </si>
  <si>
    <t>敏感词、屏蔽词</t>
    <phoneticPr fontId="49" type="noConversion"/>
  </si>
  <si>
    <t>活动</t>
    <phoneticPr fontId="52" type="noConversion"/>
  </si>
  <si>
    <t>活动</t>
    <phoneticPr fontId="49" type="noConversion"/>
  </si>
  <si>
    <t>抽卡</t>
    <phoneticPr fontId="49" type="noConversion"/>
  </si>
  <si>
    <t>文生</t>
    <phoneticPr fontId="52" type="noConversion"/>
  </si>
  <si>
    <t>帅帅</t>
    <phoneticPr fontId="52" type="noConversion"/>
  </si>
  <si>
    <t>签到</t>
    <phoneticPr fontId="49" type="noConversion"/>
  </si>
  <si>
    <t>活动功能框架</t>
    <phoneticPr fontId="52" type="noConversion"/>
  </si>
  <si>
    <t>答题</t>
    <phoneticPr fontId="49" type="noConversion"/>
  </si>
  <si>
    <t>通天塔</t>
    <phoneticPr fontId="49" type="noConversion"/>
  </si>
  <si>
    <t>竞技场</t>
    <phoneticPr fontId="49" type="noConversion"/>
  </si>
  <si>
    <t>BossRush</t>
    <phoneticPr fontId="49" type="noConversion"/>
  </si>
  <si>
    <t>稀有探索玩法</t>
    <phoneticPr fontId="49" type="noConversion"/>
  </si>
  <si>
    <t>狩猎场</t>
    <phoneticPr fontId="49" type="noConversion"/>
  </si>
  <si>
    <t>活动</t>
    <phoneticPr fontId="49" type="noConversion"/>
  </si>
  <si>
    <t>擂台</t>
    <phoneticPr fontId="49" type="noConversion"/>
  </si>
  <si>
    <t>文生</t>
    <phoneticPr fontId="52" type="noConversion"/>
  </si>
  <si>
    <t>小珍</t>
    <phoneticPr fontId="52" type="noConversion"/>
  </si>
  <si>
    <t>雷神</t>
    <phoneticPr fontId="52" type="noConversion"/>
  </si>
  <si>
    <t>公会战</t>
    <phoneticPr fontId="49" type="noConversion"/>
  </si>
  <si>
    <t>公会副本</t>
    <phoneticPr fontId="49" type="noConversion"/>
  </si>
  <si>
    <t>缺少副本内容条目，时间估算在这里</t>
    <phoneticPr fontId="52" type="noConversion"/>
  </si>
  <si>
    <t>大冒险</t>
    <phoneticPr fontId="49" type="noConversion"/>
  </si>
  <si>
    <t>家园</t>
    <phoneticPr fontId="49" type="noConversion"/>
  </si>
  <si>
    <t>世界boss</t>
    <phoneticPr fontId="49" type="noConversion"/>
  </si>
  <si>
    <t>同步玩法重新写</t>
    <phoneticPr fontId="52" type="noConversion"/>
  </si>
  <si>
    <t>地藏宫殿</t>
    <phoneticPr fontId="49" type="noConversion"/>
  </si>
  <si>
    <t>基于同步玩法</t>
    <phoneticPr fontId="52" type="noConversion"/>
  </si>
  <si>
    <t>激活码-邀请福利等运营相关活动</t>
    <phoneticPr fontId="52" type="noConversion"/>
  </si>
  <si>
    <t>支付功能（各SDK接入）</t>
    <phoneticPr fontId="49" type="noConversion"/>
  </si>
  <si>
    <t>#</t>
    <phoneticPr fontId="52" type="noConversion"/>
  </si>
  <si>
    <t>zz，文生</t>
    <phoneticPr fontId="52" type="noConversion"/>
  </si>
  <si>
    <t>不是太清楚，接入量未知</t>
    <phoneticPr fontId="52" type="noConversion"/>
  </si>
  <si>
    <t>测试时间不可预估</t>
    <phoneticPr fontId="52" type="noConversion"/>
  </si>
  <si>
    <t>功能项</t>
    <phoneticPr fontId="49" type="noConversion"/>
  </si>
  <si>
    <t>其他</t>
  </si>
  <si>
    <t>运营工具</t>
    <phoneticPr fontId="49" type="noConversion"/>
  </si>
  <si>
    <t>zz</t>
    <phoneticPr fontId="52" type="noConversion"/>
  </si>
  <si>
    <t>是否是gm工具？</t>
    <phoneticPr fontId="52" type="noConversion"/>
  </si>
  <si>
    <t>文档规范</t>
    <phoneticPr fontId="49" type="noConversion"/>
  </si>
  <si>
    <t>其他</t>
    <phoneticPr fontId="52" type="noConversion"/>
  </si>
  <si>
    <t>美术资源需求模板</t>
    <phoneticPr fontId="49" type="noConversion"/>
  </si>
  <si>
    <t>文档规范</t>
    <phoneticPr fontId="52" type="noConversion"/>
  </si>
  <si>
    <t>程序开发规范和约定</t>
    <phoneticPr fontId="49" type="noConversion"/>
  </si>
  <si>
    <t>文档</t>
    <phoneticPr fontId="49" type="noConversion"/>
  </si>
  <si>
    <t>其他</t>
    <phoneticPr fontId="52" type="noConversion"/>
  </si>
  <si>
    <t>发布流程</t>
    <phoneticPr fontId="49" type="noConversion"/>
  </si>
  <si>
    <t>开发工具</t>
    <phoneticPr fontId="41" type="noConversion"/>
  </si>
  <si>
    <t>关卡编辑器</t>
    <phoneticPr fontId="41" type="noConversion"/>
  </si>
  <si>
    <t>也许可以不用测试</t>
    <phoneticPr fontId="52" type="noConversion"/>
  </si>
  <si>
    <t>开发工具</t>
    <phoneticPr fontId="49" type="noConversion"/>
  </si>
  <si>
    <t>导表工具</t>
    <phoneticPr fontId="49" type="noConversion"/>
  </si>
  <si>
    <t>几种表格未知</t>
    <phoneticPr fontId="52" type="noConversion"/>
  </si>
  <si>
    <t>版本自动打包、发布工具</t>
    <phoneticPr fontId="49" type="noConversion"/>
  </si>
  <si>
    <t>开发工具</t>
    <phoneticPr fontId="41" type="noConversion"/>
  </si>
  <si>
    <t>测试工具</t>
    <phoneticPr fontId="41" type="noConversion"/>
  </si>
  <si>
    <t>测试</t>
    <phoneticPr fontId="52" type="noConversion"/>
  </si>
  <si>
    <t>兼容性测试，性能测试</t>
    <phoneticPr fontId="52" type="noConversion"/>
  </si>
  <si>
    <t>内容</t>
    <phoneticPr fontId="49" type="noConversion"/>
  </si>
  <si>
    <t>数值</t>
    <phoneticPr fontId="49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</si>
  <si>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41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</si>
  <si>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9" type="noConversion"/>
  </si>
  <si>
    <t>雷神，ts</t>
    <phoneticPr fontId="52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</si>
  <si>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9" type="noConversion"/>
  </si>
  <si>
    <t>内容</t>
    <phoneticPr fontId="49" type="noConversion"/>
  </si>
  <si>
    <t>AI</t>
    <phoneticPr fontId="52" type="noConversion"/>
  </si>
  <si>
    <t>10套（勤奋5+倾向5）</t>
    <phoneticPr fontId="52" type="noConversion"/>
  </si>
  <si>
    <t>雷神</t>
    <phoneticPr fontId="52" type="noConversion"/>
  </si>
  <si>
    <t>技能</t>
    <phoneticPr fontId="52" type="noConversion"/>
  </si>
  <si>
    <t>物攻*6</t>
    <phoneticPr fontId="49" type="noConversion"/>
  </si>
  <si>
    <t>法攻*15</t>
    <phoneticPr fontId="49" type="noConversion"/>
  </si>
  <si>
    <t>buff or debuff*14</t>
    <phoneticPr fontId="49" type="noConversion"/>
  </si>
  <si>
    <t>大招*23 （操作表现几套？）</t>
    <phoneticPr fontId="49" type="noConversion"/>
  </si>
  <si>
    <t>其他*2</t>
    <phoneticPr fontId="49" type="noConversion"/>
  </si>
  <si>
    <t>队长+友情*36</t>
    <phoneticPr fontId="49" type="noConversion"/>
  </si>
  <si>
    <t>技能</t>
    <phoneticPr fontId="52" type="noConversion"/>
  </si>
  <si>
    <t>boss技能*16</t>
    <phoneticPr fontId="49" type="noConversion"/>
  </si>
  <si>
    <t>被动技能*30（怪物倾向性设计）</t>
    <phoneticPr fontId="49" type="noConversion"/>
  </si>
  <si>
    <t>CP技能（待设计第一期不强需求）</t>
    <phoneticPr fontId="49" type="noConversion"/>
  </si>
  <si>
    <t>任务</t>
    <phoneticPr fontId="49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</si>
  <si>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9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</si>
  <si>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9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</si>
  <si>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9" type="noConversion"/>
  </si>
  <si>
    <t>公会任务*20个</t>
    <phoneticPr fontId="49" type="noConversion"/>
  </si>
  <si>
    <t>特殊进化任务32个</t>
    <phoneticPr fontId="41" type="noConversion"/>
  </si>
  <si>
    <t>内容</t>
    <phoneticPr fontId="52" type="noConversion"/>
  </si>
  <si>
    <t>Avatar</t>
    <phoneticPr fontId="52" type="noConversion"/>
  </si>
  <si>
    <t>宠物</t>
    <phoneticPr fontId="52" type="noConversion"/>
  </si>
  <si>
    <t>宠物表现、技能、数值</t>
    <phoneticPr fontId="52" type="noConversion"/>
  </si>
  <si>
    <t>村落配置</t>
    <phoneticPr fontId="52" type="noConversion"/>
  </si>
  <si>
    <t>宝箱，钥匙，体力，双倍</t>
    <phoneticPr fontId="52" type="noConversion"/>
  </si>
  <si>
    <t>装备</t>
    <phoneticPr fontId="52" type="noConversion"/>
  </si>
  <si>
    <t>装备内容包括属性（进化等）100-200件</t>
    <phoneticPr fontId="52" type="noConversion"/>
  </si>
  <si>
    <t>内容</t>
    <phoneticPr fontId="52" type="noConversion"/>
  </si>
  <si>
    <t>装备</t>
    <phoneticPr fontId="52" type="noConversion"/>
  </si>
  <si>
    <t>角色装备10套以下</t>
    <phoneticPr fontId="52" type="noConversion"/>
  </si>
  <si>
    <t>美术</t>
    <phoneticPr fontId="49" type="noConversion"/>
  </si>
  <si>
    <t>宠物</t>
    <phoneticPr fontId="49" type="noConversion"/>
  </si>
  <si>
    <t>高阶人型*15（3D、动作、特效）</t>
    <phoneticPr fontId="41" type="noConversion"/>
  </si>
  <si>
    <t>xw</t>
    <phoneticPr fontId="52" type="noConversion"/>
  </si>
  <si>
    <t>美术</t>
    <phoneticPr fontId="49" type="noConversion"/>
  </si>
  <si>
    <t>宠物</t>
    <phoneticPr fontId="49" type="noConversion"/>
  </si>
  <si>
    <t>普通兽型*30（3D、动作、特效）</t>
    <phoneticPr fontId="41" type="noConversion"/>
  </si>
  <si>
    <t>xw</t>
    <phoneticPr fontId="52" type="noConversion"/>
  </si>
  <si>
    <t>美术</t>
    <phoneticPr fontId="49" type="noConversion"/>
  </si>
  <si>
    <t>纯材料*3（3D、动作、特效）</t>
    <phoneticPr fontId="41" type="noConversion"/>
  </si>
  <si>
    <t>xw</t>
    <phoneticPr fontId="52" type="noConversion"/>
  </si>
  <si>
    <t>boss*8（3D、动作、特效）</t>
    <phoneticPr fontId="41" type="noConversion"/>
  </si>
  <si>
    <t>boss进化*3（3D、动作、特效）</t>
    <phoneticPr fontId="41" type="noConversion"/>
  </si>
  <si>
    <t>高阶兽型*7（3D、动作、特效）</t>
    <phoneticPr fontId="41" type="noConversion"/>
  </si>
  <si>
    <t>进化配方设计*8（3D、动作、特效）</t>
    <phoneticPr fontId="41" type="noConversion"/>
  </si>
  <si>
    <t>美术</t>
    <phoneticPr fontId="49" type="noConversion"/>
  </si>
  <si>
    <t>NPC</t>
    <phoneticPr fontId="49" type="noConversion"/>
  </si>
  <si>
    <t>妲己</t>
    <phoneticPr fontId="41" type="noConversion"/>
  </si>
  <si>
    <t>角色</t>
    <phoneticPr fontId="49" type="noConversion"/>
  </si>
  <si>
    <t>男身体</t>
    <phoneticPr fontId="41" type="noConversion"/>
  </si>
  <si>
    <t>男头（免费）*3</t>
    <phoneticPr fontId="41" type="noConversion"/>
  </si>
  <si>
    <t>男头（付费）*3</t>
    <phoneticPr fontId="41" type="noConversion"/>
  </si>
  <si>
    <t>女身体</t>
    <phoneticPr fontId="41" type="noConversion"/>
  </si>
  <si>
    <t>女头（免费）*3</t>
    <phoneticPr fontId="41" type="noConversion"/>
  </si>
  <si>
    <t>女头（付费）*3</t>
    <phoneticPr fontId="41" type="noConversion"/>
  </si>
  <si>
    <t>场景</t>
    <phoneticPr fontId="49" type="noConversion"/>
  </si>
  <si>
    <t>副本*6组</t>
    <phoneticPr fontId="41" type="noConversion"/>
  </si>
  <si>
    <t>对局*10个</t>
    <phoneticPr fontId="41" type="noConversion"/>
  </si>
  <si>
    <t>活动</t>
    <phoneticPr fontId="41" type="noConversion"/>
  </si>
  <si>
    <t>村落*1个（8个建筑物）</t>
    <phoneticPr fontId="41" type="noConversion"/>
  </si>
  <si>
    <t>装备</t>
    <phoneticPr fontId="49" type="noConversion"/>
  </si>
  <si>
    <t>宠物-100-200件</t>
    <phoneticPr fontId="41" type="noConversion"/>
  </si>
  <si>
    <t>角色10套以下</t>
    <phoneticPr fontId="41" type="noConversion"/>
  </si>
  <si>
    <t>总计</t>
    <phoneticPr fontId="52" type="noConversion"/>
  </si>
  <si>
    <t>人天*1.5，debug时间，和很多不确定因素，包括一些卡点，未知的文档，以及文档反馈修改</t>
    <phoneticPr fontId="52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</si>
  <si>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52" type="noConversion"/>
  </si>
  <si>
    <t xml:space="preserve"> </t>
    <phoneticPr fontId="52" type="noConversion"/>
  </si>
  <si>
    <t>策划时间</t>
    <phoneticPr fontId="52" type="noConversion"/>
  </si>
  <si>
    <t>程序时间-缩减前</t>
    <phoneticPr fontId="52" type="noConversion"/>
  </si>
  <si>
    <t>程序时间-缩减后</t>
    <phoneticPr fontId="52" type="noConversion"/>
  </si>
  <si>
    <t>测试时间</t>
    <phoneticPr fontId="52" type="noConversion"/>
  </si>
  <si>
    <t>美术原画</t>
    <phoneticPr fontId="52" type="noConversion"/>
  </si>
  <si>
    <t>美术外包</t>
    <phoneticPr fontId="52" type="noConversion"/>
  </si>
  <si>
    <t>分类</t>
  </si>
  <si>
    <t>细分</t>
  </si>
  <si>
    <t>人天</t>
  </si>
  <si>
    <t>量</t>
  </si>
  <si>
    <t>总人天</t>
    <phoneticPr fontId="52" type="noConversion"/>
  </si>
  <si>
    <t>角色</t>
  </si>
  <si>
    <t>boss 和人形</t>
  </si>
  <si>
    <t>原画</t>
  </si>
  <si>
    <t>模型</t>
  </si>
  <si>
    <t>30</t>
  </si>
  <si>
    <t>动作</t>
  </si>
  <si>
    <t>小怪</t>
  </si>
  <si>
    <t>纯材料</t>
    <phoneticPr fontId="52" type="noConversion"/>
  </si>
  <si>
    <t>角色*2性别</t>
    <phoneticPr fontId="52" type="noConversion"/>
  </si>
  <si>
    <t>角色套装4套*2性别</t>
    <phoneticPr fontId="52" type="noConversion"/>
  </si>
  <si>
    <t>角色-头6*2性别</t>
    <phoneticPr fontId="52" type="noConversion"/>
  </si>
  <si>
    <t>角色-NPC-妲己</t>
    <phoneticPr fontId="52" type="noConversion"/>
  </si>
  <si>
    <t>UI</t>
  </si>
  <si>
    <t>风格</t>
  </si>
  <si>
    <t>单个板子</t>
  </si>
  <si>
    <t>图标-技能</t>
    <phoneticPr fontId="52" type="noConversion"/>
  </si>
  <si>
    <t>图标-道具120-160</t>
    <phoneticPr fontId="52" type="noConversion"/>
  </si>
  <si>
    <t>美术</t>
    <phoneticPr fontId="52" type="noConversion"/>
  </si>
  <si>
    <t>UI</t>
    <phoneticPr fontId="52" type="noConversion"/>
  </si>
  <si>
    <t>怪物头像</t>
    <phoneticPr fontId="52" type="noConversion"/>
  </si>
  <si>
    <t>原画</t>
    <phoneticPr fontId="52" type="noConversion"/>
  </si>
  <si>
    <t>场景</t>
  </si>
  <si>
    <t>副本*6组</t>
    <phoneticPr fontId="52" type="noConversion"/>
  </si>
  <si>
    <t>对局*10个</t>
    <phoneticPr fontId="52" type="noConversion"/>
  </si>
  <si>
    <t>活动*1个</t>
    <phoneticPr fontId="52" type="noConversion"/>
  </si>
  <si>
    <t>村落*1个</t>
    <phoneticPr fontId="52" type="noConversion"/>
  </si>
  <si>
    <t>音乐</t>
    <phoneticPr fontId="49" type="noConversion"/>
  </si>
  <si>
    <t>音效</t>
    <phoneticPr fontId="49" type="noConversion"/>
  </si>
  <si>
    <t>美术</t>
    <phoneticPr fontId="41" type="noConversion"/>
  </si>
  <si>
    <t>策划</t>
    <phoneticPr fontId="41" type="noConversion"/>
  </si>
  <si>
    <t>摆UI</t>
    <phoneticPr fontId="41" type="noConversion"/>
  </si>
  <si>
    <t>配置验收</t>
    <phoneticPr fontId="41" type="noConversion"/>
  </si>
  <si>
    <t>服务器</t>
    <phoneticPr fontId="41" type="noConversion"/>
  </si>
  <si>
    <t xml:space="preserve">任务配置、数据结构 </t>
    <phoneticPr fontId="41" type="noConversion"/>
  </si>
  <si>
    <t>统计数据&amp;任务目标映射</t>
    <phoneticPr fontId="41" type="noConversion"/>
  </si>
  <si>
    <t>任务交付</t>
    <phoneticPr fontId="41" type="noConversion"/>
  </si>
  <si>
    <t xml:space="preserve">每日任务刷新 </t>
    <phoneticPr fontId="41" type="noConversion"/>
  </si>
  <si>
    <t>副本相关数据统计&amp;任务更新</t>
    <phoneticPr fontId="41" type="noConversion"/>
  </si>
  <si>
    <t xml:space="preserve">活动、商城相关数据统计&amp;任务更新 </t>
    <phoneticPr fontId="41" type="noConversion"/>
  </si>
  <si>
    <t>其他待拆</t>
    <rPh sb="0" eb="1">
      <t>qi't</t>
    </rPh>
    <rPh sb="2" eb="3">
      <t>dai</t>
    </rPh>
    <rPh sb="3" eb="4">
      <t>chai</t>
    </rPh>
    <phoneticPr fontId="41" type="noConversion"/>
  </si>
  <si>
    <t>MG-676</t>
    <phoneticPr fontId="41" type="noConversion"/>
  </si>
  <si>
    <t>MG-677</t>
    <phoneticPr fontId="41" type="noConversion"/>
  </si>
  <si>
    <t>MG-678</t>
    <phoneticPr fontId="41" type="noConversion"/>
  </si>
  <si>
    <t>任务初始化</t>
    <phoneticPr fontId="41" type="noConversion"/>
  </si>
  <si>
    <t>任务更新框架</t>
    <phoneticPr fontId="41" type="noConversion"/>
  </si>
  <si>
    <t>角色、宠物相关数据统计&amp;任务更新</t>
    <phoneticPr fontId="41" type="noConversion"/>
  </si>
  <si>
    <t>原预期时间</t>
  </si>
  <si>
    <t>原预期时间</t>
    <rPh sb="0" eb="1">
      <t>yuan</t>
    </rPh>
    <rPh sb="1" eb="2">
      <t>yu'qi</t>
    </rPh>
    <rPh sb="3" eb="4">
      <t>shi'jian</t>
    </rPh>
    <phoneticPr fontId="41" type="noConversion"/>
  </si>
  <si>
    <t>备注</t>
  </si>
  <si>
    <t>备注</t>
    <rPh sb="0" eb="1">
      <t>bei'zhu</t>
    </rPh>
    <phoneticPr fontId="41" type="noConversion"/>
  </si>
  <si>
    <t>任务还没有拆完</t>
    <rPh sb="0" eb="1">
      <t>ren'wu</t>
    </rPh>
    <rPh sb="2" eb="3">
      <t>hai</t>
    </rPh>
    <rPh sb="3" eb="4">
      <t>mei'you</t>
    </rPh>
    <rPh sb="5" eb="6">
      <t>chai'wan</t>
    </rPh>
    <phoneticPr fontId="41" type="noConversion"/>
  </si>
  <si>
    <t>任务还没有拆完</t>
    <rPh sb="0" eb="1">
      <t>ren'wu</t>
    </rPh>
    <rPh sb="2" eb="3">
      <t>hai'mei'you</t>
    </rPh>
    <rPh sb="5" eb="6">
      <t>chai'wan</t>
    </rPh>
    <phoneticPr fontId="41" type="noConversion"/>
  </si>
  <si>
    <t>6月1日</t>
    <phoneticPr fontId="44" type="noConversion"/>
  </si>
  <si>
    <t>2015年07月6日</t>
    <phoneticPr fontId="44" type="noConversion"/>
  </si>
  <si>
    <t>6月30日</t>
    <phoneticPr fontId="44" type="noConversion"/>
  </si>
  <si>
    <t>对局表现</t>
    <phoneticPr fontId="44" type="noConversion"/>
  </si>
  <si>
    <t>相机运动</t>
    <phoneticPr fontId="44" type="noConversion"/>
  </si>
  <si>
    <t>动画范围-新增mesh、光照变化</t>
    <phoneticPr fontId="44" type="noConversion"/>
  </si>
  <si>
    <t>另外，策划需要0.2天测试光照</t>
    <phoneticPr fontId="44" type="noConversion"/>
  </si>
  <si>
    <t>转向</t>
    <phoneticPr fontId="44" type="noConversion"/>
  </si>
  <si>
    <t>轴锁定、Attach</t>
    <phoneticPr fontId="44" type="noConversion"/>
  </si>
  <si>
    <t>已完成</t>
    <phoneticPr fontId="44" type="noConversion"/>
  </si>
  <si>
    <t>音效</t>
    <phoneticPr fontId="44" type="noConversion"/>
  </si>
  <si>
    <t>总计</t>
    <phoneticPr fontId="44" type="noConversion"/>
  </si>
  <si>
    <t>client</t>
    <phoneticPr fontId="44" type="noConversion"/>
  </si>
  <si>
    <t>对局UI-血条动画</t>
    <phoneticPr fontId="44" type="noConversion"/>
  </si>
  <si>
    <t>对局UI-掉血弹数字动画</t>
    <phoneticPr fontId="44" type="noConversion"/>
  </si>
  <si>
    <t>对局UI-buff图标替代规则修改</t>
    <phoneticPr fontId="44" type="noConversion"/>
  </si>
  <si>
    <t>对局UI-ui挂特效-如大招</t>
    <phoneticPr fontId="44" type="noConversion"/>
  </si>
  <si>
    <t>对局UI-集火UI能挂在弱点上</t>
    <phoneticPr fontId="44" type="noConversion"/>
  </si>
  <si>
    <t>对局UI-buff去掉图标</t>
    <phoneticPr fontId="44" type="noConversion"/>
  </si>
  <si>
    <t>对局换宠-ui增加能量条</t>
    <phoneticPr fontId="44" type="noConversion"/>
  </si>
  <si>
    <t>对局换宠-换怪特效</t>
    <phoneticPr fontId="44" type="noConversion"/>
  </si>
  <si>
    <t>对局照妖镜-弱点受击特效</t>
    <phoneticPr fontId="44" type="noConversion"/>
  </si>
  <si>
    <t>对局照妖镜-弱点死亡表现</t>
    <phoneticPr fontId="44" type="noConversion"/>
  </si>
  <si>
    <t>对局照妖镜-照妖镜数据表配置（弱点类别，属性介绍，文字介绍，提示信息）</t>
    <phoneticPr fontId="44" type="noConversion"/>
  </si>
  <si>
    <t>对局照妖镜-照妖镜对隐藏小怪处理</t>
    <phoneticPr fontId="44" type="noConversion"/>
  </si>
  <si>
    <t>对局动画-进程动画具体设计</t>
    <phoneticPr fontId="44" type="noConversion"/>
  </si>
  <si>
    <t>？</t>
    <phoneticPr fontId="44" type="noConversion"/>
  </si>
  <si>
    <t>对局动画-开战动画</t>
    <phoneticPr fontId="44" type="noConversion"/>
  </si>
  <si>
    <t>对局动画-胜利失败动画</t>
    <phoneticPr fontId="44" type="noConversion"/>
  </si>
  <si>
    <t>对局动画- 前置动画删除了</t>
    <phoneticPr fontId="44" type="noConversion"/>
  </si>
  <si>
    <t>对局流程-取消集火逻辑</t>
    <phoneticPr fontId="44" type="noConversion"/>
  </si>
  <si>
    <t>对局流程-加速</t>
    <phoneticPr fontId="44" type="noConversion"/>
  </si>
  <si>
    <t>对局流程-服务器客户端上阵宠物数据同步</t>
    <phoneticPr fontId="44" type="noConversion"/>
  </si>
  <si>
    <t>对局流程-切换条件判定、对局成功失败条件判定</t>
    <phoneticPr fontId="44" type="noConversion"/>
  </si>
  <si>
    <t>对局流程-副本对局配置拆大表</t>
    <phoneticPr fontId="44" type="noConversion"/>
  </si>
  <si>
    <t>多语言</t>
    <phoneticPr fontId="44" type="noConversion"/>
  </si>
  <si>
    <t>server</t>
    <phoneticPr fontId="44" type="noConversion"/>
  </si>
  <si>
    <t>副本对局配置拆大表</t>
    <phoneticPr fontId="44" type="noConversion"/>
  </si>
  <si>
    <t>5月27日</t>
    <phoneticPr fontId="44" type="noConversion"/>
  </si>
  <si>
    <t>1. 对局-集火敌人ui提示</t>
    <phoneticPr fontId="44" type="noConversion"/>
  </si>
  <si>
    <t>2. 集火弱点功能</t>
    <phoneticPr fontId="44" type="noConversion"/>
  </si>
  <si>
    <t>3. Boss进程调整</t>
    <phoneticPr fontId="44" type="noConversion"/>
  </si>
  <si>
    <t>4. 换宠ui</t>
    <phoneticPr fontId="44" type="noConversion"/>
  </si>
  <si>
    <t>时间差</t>
    <rPh sb="0" eb="1">
      <t>shi'jian</t>
    </rPh>
    <rPh sb="2" eb="3">
      <t>cha</t>
    </rPh>
    <phoneticPr fontId="44" type="noConversion"/>
  </si>
  <si>
    <t>时间差</t>
    <rPh sb="0" eb="1">
      <t>shi'jian'cha</t>
    </rPh>
    <phoneticPr fontId="41" type="noConversion"/>
  </si>
  <si>
    <t>时间差</t>
    <rPh sb="0" eb="1">
      <t>shi'jain'cha</t>
    </rPh>
    <phoneticPr fontId="41" type="noConversion"/>
  </si>
  <si>
    <t>速度计算调整</t>
    <phoneticPr fontId="44" type="noConversion"/>
  </si>
  <si>
    <t>多个怪物同时死亡的死亡表现</t>
    <phoneticPr fontId="44" type="noConversion"/>
  </si>
  <si>
    <t>法术大招升格时机调整 与ZZ联调</t>
  </si>
  <si>
    <t>法术大招升格时机调整 与师叔联调</t>
  </si>
  <si>
    <t>照妖镜基本操作修改</t>
    <phoneticPr fontId="44" type="noConversion"/>
  </si>
  <si>
    <t>照妖镜提示信息方式及内容修改</t>
    <phoneticPr fontId="44" type="noConversion"/>
  </si>
  <si>
    <t>2015年07月13日</t>
    <phoneticPr fontId="41" type="noConversion"/>
  </si>
  <si>
    <t>2015年07月13日</t>
    <phoneticPr fontId="44" type="noConversion"/>
  </si>
  <si>
    <t>战后回血</t>
    <rPh sb="0" eb="1">
      <t>zhan'hou</t>
    </rPh>
    <rPh sb="2" eb="3">
      <t>hui'gui</t>
    </rPh>
    <rPh sb="3" eb="4">
      <t>xue</t>
    </rPh>
    <phoneticPr fontId="44" type="noConversion"/>
  </si>
  <si>
    <t>暴击动画调整</t>
    <rPh sb="0" eb="1">
      <t>bao'ji</t>
    </rPh>
    <rPh sb="2" eb="3">
      <t>dong'hua</t>
    </rPh>
    <rPh sb="4" eb="5">
      <t>tiao'zheng</t>
    </rPh>
    <phoneticPr fontId="44" type="noConversion"/>
  </si>
  <si>
    <t>照妖镜特效层级修改（待确认需求)</t>
    <rPh sb="10" eb="11">
      <t>dai</t>
    </rPh>
    <rPh sb="11" eb="12">
      <t>que'ren</t>
    </rPh>
    <rPh sb="13" eb="14">
      <t>xu'qiu</t>
    </rPh>
    <phoneticPr fontId="44" type="noConversion"/>
  </si>
  <si>
    <t>弱点加入是否可打断（待确认需求)</t>
    <phoneticPr fontId="44" type="noConversion"/>
  </si>
  <si>
    <t>物理大招添加combo</t>
    <rPh sb="0" eb="1">
      <t>wu'li</t>
    </rPh>
    <rPh sb="2" eb="3">
      <t>da'zhao</t>
    </rPh>
    <phoneticPr fontId="41" type="noConversion"/>
  </si>
  <si>
    <t>MG-726</t>
    <phoneticPr fontId="44" type="noConversion"/>
  </si>
  <si>
    <t>zz</t>
    <phoneticPr fontId="44" type="noConversion"/>
  </si>
  <si>
    <t>zz</t>
    <phoneticPr fontId="44" type="noConversion"/>
  </si>
  <si>
    <t>zz</t>
    <phoneticPr fontId="44" type="noConversion"/>
  </si>
  <si>
    <t>zz</t>
    <phoneticPr fontId="41" type="noConversion"/>
  </si>
  <si>
    <t>升格动画加入到动画配置</t>
    <phoneticPr fontId="44" type="noConversion"/>
  </si>
  <si>
    <t>MG-727</t>
  </si>
  <si>
    <t>MG-728</t>
  </si>
  <si>
    <t>MG-729</t>
  </si>
  <si>
    <t>MG-731</t>
  </si>
  <si>
    <t>MG-732</t>
  </si>
  <si>
    <t>MG-733</t>
    <phoneticPr fontId="44" type="noConversion"/>
  </si>
  <si>
    <t>区分物理大招、法术大招聚气、爆气，修改为事件动画</t>
    <phoneticPr fontId="41" type="noConversion"/>
  </si>
  <si>
    <t xml:space="preserve">区分物理大招、法术大招幕布 </t>
    <phoneticPr fontId="41" type="noConversion"/>
  </si>
  <si>
    <t>MG-734</t>
    <phoneticPr fontId="41" type="noConversion"/>
  </si>
  <si>
    <t>大招统计数据UI修改</t>
    <phoneticPr fontId="41" type="noConversion"/>
  </si>
  <si>
    <t>MG-735</t>
  </si>
  <si>
    <t>MG-736</t>
  </si>
  <si>
    <t>MG-737</t>
  </si>
  <si>
    <t>MG-738</t>
  </si>
  <si>
    <t>美术</t>
    <phoneticPr fontId="41" type="noConversion"/>
  </si>
  <si>
    <t>对局战后回血特效</t>
    <phoneticPr fontId="41" type="noConversion"/>
  </si>
  <si>
    <t>集火UI、开战动画改为英文版“Fight”、托管和手动的UI</t>
    <phoneticPr fontId="41" type="noConversion"/>
  </si>
  <si>
    <t>被动换怪（怪物死亡）的怪物消失特效</t>
    <phoneticPr fontId="41" type="noConversion"/>
  </si>
  <si>
    <t>策划验收+配置任务</t>
    <phoneticPr fontId="41" type="noConversion"/>
  </si>
  <si>
    <t>对应程序任务</t>
    <phoneticPr fontId="41" type="noConversion"/>
  </si>
  <si>
    <t>2、3、4、6</t>
    <phoneticPr fontId="41" type="noConversion"/>
  </si>
  <si>
    <t>5、7</t>
    <phoneticPr fontId="41" type="noConversion"/>
  </si>
  <si>
    <t>美术</t>
    <rPh sb="0" eb="1">
      <t>da'zhao</t>
    </rPh>
    <phoneticPr fontId="41" type="noConversion"/>
  </si>
  <si>
    <t>物理大招聚气与爆气</t>
    <phoneticPr fontId="41" type="noConversion"/>
  </si>
  <si>
    <t>物理大招，法术大招幕布</t>
    <phoneticPr fontId="41" type="noConversion"/>
  </si>
  <si>
    <t>法术大招特写释放特效</t>
    <phoneticPr fontId="41" type="noConversion"/>
  </si>
  <si>
    <t>物理大招特写释放特效</t>
    <phoneticPr fontId="41" type="noConversion"/>
  </si>
  <si>
    <t>物理大招combo提示</t>
  </si>
  <si>
    <t>对应工时（单位d）</t>
    <phoneticPr fontId="41" type="noConversion"/>
  </si>
  <si>
    <t>5,6</t>
    <phoneticPr fontId="41" type="noConversion"/>
  </si>
  <si>
    <t>法术，物理大招特写特效配置</t>
    <phoneticPr fontId="41" type="noConversion"/>
  </si>
  <si>
    <t>策划验收+配置任务 对应程序任务</t>
    <phoneticPr fontId="41" type="noConversion"/>
  </si>
  <si>
    <t>对局-弱点碰撞组功能</t>
    <phoneticPr fontId="44" type="noConversion"/>
  </si>
  <si>
    <t>MG-783</t>
    <phoneticPr fontId="44" type="noConversion"/>
  </si>
  <si>
    <t>2015年07月21日</t>
    <phoneticPr fontId="41" type="noConversion"/>
  </si>
  <si>
    <t>被动技能</t>
    <rPh sb="0" eb="1">
      <t>bei'dong</t>
    </rPh>
    <rPh sb="2" eb="3">
      <t>ji'neng</t>
    </rPh>
    <phoneticPr fontId="41" type="noConversion"/>
  </si>
  <si>
    <t>buff并存、替代规则</t>
    <rPh sb="4" eb="5">
      <t>bing'cun</t>
    </rPh>
    <rPh sb="7" eb="8">
      <t>ti'dai</t>
    </rPh>
    <rPh sb="9" eb="10">
      <t>gui'ze</t>
    </rPh>
    <phoneticPr fontId="41" type="noConversion"/>
  </si>
  <si>
    <t>区分对局一开始释放一次被动，换上阵不释放</t>
    <rPh sb="0" eb="1">
      <t>qu'fen</t>
    </rPh>
    <rPh sb="2" eb="3">
      <t>dui'ju</t>
    </rPh>
    <rPh sb="4" eb="5">
      <t>yi'kai'shi</t>
    </rPh>
    <rPh sb="7" eb="8">
      <t>shi'fang</t>
    </rPh>
    <rPh sb="9" eb="10">
      <t>yi'ci</t>
    </rPh>
    <rPh sb="11" eb="12">
      <t>bei'dong</t>
    </rPh>
    <rPh sb="14" eb="15">
      <t>huan'shang'zhen</t>
    </rPh>
    <rPh sb="16" eb="17">
      <t>zhen</t>
    </rPh>
    <rPh sb="17" eb="18">
      <t>bu'shi'fang</t>
    </rPh>
    <phoneticPr fontId="41" type="noConversion"/>
  </si>
  <si>
    <t>换上也生效类处理或换下或者死亡移除（光环类）</t>
    <rPh sb="0" eb="1">
      <t>huan'shang</t>
    </rPh>
    <rPh sb="2" eb="3">
      <t>ye</t>
    </rPh>
    <rPh sb="3" eb="4">
      <t>sheng'xiao</t>
    </rPh>
    <rPh sb="5" eb="6">
      <t>lei</t>
    </rPh>
    <rPh sb="6" eb="7">
      <t>chu'li</t>
    </rPh>
    <rPh sb="8" eb="9">
      <t>huo</t>
    </rPh>
    <rPh sb="9" eb="10">
      <t>huan'xia</t>
    </rPh>
    <rPh sb="11" eb="12">
      <t>huo'zhe</t>
    </rPh>
    <rPh sb="13" eb="14">
      <t>si'wang</t>
    </rPh>
    <rPh sb="15" eb="16">
      <t>yi'chu</t>
    </rPh>
    <rPh sb="18" eb="19">
      <t>guang'huan</t>
    </rPh>
    <rPh sb="20" eb="21">
      <t>lei</t>
    </rPh>
    <phoneticPr fontId="41" type="noConversion"/>
  </si>
  <si>
    <t>驱散功能</t>
    <rPh sb="0" eb="1">
      <t>qu'san</t>
    </rPh>
    <rPh sb="2" eb="3">
      <t>gong'neng</t>
    </rPh>
    <phoneticPr fontId="41" type="noConversion"/>
  </si>
  <si>
    <t>行动累积</t>
    <rPh sb="0" eb="1">
      <t>xing'dong</t>
    </rPh>
    <rPh sb="2" eb="3">
      <t>lei'ji</t>
    </rPh>
    <phoneticPr fontId="41" type="noConversion"/>
  </si>
  <si>
    <t>嘲讽</t>
    <rPh sb="0" eb="1">
      <t>chao'feng</t>
    </rPh>
    <phoneticPr fontId="41" type="noConversion"/>
  </si>
  <si>
    <t>减伤护盾</t>
    <rPh sb="0" eb="1">
      <t>jian'shang</t>
    </rPh>
    <rPh sb="2" eb="3">
      <t>hu'dun</t>
    </rPh>
    <phoneticPr fontId="41" type="noConversion"/>
  </si>
  <si>
    <t>击晕，打断，表现</t>
    <rPh sb="0" eb="1">
      <t>ji'yun</t>
    </rPh>
    <rPh sb="3" eb="4">
      <t>da'duan</t>
    </rPh>
    <rPh sb="6" eb="7">
      <t>biao'xian</t>
    </rPh>
    <phoneticPr fontId="41" type="noConversion"/>
  </si>
  <si>
    <t>触发条件配置表</t>
    <rPh sb="0" eb="1">
      <t>chu'fa</t>
    </rPh>
    <rPh sb="2" eb="3">
      <t>tiao'jian</t>
    </rPh>
    <rPh sb="4" eb="5">
      <t>pei'zhi'biao</t>
    </rPh>
    <phoneticPr fontId="41" type="noConversion"/>
  </si>
  <si>
    <t>血量置数</t>
  </si>
  <si>
    <t>吸能量，吸血UI表现</t>
    <rPh sb="0" eb="1">
      <t>xi'neng'liang</t>
    </rPh>
    <rPh sb="4" eb="5">
      <t>xi'xue</t>
    </rPh>
    <rPh sb="8" eb="9">
      <t>biao'xianxue'liangzhishu</t>
    </rPh>
    <phoneticPr fontId="41" type="noConversion"/>
  </si>
  <si>
    <t>MG-806</t>
    <phoneticPr fontId="41" type="noConversion"/>
  </si>
  <si>
    <t>技能配置表，buff配置表修改</t>
    <phoneticPr fontId="41" type="noConversion"/>
  </si>
  <si>
    <t>增加buff伤害反应，技能释放反应，死亡反应，致死反应</t>
    <phoneticPr fontId="41" type="noConversion"/>
  </si>
  <si>
    <t xml:space="preserve">先置技能ui显示 </t>
    <phoneticPr fontId="41" type="noConversion"/>
  </si>
  <si>
    <t>被动技能的反应会导致当前行动的时间被延长</t>
    <phoneticPr fontId="41" type="noConversion"/>
  </si>
  <si>
    <t>被动技能开场释放</t>
    <rPh sb="0" eb="1">
      <t>bei'dong</t>
    </rPh>
    <rPh sb="2" eb="3">
      <t>ji'neng</t>
    </rPh>
    <phoneticPr fontId="41" type="noConversion"/>
  </si>
  <si>
    <t>新增buff可提升的属性</t>
    <rPh sb="0" eb="1">
      <t>xin'zeng</t>
    </rPh>
    <phoneticPr fontId="41" type="noConversion"/>
  </si>
  <si>
    <t>MG-846</t>
    <phoneticPr fontId="41" type="noConversion"/>
  </si>
  <si>
    <t>MG-847</t>
  </si>
  <si>
    <t>MG-848</t>
  </si>
  <si>
    <t>MG-849</t>
  </si>
  <si>
    <t>MG-850</t>
  </si>
  <si>
    <t>MG-851</t>
  </si>
  <si>
    <t>MG-852</t>
  </si>
  <si>
    <t>MG-853</t>
  </si>
  <si>
    <t>MG-854</t>
  </si>
  <si>
    <t>MG-855</t>
  </si>
  <si>
    <t>MG-856</t>
  </si>
  <si>
    <t>MG-857</t>
  </si>
  <si>
    <t>MG-858</t>
  </si>
  <si>
    <t>MG-859</t>
  </si>
  <si>
    <t>单位:d</t>
  </si>
  <si>
    <t>优先级</t>
  </si>
  <si>
    <t>人员</t>
  </si>
  <si>
    <t>任务编号</t>
  </si>
  <si>
    <t>时间差</t>
  </si>
  <si>
    <t>客户端</t>
  </si>
  <si>
    <t>7月30日</t>
    <rPh sb="1" eb="2">
      <t>yue</t>
    </rPh>
    <rPh sb="4" eb="5">
      <t>ri</t>
    </rPh>
    <phoneticPr fontId="41" type="noConversion"/>
  </si>
  <si>
    <t>音乐音效</t>
    <phoneticPr fontId="41" type="noConversion"/>
  </si>
  <si>
    <t>配置表读取</t>
    <phoneticPr fontId="41" type="noConversion"/>
  </si>
  <si>
    <t>UI音效组件</t>
    <phoneticPr fontId="41" type="noConversion"/>
  </si>
  <si>
    <t>背景音乐，音效播放</t>
    <phoneticPr fontId="41" type="noConversion"/>
  </si>
  <si>
    <t>zz</t>
    <phoneticPr fontId="41" type="noConversion"/>
  </si>
  <si>
    <t>zz</t>
    <phoneticPr fontId="41" type="noConversion"/>
  </si>
  <si>
    <t>小飞</t>
    <rPh sb="0" eb="1">
      <t>xiao'fei</t>
    </rPh>
    <phoneticPr fontId="41" type="noConversion"/>
  </si>
  <si>
    <t>伤害公式，3D受击表现</t>
    <rPh sb="0" eb="1">
      <t>shang'hai</t>
    </rPh>
    <rPh sb="2" eb="3">
      <t>gong'shi</t>
    </rPh>
    <rPh sb="7" eb="8">
      <t>shou'ji</t>
    </rPh>
    <rPh sb="9" eb="10">
      <t>biao'xian</t>
    </rPh>
    <phoneticPr fontId="41" type="noConversion"/>
  </si>
  <si>
    <t>吸收护盾UI表现</t>
    <phoneticPr fontId="41" type="noConversion"/>
  </si>
  <si>
    <t>MG-862</t>
    <phoneticPr fontId="41" type="noConversion"/>
  </si>
  <si>
    <t>音乐音效管理器</t>
    <phoneticPr fontId="41" type="noConversion"/>
  </si>
  <si>
    <t>MG-915</t>
    <phoneticPr fontId="41" type="noConversion"/>
  </si>
  <si>
    <t>MG-913</t>
  </si>
  <si>
    <t>MG-914</t>
  </si>
  <si>
    <t>MG-916</t>
  </si>
  <si>
    <t>完成情况</t>
    <rPh sb="0" eb="1">
      <t>wan'cheng</t>
    </rPh>
    <rPh sb="2" eb="3">
      <t>qing'k</t>
    </rPh>
    <phoneticPr fontId="44" type="noConversion"/>
  </si>
  <si>
    <t>√</t>
    <phoneticPr fontId="44" type="noConversion"/>
  </si>
  <si>
    <t>13、14、15、16、17</t>
    <phoneticPr fontId="44" type="noConversion"/>
  </si>
  <si>
    <t>MG-703</t>
  </si>
  <si>
    <t>MG-703</t>
    <phoneticPr fontId="44" type="noConversion"/>
  </si>
  <si>
    <t>MG-730</t>
    <phoneticPr fontId="44" type="noConversion"/>
  </si>
  <si>
    <t>√</t>
    <phoneticPr fontId="44" type="noConversion"/>
  </si>
  <si>
    <t>完成情况</t>
    <rPh sb="0" eb="1">
      <t>wan'cheng</t>
    </rPh>
    <rPh sb="2" eb="3">
      <t>qing'k</t>
    </rPh>
    <phoneticPr fontId="41" type="noConversion"/>
  </si>
  <si>
    <t>√</t>
    <phoneticPr fontId="41" type="noConversion"/>
  </si>
  <si>
    <t>√</t>
    <phoneticPr fontId="41" type="noConversion"/>
  </si>
  <si>
    <t>MG-704</t>
  </si>
  <si>
    <t>MG-704</t>
    <phoneticPr fontId="41" type="noConversion"/>
  </si>
  <si>
    <t>MG-705</t>
    <phoneticPr fontId="41" type="noConversion"/>
  </si>
  <si>
    <t>MG-705</t>
    <phoneticPr fontId="41" type="noConversion"/>
  </si>
  <si>
    <t>MG-455</t>
    <phoneticPr fontId="41" type="noConversion"/>
  </si>
  <si>
    <t>MG-457</t>
    <phoneticPr fontId="41" type="noConversion"/>
  </si>
  <si>
    <t>MG-456</t>
    <phoneticPr fontId="41" type="noConversion"/>
  </si>
  <si>
    <t>MG-476</t>
    <phoneticPr fontId="41" type="noConversion"/>
  </si>
  <si>
    <t>MG-517</t>
    <phoneticPr fontId="41" type="noConversion"/>
  </si>
  <si>
    <t>道具系统-基础框架，包括装备，包括货币，消耗道具（宝箱、钥匙，体力，双倍等）</t>
    <phoneticPr fontId="41" type="noConversion"/>
  </si>
  <si>
    <t>MG-396</t>
    <phoneticPr fontId="41" type="noConversion"/>
  </si>
  <si>
    <t>MG-397</t>
    <phoneticPr fontId="41" type="noConversion"/>
  </si>
  <si>
    <t>MG-408</t>
    <phoneticPr fontId="41" type="noConversion"/>
  </si>
  <si>
    <t>MG-304 MG-453 MG-514</t>
    <phoneticPr fontId="41" type="noConversion"/>
  </si>
  <si>
    <t xml:space="preserve">MG-303 </t>
  </si>
  <si>
    <t>√</t>
    <phoneticPr fontId="41" type="noConversion"/>
  </si>
  <si>
    <t>被动技能-effect增加命中关联</t>
    <phoneticPr fontId="41" type="noConversion"/>
  </si>
  <si>
    <t>被动技能-反伤</t>
    <phoneticPr fontId="41" type="noConversion"/>
  </si>
  <si>
    <t>被动技能-触发一个行动</t>
    <phoneticPr fontId="41" type="noConversion"/>
  </si>
  <si>
    <t>MG-917</t>
    <phoneticPr fontId="41" type="noConversion"/>
  </si>
  <si>
    <t>MG-918</t>
  </si>
  <si>
    <t>MG-919</t>
  </si>
  <si>
    <t>√</t>
    <phoneticPr fontId="41" type="noConversion"/>
  </si>
  <si>
    <t>√</t>
    <phoneticPr fontId="41" type="noConversion"/>
  </si>
  <si>
    <t>等待验收&amp;测试</t>
    <rPh sb="0" eb="1">
      <t>deng'dai</t>
    </rPh>
    <rPh sb="2" eb="3">
      <t>yan'shou</t>
    </rPh>
    <rPh sb="5" eb="6">
      <t>ce'shi</t>
    </rPh>
    <phoneticPr fontId="41" type="noConversion"/>
  </si>
  <si>
    <t>MG-967</t>
  </si>
  <si>
    <t>MG-967</t>
    <phoneticPr fontId="41" type="noConversion"/>
  </si>
  <si>
    <t>美术</t>
    <rPh sb="0" eb="1">
      <t>mei'shu</t>
    </rPh>
    <phoneticPr fontId="41" type="noConversion"/>
  </si>
  <si>
    <t>大招美术需求</t>
    <rPh sb="0" eb="1">
      <t>da'zhao</t>
    </rPh>
    <rPh sb="2" eb="3">
      <t>mei'shu</t>
    </rPh>
    <rPh sb="4" eb="5">
      <t>xu'qiu</t>
    </rPh>
    <phoneticPr fontId="41" type="noConversion"/>
  </si>
  <si>
    <t>MG-410</t>
    <phoneticPr fontId="41" type="noConversion"/>
  </si>
  <si>
    <t>邮箱界面基本布局</t>
  </si>
  <si>
    <t>邮件列表部分</t>
  </si>
  <si>
    <t>邮件内容及附件部分</t>
  </si>
  <si>
    <t>邮件限制，收取，删除功能（包括一键领取等）1.5d</t>
  </si>
  <si>
    <t>数据结构+初始化+配置表</t>
    <phoneticPr fontId="41" type="noConversion"/>
  </si>
  <si>
    <t xml:space="preserve">看信+收取+全部收取 </t>
    <phoneticPr fontId="41" type="noConversion"/>
  </si>
  <si>
    <t>发信</t>
    <phoneticPr fontId="41" type="noConversion"/>
  </si>
  <si>
    <t>服务器</t>
    <rPh sb="0" eb="1">
      <t>fu'w'q</t>
    </rPh>
    <phoneticPr fontId="41" type="noConversion"/>
  </si>
  <si>
    <t>邮箱</t>
    <rPh sb="0" eb="1">
      <t>you'xiang</t>
    </rPh>
    <phoneticPr fontId="41" type="noConversion"/>
  </si>
  <si>
    <t>2015年08月10日</t>
    <phoneticPr fontId="41" type="noConversion"/>
  </si>
  <si>
    <t>MG-972</t>
    <phoneticPr fontId="41" type="noConversion"/>
  </si>
  <si>
    <t>MG-971</t>
  </si>
  <si>
    <t>MG-973</t>
  </si>
  <si>
    <t>MG-974</t>
  </si>
  <si>
    <t>MG-975</t>
  </si>
  <si>
    <t>MG-976</t>
  </si>
  <si>
    <t>MG-977</t>
  </si>
  <si>
    <t>策划验收+配置</t>
    <rPh sb="0" eb="1">
      <t>ce'hua</t>
    </rPh>
    <rPh sb="2" eb="3">
      <t>yan'shou</t>
    </rPh>
    <rPh sb="5" eb="6">
      <t>pei'zhi</t>
    </rPh>
    <phoneticPr fontId="41" type="noConversion"/>
  </si>
  <si>
    <t>策划</t>
    <rPh sb="0" eb="1">
      <t>ce'hua</t>
    </rPh>
    <phoneticPr fontId="41" type="noConversion"/>
  </si>
  <si>
    <t>邮箱界面所有内容</t>
    <phoneticPr fontId="41" type="noConversion"/>
  </si>
  <si>
    <t>杨雪</t>
    <rPh sb="0" eb="1">
      <t>yagn'xue</t>
    </rPh>
    <phoneticPr fontId="41" type="noConversion"/>
  </si>
  <si>
    <t>孙帆</t>
    <rPh sb="0" eb="1">
      <t>sun'fan</t>
    </rPh>
    <phoneticPr fontId="41" type="noConversion"/>
  </si>
  <si>
    <t>2015年08月21日</t>
    <phoneticPr fontId="44" type="noConversion"/>
  </si>
  <si>
    <t>MG-1050</t>
    <phoneticPr fontId="44" type="noConversion"/>
  </si>
  <si>
    <t>战斗AI调整</t>
    <rPh sb="0" eb="1">
      <t>zhan'dou</t>
    </rPh>
    <rPh sb="4" eb="5">
      <t>tiao'zheng</t>
    </rPh>
    <phoneticPr fontId="44" type="noConversion"/>
  </si>
  <si>
    <t>受击动作（触发条件，触发事件）</t>
    <rPh sb="0" eb="1">
      <t>shou'ji</t>
    </rPh>
    <rPh sb="2" eb="3">
      <t>dong'zuo</t>
    </rPh>
    <rPh sb="5" eb="6">
      <t>chu'fa</t>
    </rPh>
    <rPh sb="7" eb="8">
      <t>tiao'jian</t>
    </rPh>
    <rPh sb="10" eb="11">
      <t>chu'fa</t>
    </rPh>
    <rPh sb="12" eb="13">
      <t>shi'jian</t>
    </rPh>
    <phoneticPr fontId="44" type="noConversion"/>
  </si>
  <si>
    <t>MG-987</t>
    <phoneticPr fontId="44" type="noConversion"/>
  </si>
  <si>
    <t>小飞</t>
    <rPh sb="0" eb="1">
      <t>xiao'fei</t>
    </rPh>
    <phoneticPr fontId="44" type="noConversion"/>
  </si>
  <si>
    <t>2015年08月15日</t>
    <phoneticPr fontId="41" type="noConversion"/>
  </si>
  <si>
    <t>技能tips，被动技能tips</t>
    <rPh sb="0" eb="1">
      <t>ji'neng</t>
    </rPh>
    <rPh sb="7" eb="8">
      <t>bei'dong</t>
    </rPh>
    <rPh sb="9" eb="10">
      <t>ji'neng</t>
    </rPh>
    <phoneticPr fontId="41" type="noConversion"/>
  </si>
  <si>
    <t>MG-1016</t>
    <phoneticPr fontId="41" type="noConversion"/>
  </si>
  <si>
    <t>2015年08月20日</t>
    <phoneticPr fontId="41" type="noConversion"/>
  </si>
  <si>
    <t>2015年08月26日</t>
    <phoneticPr fontId="44" type="noConversion"/>
  </si>
  <si>
    <t>大招、换怪冲突</t>
    <phoneticPr fontId="44" type="noConversion"/>
  </si>
  <si>
    <t>MG-1055</t>
    <phoneticPr fontId="44" type="noConversion"/>
  </si>
  <si>
    <t>2015年08月26日</t>
    <phoneticPr fontId="41" type="noConversion"/>
  </si>
  <si>
    <t>slotIcon封装</t>
    <phoneticPr fontId="41" type="noConversion"/>
  </si>
  <si>
    <t xml:space="preserve">装备弹出UI封装 </t>
    <phoneticPr fontId="41" type="noConversion"/>
  </si>
  <si>
    <t>非装备道具Tips（ 包含位置自动调整）</t>
    <phoneticPr fontId="41" type="noConversion"/>
  </si>
  <si>
    <t>MG-1058</t>
    <phoneticPr fontId="41" type="noConversion"/>
  </si>
  <si>
    <t>MG-1056</t>
  </si>
  <si>
    <t>MG-1057</t>
  </si>
  <si>
    <t>宠物装备信息、装备列表</t>
    <rPh sb="0" eb="1">
      <t>chong'wu</t>
    </rPh>
    <rPh sb="2" eb="3">
      <t>zhuang'b</t>
    </rPh>
    <rPh sb="4" eb="5">
      <t>xin'xi</t>
    </rPh>
    <rPh sb="7" eb="8">
      <t>zhuang'b</t>
    </rPh>
    <rPh sb="9" eb="10">
      <t>lie'b</t>
    </rPh>
    <phoneticPr fontId="41" type="noConversion"/>
  </si>
  <si>
    <t>装备属性界面</t>
    <phoneticPr fontId="41" type="noConversion"/>
  </si>
  <si>
    <t>装备列表ui</t>
    <phoneticPr fontId="41" type="noConversion"/>
  </si>
  <si>
    <t>同步客户端装备信息</t>
    <phoneticPr fontId="41" type="noConversion"/>
  </si>
  <si>
    <t>MG-1098</t>
    <phoneticPr fontId="41" type="noConversion"/>
  </si>
  <si>
    <t>MG-1097</t>
  </si>
  <si>
    <t>MG-1099</t>
  </si>
  <si>
    <t>宠物详情界面、装备列表、装备详情界面</t>
    <phoneticPr fontId="41" type="noConversion"/>
  </si>
  <si>
    <t>sf</t>
    <phoneticPr fontId="41" type="noConversion"/>
  </si>
  <si>
    <t>MG-1100</t>
  </si>
  <si>
    <t>宠物装备强化、宝石</t>
    <rPh sb="0" eb="1">
      <t>chong'wu</t>
    </rPh>
    <rPh sb="2" eb="3">
      <t>zhuang'b</t>
    </rPh>
    <rPh sb="4" eb="5">
      <t>qiang'hua</t>
    </rPh>
    <rPh sb="7" eb="8">
      <t>bao'shi</t>
    </rPh>
    <phoneticPr fontId="41" type="noConversion"/>
  </si>
  <si>
    <t>强化进阶界面</t>
    <phoneticPr fontId="41" type="noConversion"/>
  </si>
  <si>
    <t>开孔和镶嵌界面</t>
    <phoneticPr fontId="41" type="noConversion"/>
  </si>
  <si>
    <t>MG-1145</t>
    <phoneticPr fontId="41" type="noConversion"/>
  </si>
  <si>
    <t>MG-1146</t>
  </si>
  <si>
    <t>MG-1147</t>
  </si>
  <si>
    <t>MG-1144</t>
  </si>
  <si>
    <t>宝石属性及合成表，接口部分</t>
    <phoneticPr fontId="41" type="noConversion"/>
  </si>
  <si>
    <t>宝石选择列表界面</t>
    <phoneticPr fontId="41" type="noConversion"/>
  </si>
  <si>
    <t>宠物装备强化进阶、宝石镶嵌、宝石列表界面</t>
  </si>
  <si>
    <t>MG-1160</t>
    <phoneticPr fontId="41" type="noConversion"/>
  </si>
  <si>
    <t xml:space="preserve">ui </t>
    <phoneticPr fontId="41" type="noConversion"/>
  </si>
  <si>
    <t>输入框超出像左移动,最多输入限制</t>
    <phoneticPr fontId="41" type="noConversion"/>
  </si>
  <si>
    <t>玩家发言间隔</t>
    <phoneticPr fontId="41" type="noConversion"/>
  </si>
  <si>
    <t>切换聊天频道</t>
    <phoneticPr fontId="41" type="noConversion"/>
  </si>
  <si>
    <t>聊天频道划分</t>
    <phoneticPr fontId="41" type="noConversion"/>
  </si>
  <si>
    <t>客户端</t>
    <rPh sb="0" eb="1">
      <t>ke'hd'uuan</t>
    </rPh>
    <phoneticPr fontId="41" type="noConversion"/>
  </si>
  <si>
    <t>服务器</t>
    <rPh sb="0" eb="1">
      <t>fu'wu'qi</t>
    </rPh>
    <phoneticPr fontId="41" type="noConversion"/>
  </si>
  <si>
    <t>2015年09月16日</t>
    <phoneticPr fontId="41" type="noConversion"/>
  </si>
  <si>
    <t>服务器-IM-公共频道，公会频道</t>
  </si>
  <si>
    <t>MG-1022</t>
    <phoneticPr fontId="41" type="noConversion"/>
  </si>
  <si>
    <t>MG-1176</t>
    <phoneticPr fontId="41" type="noConversion"/>
  </si>
  <si>
    <t>MG-1177</t>
    <phoneticPr fontId="41" type="noConversion"/>
  </si>
  <si>
    <t>MG-1178</t>
    <phoneticPr fontId="41" type="noConversion"/>
  </si>
  <si>
    <t>屏蔽功能</t>
    <rPh sb="2" eb="3">
      <t>gong'neng</t>
    </rPh>
    <phoneticPr fontId="41" type="noConversion"/>
  </si>
  <si>
    <t>2015年09月16日</t>
    <phoneticPr fontId="41" type="noConversion"/>
  </si>
  <si>
    <t xml:space="preserve">商店物品购买和刷新  </t>
    <phoneticPr fontId="41" type="noConversion"/>
  </si>
  <si>
    <t xml:space="preserve">商城                  </t>
    <phoneticPr fontId="41" type="noConversion"/>
  </si>
  <si>
    <t xml:space="preserve">月卡和钻石兑换金币      </t>
    <phoneticPr fontId="41" type="noConversion"/>
  </si>
  <si>
    <t>IM</t>
    <phoneticPr fontId="41" type="noConversion"/>
  </si>
  <si>
    <t>IM翻译功能（新版API变复杂了）</t>
    <phoneticPr fontId="41" type="noConversion"/>
  </si>
  <si>
    <t>服务端http库的升级与扩展，IM翻译功能 -网络功能</t>
    <rPh sb="25" eb="26">
      <t>gong'neng</t>
    </rPh>
    <phoneticPr fontId="44" type="noConversion"/>
  </si>
  <si>
    <t>Im功能补充 -增加公告、走马灯等系统消息</t>
    <phoneticPr fontId="41" type="noConversion"/>
  </si>
  <si>
    <t>玩家发消息,显示服务器消息解析</t>
    <phoneticPr fontId="41" type="noConversion"/>
  </si>
  <si>
    <t>商店配置和数据格式设计</t>
    <phoneticPr fontId="41" type="noConversion"/>
  </si>
  <si>
    <t>MG-1180</t>
    <phoneticPr fontId="41" type="noConversion"/>
  </si>
  <si>
    <t>MG-1181</t>
    <phoneticPr fontId="41" type="noConversion"/>
  </si>
  <si>
    <t>MG-1182</t>
    <phoneticPr fontId="41" type="noConversion"/>
  </si>
  <si>
    <t>聊天信息显示排版</t>
    <phoneticPr fontId="41" type="noConversion"/>
  </si>
  <si>
    <t>最多可查看50行消息</t>
    <phoneticPr fontId="41" type="noConversion"/>
  </si>
  <si>
    <t>手指滑动聊天框一系列功能</t>
    <phoneticPr fontId="41" type="noConversion"/>
  </si>
  <si>
    <t>走马灯,系统公告,提示信息</t>
    <phoneticPr fontId="41" type="noConversion"/>
  </si>
  <si>
    <t>MG-1183</t>
  </si>
  <si>
    <t>MG-1184</t>
  </si>
  <si>
    <t>MG-1185</t>
  </si>
  <si>
    <t>MG-1186</t>
    <phoneticPr fontId="41" type="noConversion"/>
  </si>
  <si>
    <t>MG-1187</t>
    <phoneticPr fontId="41" type="noConversion"/>
  </si>
  <si>
    <t>MG-1122</t>
  </si>
  <si>
    <t>MG-1188</t>
    <phoneticPr fontId="41" type="noConversion"/>
  </si>
  <si>
    <t>MG-1189</t>
  </si>
  <si>
    <t>MG-1113</t>
    <phoneticPr fontId="41" type="noConversion"/>
  </si>
  <si>
    <t>MG-1190</t>
    <phoneticPr fontId="41" type="noConversion"/>
  </si>
  <si>
    <t>MG-1191</t>
  </si>
  <si>
    <t>MG-1192</t>
  </si>
  <si>
    <t>MG-1193</t>
  </si>
  <si>
    <t>商店任务拆分</t>
  </si>
  <si>
    <t>服务器</t>
    <rPh sb="0" eb="1">
      <t>f'w'q</t>
    </rPh>
    <phoneticPr fontId="41" type="noConversion"/>
  </si>
  <si>
    <t>客户端</t>
    <rPh sb="0" eb="1">
      <t>k'h'd</t>
    </rPh>
    <phoneticPr fontId="41" type="noConversion"/>
  </si>
  <si>
    <t>MG-1217</t>
    <phoneticPr fontId="41" type="noConversion"/>
  </si>
  <si>
    <t>MG-1218</t>
  </si>
  <si>
    <t>MG-1219</t>
  </si>
  <si>
    <t>MG-1220</t>
  </si>
  <si>
    <t>MG-1221</t>
  </si>
  <si>
    <t>商店商城与服务器联调</t>
    <phoneticPr fontId="41" type="noConversion"/>
  </si>
  <si>
    <t>商城UI与数据</t>
    <phoneticPr fontId="41" type="noConversion"/>
  </si>
  <si>
    <t>商店弹出框开发</t>
    <phoneticPr fontId="41" type="noConversion"/>
  </si>
  <si>
    <t>商店UI与逻辑开发</t>
    <phoneticPr fontId="41" type="noConversion"/>
  </si>
  <si>
    <t xml:space="preserve">商店数据封装 </t>
    <phoneticPr fontId="41" type="noConversion"/>
  </si>
  <si>
    <t>IM界面、玩家菜单、走马灯、系统提示、系统公告UI制作美术需求</t>
  </si>
  <si>
    <t>MG-1239</t>
    <phoneticPr fontId="41" type="noConversion"/>
  </si>
  <si>
    <t>sf</t>
    <phoneticPr fontId="41" type="noConversion"/>
  </si>
  <si>
    <t>商店（普通、公会）+商城UI制作美术需求</t>
  </si>
  <si>
    <t>MG-1238</t>
    <phoneticPr fontId="41" type="noConversion"/>
  </si>
  <si>
    <t>UI</t>
    <phoneticPr fontId="41" type="noConversion"/>
  </si>
  <si>
    <t>MG-1246</t>
    <phoneticPr fontId="41" type="noConversion"/>
  </si>
  <si>
    <t>MG-1247</t>
    <phoneticPr fontId="41" type="noConversion"/>
  </si>
  <si>
    <t>商城-支付服务器</t>
    <rPh sb="0" eb="1">
      <t>shang'cheng</t>
    </rPh>
    <rPh sb="3" eb="4">
      <t>zhi'fu</t>
    </rPh>
    <rPh sb="5" eb="6">
      <t>fu'w'q</t>
    </rPh>
    <phoneticPr fontId="41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</si>
  <si>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44" type="noConversion"/>
  </si>
  <si>
    <t>MG-1243</t>
    <phoneticPr fontId="41" type="noConversion"/>
  </si>
  <si>
    <t>副本结算，复活</t>
  </si>
  <si>
    <t>2015年09月23日</t>
    <phoneticPr fontId="41" type="noConversion"/>
  </si>
  <si>
    <t xml:space="preserve">结算，复活ui </t>
    <phoneticPr fontId="41" type="noConversion"/>
  </si>
  <si>
    <t>怪物走出来功能</t>
    <phoneticPr fontId="41" type="noConversion"/>
  </si>
  <si>
    <t>结算逻辑</t>
    <phoneticPr fontId="41" type="noConversion"/>
  </si>
  <si>
    <t>复活逻辑</t>
    <phoneticPr fontId="41" type="noConversion"/>
  </si>
  <si>
    <t>宠物进阶材料修改，UI修改</t>
    <phoneticPr fontId="44" type="noConversion"/>
  </si>
  <si>
    <t>宠物列表项，装备显示（无，已装备）</t>
    <phoneticPr fontId="44" type="noConversion"/>
  </si>
  <si>
    <t>宠物技能列表，技能图标</t>
    <phoneticPr fontId="44" type="noConversion"/>
  </si>
  <si>
    <t>宠物技能列表-描述超长换行</t>
    <rPh sb="7" eb="8">
      <t>miao'shu</t>
    </rPh>
    <rPh sb="9" eb="10">
      <t>chao'chang</t>
    </rPh>
    <rPh sb="11" eb="12">
      <t>huan'hang</t>
    </rPh>
    <phoneticPr fontId="44" type="noConversion"/>
  </si>
  <si>
    <t>宠物界面UI替换</t>
    <rPh sb="0" eb="1">
      <t>chong'wu</t>
    </rPh>
    <rPh sb="2" eb="3">
      <t>jie'mian</t>
    </rPh>
    <rPh sb="6" eb="7">
      <t>ti'huan</t>
    </rPh>
    <phoneticPr fontId="49" type="noConversion"/>
  </si>
  <si>
    <t>MG-1194</t>
    <phoneticPr fontId="41" type="noConversion"/>
  </si>
  <si>
    <t>MG-1259</t>
    <phoneticPr fontId="44" type="noConversion"/>
  </si>
  <si>
    <t>MG-1260</t>
  </si>
  <si>
    <t>MG-1285</t>
  </si>
  <si>
    <t>MG-1286</t>
  </si>
  <si>
    <t>MG-1287</t>
    <phoneticPr fontId="44" type="noConversion"/>
  </si>
  <si>
    <t>MG-1288</t>
  </si>
  <si>
    <t>MG-1289</t>
  </si>
  <si>
    <t>掉落修改</t>
    <phoneticPr fontId="44" type="noConversion"/>
  </si>
  <si>
    <t>结算修改</t>
    <phoneticPr fontId="44" type="noConversion"/>
  </si>
  <si>
    <t>复活</t>
    <phoneticPr fontId="44" type="noConversion"/>
  </si>
  <si>
    <t>MG-1295</t>
    <phoneticPr fontId="44" type="noConversion"/>
  </si>
  <si>
    <t>MG-1296</t>
  </si>
  <si>
    <t>宠物属性界面</t>
  </si>
  <si>
    <t>宠物经验培养界面</t>
  </si>
  <si>
    <t>按钮连续使用处理</t>
  </si>
  <si>
    <t>客户端计算临时数据，使用成功后的数据刷新（服务器联调）</t>
  </si>
  <si>
    <t>服务器-联调工作</t>
  </si>
  <si>
    <t>宠物详细属性、经验培养</t>
  </si>
  <si>
    <t>2015年09月30日</t>
    <phoneticPr fontId="41" type="noConversion"/>
  </si>
  <si>
    <t>结算逻辑（一些流程修改）</t>
    <phoneticPr fontId="44" type="noConversion"/>
  </si>
  <si>
    <t>宠物升级功能</t>
    <rPh sb="0" eb="1">
      <t>chong'wu</t>
    </rPh>
    <rPh sb="2" eb="3">
      <t>sheng'ji</t>
    </rPh>
    <rPh sb="4" eb="5">
      <t>gong'neng</t>
    </rPh>
    <phoneticPr fontId="44" type="noConversion"/>
  </si>
  <si>
    <t>MG-1331</t>
    <phoneticPr fontId="44" type="noConversion"/>
  </si>
  <si>
    <t>MG-1332</t>
  </si>
  <si>
    <t>结算联调</t>
    <phoneticPr fontId="44" type="noConversion"/>
  </si>
  <si>
    <t>zz 小珍</t>
    <rPh sb="3" eb="4">
      <t>xiao'zhen</t>
    </rPh>
    <phoneticPr fontId="41" type="noConversion"/>
  </si>
  <si>
    <t>MG-1294</t>
    <phoneticPr fontId="41" type="noConversion"/>
  </si>
  <si>
    <t>MG-1333</t>
  </si>
  <si>
    <t>MG-1334</t>
    <phoneticPr fontId="44" type="noConversion"/>
  </si>
  <si>
    <t>MG-1335</t>
  </si>
  <si>
    <t>MG-1336</t>
  </si>
  <si>
    <t>MG-1342</t>
    <phoneticPr fontId="44" type="noConversion"/>
  </si>
  <si>
    <t>商店</t>
    <rPh sb="0" eb="1">
      <t>shang'dian</t>
    </rPh>
    <phoneticPr fontId="41" type="noConversion"/>
  </si>
  <si>
    <t>背包</t>
    <rPh sb="0" eb="1">
      <t>bei'b</t>
    </rPh>
    <phoneticPr fontId="41" type="noConversion"/>
  </si>
  <si>
    <t>2015年10月10日</t>
    <phoneticPr fontId="41" type="noConversion"/>
  </si>
  <si>
    <t>背包主UI开发</t>
    <phoneticPr fontId="41" type="noConversion"/>
  </si>
  <si>
    <t>开宝箱</t>
    <phoneticPr fontId="41" type="noConversion"/>
  </si>
  <si>
    <t>消耗品使用（双倍经验，三倍经验，疲劳药）</t>
    <phoneticPr fontId="41" type="noConversion"/>
  </si>
  <si>
    <t>出售功能</t>
    <phoneticPr fontId="41" type="noConversion"/>
  </si>
  <si>
    <t>与服务器联调</t>
    <phoneticPr fontId="41" type="noConversion"/>
  </si>
  <si>
    <t>批量开宝箱</t>
    <phoneticPr fontId="41" type="noConversion"/>
  </si>
  <si>
    <t>批量卖</t>
    <phoneticPr fontId="41" type="noConversion"/>
  </si>
  <si>
    <t>双倍、三倍经验</t>
    <phoneticPr fontId="41" type="noConversion"/>
  </si>
  <si>
    <t>帅帅</t>
    <rPh sb="0" eb="1">
      <t>shuai'sh</t>
    </rPh>
    <phoneticPr fontId="41" type="noConversion"/>
  </si>
  <si>
    <t>MG-1369</t>
    <phoneticPr fontId="41" type="noConversion"/>
  </si>
  <si>
    <t>MG-1367</t>
  </si>
  <si>
    <t>MG-1368</t>
  </si>
  <si>
    <t>MG-1370</t>
  </si>
  <si>
    <t>MG-1371</t>
  </si>
  <si>
    <t>MG-1372</t>
  </si>
  <si>
    <t>MG-1373</t>
  </si>
  <si>
    <t>MG-1374</t>
  </si>
  <si>
    <t>UI</t>
    <phoneticPr fontId="41" type="noConversion"/>
  </si>
  <si>
    <t>孙帆</t>
    <rPh sb="0" eb="1">
      <t>s'f</t>
    </rPh>
    <phoneticPr fontId="41" type="noConversion"/>
  </si>
  <si>
    <t>MG-1375</t>
    <phoneticPr fontId="41" type="noConversion"/>
  </si>
  <si>
    <t>2015年10月23日</t>
    <phoneticPr fontId="41" type="noConversion"/>
  </si>
  <si>
    <t>道具合成分解</t>
    <rPh sb="0" eb="1">
      <t>dao'ju</t>
    </rPh>
    <rPh sb="2" eb="3">
      <t>he'cheng</t>
    </rPh>
    <rPh sb="4" eb="5">
      <t>fen'jie</t>
    </rPh>
    <phoneticPr fontId="41" type="noConversion"/>
  </si>
  <si>
    <t>客户端</t>
    <rPh sb="0" eb="1">
      <t>ke'h'duan</t>
    </rPh>
    <phoneticPr fontId="41" type="noConversion"/>
  </si>
  <si>
    <t xml:space="preserve">合成界面UI  </t>
    <phoneticPr fontId="41" type="noConversion"/>
  </si>
  <si>
    <t xml:space="preserve">合成结果UI  </t>
    <phoneticPr fontId="41" type="noConversion"/>
  </si>
  <si>
    <t>分解界面UI</t>
    <phoneticPr fontId="41" type="noConversion"/>
  </si>
  <si>
    <t xml:space="preserve">分解的筛选方式   </t>
    <phoneticPr fontId="41" type="noConversion"/>
  </si>
  <si>
    <t xml:space="preserve">合成分解服务器联调   </t>
    <phoneticPr fontId="41" type="noConversion"/>
  </si>
  <si>
    <t>MG-1480</t>
    <phoneticPr fontId="41" type="noConversion"/>
  </si>
  <si>
    <t>MG-1481</t>
    <phoneticPr fontId="41" type="noConversion"/>
  </si>
  <si>
    <t>MG-1482</t>
  </si>
  <si>
    <t>MG-1483</t>
  </si>
  <si>
    <t>MG-1484</t>
  </si>
  <si>
    <t>MG-1485</t>
  </si>
  <si>
    <t>服务器-合成</t>
    <rPh sb="0" eb="1">
      <t>f'w'q</t>
    </rPh>
    <phoneticPr fontId="41" type="noConversion"/>
  </si>
  <si>
    <t>服务器-分解</t>
    <phoneticPr fontId="41" type="noConversion"/>
  </si>
  <si>
    <t>服务器-连调</t>
    <phoneticPr fontId="41" type="noConversion"/>
  </si>
  <si>
    <t>MG-1489</t>
    <phoneticPr fontId="41" type="noConversion"/>
  </si>
  <si>
    <t>MG-1487</t>
  </si>
  <si>
    <t>MG-1488</t>
  </si>
  <si>
    <t>副本选择</t>
    <rPh sb="2" eb="3">
      <t>xuan'ze</t>
    </rPh>
    <phoneticPr fontId="41" type="noConversion"/>
  </si>
  <si>
    <t>2015年10月28日</t>
    <phoneticPr fontId="41" type="noConversion"/>
  </si>
  <si>
    <t>副本选择大地图（选择章节）</t>
  </si>
  <si>
    <t>满星奖励</t>
  </si>
  <si>
    <t>小珍</t>
    <rPh sb="0" eb="1">
      <t>xiao'zheng</t>
    </rPh>
    <rPh sb="1" eb="2">
      <t>zhen</t>
    </rPh>
    <phoneticPr fontId="41" type="noConversion"/>
  </si>
  <si>
    <t>纯2D画的方式</t>
  </si>
  <si>
    <t>方案2</t>
  </si>
  <si>
    <t>2转3</t>
  </si>
  <si>
    <t>3D</t>
  </si>
  <si>
    <t>修图</t>
  </si>
  <si>
    <t>sf</t>
    <phoneticPr fontId="41" type="noConversion"/>
  </si>
  <si>
    <t>策划</t>
  </si>
  <si>
    <t>验收</t>
    <rPh sb="0" eb="1">
      <t>yan'shou</t>
    </rPh>
    <phoneticPr fontId="41" type="noConversion"/>
  </si>
  <si>
    <t>胖子</t>
    <rPh sb="0" eb="1">
      <t>pang'zi</t>
    </rPh>
    <phoneticPr fontId="41" type="noConversion"/>
  </si>
  <si>
    <t>主界面，村落，角色升级</t>
    <rPh sb="0" eb="1">
      <t>zhu</t>
    </rPh>
    <rPh sb="1" eb="2">
      <t>jie'mian</t>
    </rPh>
    <rPh sb="4" eb="5">
      <t>cun'luo</t>
    </rPh>
    <rPh sb="7" eb="8">
      <t>jue'se</t>
    </rPh>
    <rPh sb="9" eb="10">
      <t>sheng'ji</t>
    </rPh>
    <phoneticPr fontId="41" type="noConversion"/>
  </si>
  <si>
    <t xml:space="preserve">主界面UI </t>
  </si>
  <si>
    <t>升级信息提示封装</t>
  </si>
  <si>
    <t>客户端</t>
    <rPh sb="0" eb="1">
      <t>ke'h'dua</t>
    </rPh>
    <phoneticPr fontId="41" type="noConversion"/>
  </si>
  <si>
    <t>镜头调整</t>
    <phoneticPr fontId="41" type="noConversion"/>
  </si>
  <si>
    <t>场景编辑，选中效果</t>
    <phoneticPr fontId="41" type="noConversion"/>
  </si>
  <si>
    <t>配置+验收</t>
  </si>
  <si>
    <t>sf</t>
    <phoneticPr fontId="41" type="noConversion"/>
  </si>
  <si>
    <t>zz</t>
    <phoneticPr fontId="41" type="noConversion"/>
  </si>
  <si>
    <t>zz</t>
    <phoneticPr fontId="41" type="noConversion"/>
  </si>
  <si>
    <t>村落场景添加到流程</t>
    <rPh sb="0" eb="1">
      <t>cun'luo</t>
    </rPh>
    <rPh sb="2" eb="3">
      <t>chang'jing</t>
    </rPh>
    <phoneticPr fontId="41" type="noConversion"/>
  </si>
  <si>
    <t>方案1</t>
    <phoneticPr fontId="41" type="noConversion"/>
  </si>
  <si>
    <t>章节选择</t>
    <rPh sb="0" eb="1">
      <t>zhang'jie</t>
    </rPh>
    <rPh sb="2" eb="3">
      <t>xuan'ze</t>
    </rPh>
    <phoneticPr fontId="41" type="noConversion"/>
  </si>
  <si>
    <t>副本选择</t>
    <rPh sb="0" eb="1">
      <t>f'b</t>
    </rPh>
    <rPh sb="2" eb="3">
      <t>xuan'ze</t>
    </rPh>
    <phoneticPr fontId="41" type="noConversion"/>
  </si>
  <si>
    <t>UI</t>
    <phoneticPr fontId="41" type="noConversion"/>
  </si>
  <si>
    <t>sf</t>
    <phoneticPr fontId="41" type="noConversion"/>
  </si>
  <si>
    <t>配置修改</t>
    <phoneticPr fontId="41" type="noConversion"/>
  </si>
  <si>
    <t>MG-1503</t>
  </si>
  <si>
    <t>MG-1504</t>
  </si>
  <si>
    <t>MG-1505</t>
  </si>
  <si>
    <t>MG-1506</t>
  </si>
  <si>
    <t>副本选择（选择副本）</t>
    <phoneticPr fontId="41" type="noConversion"/>
  </si>
  <si>
    <t>MG-1498</t>
  </si>
  <si>
    <t>MG-1499</t>
  </si>
  <si>
    <t>MG-1500</t>
  </si>
  <si>
    <t>MG-1501</t>
  </si>
  <si>
    <t>MG-1502</t>
  </si>
  <si>
    <t>MG-1496</t>
    <phoneticPr fontId="41" type="noConversion"/>
  </si>
  <si>
    <t>MG-1495</t>
  </si>
  <si>
    <t>MG-1495</t>
    <phoneticPr fontId="41" type="noConversion"/>
  </si>
  <si>
    <t>2015年11月02日</t>
    <phoneticPr fontId="41" type="noConversion"/>
  </si>
  <si>
    <t>活力值</t>
    <rPh sb="0" eb="1">
      <t>huo'li'zhi</t>
    </rPh>
    <phoneticPr fontId="41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</si>
  <si>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</si>
  <si>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</si>
  <si>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</si>
  <si>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</si>
  <si>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</t>
    <phoneticPr fontId="41" type="noConversion"/>
  </si>
  <si>
    <t>客户端</t>
    <phoneticPr fontId="41" type="noConversion"/>
  </si>
  <si>
    <t>服务器</t>
    <phoneticPr fontId="41" type="noConversion"/>
  </si>
  <si>
    <t>MG-1550</t>
    <phoneticPr fontId="41" type="noConversion"/>
  </si>
  <si>
    <t>MG-1547</t>
  </si>
  <si>
    <t>MG-1548</t>
  </si>
  <si>
    <t>MG-1549</t>
  </si>
  <si>
    <t>MG-1546</t>
    <phoneticPr fontId="41" type="noConversion"/>
  </si>
  <si>
    <t>UI-活力值</t>
    <rPh sb="3" eb="4">
      <t>huo'li'zhi</t>
    </rPh>
    <phoneticPr fontId="41" type="noConversion"/>
  </si>
  <si>
    <t>MG-1551</t>
    <phoneticPr fontId="41" type="noConversion"/>
  </si>
  <si>
    <t>2015年11月04日</t>
    <phoneticPr fontId="41" type="noConversion"/>
  </si>
  <si>
    <t>宠物图鉴</t>
    <rPh sb="0" eb="1">
      <t>chogn'wu</t>
    </rPh>
    <rPh sb="2" eb="3">
      <t>tu'jian</t>
    </rPh>
    <phoneticPr fontId="41" type="noConversion"/>
  </si>
  <si>
    <t>客户端宠物图鉴UI</t>
  </si>
  <si>
    <t>宠物3D形象(重新封装一下，添加功能)</t>
  </si>
  <si>
    <t>宠物合成界面UI(需要修改技能tip通用，途径只包含界面部分)</t>
  </si>
  <si>
    <t>召唤获取宠物界面(视需要添加的情况)</t>
    <phoneticPr fontId="41" type="noConversion"/>
  </si>
  <si>
    <t xml:space="preserve">服务器联调 </t>
    <phoneticPr fontId="41" type="noConversion"/>
  </si>
  <si>
    <t>宠物合成</t>
    <rPh sb="0" eb="1">
      <t>chong'wu</t>
    </rPh>
    <rPh sb="2" eb="3">
      <t>he'cheng</t>
    </rPh>
    <phoneticPr fontId="41" type="noConversion"/>
  </si>
  <si>
    <t>图鉴功能修改</t>
    <rPh sb="0" eb="1">
      <t>tu'jian</t>
    </rPh>
    <rPh sb="2" eb="3">
      <t>gong'neng</t>
    </rPh>
    <rPh sb="4" eb="5">
      <t>xiu'gai</t>
    </rPh>
    <phoneticPr fontId="41" type="noConversion"/>
  </si>
  <si>
    <t>宠物图鉴-UI</t>
    <rPh sb="0" eb="1">
      <t>chogn'wu</t>
    </rPh>
    <rPh sb="2" eb="3">
      <t>tu'jian</t>
    </rPh>
    <phoneticPr fontId="41" type="noConversion"/>
  </si>
  <si>
    <t>新需求</t>
    <rPh sb="0" eb="1">
      <t>xin'xu'qiu</t>
    </rPh>
    <phoneticPr fontId="41" type="noConversion"/>
  </si>
  <si>
    <t>2015年11月04日</t>
    <phoneticPr fontId="41" type="noConversion"/>
  </si>
  <si>
    <t>场地buff添加</t>
    <rPh sb="0" eb="1">
      <t>chang'jing</t>
    </rPh>
    <rPh sb="1" eb="2">
      <t>di</t>
    </rPh>
    <rPh sb="6" eb="7">
      <t>tian'jia</t>
    </rPh>
    <phoneticPr fontId="41" type="noConversion"/>
  </si>
  <si>
    <t>buff消失事件触发</t>
    <rPh sb="4" eb="5">
      <t>xiao'shi</t>
    </rPh>
    <rPh sb="6" eb="7">
      <t>shi'jian</t>
    </rPh>
    <rPh sb="8" eb="9">
      <t>chu'fa</t>
    </rPh>
    <phoneticPr fontId="41" type="noConversion"/>
  </si>
  <si>
    <t>攻击为0的情况处理</t>
    <rPh sb="0" eb="1">
      <t>gong'ji</t>
    </rPh>
    <rPh sb="2" eb="3">
      <t>wei</t>
    </rPh>
    <rPh sb="4" eb="5">
      <t>de</t>
    </rPh>
    <rPh sb="5" eb="6">
      <t>qing'k</t>
    </rPh>
    <rPh sb="7" eb="8">
      <t>chu'li</t>
    </rPh>
    <phoneticPr fontId="41" type="noConversion"/>
  </si>
  <si>
    <t>物理免疫法术免疫</t>
    <rPh sb="0" eb="1">
      <t>wu'li</t>
    </rPh>
    <rPh sb="2" eb="3">
      <t>mian'yi</t>
    </rPh>
    <rPh sb="4" eb="5">
      <t>fa'shu</t>
    </rPh>
    <rPh sb="6" eb="7">
      <t>mian'yi</t>
    </rPh>
    <phoneticPr fontId="41" type="noConversion"/>
  </si>
  <si>
    <t>测试</t>
    <rPh sb="0" eb="1">
      <t>ce'shi</t>
    </rPh>
    <phoneticPr fontId="41" type="noConversion"/>
  </si>
  <si>
    <t xml:space="preserve">无法回复buff </t>
    <phoneticPr fontId="41" type="noConversion"/>
  </si>
  <si>
    <t>switch添加检测目标功能</t>
    <phoneticPr fontId="41" type="noConversion"/>
  </si>
  <si>
    <t>宝石属性配置修改，添加到技能，伤害公式修改</t>
    <phoneticPr fontId="41" type="noConversion"/>
  </si>
  <si>
    <t>zz</t>
    <phoneticPr fontId="41" type="noConversion"/>
  </si>
  <si>
    <t>MG-1618</t>
    <phoneticPr fontId="41" type="noConversion"/>
  </si>
  <si>
    <t>MG-1596</t>
  </si>
  <si>
    <t>MG-1597</t>
  </si>
  <si>
    <t>MG-1598</t>
  </si>
  <si>
    <t>MG-1599</t>
    <phoneticPr fontId="44" type="noConversion"/>
  </si>
  <si>
    <t>MG-1595</t>
  </si>
  <si>
    <t>MG-1621</t>
    <phoneticPr fontId="41" type="noConversion"/>
  </si>
  <si>
    <t>MG-1620</t>
  </si>
  <si>
    <t>MG-1587</t>
    <phoneticPr fontId="44" type="noConversion"/>
  </si>
  <si>
    <t>MG-1588</t>
  </si>
  <si>
    <t>MG-1589</t>
  </si>
  <si>
    <t>MG-1590</t>
  </si>
  <si>
    <t>MG-1591</t>
  </si>
  <si>
    <t>MG-1592</t>
  </si>
  <si>
    <t>MG-1593</t>
  </si>
  <si>
    <t>MG-1594</t>
  </si>
  <si>
    <t>2015年11月13日</t>
    <phoneticPr fontId="41" type="noConversion"/>
  </si>
  <si>
    <t>通天塔</t>
    <rPh sb="0" eb="1">
      <t>tong'tian'ta</t>
    </rPh>
    <phoneticPr fontId="41" type="noConversion"/>
  </si>
  <si>
    <t>通天塔-配置数据结构添加</t>
    <rPh sb="0" eb="1">
      <t>tong'tian'ta</t>
    </rPh>
    <phoneticPr fontId="41" type="noConversion"/>
  </si>
  <si>
    <t>通天塔-村落切特写镜头</t>
    <rPh sb="0" eb="1">
      <t>tong'tian'ta</t>
    </rPh>
    <phoneticPr fontId="41" type="noConversion"/>
  </si>
  <si>
    <t>通天塔-通天塔特写镜头ui提示</t>
    <rPh sb="0" eb="1">
      <t>tong'tian'ta</t>
    </rPh>
    <phoneticPr fontId="41" type="noConversion"/>
  </si>
  <si>
    <t>通天塔-流程添加 结算</t>
    <rPh sb="0" eb="1">
      <t>tong'tian'ta</t>
    </rPh>
    <phoneticPr fontId="41" type="noConversion"/>
  </si>
  <si>
    <t>通天塔-通天塔(经验,金币)+通天塔BOSS UI</t>
    <rPh sb="0" eb="1">
      <t>tong'tian'ta</t>
    </rPh>
    <phoneticPr fontId="41" type="noConversion"/>
  </si>
  <si>
    <t>通天塔-通天塔刷新</t>
    <rPh sb="0" eb="1">
      <t>tong'tian'ta</t>
    </rPh>
    <phoneticPr fontId="41" type="noConversion"/>
  </si>
  <si>
    <t>通天塔-开启时间+奖励展示</t>
    <rPh sb="0" eb="1">
      <t>tong'tian'ta</t>
    </rPh>
    <phoneticPr fontId="41" type="noConversion"/>
  </si>
  <si>
    <t xml:space="preserve">通天塔-通天塔(经验,金币)入口+难度选择 </t>
    <rPh sb="0" eb="1">
      <t>tong'tian'ta</t>
    </rPh>
    <phoneticPr fontId="41" type="noConversion"/>
  </si>
  <si>
    <t>通天塔-阶段奖励 + 副本状态</t>
    <rPh sb="0" eb="1">
      <t>tong'tian'ta</t>
    </rPh>
    <phoneticPr fontId="41" type="noConversion"/>
  </si>
  <si>
    <t>通天塔-通天塔界面动画</t>
    <rPh sb="0" eb="1">
      <t>tong'tian'ta</t>
    </rPh>
    <phoneticPr fontId="41" type="noConversion"/>
  </si>
  <si>
    <t>客户端</t>
    <rPh sb="0" eb="1">
      <t>k'hu'd</t>
    </rPh>
    <phoneticPr fontId="41" type="noConversion"/>
  </si>
  <si>
    <t>通天塔-服务器-配置</t>
    <rPh sb="0" eb="1">
      <t>tong'tian'ta</t>
    </rPh>
    <rPh sb="4" eb="5">
      <t>f'w'q</t>
    </rPh>
    <rPh sb="8" eb="9">
      <t>pei'zhi</t>
    </rPh>
    <phoneticPr fontId="41" type="noConversion"/>
  </si>
  <si>
    <t>通天塔-服务器-两种入口</t>
    <rPh sb="0" eb="1">
      <t>tong'tian'ta</t>
    </rPh>
    <rPh sb="4" eb="5">
      <t>f'w'q</t>
    </rPh>
    <rPh sb="8" eb="9">
      <t>liang'zhong</t>
    </rPh>
    <rPh sb="10" eb="11">
      <t>ru'kou</t>
    </rPh>
    <phoneticPr fontId="41" type="noConversion"/>
  </si>
  <si>
    <t>通天塔-服务器-刷新</t>
    <rPh sb="0" eb="1">
      <t>tong'tian'ta</t>
    </rPh>
    <rPh sb="4" eb="5">
      <t>f'w'q</t>
    </rPh>
    <rPh sb="8" eb="9">
      <t>shua'xin</t>
    </rPh>
    <phoneticPr fontId="41" type="noConversion"/>
  </si>
  <si>
    <t>zz</t>
    <phoneticPr fontId="41" type="noConversion"/>
  </si>
  <si>
    <t>zz</t>
    <phoneticPr fontId="41" type="noConversion"/>
  </si>
  <si>
    <t>MG-1669</t>
    <phoneticPr fontId="41" type="noConversion"/>
  </si>
  <si>
    <t>MG-1666</t>
  </si>
  <si>
    <t>MG-1667</t>
  </si>
  <si>
    <t>MG-1668</t>
  </si>
  <si>
    <t>MG-1670</t>
  </si>
  <si>
    <t>MG-1671</t>
  </si>
  <si>
    <t>MG-1672</t>
  </si>
  <si>
    <t>MG-1673</t>
  </si>
  <si>
    <t>MG-1674</t>
  </si>
  <si>
    <t>MG-1675</t>
  </si>
  <si>
    <t>MG-1676</t>
  </si>
  <si>
    <t>MG-1677</t>
  </si>
  <si>
    <t>MG-1678</t>
  </si>
  <si>
    <t>队伍选择</t>
    <rPh sb="0" eb="1">
      <t>dui'wu</t>
    </rPh>
    <rPh sb="2" eb="3">
      <t>xuan'ze</t>
    </rPh>
    <phoneticPr fontId="41" type="noConversion"/>
  </si>
  <si>
    <t>2015年11月14日</t>
    <phoneticPr fontId="41" type="noConversion"/>
  </si>
  <si>
    <t>队伍选择调整</t>
    <rPh sb="0" eb="1">
      <t>dui'wu</t>
    </rPh>
    <rPh sb="2" eb="3">
      <t>xuan'ze</t>
    </rPh>
    <rPh sb="4" eb="5">
      <t>tiao'zheng</t>
    </rPh>
    <phoneticPr fontId="41" type="noConversion"/>
  </si>
  <si>
    <t>师叔</t>
    <rPh sb="0" eb="1">
      <t>shi'sh</t>
    </rPh>
    <phoneticPr fontId="41" type="noConversion"/>
  </si>
  <si>
    <t>队伍选择调整-服务器</t>
    <rPh sb="0" eb="1">
      <t>dui'wu</t>
    </rPh>
    <rPh sb="2" eb="3">
      <t>xuan'ze</t>
    </rPh>
    <rPh sb="4" eb="5">
      <t>tiao'zheng</t>
    </rPh>
    <rPh sb="7" eb="8">
      <t>fu'w'q</t>
    </rPh>
    <phoneticPr fontId="41" type="noConversion"/>
  </si>
  <si>
    <t>MG-659</t>
    <phoneticPr fontId="41" type="noConversion"/>
  </si>
  <si>
    <t>MG-656</t>
    <phoneticPr fontId="41" type="noConversion"/>
  </si>
  <si>
    <t>队伍选择-UI</t>
    <rPh sb="0" eb="1">
      <t>dui'wu</t>
    </rPh>
    <rPh sb="2" eb="3">
      <t>xuan'ze</t>
    </rPh>
    <phoneticPr fontId="41" type="noConversion"/>
  </si>
  <si>
    <t>孙帆</t>
    <rPh sb="0" eb="1">
      <t>sun'f</t>
    </rPh>
    <phoneticPr fontId="41" type="noConversion"/>
  </si>
  <si>
    <t>MG-1679</t>
    <phoneticPr fontId="41" type="noConversion"/>
  </si>
  <si>
    <t>通天塔-UI</t>
    <rPh sb="0" eb="1">
      <t>tong'tian'ta</t>
    </rPh>
    <phoneticPr fontId="41" type="noConversion"/>
  </si>
  <si>
    <t>2015年11月18日</t>
    <phoneticPr fontId="44" type="noConversion"/>
  </si>
  <si>
    <t>对局-照妖镜</t>
    <rPh sb="0" eb="1">
      <t>dui'ju</t>
    </rPh>
    <rPh sb="3" eb="4">
      <t>zhao'yao'jing</t>
    </rPh>
    <phoneticPr fontId="44" type="noConversion"/>
  </si>
  <si>
    <t>集火逻辑修改</t>
  </si>
  <si>
    <t>Ai对boss弱点选择修改</t>
  </si>
  <si>
    <t>小怪本体弱点增加 已鉴定效果</t>
  </si>
  <si>
    <t>照妖镜效果的修改</t>
  </si>
  <si>
    <t>照妖镜能量的恢复与消耗</t>
  </si>
  <si>
    <t>弱点tips</t>
  </si>
  <si>
    <t>照妖镜 鉴定弱点过程修改（鉴定表现，完成表现，ui选择表现）</t>
    <phoneticPr fontId="44" type="noConversion"/>
  </si>
  <si>
    <t>弱点配置结果修改</t>
    <phoneticPr fontId="44" type="noConversion"/>
  </si>
  <si>
    <t>其它：</t>
    <phoneticPr fontId="44" type="noConversion"/>
  </si>
  <si>
    <t>MG-1683</t>
    <phoneticPr fontId="44" type="noConversion"/>
  </si>
  <si>
    <t>MG-1684</t>
  </si>
  <si>
    <t>MG-1685</t>
  </si>
  <si>
    <t>MG-1686</t>
  </si>
  <si>
    <t>弱点对应UI的显示（根据弱点状态）</t>
    <phoneticPr fontId="44" type="noConversion"/>
  </si>
  <si>
    <t>美术</t>
    <rPh sb="0" eb="1">
      <t>mei'shu</t>
    </rPh>
    <phoneticPr fontId="44" type="noConversion"/>
  </si>
  <si>
    <t>UI</t>
    <phoneticPr fontId="44" type="noConversion"/>
  </si>
  <si>
    <t>特效</t>
    <rPh sb="0" eb="1">
      <t>te'xiao</t>
    </rPh>
    <phoneticPr fontId="44" type="noConversion"/>
  </si>
  <si>
    <t>孙帆</t>
    <rPh sb="0" eb="1">
      <t>sun'fan</t>
    </rPh>
    <phoneticPr fontId="44" type="noConversion"/>
  </si>
  <si>
    <t>MG-1681</t>
    <phoneticPr fontId="44" type="noConversion"/>
  </si>
  <si>
    <t>对局-大招&amp;其他修改</t>
    <rPh sb="0" eb="1">
      <t>dui'ju</t>
    </rPh>
    <rPh sb="3" eb="4">
      <t>da'zhao</t>
    </rPh>
    <rPh sb="6" eb="7">
      <t>qi't</t>
    </rPh>
    <rPh sb="8" eb="9">
      <t>xiu'gai</t>
    </rPh>
    <phoneticPr fontId="44" type="noConversion"/>
  </si>
  <si>
    <t>2015年11月20日</t>
    <phoneticPr fontId="44" type="noConversion"/>
  </si>
  <si>
    <t xml:space="preserve">技能名称提示，伤害数字显示规则调整 大招飞进来 </t>
    <phoneticPr fontId="44" type="noConversion"/>
  </si>
  <si>
    <t>取消开战，副本进度 ，对局ui出现消失规则</t>
    <phoneticPr fontId="44" type="noConversion"/>
  </si>
  <si>
    <t>特性显示，加速响应调整</t>
    <phoneticPr fontId="44" type="noConversion"/>
  </si>
  <si>
    <t>zz</t>
    <phoneticPr fontId="44" type="noConversion"/>
  </si>
  <si>
    <t>大招幕布技能名</t>
    <rPh sb="0" eb="1">
      <t>da'zhao</t>
    </rPh>
    <rPh sb="2" eb="3">
      <t>mu'bu</t>
    </rPh>
    <rPh sb="4" eb="5">
      <t>ji'neng</t>
    </rPh>
    <rPh sb="6" eb="7">
      <t>ming</t>
    </rPh>
    <phoneticPr fontId="44" type="noConversion"/>
  </si>
  <si>
    <t>zz</t>
    <phoneticPr fontId="44" type="noConversion"/>
  </si>
  <si>
    <t>MG-1713</t>
    <phoneticPr fontId="44" type="noConversion"/>
  </si>
  <si>
    <t>MG-1744</t>
    <phoneticPr fontId="44" type="noConversion"/>
  </si>
  <si>
    <t>MG-1745</t>
  </si>
  <si>
    <t>掉落指引-宠物与物品掉落配置表解析</t>
    <rPh sb="0" eb="1">
      <t>diao'luo</t>
    </rPh>
    <rPh sb="2" eb="3">
      <t>zhi'yin</t>
    </rPh>
    <phoneticPr fontId="49" type="noConversion"/>
  </si>
  <si>
    <t>掉落指引-修改界面接入的方式</t>
    <phoneticPr fontId="49" type="noConversion"/>
  </si>
  <si>
    <t>道具tips，宠物图鉴掉落指引</t>
    <rPh sb="0" eb="1">
      <t>dao'ju</t>
    </rPh>
    <rPh sb="7" eb="8">
      <t>chong'wu</t>
    </rPh>
    <rPh sb="9" eb="10">
      <t>tu'j</t>
    </rPh>
    <rPh sb="11" eb="12">
      <t>diao'luo</t>
    </rPh>
    <rPh sb="13" eb="14">
      <t>zhi'yin</t>
    </rPh>
    <phoneticPr fontId="41" type="noConversion"/>
  </si>
  <si>
    <t>2015年11月25日</t>
    <phoneticPr fontId="41" type="noConversion"/>
  </si>
  <si>
    <t>MG-1747</t>
    <phoneticPr fontId="41" type="noConversion"/>
  </si>
  <si>
    <t>MG-1748</t>
  </si>
  <si>
    <t>MG-1749</t>
  </si>
  <si>
    <t>MG-1750</t>
  </si>
  <si>
    <t xml:space="preserve">掉落指引-道具tips与宠物合成界面tips </t>
    <phoneticPr fontId="49" type="noConversion"/>
  </si>
  <si>
    <t xml:space="preserve">掉落指引-途径的事件管理 </t>
    <phoneticPr fontId="49" type="noConversion"/>
  </si>
  <si>
    <t>公会</t>
    <rPh sb="0" eb="1">
      <t>gong'hui</t>
    </rPh>
    <phoneticPr fontId="41" type="noConversion"/>
  </si>
  <si>
    <t>2015年11月27日</t>
    <phoneticPr fontId="41" type="noConversion"/>
  </si>
  <si>
    <t>公会静态数据结构</t>
    <phoneticPr fontId="41" type="noConversion"/>
  </si>
  <si>
    <t>公会系统 数据及 UI结构搭建，根据数据跳转到公会相应界面</t>
    <phoneticPr fontId="41" type="noConversion"/>
  </si>
  <si>
    <t>创建公会</t>
    <phoneticPr fontId="41" type="noConversion"/>
  </si>
  <si>
    <t>公会成员列表，成员管理 ，赠送体力</t>
    <phoneticPr fontId="41" type="noConversion"/>
  </si>
  <si>
    <t>MG-1806</t>
    <phoneticPr fontId="41" type="noConversion"/>
  </si>
  <si>
    <t>MG-1807</t>
  </si>
  <si>
    <t>MG-1808</t>
    <phoneticPr fontId="41" type="noConversion"/>
  </si>
  <si>
    <t>MG-1809</t>
  </si>
  <si>
    <t>MG-1810</t>
  </si>
  <si>
    <t>公会祈福UI</t>
    <phoneticPr fontId="41" type="noConversion"/>
  </si>
  <si>
    <t>zz</t>
    <phoneticPr fontId="41" type="noConversion"/>
  </si>
  <si>
    <t>公会祈福联调</t>
    <rPh sb="4" eb="5">
      <t>lian'tiao</t>
    </rPh>
    <phoneticPr fontId="41" type="noConversion"/>
  </si>
  <si>
    <t>公会列表，搜索，申请公会</t>
    <phoneticPr fontId="41" type="noConversion"/>
  </si>
  <si>
    <t>zz</t>
    <phoneticPr fontId="41" type="noConversion"/>
  </si>
  <si>
    <t>工会科技ui</t>
    <phoneticPr fontId="41" type="noConversion"/>
  </si>
  <si>
    <t>工会科技升级消耗联调</t>
    <phoneticPr fontId="41" type="noConversion"/>
  </si>
  <si>
    <t>工会科技影响到结算</t>
    <phoneticPr fontId="41" type="noConversion"/>
  </si>
  <si>
    <t>zz</t>
    <phoneticPr fontId="41" type="noConversion"/>
  </si>
  <si>
    <t>MG-1815</t>
    <phoneticPr fontId="41" type="noConversion"/>
  </si>
  <si>
    <t>MG-1813</t>
  </si>
  <si>
    <t>MG-1814</t>
  </si>
  <si>
    <t>MG-1816</t>
  </si>
  <si>
    <t>公会信息（基础信息，领奖，修改公告，）</t>
    <phoneticPr fontId="41" type="noConversion"/>
  </si>
  <si>
    <t>MG-1817</t>
    <phoneticPr fontId="41" type="noConversion"/>
  </si>
  <si>
    <t>MG-1818</t>
  </si>
  <si>
    <t>MG-1819</t>
  </si>
  <si>
    <t>MG-1820</t>
  </si>
  <si>
    <t>MG-1746</t>
    <phoneticPr fontId="41" type="noConversion"/>
  </si>
  <si>
    <t>服务器-基础，祈福、任务、科技</t>
    <rPh sb="0" eb="1">
      <t>f'w'q</t>
    </rPh>
    <rPh sb="4" eb="5">
      <t>ji'chu</t>
    </rPh>
    <phoneticPr fontId="41" type="noConversion"/>
  </si>
  <si>
    <t>美术资源</t>
    <rPh sb="0" eb="1">
      <t>mei'shu</t>
    </rPh>
    <rPh sb="2" eb="3">
      <t>zi'yuan</t>
    </rPh>
    <phoneticPr fontId="41" type="noConversion"/>
  </si>
  <si>
    <t>MG-1823</t>
    <phoneticPr fontId="41" type="noConversion"/>
  </si>
  <si>
    <t>列表界面排版/可装备'+'配置</t>
  </si>
  <si>
    <t>经验药水界面（调整左侧界面关联）</t>
    <phoneticPr fontId="41" type="noConversion"/>
  </si>
  <si>
    <t>宠物界面重做</t>
  </si>
  <si>
    <t>2015年12月02日</t>
    <phoneticPr fontId="41" type="noConversion"/>
  </si>
  <si>
    <t>战力计算</t>
    <rPh sb="0" eb="1">
      <t>zhan'li</t>
    </rPh>
    <rPh sb="2" eb="3">
      <t>ji'suan</t>
    </rPh>
    <phoneticPr fontId="41" type="noConversion"/>
  </si>
  <si>
    <t>MG-1825</t>
    <phoneticPr fontId="41" type="noConversion"/>
  </si>
  <si>
    <t>宠物详情左侧界面及右侧控制逻辑</t>
    <phoneticPr fontId="41" type="noConversion"/>
  </si>
  <si>
    <t>装备信息强化/镶嵌界面</t>
    <phoneticPr fontId="41" type="noConversion"/>
  </si>
  <si>
    <t>装备弹出列表</t>
    <phoneticPr fontId="41" type="noConversion"/>
  </si>
  <si>
    <t>装备tips和获取途径</t>
    <phoneticPr fontId="41" type="noConversion"/>
  </si>
  <si>
    <t>MG-1826</t>
  </si>
  <si>
    <t>MG-1827</t>
  </si>
  <si>
    <t>MG-1828</t>
  </si>
  <si>
    <t>MG-1829</t>
  </si>
  <si>
    <t>MG-1830</t>
  </si>
  <si>
    <t>MG-1831</t>
  </si>
  <si>
    <t>MG-1832</t>
  </si>
  <si>
    <t>MG-1833</t>
  </si>
  <si>
    <t>宝石列表（逻辑相对复杂）</t>
    <phoneticPr fontId="41" type="noConversion"/>
  </si>
  <si>
    <t>待排期</t>
    <rPh sb="0" eb="1">
      <t>dai'pai'qi</t>
    </rPh>
    <phoneticPr fontId="41" type="noConversion"/>
  </si>
  <si>
    <t>宠物强化进阶</t>
    <phoneticPr fontId="41" type="noConversion"/>
  </si>
  <si>
    <t>IM  世界频道支持公会招募 及跳转  公会频道支持 公会任务发布 及跳转</t>
    <phoneticPr fontId="41" type="noConversion"/>
  </si>
  <si>
    <t>IM 超链接功能</t>
    <rPh sb="3" eb="4">
      <t>chao'lian'jie</t>
    </rPh>
    <rPh sb="6" eb="7">
      <t>gong'neng</t>
    </rPh>
    <phoneticPr fontId="41" type="noConversion"/>
  </si>
  <si>
    <t>2015年12月03日</t>
    <phoneticPr fontId="41" type="noConversion"/>
  </si>
  <si>
    <t>IM、邮箱调整</t>
    <rPh sb="3" eb="4">
      <t>you'xiang</t>
    </rPh>
    <rPh sb="5" eb="6">
      <t>tiao'zheng</t>
    </rPh>
    <phoneticPr fontId="41" type="noConversion"/>
  </si>
  <si>
    <t>做删除动画</t>
  </si>
  <si>
    <t>添加选中/提示/重摆UI</t>
  </si>
  <si>
    <t>小龙</t>
  </si>
  <si>
    <t>MG-1879</t>
    <phoneticPr fontId="41" type="noConversion"/>
  </si>
  <si>
    <t>MG-1878</t>
  </si>
  <si>
    <t>UI-IM修改</t>
    <rPh sb="5" eb="6">
      <t>xiu'gai</t>
    </rPh>
    <phoneticPr fontId="41" type="noConversion"/>
  </si>
  <si>
    <t>UI-邮箱修改</t>
    <rPh sb="5" eb="6">
      <t>xiu'gai</t>
    </rPh>
    <phoneticPr fontId="41" type="noConversion"/>
  </si>
  <si>
    <t>MG-1797</t>
    <phoneticPr fontId="41" type="noConversion"/>
  </si>
  <si>
    <t>MG-1798</t>
    <phoneticPr fontId="41" type="noConversion"/>
  </si>
  <si>
    <t>罗阳</t>
    <rPh sb="0" eb="1">
      <t>luo'yang</t>
    </rPh>
    <phoneticPr fontId="41" type="noConversion"/>
  </si>
  <si>
    <t>IM UI更改和动画</t>
    <phoneticPr fontId="41" type="noConversion"/>
  </si>
  <si>
    <t>查看工会,系统公告更改</t>
    <phoneticPr fontId="41" type="noConversion"/>
  </si>
  <si>
    <t>基础聊天框显示规则</t>
    <phoneticPr fontId="41" type="noConversion"/>
  </si>
  <si>
    <t>优化发送消息（卡顿感觉）</t>
    <rPh sb="7" eb="8">
      <t>ka'dun</t>
    </rPh>
    <rPh sb="9" eb="10">
      <t>gan'jue</t>
    </rPh>
    <phoneticPr fontId="41" type="noConversion"/>
  </si>
  <si>
    <t>MG-1881</t>
    <phoneticPr fontId="41" type="noConversion"/>
  </si>
  <si>
    <t>MG-1880</t>
  </si>
  <si>
    <t>MG-1882</t>
  </si>
  <si>
    <t>MG-1883</t>
  </si>
  <si>
    <t>MG-1884</t>
  </si>
  <si>
    <t>发言间隔点击done发送</t>
    <phoneticPr fontId="41" type="noConversion"/>
  </si>
  <si>
    <t>技能界面</t>
    <phoneticPr fontId="41" type="noConversion"/>
  </si>
  <si>
    <t>检测装备升级</t>
  </si>
  <si>
    <t>MG-1888</t>
    <phoneticPr fontId="41" type="noConversion"/>
  </si>
  <si>
    <t>MG-1887</t>
    <phoneticPr fontId="41" type="noConversion"/>
  </si>
  <si>
    <t>2015年12月11日</t>
    <phoneticPr fontId="41" type="noConversion"/>
  </si>
  <si>
    <t>商店商城修改</t>
    <rPh sb="0" eb="1">
      <t>shang'dian</t>
    </rPh>
    <rPh sb="2" eb="3">
      <t>shang'cheng</t>
    </rPh>
    <rPh sb="4" eb="5">
      <t>xiu'gai</t>
    </rPh>
    <phoneticPr fontId="41" type="noConversion"/>
  </si>
  <si>
    <t>商店修改，换UI</t>
    <rPh sb="0" eb="1">
      <t>shang'dian</t>
    </rPh>
    <rPh sb="2" eb="3">
      <t>xiu'gai</t>
    </rPh>
    <rPh sb="5" eb="6">
      <t>huan</t>
    </rPh>
    <phoneticPr fontId="41" type="noConversion"/>
  </si>
  <si>
    <t>商城新功能</t>
    <rPh sb="0" eb="1">
      <t>shang'cheng</t>
    </rPh>
    <rPh sb="2" eb="3">
      <t>xin</t>
    </rPh>
    <rPh sb="3" eb="4">
      <t>gong'neng</t>
    </rPh>
    <phoneticPr fontId="41" type="noConversion"/>
  </si>
  <si>
    <t>商店、商城修改</t>
    <rPh sb="0" eb="1">
      <t>shang'dian</t>
    </rPh>
    <rPh sb="3" eb="4">
      <t>shang'cheng</t>
    </rPh>
    <rPh sb="5" eb="6">
      <t>xiu'gai</t>
    </rPh>
    <phoneticPr fontId="41" type="noConversion"/>
  </si>
  <si>
    <t>MG-1944</t>
    <phoneticPr fontId="41" type="noConversion"/>
  </si>
  <si>
    <t>MG-1943</t>
  </si>
  <si>
    <t>MG-1942</t>
    <phoneticPr fontId="41" type="noConversion"/>
  </si>
  <si>
    <t>其它公会</t>
  </si>
  <si>
    <t>公会任务-与服务器联调</t>
    <phoneticPr fontId="41" type="noConversion"/>
  </si>
  <si>
    <t>公会任务-其它队伍展示，加入任务</t>
    <phoneticPr fontId="41" type="noConversion"/>
  </si>
  <si>
    <t>公会任务-开启任务</t>
    <phoneticPr fontId="41" type="noConversion"/>
  </si>
  <si>
    <t>公会任务-我的小队，任务展示，提交任务，奖励展示 放弃任务</t>
    <phoneticPr fontId="41" type="noConversion"/>
  </si>
  <si>
    <t>MG-1953</t>
    <phoneticPr fontId="41" type="noConversion"/>
  </si>
  <si>
    <t>MG-1949</t>
  </si>
  <si>
    <t>MG-1950</t>
  </si>
  <si>
    <t>MG-1951</t>
  </si>
  <si>
    <t>MG-1952</t>
  </si>
  <si>
    <t>2015年12月16日</t>
    <phoneticPr fontId="41" type="noConversion"/>
  </si>
  <si>
    <t>登录流程</t>
    <rPh sb="0" eb="1">
      <t>deng'lu</t>
    </rPh>
    <rPh sb="2" eb="3">
      <t>liu'cheng</t>
    </rPh>
    <phoneticPr fontId="41" type="noConversion"/>
  </si>
  <si>
    <t>登录注册</t>
    <phoneticPr fontId="41" type="noConversion"/>
  </si>
  <si>
    <t xml:space="preserve">服务器UI </t>
    <phoneticPr fontId="41" type="noConversion"/>
  </si>
  <si>
    <t>公告</t>
    <phoneticPr fontId="41" type="noConversion"/>
  </si>
  <si>
    <t>服务器列表功能+联调</t>
    <phoneticPr fontId="41" type="noConversion"/>
  </si>
  <si>
    <t>异常情况处理</t>
    <phoneticPr fontId="41" type="noConversion"/>
  </si>
  <si>
    <t>客户端</t>
    <phoneticPr fontId="41" type="noConversion"/>
  </si>
  <si>
    <t>服务器列表状态</t>
    <phoneticPr fontId="41" type="noConversion"/>
  </si>
  <si>
    <t>sessionkey验证</t>
    <phoneticPr fontId="41" type="noConversion"/>
  </si>
  <si>
    <t>绑定昵称</t>
    <phoneticPr fontId="41" type="noConversion"/>
  </si>
  <si>
    <t>小飞</t>
  </si>
  <si>
    <t>Facebook头像部分未拆分</t>
    <rPh sb="8" eb="9">
      <t>tou'xiang</t>
    </rPh>
    <rPh sb="10" eb="11">
      <t>bu'fen</t>
    </rPh>
    <rPh sb="12" eb="13">
      <t>wei</t>
    </rPh>
    <rPh sb="13" eb="14">
      <t>chai'fen</t>
    </rPh>
    <phoneticPr fontId="41" type="noConversion"/>
  </si>
  <si>
    <t>创建角色未拆分</t>
    <rPh sb="0" eb="1">
      <t>chuang'jian</t>
    </rPh>
    <rPh sb="2" eb="3">
      <t>jue'se</t>
    </rPh>
    <rPh sb="4" eb="5">
      <t>wei</t>
    </rPh>
    <rPh sb="5" eb="6">
      <t>chai'fen</t>
    </rPh>
    <phoneticPr fontId="41" type="noConversion"/>
  </si>
  <si>
    <t>MG-1956</t>
    <phoneticPr fontId="41" type="noConversion"/>
  </si>
  <si>
    <t>MG-1954</t>
  </si>
  <si>
    <t>MG-1955</t>
  </si>
  <si>
    <t>MG-1957</t>
  </si>
  <si>
    <t>MG-1958</t>
  </si>
  <si>
    <t>MG-1959</t>
  </si>
  <si>
    <t>资源更新界面</t>
    <phoneticPr fontId="41" type="noConversion"/>
  </si>
  <si>
    <t>孔瑱</t>
    <rPh sb="0" eb="1">
      <t>kong'zhen</t>
    </rPh>
    <phoneticPr fontId="41" type="noConversion"/>
  </si>
  <si>
    <t>MG-1960</t>
  </si>
  <si>
    <t>MG-1961</t>
  </si>
  <si>
    <t>MG-1962</t>
  </si>
  <si>
    <t>豆豆</t>
    <rPh sb="0" eb="1">
      <t>dou'dou</t>
    </rPh>
    <phoneticPr fontId="41" type="noConversion"/>
  </si>
  <si>
    <t>服务器界面</t>
    <rPh sb="0" eb="1">
      <t>f'w'q</t>
    </rPh>
    <rPh sb="3" eb="4">
      <t>jie'mian</t>
    </rPh>
    <phoneticPr fontId="41" type="noConversion"/>
  </si>
  <si>
    <t>登录界面更新界面UI</t>
    <rPh sb="0" eb="1">
      <t>deng'lu</t>
    </rPh>
    <rPh sb="2" eb="3">
      <t>jie'mian</t>
    </rPh>
    <rPh sb="4" eb="5">
      <t>geng'x</t>
    </rPh>
    <rPh sb="6" eb="7">
      <t>jie'mian</t>
    </rPh>
    <phoneticPr fontId="41" type="noConversion"/>
  </si>
  <si>
    <t>公告界面</t>
    <rPh sb="0" eb="1">
      <t>gong'gao</t>
    </rPh>
    <rPh sb="2" eb="3">
      <t>jie'mian</t>
    </rPh>
    <phoneticPr fontId="41" type="noConversion"/>
  </si>
  <si>
    <t>动画演示</t>
    <rPh sb="0" eb="1">
      <t>dong'hua</t>
    </rPh>
    <rPh sb="2" eb="3">
      <t>yan'shi</t>
    </rPh>
    <phoneticPr fontId="41" type="noConversion"/>
  </si>
  <si>
    <t>铁马</t>
    <rPh sb="0" eb="1">
      <t>tie'ma</t>
    </rPh>
    <phoneticPr fontId="41" type="noConversion"/>
  </si>
  <si>
    <t>MG-1965</t>
    <phoneticPr fontId="41" type="noConversion"/>
  </si>
  <si>
    <t>MG-1963</t>
  </si>
  <si>
    <t>MG-1964</t>
  </si>
  <si>
    <t>MG-1931</t>
    <phoneticPr fontId="41" type="noConversion"/>
  </si>
  <si>
    <t>登录界面底图</t>
    <phoneticPr fontId="41" type="noConversion"/>
  </si>
  <si>
    <t>MG-1966</t>
    <phoneticPr fontId="41" type="noConversion"/>
  </si>
  <si>
    <t>程序</t>
  </si>
  <si>
    <t>摆放搭建UI界面（奖励提示界面）</t>
  </si>
  <si>
    <t>1d</t>
  </si>
  <si>
    <t>做任务列表项的动画大约</t>
  </si>
  <si>
    <t>0.5d</t>
  </si>
  <si>
    <t>修改代码，以及与服务器联调</t>
  </si>
  <si>
    <t>服务器端</t>
  </si>
  <si>
    <t>任务ui设计</t>
  </si>
  <si>
    <t xml:space="preserve"> 1d</t>
  </si>
  <si>
    <t>任务ui调整加动画设计</t>
  </si>
  <si>
    <t>验收+debug</t>
  </si>
  <si>
    <t>2016年01月04日</t>
    <phoneticPr fontId="41" type="noConversion"/>
  </si>
  <si>
    <t>任务新增功能</t>
    <rPh sb="0" eb="1">
      <t>ren'wu</t>
    </rPh>
    <rPh sb="2" eb="3">
      <t>xin'zeng</t>
    </rPh>
    <rPh sb="4" eb="5">
      <t>gong'neng</t>
    </rPh>
    <phoneticPr fontId="41" type="noConversion"/>
  </si>
  <si>
    <t>MG-1986</t>
    <phoneticPr fontId="41" type="noConversion"/>
  </si>
  <si>
    <t>MG-2064</t>
    <phoneticPr fontId="41" type="noConversion"/>
  </si>
  <si>
    <t>MG-2065</t>
    <phoneticPr fontId="41" type="noConversion"/>
  </si>
  <si>
    <t>MG-2066</t>
    <phoneticPr fontId="41" type="noConversion"/>
  </si>
  <si>
    <t>大冒险</t>
    <rPh sb="0" eb="1">
      <t>da'mao'xian</t>
    </rPh>
    <phoneticPr fontId="41" type="noConversion"/>
  </si>
  <si>
    <t>2016年01月13日</t>
    <phoneticPr fontId="41" type="noConversion"/>
  </si>
  <si>
    <t>任务选择界面(包含时间和状态部分处理)</t>
  </si>
  <si>
    <t>小队界面存在</t>
  </si>
  <si>
    <t>刷新条件次数弹出框，立即完成弹出窗，使用公会宠物弹出窗</t>
  </si>
  <si>
    <t>数据配置解析</t>
  </si>
  <si>
    <t>服务器联调</t>
  </si>
  <si>
    <t>布置阵容界面（感觉筛选、条件及更新比较复杂两天做不完）</t>
    <phoneticPr fontId="41" type="noConversion"/>
  </si>
  <si>
    <t xml:space="preserve">领取奖励界面  </t>
    <phoneticPr fontId="41" type="noConversion"/>
  </si>
  <si>
    <t xml:space="preserve">配置及数据 </t>
    <phoneticPr fontId="41" type="noConversion"/>
  </si>
  <si>
    <t xml:space="preserve">同步、变更次数、筛选、雇佣、进入、领奖、小队管理 </t>
    <phoneticPr fontId="41" type="noConversion"/>
  </si>
  <si>
    <t xml:space="preserve">工会派兵 </t>
    <phoneticPr fontId="41" type="noConversion"/>
  </si>
  <si>
    <t>工会基地奖励</t>
    <phoneticPr fontId="41" type="noConversion"/>
  </si>
  <si>
    <t>大冒险接口</t>
    <phoneticPr fontId="41" type="noConversion"/>
  </si>
  <si>
    <t xml:space="preserve">小龙 </t>
    <rPh sb="0" eb="1">
      <t>xiao'long</t>
    </rPh>
    <phoneticPr fontId="41" type="noConversion"/>
  </si>
  <si>
    <t>公会基地开发</t>
    <phoneticPr fontId="41" type="noConversion"/>
  </si>
  <si>
    <t>公会基地联调</t>
    <phoneticPr fontId="41" type="noConversion"/>
  </si>
  <si>
    <t>MG-2168</t>
    <phoneticPr fontId="41" type="noConversion"/>
  </si>
  <si>
    <t>MG-2164</t>
  </si>
  <si>
    <t>MG-2165</t>
  </si>
  <si>
    <t>MG-2166</t>
  </si>
  <si>
    <t>MG-2167</t>
  </si>
  <si>
    <t>MG-2169</t>
  </si>
  <si>
    <t>MG-2170</t>
  </si>
  <si>
    <t>MG-2171</t>
  </si>
  <si>
    <t>MG-2172</t>
  </si>
  <si>
    <t>MG-2173</t>
  </si>
  <si>
    <t>MG-2174</t>
  </si>
  <si>
    <t>MG-2175</t>
  </si>
  <si>
    <t>MG-2176</t>
  </si>
  <si>
    <t>MG-2177</t>
  </si>
  <si>
    <t>公会基地</t>
    <rPh sb="0" eb="1">
      <t>gong'hui</t>
    </rPh>
    <rPh sb="2" eb="3">
      <t>ji'di</t>
    </rPh>
    <phoneticPr fontId="41" type="noConversion"/>
  </si>
  <si>
    <t>云祥</t>
    <rPh sb="0" eb="1">
      <t>yun'xiang</t>
    </rPh>
    <phoneticPr fontId="41" type="noConversion"/>
  </si>
  <si>
    <t>公会基地玩家列表 </t>
    <phoneticPr fontId="41" type="noConversion"/>
  </si>
  <si>
    <t>公会基地选择宠物</t>
    <phoneticPr fontId="41" type="noConversion"/>
  </si>
  <si>
    <t>公会基地二级  </t>
    <phoneticPr fontId="41" type="noConversion"/>
  </si>
  <si>
    <t>云祥</t>
    <phoneticPr fontId="41" type="noConversion"/>
  </si>
  <si>
    <t>sf</t>
    <phoneticPr fontId="41" type="noConversion"/>
  </si>
  <si>
    <t>大冒险对阵界面  调ui和动画 </t>
    <phoneticPr fontId="41" type="noConversion"/>
  </si>
  <si>
    <t>大冒险奖励界面  调ui和动画和特效</t>
    <phoneticPr fontId="41" type="noConversion"/>
  </si>
  <si>
    <t>九张图 每个档位需要有一个底图 共9张图  </t>
    <phoneticPr fontId="41" type="noConversion"/>
  </si>
  <si>
    <t>大冒险主界面    调ui和动画 </t>
    <phoneticPr fontId="41" type="noConversion"/>
  </si>
  <si>
    <t>MG-2236</t>
    <phoneticPr fontId="41" type="noConversion"/>
  </si>
  <si>
    <t>MG-2234</t>
  </si>
  <si>
    <t>MG-2235</t>
  </si>
  <si>
    <t>MG-2237</t>
  </si>
  <si>
    <t>MG-2238</t>
  </si>
  <si>
    <t>MG-2239</t>
  </si>
  <si>
    <t>MG-2240</t>
  </si>
  <si>
    <t>MG-2241</t>
  </si>
  <si>
    <t>大冒险队伍界面  调ui和动画</t>
    <phoneticPr fontId="41" type="noConversion"/>
  </si>
  <si>
    <t>大冒险二级界面  调ui和动画</t>
    <phoneticPr fontId="41" type="noConversion"/>
  </si>
  <si>
    <t>大冒险对阵界面完成度宝箱动画 （需宝箱ok）</t>
    <phoneticPr fontId="41" type="noConversion"/>
  </si>
  <si>
    <t>主界面完成冒险特效动画      （需原画ok）</t>
    <phoneticPr fontId="41" type="noConversion"/>
  </si>
  <si>
    <t>MG-2229</t>
  </si>
  <si>
    <t>MG-2229</t>
    <phoneticPr fontId="41" type="noConversion"/>
  </si>
  <si>
    <t>公会基地主界面 （需3d）调ui和3d动画加特效 </t>
    <phoneticPr fontId="41" type="noConversion"/>
  </si>
  <si>
    <t>MG-2242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</si>
</sst>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3" x14ac:knownFonts="1">
    <font>
      <sz val="12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name val="Verdana"/>
      <family val="2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rgb="FF000000"/>
      <name val="微软雅黑"/>
      <family val="3"/>
      <charset val="134"/>
    </font>
    <font>
      <sz val="10"/>
      <color theme="0" tint="-0.14999847407452621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4">
    <xf numFmtId="0" fontId="0" fillId="0" borderId="0"/>
    <xf numFmtId="0" fontId="47" fillId="0" borderId="0">
      <alignment vertical="center"/>
    </xf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</cellStyleXfs>
  <cellXfs count="234">
    <xf numFmtId="0" fontId="0" fillId="0" borderId="0" xfId="0"/>
    <xf numFmtId="0" fontId="43" fillId="0" borderId="0" xfId="0" applyFont="1" applyAlignment="1">
      <alignment horizontal="left"/>
    </xf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0" fontId="46" fillId="0" borderId="0" xfId="0" applyFont="1" applyAlignment="1">
      <alignment horizontal="left" wrapText="1"/>
    </xf>
    <xf numFmtId="0" fontId="42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50" fillId="0" borderId="0" xfId="0" applyFont="1"/>
    <xf numFmtId="0" fontId="43" fillId="0" borderId="0" xfId="0" applyFont="1" applyAlignment="1">
      <alignment horizontal="right"/>
    </xf>
    <xf numFmtId="0" fontId="51" fillId="0" borderId="1" xfId="0" applyFont="1" applyBorder="1" applyAlignment="1">
      <alignment vertical="center"/>
    </xf>
    <xf numFmtId="0" fontId="51" fillId="0" borderId="1" xfId="0" applyFont="1" applyBorder="1" applyAlignment="1">
      <alignment horizontal="center" vertical="center"/>
    </xf>
    <xf numFmtId="0" fontId="0" fillId="0" borderId="0" xfId="0" applyFont="1"/>
    <xf numFmtId="0" fontId="53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4" fillId="0" borderId="1" xfId="1" applyFont="1" applyFill="1" applyBorder="1" applyAlignment="1">
      <alignment vertical="center" wrapText="1"/>
    </xf>
    <xf numFmtId="0" fontId="54" fillId="0" borderId="1" xfId="1" applyFont="1" applyFill="1" applyBorder="1" applyAlignment="1">
      <alignment horizontal="center" wrapText="1"/>
    </xf>
    <xf numFmtId="0" fontId="54" fillId="0" borderId="1" xfId="0" applyFont="1" applyFill="1" applyBorder="1" applyAlignment="1">
      <alignment horizontal="left" vertical="center"/>
    </xf>
    <xf numFmtId="0" fontId="47" fillId="0" borderId="1" xfId="0" applyFont="1" applyBorder="1" applyAlignment="1">
      <alignment vertical="center"/>
    </xf>
    <xf numFmtId="0" fontId="47" fillId="0" borderId="1" xfId="0" applyFont="1" applyFill="1" applyBorder="1" applyAlignment="1">
      <alignment vertical="center"/>
    </xf>
    <xf numFmtId="0" fontId="47" fillId="0" borderId="1" xfId="0" applyFont="1" applyBorder="1" applyAlignment="1">
      <alignment horizontal="center" vertical="center"/>
    </xf>
    <xf numFmtId="0" fontId="55" fillId="3" borderId="1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top"/>
    </xf>
    <xf numFmtId="0" fontId="47" fillId="0" borderId="1" xfId="1" applyFont="1" applyFill="1" applyBorder="1" applyAlignment="1">
      <alignment horizontal="left" vertical="center" wrapText="1"/>
    </xf>
    <xf numFmtId="0" fontId="47" fillId="3" borderId="1" xfId="1" applyFont="1" applyFill="1" applyBorder="1" applyAlignment="1">
      <alignment horizontal="left" vertical="center" wrapText="1"/>
    </xf>
    <xf numFmtId="0" fontId="54" fillId="3" borderId="1" xfId="1" applyFont="1" applyFill="1" applyBorder="1" applyAlignment="1">
      <alignment vertical="center" wrapText="1"/>
    </xf>
    <xf numFmtId="0" fontId="56" fillId="0" borderId="1" xfId="0" applyFont="1" applyBorder="1" applyAlignment="1">
      <alignment horizontal="center" vertical="center"/>
    </xf>
    <xf numFmtId="0" fontId="56" fillId="0" borderId="1" xfId="1" applyFont="1" applyFill="1" applyBorder="1" applyAlignment="1">
      <alignment horizontal="left" vertical="center" wrapText="1"/>
    </xf>
    <xf numFmtId="0" fontId="56" fillId="0" borderId="1" xfId="0" applyFont="1" applyFill="1" applyBorder="1" applyAlignment="1">
      <alignment horizontal="center" vertical="center"/>
    </xf>
    <xf numFmtId="0" fontId="54" fillId="0" borderId="1" xfId="1" applyFont="1" applyFill="1" applyBorder="1" applyAlignment="1">
      <alignment horizontal="center" vertical="top" wrapText="1"/>
    </xf>
    <xf numFmtId="0" fontId="54" fillId="0" borderId="3" xfId="0" applyFont="1" applyFill="1" applyBorder="1" applyAlignment="1">
      <alignment horizontal="center" vertical="center"/>
    </xf>
    <xf numFmtId="0" fontId="54" fillId="3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0" fontId="58" fillId="0" borderId="1" xfId="0" applyFont="1" applyBorder="1" applyAlignment="1">
      <alignment horizontal="center" vertical="center"/>
    </xf>
    <xf numFmtId="0" fontId="58" fillId="0" borderId="1" xfId="1" applyFont="1" applyFill="1" applyBorder="1" applyAlignment="1">
      <alignment horizontal="left" vertical="center" wrapText="1"/>
    </xf>
    <xf numFmtId="0" fontId="58" fillId="0" borderId="1" xfId="0" applyFont="1" applyFill="1" applyBorder="1" applyAlignment="1">
      <alignment horizontal="center" vertical="center"/>
    </xf>
    <xf numFmtId="0" fontId="59" fillId="0" borderId="1" xfId="0" applyFont="1" applyBorder="1" applyAlignment="1">
      <alignment horizontal="center"/>
    </xf>
    <xf numFmtId="0" fontId="59" fillId="0" borderId="0" xfId="0" applyFont="1" applyBorder="1" applyAlignment="1">
      <alignment horizontal="center"/>
    </xf>
    <xf numFmtId="0" fontId="54" fillId="0" borderId="1" xfId="0" applyFont="1" applyBorder="1" applyAlignment="1">
      <alignment horizontal="center" vertical="center"/>
    </xf>
    <xf numFmtId="0" fontId="47" fillId="3" borderId="1" xfId="0" applyFont="1" applyFill="1" applyBorder="1" applyAlignment="1">
      <alignment vertical="center"/>
    </xf>
    <xf numFmtId="0" fontId="58" fillId="0" borderId="1" xfId="1" applyFont="1" applyFill="1" applyBorder="1" applyAlignment="1">
      <alignment horizontal="center" vertical="center" wrapText="1"/>
    </xf>
    <xf numFmtId="0" fontId="54" fillId="0" borderId="1" xfId="0" applyFont="1" applyFill="1" applyBorder="1" applyAlignment="1">
      <alignment vertical="center"/>
    </xf>
    <xf numFmtId="0" fontId="54" fillId="0" borderId="1" xfId="0" applyFont="1" applyFill="1" applyBorder="1" applyAlignment="1">
      <alignment horizontal="center" vertical="top"/>
    </xf>
    <xf numFmtId="0" fontId="54" fillId="0" borderId="1" xfId="1" applyFont="1" applyFill="1" applyBorder="1" applyAlignment="1">
      <alignment horizontal="left" vertical="center" wrapText="1"/>
    </xf>
    <xf numFmtId="0" fontId="47" fillId="0" borderId="2" xfId="1" applyFont="1" applyFill="1" applyBorder="1" applyAlignment="1">
      <alignment horizontal="left" vertical="center" wrapText="1"/>
    </xf>
    <xf numFmtId="0" fontId="54" fillId="0" borderId="2" xfId="1" applyFont="1" applyFill="1" applyBorder="1" applyAlignment="1">
      <alignment horizontal="center" wrapText="1"/>
    </xf>
    <xf numFmtId="0" fontId="56" fillId="0" borderId="1" xfId="1" applyFont="1" applyFill="1" applyBorder="1" applyAlignment="1">
      <alignment horizontal="center" vertical="center" wrapText="1"/>
    </xf>
    <xf numFmtId="0" fontId="47" fillId="0" borderId="1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53" fillId="3" borderId="1" xfId="0" applyFont="1" applyFill="1" applyBorder="1" applyAlignment="1">
      <alignment vertical="center"/>
    </xf>
    <xf numFmtId="0" fontId="53" fillId="0" borderId="1" xfId="0" applyFont="1" applyBorder="1" applyAlignment="1">
      <alignment vertical="center"/>
    </xf>
    <xf numFmtId="0" fontId="54" fillId="0" borderId="0" xfId="1" applyFont="1" applyFill="1" applyBorder="1" applyAlignment="1">
      <alignment horizontal="center" wrapText="1"/>
    </xf>
    <xf numFmtId="0" fontId="54" fillId="0" borderId="1" xfId="0" applyFont="1" applyBorder="1" applyAlignment="1">
      <alignment horizontal="center" vertical="top"/>
    </xf>
    <xf numFmtId="0" fontId="54" fillId="0" borderId="1" xfId="0" applyFont="1" applyBorder="1" applyAlignment="1">
      <alignment horizontal="left" vertical="top"/>
    </xf>
    <xf numFmtId="0" fontId="55" fillId="3" borderId="1" xfId="0" applyFont="1" applyFill="1" applyBorder="1" applyAlignment="1">
      <alignment horizontal="center" vertical="top"/>
    </xf>
    <xf numFmtId="0" fontId="47" fillId="0" borderId="1" xfId="0" applyFont="1" applyBorder="1" applyAlignment="1">
      <alignment horizontal="left" vertical="top"/>
    </xf>
    <xf numFmtId="0" fontId="47" fillId="0" borderId="1" xfId="0" applyFont="1" applyBorder="1" applyAlignment="1">
      <alignment horizontal="center" vertical="top"/>
    </xf>
    <xf numFmtId="0" fontId="54" fillId="0" borderId="1" xfId="0" applyFont="1" applyFill="1" applyBorder="1" applyAlignment="1">
      <alignment horizontal="left" vertical="top"/>
    </xf>
    <xf numFmtId="0" fontId="54" fillId="0" borderId="3" xfId="0" applyFont="1" applyBorder="1" applyAlignment="1">
      <alignment horizontal="center" vertical="center"/>
    </xf>
    <xf numFmtId="0" fontId="54" fillId="3" borderId="1" xfId="1" applyFont="1" applyFill="1" applyBorder="1" applyAlignment="1">
      <alignment horizontal="left" vertical="center" wrapText="1"/>
    </xf>
    <xf numFmtId="0" fontId="58" fillId="0" borderId="1" xfId="0" applyFont="1" applyBorder="1" applyAlignment="1">
      <alignment horizontal="center" vertical="top"/>
    </xf>
    <xf numFmtId="0" fontId="47" fillId="0" borderId="1" xfId="0" applyFont="1" applyBorder="1" applyAlignment="1">
      <alignment vertical="center" wrapText="1"/>
    </xf>
    <xf numFmtId="0" fontId="54" fillId="0" borderId="3" xfId="0" applyFont="1" applyFill="1" applyBorder="1" applyAlignment="1">
      <alignment horizontal="center" vertical="top"/>
    </xf>
    <xf numFmtId="0" fontId="54" fillId="3" borderId="1" xfId="0" applyFont="1" applyFill="1" applyBorder="1" applyAlignment="1">
      <alignment vertical="center"/>
    </xf>
    <xf numFmtId="0" fontId="54" fillId="3" borderId="2" xfId="1" applyFont="1" applyFill="1" applyBorder="1" applyAlignment="1">
      <alignment vertical="center" wrapText="1"/>
    </xf>
    <xf numFmtId="0" fontId="54" fillId="0" borderId="4" xfId="0" applyFont="1" applyBorder="1" applyAlignment="1">
      <alignment horizontal="center" vertical="top"/>
    </xf>
    <xf numFmtId="0" fontId="54" fillId="0" borderId="3" xfId="1" applyFont="1" applyFill="1" applyBorder="1" applyAlignment="1">
      <alignment horizontal="center" wrapText="1"/>
    </xf>
    <xf numFmtId="0" fontId="54" fillId="0" borderId="3" xfId="0" applyFont="1" applyBorder="1" applyAlignment="1">
      <alignment horizontal="center" vertical="top"/>
    </xf>
    <xf numFmtId="0" fontId="51" fillId="0" borderId="3" xfId="0" applyFont="1" applyBorder="1" applyAlignment="1">
      <alignment vertical="center"/>
    </xf>
    <xf numFmtId="0" fontId="54" fillId="0" borderId="3" xfId="0" applyFont="1" applyBorder="1" applyAlignment="1">
      <alignment horizontal="left" vertical="top"/>
    </xf>
    <xf numFmtId="0" fontId="54" fillId="0" borderId="3" xfId="0" applyFont="1" applyBorder="1" applyAlignment="1">
      <alignment vertical="center"/>
    </xf>
    <xf numFmtId="0" fontId="47" fillId="0" borderId="3" xfId="0" applyFont="1" applyBorder="1" applyAlignment="1">
      <alignment vertical="center"/>
    </xf>
    <xf numFmtId="0" fontId="47" fillId="0" borderId="4" xfId="0" applyFont="1" applyBorder="1" applyAlignment="1">
      <alignment horizontal="center" vertical="center"/>
    </xf>
    <xf numFmtId="0" fontId="47" fillId="0" borderId="3" xfId="0" applyFont="1" applyBorder="1" applyAlignment="1">
      <alignment horizontal="center" vertical="center"/>
    </xf>
    <xf numFmtId="0" fontId="47" fillId="0" borderId="3" xfId="0" applyFont="1" applyBorder="1" applyAlignment="1">
      <alignment vertical="center" wrapText="1"/>
    </xf>
    <xf numFmtId="0" fontId="47" fillId="0" borderId="1" xfId="0" applyFont="1" applyFill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3" xfId="0" applyFont="1" applyFill="1" applyBorder="1" applyAlignment="1">
      <alignment horizontal="center" vertical="center"/>
    </xf>
    <xf numFmtId="0" fontId="53" fillId="0" borderId="1" xfId="0" applyFont="1" applyBorder="1" applyAlignment="1">
      <alignment horizontal="center"/>
    </xf>
    <xf numFmtId="0" fontId="60" fillId="0" borderId="1" xfId="0" applyFont="1" applyFill="1" applyBorder="1" applyAlignment="1">
      <alignment vertical="center"/>
    </xf>
    <xf numFmtId="0" fontId="55" fillId="3" borderId="3" xfId="0" applyFont="1" applyFill="1" applyBorder="1" applyAlignment="1">
      <alignment horizontal="center" vertical="center"/>
    </xf>
    <xf numFmtId="0" fontId="47" fillId="0" borderId="3" xfId="0" applyFont="1" applyBorder="1" applyAlignment="1">
      <alignment horizontal="center" vertical="top" wrapText="1"/>
    </xf>
    <xf numFmtId="0" fontId="47" fillId="0" borderId="3" xfId="0" applyFont="1" applyBorder="1" applyAlignment="1">
      <alignment horizontal="left" vertical="center"/>
    </xf>
    <xf numFmtId="0" fontId="47" fillId="0" borderId="3" xfId="0" applyFont="1" applyBorder="1" applyAlignment="1">
      <alignment horizontal="center" vertical="center" wrapText="1"/>
    </xf>
    <xf numFmtId="0" fontId="53" fillId="0" borderId="4" xfId="0" applyFont="1" applyBorder="1" applyAlignment="1">
      <alignment vertical="center"/>
    </xf>
    <xf numFmtId="0" fontId="53" fillId="0" borderId="0" xfId="0" applyFont="1" applyBorder="1" applyAlignment="1">
      <alignment vertical="center"/>
    </xf>
    <xf numFmtId="176" fontId="47" fillId="0" borderId="1" xfId="0" applyNumberFormat="1" applyFont="1" applyBorder="1" applyAlignment="1">
      <alignment horizontal="center" vertical="center"/>
    </xf>
    <xf numFmtId="176" fontId="53" fillId="0" borderId="1" xfId="0" applyNumberFormat="1" applyFont="1" applyBorder="1" applyAlignment="1">
      <alignment vertical="center"/>
    </xf>
    <xf numFmtId="0" fontId="53" fillId="0" borderId="1" xfId="0" applyFont="1" applyFill="1" applyBorder="1" applyAlignment="1">
      <alignment horizontal="center" vertical="center"/>
    </xf>
    <xf numFmtId="176" fontId="47" fillId="0" borderId="3" xfId="0" applyNumberFormat="1" applyFont="1" applyBorder="1" applyAlignment="1">
      <alignment horizontal="center" vertical="center"/>
    </xf>
    <xf numFmtId="58" fontId="47" fillId="0" borderId="0" xfId="0" applyNumberFormat="1" applyFont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176" fontId="47" fillId="0" borderId="5" xfId="0" applyNumberFormat="1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left" vertical="center"/>
    </xf>
    <xf numFmtId="0" fontId="53" fillId="0" borderId="0" xfId="0" applyFont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/>
    </xf>
    <xf numFmtId="176" fontId="47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5" fillId="4" borderId="0" xfId="0" applyFont="1" applyFill="1" applyAlignment="1">
      <alignment horizontal="left"/>
    </xf>
    <xf numFmtId="0" fontId="65" fillId="0" borderId="0" xfId="0" applyFont="1"/>
    <xf numFmtId="0" fontId="66" fillId="0" borderId="0" xfId="0" applyFont="1"/>
    <xf numFmtId="0" fontId="42" fillId="0" borderId="0" xfId="0" applyFont="1" applyAlignment="1"/>
    <xf numFmtId="0" fontId="42" fillId="0" borderId="0" xfId="0" applyFont="1"/>
    <xf numFmtId="0" fontId="65" fillId="4" borderId="0" xfId="0" applyFont="1" applyFill="1"/>
    <xf numFmtId="0" fontId="66" fillId="4" borderId="0" xfId="0" applyFont="1" applyFill="1"/>
    <xf numFmtId="0" fontId="66" fillId="4" borderId="0" xfId="0" applyFont="1" applyFill="1" applyAlignment="1"/>
    <xf numFmtId="0" fontId="66" fillId="0" borderId="0" xfId="0" applyFont="1" applyAlignment="1">
      <alignment horizontal="right"/>
    </xf>
    <xf numFmtId="0" fontId="42" fillId="4" borderId="0" xfId="0" applyFont="1" applyFill="1" applyAlignment="1"/>
    <xf numFmtId="0" fontId="42" fillId="4" borderId="0" xfId="0" applyFont="1" applyFill="1"/>
    <xf numFmtId="0" fontId="66" fillId="0" borderId="0" xfId="1" applyFont="1" applyAlignment="1"/>
    <xf numFmtId="0" fontId="43" fillId="0" borderId="0" xfId="1" applyFont="1" applyAlignment="1"/>
    <xf numFmtId="0" fontId="42" fillId="0" borderId="0" xfId="1" applyFont="1" applyAlignment="1"/>
    <xf numFmtId="0" fontId="42" fillId="2" borderId="0" xfId="1" applyFont="1" applyFill="1" applyAlignment="1"/>
    <xf numFmtId="0" fontId="66" fillId="0" borderId="0" xfId="0" applyFont="1" applyAlignment="1">
      <alignment vertical="center"/>
    </xf>
    <xf numFmtId="0" fontId="67" fillId="0" borderId="0" xfId="0" applyFont="1"/>
    <xf numFmtId="0" fontId="43" fillId="4" borderId="0" xfId="1" applyFont="1" applyFill="1" applyAlignment="1"/>
    <xf numFmtId="0" fontId="42" fillId="4" borderId="0" xfId="1" applyFont="1" applyFill="1" applyAlignment="1"/>
    <xf numFmtId="0" fontId="42" fillId="4" borderId="0" xfId="0" applyFont="1" applyFill="1" applyAlignment="1">
      <alignment vertical="center"/>
    </xf>
    <xf numFmtId="0" fontId="40" fillId="0" borderId="0" xfId="0" applyFont="1" applyAlignment="1"/>
    <xf numFmtId="0" fontId="40" fillId="0" borderId="0" xfId="0" applyFont="1"/>
    <xf numFmtId="0" fontId="66" fillId="0" borderId="0" xfId="1" applyFont="1" applyAlignment="1">
      <alignment horizontal="right"/>
    </xf>
    <xf numFmtId="0" fontId="66" fillId="4" borderId="0" xfId="1" applyFont="1" applyFill="1" applyAlignment="1"/>
    <xf numFmtId="0" fontId="40" fillId="4" borderId="0" xfId="0" applyFont="1" applyFill="1"/>
    <xf numFmtId="0" fontId="66" fillId="0" borderId="0" xfId="0" applyFont="1" applyFill="1"/>
    <xf numFmtId="0" fontId="42" fillId="0" borderId="0" xfId="0" applyFont="1" applyFill="1" applyAlignment="1"/>
    <xf numFmtId="0" fontId="40" fillId="0" borderId="0" xfId="0" applyFont="1" applyFill="1"/>
    <xf numFmtId="0" fontId="42" fillId="0" borderId="0" xfId="0" applyFont="1" applyFill="1"/>
    <xf numFmtId="0" fontId="48" fillId="0" borderId="0" xfId="0" applyFont="1"/>
    <xf numFmtId="0" fontId="40" fillId="0" borderId="0" xfId="0" applyFont="1" applyAlignment="1">
      <alignment vertical="center"/>
    </xf>
    <xf numFmtId="0" fontId="68" fillId="0" borderId="0" xfId="1" applyFont="1" applyAlignment="1"/>
    <xf numFmtId="0" fontId="69" fillId="0" borderId="0" xfId="1" applyFont="1" applyAlignment="1"/>
    <xf numFmtId="0" fontId="66" fillId="0" borderId="0" xfId="0" applyFont="1" applyAlignment="1"/>
    <xf numFmtId="0" fontId="39" fillId="0" borderId="0" xfId="0" applyFont="1"/>
    <xf numFmtId="0" fontId="38" fillId="0" borderId="0" xfId="0" applyFont="1" applyFill="1"/>
    <xf numFmtId="0" fontId="37" fillId="0" borderId="0" xfId="0" applyFont="1" applyFill="1"/>
    <xf numFmtId="0" fontId="70" fillId="0" borderId="0" xfId="0" applyFont="1" applyFill="1"/>
    <xf numFmtId="0" fontId="36" fillId="0" borderId="0" xfId="0" applyFont="1" applyFill="1"/>
    <xf numFmtId="0" fontId="35" fillId="0" borderId="0" xfId="0" applyFont="1"/>
    <xf numFmtId="0" fontId="35" fillId="0" borderId="0" xfId="0" applyFont="1" applyFill="1"/>
    <xf numFmtId="0" fontId="65" fillId="0" borderId="0" xfId="0" applyFont="1" applyAlignment="1">
      <alignment horizontal="left"/>
    </xf>
    <xf numFmtId="0" fontId="65" fillId="5" borderId="0" xfId="0" applyFont="1" applyFill="1"/>
    <xf numFmtId="0" fontId="65" fillId="5" borderId="0" xfId="0" applyFont="1" applyFill="1" applyAlignment="1">
      <alignment horizontal="left"/>
    </xf>
    <xf numFmtId="0" fontId="34" fillId="0" borderId="0" xfId="0" applyFont="1"/>
    <xf numFmtId="0" fontId="69" fillId="0" borderId="0" xfId="0" applyFont="1"/>
    <xf numFmtId="0" fontId="69" fillId="4" borderId="0" xfId="0" applyFont="1" applyFill="1"/>
    <xf numFmtId="0" fontId="34" fillId="0" borderId="0" xfId="0" applyFont="1" applyFill="1"/>
    <xf numFmtId="0" fontId="33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33" fillId="0" borderId="0" xfId="0" applyFont="1"/>
    <xf numFmtId="0" fontId="50" fillId="0" borderId="0" xfId="0" applyFont="1" applyAlignment="1">
      <alignment horizontal="left"/>
    </xf>
    <xf numFmtId="0" fontId="66" fillId="0" borderId="0" xfId="0" applyFont="1" applyAlignment="1">
      <alignment horizontal="center"/>
    </xf>
    <xf numFmtId="0" fontId="66" fillId="4" borderId="0" xfId="0" applyFont="1" applyFill="1" applyAlignment="1">
      <alignment horizontal="center"/>
    </xf>
    <xf numFmtId="0" fontId="45" fillId="0" borderId="0" xfId="0" applyFont="1" applyAlignment="1">
      <alignment horizontal="center"/>
    </xf>
    <xf numFmtId="0" fontId="45" fillId="4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2" fillId="4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0" fontId="33" fillId="0" borderId="0" xfId="0" applyFont="1" applyFill="1" applyAlignment="1">
      <alignment horizontal="center"/>
    </xf>
    <xf numFmtId="0" fontId="42" fillId="0" borderId="0" xfId="0" applyFont="1" applyFill="1" applyAlignment="1">
      <alignment horizontal="center"/>
    </xf>
    <xf numFmtId="0" fontId="33" fillId="0" borderId="0" xfId="1" applyFont="1" applyAlignment="1"/>
    <xf numFmtId="0" fontId="33" fillId="0" borderId="0" xfId="0" applyFont="1" applyAlignment="1">
      <alignment vertical="center"/>
    </xf>
    <xf numFmtId="0" fontId="43" fillId="4" borderId="0" xfId="1" applyFont="1" applyFill="1" applyAlignment="1">
      <alignment horizontal="center"/>
    </xf>
    <xf numFmtId="0" fontId="42" fillId="0" borderId="0" xfId="1" applyFont="1" applyAlignment="1">
      <alignment horizontal="center"/>
    </xf>
    <xf numFmtId="0" fontId="43" fillId="0" borderId="0" xfId="1" applyFont="1" applyAlignment="1">
      <alignment horizontal="center"/>
    </xf>
    <xf numFmtId="0" fontId="42" fillId="0" borderId="0" xfId="0" applyFont="1" applyAlignment="1">
      <alignment horizontal="center" vertical="center"/>
    </xf>
    <xf numFmtId="0" fontId="42" fillId="3" borderId="0" xfId="0" applyFont="1" applyFill="1"/>
    <xf numFmtId="0" fontId="46" fillId="0" borderId="0" xfId="0" applyFont="1" applyAlignment="1">
      <alignment horizontal="left"/>
    </xf>
    <xf numFmtId="0" fontId="33" fillId="0" borderId="0" xfId="0" applyFont="1" applyFill="1"/>
    <xf numFmtId="0" fontId="33" fillId="0" borderId="0" xfId="0" applyFont="1" applyFill="1" applyAlignment="1">
      <alignment horizontal="right"/>
    </xf>
    <xf numFmtId="0" fontId="33" fillId="0" borderId="0" xfId="1" applyFont="1" applyAlignment="1">
      <alignment horizontal="center"/>
    </xf>
    <xf numFmtId="0" fontId="65" fillId="5" borderId="0" xfId="0" applyFont="1" applyFill="1" applyAlignment="1"/>
    <xf numFmtId="0" fontId="69" fillId="0" borderId="0" xfId="0" applyFont="1" applyAlignment="1"/>
    <xf numFmtId="0" fontId="32" fillId="0" borderId="0" xfId="1" applyFont="1" applyAlignment="1"/>
    <xf numFmtId="0" fontId="32" fillId="0" borderId="0" xfId="0" applyFont="1" applyAlignment="1">
      <alignment vertical="center"/>
    </xf>
    <xf numFmtId="0" fontId="68" fillId="4" borderId="0" xfId="0" applyFont="1" applyFill="1"/>
    <xf numFmtId="0" fontId="68" fillId="4" borderId="0" xfId="0" applyFont="1" applyFill="1" applyAlignment="1"/>
    <xf numFmtId="14" fontId="68" fillId="4" borderId="0" xfId="0" applyNumberFormat="1" applyFont="1" applyFill="1"/>
    <xf numFmtId="0" fontId="31" fillId="0" borderId="0" xfId="0" applyFont="1" applyFill="1"/>
    <xf numFmtId="0" fontId="53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8" fillId="0" borderId="0" xfId="0" applyFont="1" applyAlignment="1">
      <alignment vertical="center"/>
    </xf>
    <xf numFmtId="0" fontId="27" fillId="0" borderId="0" xfId="0" applyFont="1"/>
    <xf numFmtId="0" fontId="26" fillId="0" borderId="0" xfId="0" applyFont="1"/>
    <xf numFmtId="0" fontId="69" fillId="4" borderId="0" xfId="0" applyFont="1" applyFill="1" applyAlignment="1"/>
    <xf numFmtId="0" fontId="25" fillId="0" borderId="0" xfId="0" applyFont="1"/>
    <xf numFmtId="0" fontId="69" fillId="0" borderId="0" xfId="0" applyFont="1" applyAlignment="1">
      <alignment horizontal="left"/>
    </xf>
    <xf numFmtId="0" fontId="24" fillId="0" borderId="0" xfId="0" applyFont="1"/>
    <xf numFmtId="0" fontId="23" fillId="0" borderId="0" xfId="0" applyFont="1"/>
    <xf numFmtId="0" fontId="43" fillId="0" borderId="0" xfId="0" applyFont="1" applyFill="1" applyAlignment="1">
      <alignment horizontal="left"/>
    </xf>
    <xf numFmtId="0" fontId="71" fillId="0" borderId="0" xfId="0" applyFont="1" applyAlignment="1">
      <alignment horizontal="left"/>
    </xf>
    <xf numFmtId="0" fontId="71" fillId="0" borderId="0" xfId="0" applyFont="1"/>
    <xf numFmtId="0" fontId="22" fillId="0" borderId="0" xfId="0" applyFont="1" applyAlignment="1"/>
    <xf numFmtId="0" fontId="22" fillId="0" borderId="0" xfId="0" applyFont="1" applyAlignment="1">
      <alignment horizontal="right"/>
    </xf>
    <xf numFmtId="0" fontId="22" fillId="0" borderId="0" xfId="0" applyFont="1"/>
    <xf numFmtId="0" fontId="21" fillId="0" borderId="0" xfId="0" applyFont="1" applyAlignment="1">
      <alignment vertical="center"/>
    </xf>
    <xf numFmtId="0" fontId="46" fillId="0" borderId="0" xfId="0" applyFont="1" applyAlignment="1">
      <alignment horizontal="right" wrapText="1"/>
    </xf>
    <xf numFmtId="0" fontId="21" fillId="0" borderId="0" xfId="0" applyFont="1" applyAlignment="1"/>
    <xf numFmtId="0" fontId="21" fillId="0" borderId="0" xfId="0" applyFont="1"/>
    <xf numFmtId="0" fontId="20" fillId="0" borderId="0" xfId="0" applyFont="1" applyAlignment="1">
      <alignment vertical="center"/>
    </xf>
    <xf numFmtId="0" fontId="19" fillId="0" borderId="0" xfId="0" applyFont="1"/>
    <xf numFmtId="0" fontId="46" fillId="0" borderId="0" xfId="0" applyFont="1" applyAlignme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4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1" applyFont="1" applyAlignment="1"/>
    <xf numFmtId="0" fontId="10" fillId="0" borderId="0" xfId="0" applyFont="1" applyAlignment="1">
      <alignment vertical="center"/>
    </xf>
    <xf numFmtId="0" fontId="72" fillId="0" borderId="0" xfId="0" applyFont="1" applyAlignment="1">
      <alignment horizontal="left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4" borderId="0" xfId="0" applyFont="1" applyFill="1"/>
    <xf numFmtId="0" fontId="2" fillId="0" borderId="0" xfId="0" applyFont="1"/>
    <xf numFmtId="0" fontId="50" fillId="0" borderId="0" xfId="0" applyFont="1" applyAlignment="1">
      <alignment vertical="center"/>
    </xf>
    <xf numFmtId="14" fontId="50" fillId="5" borderId="0" xfId="0" applyNumberFormat="1" applyFont="1" applyFill="1" applyAlignment="1">
      <alignment vertical="center"/>
    </xf>
    <xf numFmtId="0" fontId="50" fillId="5" borderId="0" xfId="0" applyFont="1" applyFill="1" applyAlignment="1">
      <alignment vertical="center"/>
    </xf>
    <xf numFmtId="14" fontId="65" fillId="5" borderId="0" xfId="0" applyNumberFormat="1" applyFont="1" applyFill="1" applyAlignment="1">
      <alignment vertical="center"/>
    </xf>
    <xf numFmtId="0" fontId="50" fillId="0" borderId="0" xfId="0" applyFont="1" applyAlignment="1">
      <alignment horizontal="left" vertical="center"/>
    </xf>
    <xf numFmtId="0" fontId="1" fillId="0" borderId="0" xfId="0" applyFont="1"/>
  </cellXfs>
  <cellStyles count="24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</cellStyles>
  <dxfs count="7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zoomScale="130" zoomScaleNormal="130" zoomScalePageLayoutView="130" workbookViewId="0">
      <pane xSplit="2" ySplit="1" topLeftCell="C109" activePane="bottomRight" state="frozen"/>
      <selection pane="topRight" activeCell="C1" sqref="C1"/>
      <selection pane="bottomLeft" activeCell="A2" sqref="A2"/>
      <selection pane="bottomRight" activeCell="D117" sqref="D117"/>
    </sheetView>
  </sheetViews>
  <sheetFormatPr baseColWidth="10" defaultColWidth="10.83203125" defaultRowHeight="17" x14ac:dyDescent="0.25"/>
  <cols>
    <col min="1" max="1" width="10.83203125" style="102"/>
    <col min="2" max="2" width="9.33203125" style="103" customWidth="1"/>
    <col min="3" max="3" width="8.83203125" style="157" bestFit="1" customWidth="1"/>
    <col min="4" max="4" width="58.83203125" style="104" customWidth="1"/>
    <col min="5" max="5" width="8.83203125" style="104" customWidth="1"/>
    <col min="6" max="9" width="10.83203125" style="104"/>
    <col min="10" max="10" width="5.6640625" style="104" customWidth="1"/>
    <col min="11" max="11" width="18.83203125" style="104" customWidth="1"/>
    <col min="12" max="12" width="24" style="104" customWidth="1"/>
    <col min="13" max="16384" width="10.83203125" style="104"/>
  </cols>
  <sheetData>
    <row r="1" spans="2:11" x14ac:dyDescent="0.25">
      <c r="C1" s="152" t="s">
        <v>707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595</v>
      </c>
    </row>
    <row r="2" spans="2:11" s="106" customFormat="1" x14ac:dyDescent="0.25">
      <c r="B2" s="107"/>
      <c r="C2" s="153"/>
      <c r="D2" s="100" t="s">
        <v>590</v>
      </c>
      <c r="E2" s="100"/>
      <c r="F2" s="100"/>
      <c r="G2" s="100"/>
      <c r="H2" s="100"/>
      <c r="I2" s="105"/>
      <c r="J2" s="105"/>
    </row>
    <row r="3" spans="2:11" x14ac:dyDescent="0.25">
      <c r="C3" s="148" t="s">
        <v>708</v>
      </c>
      <c r="D3" s="1" t="s">
        <v>591</v>
      </c>
      <c r="E3" s="1">
        <v>2</v>
      </c>
      <c r="F3" s="3"/>
      <c r="G3" s="3"/>
      <c r="H3" s="3"/>
      <c r="I3" s="101"/>
      <c r="J3" s="101"/>
    </row>
    <row r="4" spans="2:11" x14ac:dyDescent="0.25">
      <c r="C4" s="148" t="s">
        <v>708</v>
      </c>
      <c r="D4" s="1" t="s">
        <v>592</v>
      </c>
      <c r="E4" s="1">
        <v>1</v>
      </c>
      <c r="F4" s="3"/>
      <c r="G4" s="3"/>
      <c r="H4" s="3"/>
      <c r="I4" s="101"/>
      <c r="J4" s="101"/>
    </row>
    <row r="5" spans="2:11" x14ac:dyDescent="0.25">
      <c r="C5" s="148" t="s">
        <v>708</v>
      </c>
      <c r="D5" s="1" t="s">
        <v>593</v>
      </c>
      <c r="E5" s="1">
        <v>2</v>
      </c>
      <c r="F5" s="3"/>
      <c r="G5" s="3"/>
      <c r="H5" s="3"/>
      <c r="I5" s="101"/>
      <c r="J5" s="101"/>
    </row>
    <row r="6" spans="2:11" x14ac:dyDescent="0.25">
      <c r="C6" s="148" t="s">
        <v>708</v>
      </c>
      <c r="D6" s="1" t="s">
        <v>594</v>
      </c>
      <c r="E6" s="1">
        <v>1</v>
      </c>
      <c r="F6" s="3"/>
      <c r="G6" s="3"/>
      <c r="H6" s="3"/>
      <c r="I6" s="101"/>
      <c r="J6" s="101"/>
    </row>
    <row r="7" spans="2:11" s="102" customFormat="1" x14ac:dyDescent="0.25">
      <c r="B7" s="3"/>
      <c r="C7" s="154"/>
      <c r="D7" s="2" t="s">
        <v>563</v>
      </c>
      <c r="E7" s="3">
        <f>SUM(E3:E6)</f>
        <v>6</v>
      </c>
      <c r="F7" s="3"/>
      <c r="G7" s="3"/>
      <c r="H7" s="3"/>
      <c r="I7" s="3">
        <v>0</v>
      </c>
      <c r="J7" s="3"/>
      <c r="K7" s="102">
        <f>I7-E7</f>
        <v>-6</v>
      </c>
    </row>
    <row r="8" spans="2:11" s="106" customFormat="1" x14ac:dyDescent="0.25">
      <c r="B8" s="100"/>
      <c r="C8" s="155"/>
      <c r="D8" s="100" t="s">
        <v>552</v>
      </c>
      <c r="E8" s="100"/>
      <c r="F8" s="100"/>
      <c r="G8" s="100"/>
      <c r="H8" s="100"/>
      <c r="I8" s="100"/>
      <c r="J8" s="100"/>
    </row>
    <row r="9" spans="2:11" x14ac:dyDescent="0.25">
      <c r="B9" s="1" t="s">
        <v>564</v>
      </c>
      <c r="C9" s="148" t="s">
        <v>708</v>
      </c>
      <c r="D9" s="1" t="s">
        <v>565</v>
      </c>
      <c r="E9" s="1">
        <v>1</v>
      </c>
      <c r="F9" s="1"/>
      <c r="G9" s="1"/>
      <c r="H9" s="1"/>
      <c r="I9" s="1"/>
      <c r="J9" s="1"/>
    </row>
    <row r="10" spans="2:11" x14ac:dyDescent="0.25">
      <c r="B10" s="1"/>
      <c r="C10" s="148" t="s">
        <v>708</v>
      </c>
      <c r="D10" s="1" t="s">
        <v>566</v>
      </c>
      <c r="E10" s="1">
        <v>2</v>
      </c>
      <c r="F10" s="1"/>
      <c r="G10" s="1"/>
      <c r="H10" s="1"/>
      <c r="I10" s="1"/>
      <c r="J10" s="1"/>
    </row>
    <row r="11" spans="2:11" x14ac:dyDescent="0.25">
      <c r="B11" s="1"/>
      <c r="C11" s="148" t="s">
        <v>708</v>
      </c>
      <c r="D11" s="1" t="s">
        <v>567</v>
      </c>
      <c r="E11" s="1">
        <v>1</v>
      </c>
      <c r="F11" s="1"/>
      <c r="G11" s="1"/>
      <c r="H11" s="1"/>
      <c r="I11" s="1"/>
      <c r="J11" s="1"/>
    </row>
    <row r="12" spans="2:11" x14ac:dyDescent="0.25">
      <c r="B12" s="1"/>
      <c r="C12" s="148" t="s">
        <v>708</v>
      </c>
      <c r="D12" s="1" t="s">
        <v>568</v>
      </c>
      <c r="E12" s="1">
        <v>1</v>
      </c>
      <c r="F12" s="1"/>
      <c r="G12" s="1"/>
      <c r="H12" s="1"/>
      <c r="I12" s="1"/>
      <c r="J12" s="1"/>
    </row>
    <row r="13" spans="2:11" x14ac:dyDescent="0.25">
      <c r="B13" s="1"/>
      <c r="C13" s="148" t="s">
        <v>708</v>
      </c>
      <c r="D13" s="1" t="s">
        <v>569</v>
      </c>
      <c r="E13" s="1">
        <v>1</v>
      </c>
      <c r="F13" s="1"/>
      <c r="G13" s="1"/>
      <c r="H13" s="1"/>
      <c r="I13" s="1"/>
      <c r="J13" s="1"/>
    </row>
    <row r="14" spans="2:11" x14ac:dyDescent="0.25">
      <c r="B14" s="1"/>
      <c r="C14" s="148" t="s">
        <v>708</v>
      </c>
      <c r="D14" s="1" t="s">
        <v>570</v>
      </c>
      <c r="E14" s="1">
        <v>0.5</v>
      </c>
      <c r="F14" s="1"/>
      <c r="G14" s="1"/>
      <c r="H14" s="1"/>
      <c r="I14" s="1">
        <v>6</v>
      </c>
      <c r="J14" s="1"/>
    </row>
    <row r="15" spans="2:11" x14ac:dyDescent="0.25">
      <c r="B15" s="1"/>
      <c r="C15" s="148" t="s">
        <v>708</v>
      </c>
      <c r="D15" s="1" t="s">
        <v>571</v>
      </c>
      <c r="E15" s="1">
        <v>1</v>
      </c>
      <c r="F15" s="1"/>
      <c r="G15" s="1"/>
      <c r="H15" s="1"/>
      <c r="I15" s="1"/>
      <c r="J15" s="1"/>
    </row>
    <row r="16" spans="2:11" x14ac:dyDescent="0.25">
      <c r="B16" s="1"/>
      <c r="C16" s="148" t="s">
        <v>708</v>
      </c>
      <c r="D16" s="1" t="s">
        <v>572</v>
      </c>
      <c r="E16" s="1">
        <v>1</v>
      </c>
      <c r="F16" s="1"/>
      <c r="G16" s="1"/>
      <c r="H16" s="1"/>
      <c r="I16" s="1">
        <v>2</v>
      </c>
      <c r="J16" s="1"/>
    </row>
    <row r="17" spans="2:11" x14ac:dyDescent="0.25">
      <c r="B17" s="1"/>
      <c r="C17" s="148" t="s">
        <v>708</v>
      </c>
      <c r="D17" s="1" t="s">
        <v>573</v>
      </c>
      <c r="E17" s="1">
        <v>1</v>
      </c>
      <c r="F17" s="1"/>
      <c r="G17" s="1"/>
      <c r="H17" s="1"/>
      <c r="I17" s="1"/>
      <c r="J17" s="1"/>
    </row>
    <row r="18" spans="2:11" x14ac:dyDescent="0.25">
      <c r="B18" s="1"/>
      <c r="C18" s="148" t="s">
        <v>708</v>
      </c>
      <c r="D18" s="1" t="s">
        <v>574</v>
      </c>
      <c r="E18" s="1">
        <v>1</v>
      </c>
      <c r="F18" s="1"/>
      <c r="G18" s="1"/>
      <c r="H18" s="1"/>
      <c r="I18" s="1"/>
      <c r="J18" s="1"/>
    </row>
    <row r="19" spans="2:11" x14ac:dyDescent="0.25">
      <c r="B19" s="1"/>
      <c r="C19" s="148" t="s">
        <v>708</v>
      </c>
      <c r="D19" s="1" t="s">
        <v>575</v>
      </c>
      <c r="E19" s="1">
        <v>2</v>
      </c>
      <c r="F19" s="1"/>
      <c r="G19" s="1"/>
      <c r="H19" s="1"/>
      <c r="I19" s="1"/>
      <c r="J19" s="1"/>
    </row>
    <row r="20" spans="2:11" x14ac:dyDescent="0.25">
      <c r="B20" s="1"/>
      <c r="C20" s="148" t="s">
        <v>708</v>
      </c>
      <c r="D20" s="1" t="s">
        <v>576</v>
      </c>
      <c r="E20" s="1">
        <v>2</v>
      </c>
      <c r="F20" s="1"/>
      <c r="G20" s="1"/>
      <c r="H20" s="1"/>
      <c r="I20" s="1">
        <v>6</v>
      </c>
      <c r="J20" s="1"/>
    </row>
    <row r="21" spans="2:11" x14ac:dyDescent="0.25">
      <c r="B21" s="1"/>
      <c r="C21" s="148" t="s">
        <v>708</v>
      </c>
      <c r="D21" s="1" t="s">
        <v>577</v>
      </c>
      <c r="E21" s="1" t="s">
        <v>578</v>
      </c>
      <c r="F21" s="1"/>
      <c r="G21" s="1"/>
      <c r="H21" s="1"/>
      <c r="I21" s="1"/>
      <c r="J21" s="1"/>
    </row>
    <row r="22" spans="2:11" x14ac:dyDescent="0.25">
      <c r="B22" s="1"/>
      <c r="C22" s="148" t="s">
        <v>708</v>
      </c>
      <c r="D22" s="1" t="s">
        <v>579</v>
      </c>
      <c r="E22" s="1">
        <v>1</v>
      </c>
      <c r="F22" s="1"/>
      <c r="G22" s="1"/>
      <c r="H22" s="1"/>
      <c r="I22" s="1"/>
      <c r="J22" s="1"/>
    </row>
    <row r="23" spans="2:11" x14ac:dyDescent="0.25">
      <c r="B23" s="1"/>
      <c r="C23" s="148" t="s">
        <v>708</v>
      </c>
      <c r="D23" s="1" t="s">
        <v>580</v>
      </c>
      <c r="E23" s="1">
        <v>0.5</v>
      </c>
      <c r="F23" s="1"/>
      <c r="G23" s="1"/>
      <c r="H23" s="1"/>
      <c r="I23" s="1"/>
      <c r="J23" s="1"/>
    </row>
    <row r="24" spans="2:11" x14ac:dyDescent="0.25">
      <c r="B24" s="1"/>
      <c r="C24" s="148" t="s">
        <v>708</v>
      </c>
      <c r="D24" s="1" t="s">
        <v>581</v>
      </c>
      <c r="E24" s="1">
        <v>0</v>
      </c>
      <c r="F24" s="1"/>
      <c r="G24" s="1"/>
      <c r="H24" s="1"/>
      <c r="I24" s="1">
        <v>3</v>
      </c>
      <c r="J24" s="1"/>
    </row>
    <row r="25" spans="2:11" x14ac:dyDescent="0.25">
      <c r="B25" s="1"/>
      <c r="C25" s="148" t="s">
        <v>708</v>
      </c>
      <c r="D25" s="1" t="s">
        <v>582</v>
      </c>
      <c r="E25" s="1">
        <v>0.5</v>
      </c>
      <c r="F25" s="1"/>
      <c r="G25" s="1"/>
      <c r="H25" s="1"/>
      <c r="I25" s="1"/>
      <c r="J25" s="1"/>
    </row>
    <row r="26" spans="2:11" x14ac:dyDescent="0.25">
      <c r="B26" s="1"/>
      <c r="C26" s="148" t="s">
        <v>708</v>
      </c>
      <c r="D26" s="1" t="s">
        <v>583</v>
      </c>
      <c r="E26" s="1">
        <v>1</v>
      </c>
      <c r="F26" s="1"/>
      <c r="G26" s="1"/>
      <c r="H26" s="1"/>
      <c r="I26" s="1"/>
      <c r="J26" s="1"/>
    </row>
    <row r="27" spans="2:11" x14ac:dyDescent="0.25">
      <c r="B27" s="1"/>
      <c r="C27" s="148" t="s">
        <v>708</v>
      </c>
      <c r="D27" s="1" t="s">
        <v>584</v>
      </c>
      <c r="E27" s="1">
        <v>1</v>
      </c>
      <c r="F27" s="1"/>
      <c r="G27" s="1"/>
      <c r="H27" s="1"/>
      <c r="I27" s="1"/>
      <c r="J27" s="1"/>
    </row>
    <row r="28" spans="2:11" x14ac:dyDescent="0.25">
      <c r="B28" s="1"/>
      <c r="C28" s="148" t="s">
        <v>708</v>
      </c>
      <c r="D28" s="1" t="s">
        <v>585</v>
      </c>
      <c r="E28" s="1">
        <v>1.5</v>
      </c>
      <c r="F28" s="1"/>
      <c r="G28" s="1"/>
      <c r="H28" s="1"/>
      <c r="I28" s="1"/>
      <c r="J28" s="1"/>
    </row>
    <row r="29" spans="2:11" x14ac:dyDescent="0.25">
      <c r="B29" s="1"/>
      <c r="C29" s="148" t="s">
        <v>708</v>
      </c>
      <c r="D29" s="1" t="s">
        <v>586</v>
      </c>
      <c r="E29" s="1">
        <v>1</v>
      </c>
      <c r="F29" s="1"/>
      <c r="G29" s="1"/>
      <c r="H29" s="1"/>
      <c r="I29" s="1">
        <v>6</v>
      </c>
      <c r="J29" s="1"/>
    </row>
    <row r="30" spans="2:11" x14ac:dyDescent="0.25">
      <c r="B30" s="1"/>
      <c r="C30" s="148" t="s">
        <v>708</v>
      </c>
      <c r="D30" s="1" t="s">
        <v>587</v>
      </c>
      <c r="E30" s="1">
        <v>1</v>
      </c>
      <c r="F30" s="1"/>
      <c r="G30" s="1"/>
      <c r="H30" s="1"/>
      <c r="I30" s="1"/>
      <c r="J30" s="1"/>
    </row>
    <row r="31" spans="2:11" s="102" customFormat="1" x14ac:dyDescent="0.25">
      <c r="B31" s="3"/>
      <c r="C31" s="148" t="s">
        <v>708</v>
      </c>
      <c r="D31" s="2" t="s">
        <v>563</v>
      </c>
      <c r="E31" s="3">
        <v>20.5</v>
      </c>
      <c r="F31" s="3"/>
      <c r="G31" s="3"/>
      <c r="H31" s="3"/>
      <c r="I31" s="3">
        <v>23</v>
      </c>
      <c r="J31" s="3"/>
      <c r="K31" s="102">
        <f>I31-E31</f>
        <v>2.5</v>
      </c>
    </row>
    <row r="32" spans="2:11" x14ac:dyDescent="0.25">
      <c r="B32" s="1" t="s">
        <v>588</v>
      </c>
      <c r="C32" s="156"/>
      <c r="D32" s="1" t="s">
        <v>589</v>
      </c>
      <c r="E32" s="1">
        <v>1</v>
      </c>
      <c r="F32" s="1"/>
      <c r="G32" s="1"/>
      <c r="H32" s="1"/>
      <c r="I32" s="1"/>
      <c r="J32" s="1"/>
    </row>
    <row r="33" spans="1:11" s="102" customFormat="1" x14ac:dyDescent="0.25">
      <c r="B33" s="3"/>
      <c r="C33" s="154"/>
      <c r="D33" s="2" t="s">
        <v>563</v>
      </c>
      <c r="E33" s="3">
        <v>1</v>
      </c>
      <c r="F33" s="3"/>
      <c r="G33" s="3"/>
      <c r="H33" s="3"/>
      <c r="I33" s="3"/>
      <c r="J33" s="3"/>
    </row>
    <row r="34" spans="1:11" s="102" customFormat="1" x14ac:dyDescent="0.25">
      <c r="B34" s="3"/>
      <c r="C34" s="154"/>
      <c r="D34" s="3"/>
      <c r="E34" s="3"/>
      <c r="F34" s="3"/>
      <c r="G34" s="3"/>
      <c r="H34" s="3"/>
      <c r="I34" s="3"/>
      <c r="J34" s="3"/>
    </row>
    <row r="35" spans="1:11" s="106" customFormat="1" x14ac:dyDescent="0.25">
      <c r="A35" s="100"/>
      <c r="B35" s="100"/>
      <c r="C35" s="155"/>
      <c r="D35" s="100" t="s">
        <v>554</v>
      </c>
      <c r="E35" s="100"/>
      <c r="F35" s="100"/>
      <c r="G35" s="100"/>
      <c r="H35" s="100"/>
      <c r="I35" s="100"/>
      <c r="J35" s="100"/>
      <c r="K35" s="100"/>
    </row>
    <row r="36" spans="1:11" x14ac:dyDescent="0.25">
      <c r="A36" s="1"/>
      <c r="B36" s="1" t="s">
        <v>555</v>
      </c>
      <c r="C36" s="148" t="s">
        <v>708</v>
      </c>
      <c r="D36" s="1" t="s">
        <v>556</v>
      </c>
      <c r="E36" s="1">
        <v>1.5</v>
      </c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48" t="s">
        <v>708</v>
      </c>
      <c r="D37" s="1" t="s">
        <v>557</v>
      </c>
      <c r="E37" s="1">
        <v>0.1</v>
      </c>
      <c r="F37" s="1"/>
      <c r="G37" s="1" t="s">
        <v>558</v>
      </c>
      <c r="H37" s="1"/>
      <c r="I37" s="1"/>
      <c r="J37" s="1"/>
      <c r="K37" s="1"/>
    </row>
    <row r="38" spans="1:11" x14ac:dyDescent="0.25">
      <c r="A38" s="1"/>
      <c r="B38" s="1"/>
      <c r="C38" s="148" t="s">
        <v>708</v>
      </c>
      <c r="D38" s="1" t="s">
        <v>559</v>
      </c>
      <c r="E38" s="1">
        <v>0.5</v>
      </c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48" t="s">
        <v>708</v>
      </c>
      <c r="D39" s="1" t="s">
        <v>560</v>
      </c>
      <c r="E39" s="1">
        <v>1.5</v>
      </c>
      <c r="F39" s="1"/>
      <c r="G39" s="1" t="s">
        <v>561</v>
      </c>
      <c r="H39" s="1"/>
      <c r="I39" s="1"/>
      <c r="J39" s="1"/>
      <c r="K39" s="1"/>
    </row>
    <row r="40" spans="1:11" x14ac:dyDescent="0.25">
      <c r="A40" s="1"/>
      <c r="B40" s="1"/>
      <c r="C40" s="148" t="s">
        <v>708</v>
      </c>
      <c r="D40" s="1" t="s">
        <v>562</v>
      </c>
      <c r="E40" s="1">
        <v>0.5</v>
      </c>
      <c r="F40" s="1"/>
      <c r="G40" s="1"/>
      <c r="H40" s="1"/>
      <c r="I40" s="1"/>
      <c r="J40" s="1"/>
      <c r="K40" s="1"/>
    </row>
    <row r="41" spans="1:11" s="102" customFormat="1" x14ac:dyDescent="0.25">
      <c r="A41" s="3"/>
      <c r="B41" s="3"/>
      <c r="C41" s="154"/>
      <c r="D41" s="2" t="s">
        <v>563</v>
      </c>
      <c r="E41" s="3">
        <v>4.0999999999999996</v>
      </c>
      <c r="F41" s="3"/>
      <c r="G41" s="3"/>
      <c r="H41" s="3"/>
      <c r="I41" s="3">
        <v>0</v>
      </c>
      <c r="J41" s="3"/>
      <c r="K41" s="3">
        <f>I41-E41</f>
        <v>-4.0999999999999996</v>
      </c>
    </row>
    <row r="42" spans="1:11" x14ac:dyDescent="0.25">
      <c r="A42" s="1"/>
      <c r="B42" s="1"/>
      <c r="C42" s="156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56"/>
      <c r="D43" s="1"/>
      <c r="E43" s="1"/>
      <c r="F43" s="1"/>
      <c r="G43" s="1"/>
      <c r="H43" s="1"/>
      <c r="I43" s="1"/>
      <c r="J43" s="1"/>
      <c r="K43" s="1"/>
    </row>
    <row r="44" spans="1:11" s="106" customFormat="1" x14ac:dyDescent="0.25">
      <c r="B44" s="100"/>
      <c r="C44" s="155"/>
      <c r="D44" s="100" t="s">
        <v>553</v>
      </c>
      <c r="E44" s="100"/>
      <c r="F44" s="100"/>
      <c r="G44" s="100"/>
      <c r="H44" s="100"/>
    </row>
    <row r="45" spans="1:11" x14ac:dyDescent="0.25">
      <c r="A45" s="102" t="s">
        <v>1</v>
      </c>
      <c r="B45" s="1" t="s">
        <v>44</v>
      </c>
      <c r="C45" s="156"/>
      <c r="D45" s="1"/>
      <c r="E45" s="1"/>
      <c r="F45" s="1"/>
      <c r="G45" s="1"/>
      <c r="H45" s="1"/>
    </row>
    <row r="46" spans="1:11" x14ac:dyDescent="0.25">
      <c r="B46" s="8">
        <v>1</v>
      </c>
      <c r="C46" s="148" t="s">
        <v>708</v>
      </c>
      <c r="D46" s="1" t="s">
        <v>45</v>
      </c>
      <c r="E46" s="1">
        <v>0.5</v>
      </c>
      <c r="F46" s="1">
        <v>1</v>
      </c>
      <c r="G46" s="1" t="s">
        <v>46</v>
      </c>
      <c r="H46" s="1" t="s">
        <v>47</v>
      </c>
    </row>
    <row r="47" spans="1:11" x14ac:dyDescent="0.25">
      <c r="B47" s="8">
        <v>2</v>
      </c>
      <c r="C47" s="148" t="s">
        <v>708</v>
      </c>
      <c r="D47" s="1" t="s">
        <v>48</v>
      </c>
      <c r="E47" s="1">
        <v>1</v>
      </c>
      <c r="F47" s="1">
        <v>1</v>
      </c>
      <c r="G47" s="1" t="s">
        <v>49</v>
      </c>
      <c r="H47" s="1" t="s">
        <v>50</v>
      </c>
    </row>
    <row r="48" spans="1:11" x14ac:dyDescent="0.25">
      <c r="B48" s="8">
        <v>3</v>
      </c>
      <c r="C48" s="148" t="s">
        <v>708</v>
      </c>
      <c r="D48" s="1" t="s">
        <v>51</v>
      </c>
      <c r="E48" s="1">
        <v>0.5</v>
      </c>
      <c r="F48" s="1">
        <v>1</v>
      </c>
      <c r="G48" s="1" t="s">
        <v>49</v>
      </c>
      <c r="H48" s="1" t="s">
        <v>52</v>
      </c>
    </row>
    <row r="49" spans="2:11" ht="17" customHeight="1" x14ac:dyDescent="0.25">
      <c r="B49" s="8">
        <v>4</v>
      </c>
      <c r="C49" s="148" t="s">
        <v>708</v>
      </c>
      <c r="D49" s="1" t="s">
        <v>53</v>
      </c>
      <c r="E49" s="1">
        <v>1</v>
      </c>
      <c r="F49" s="1">
        <v>1</v>
      </c>
      <c r="G49" s="1" t="s">
        <v>49</v>
      </c>
      <c r="H49" s="1" t="s">
        <v>54</v>
      </c>
    </row>
    <row r="50" spans="2:11" x14ac:dyDescent="0.25">
      <c r="B50" s="8">
        <v>5</v>
      </c>
      <c r="C50" s="148" t="s">
        <v>708</v>
      </c>
      <c r="D50" s="1" t="s">
        <v>55</v>
      </c>
      <c r="E50" s="1">
        <v>0.6</v>
      </c>
      <c r="F50" s="1">
        <v>1</v>
      </c>
      <c r="G50" s="1" t="s">
        <v>49</v>
      </c>
      <c r="H50" s="1" t="s">
        <v>56</v>
      </c>
    </row>
    <row r="51" spans="2:11" x14ac:dyDescent="0.25">
      <c r="B51" s="8">
        <v>6</v>
      </c>
      <c r="C51" s="148" t="s">
        <v>708</v>
      </c>
      <c r="D51" s="1" t="s">
        <v>57</v>
      </c>
      <c r="E51" s="1">
        <v>2</v>
      </c>
      <c r="F51" s="1">
        <v>1</v>
      </c>
      <c r="G51" s="1" t="s">
        <v>49</v>
      </c>
      <c r="H51" s="1" t="s">
        <v>58</v>
      </c>
    </row>
    <row r="52" spans="2:11" x14ac:dyDescent="0.25">
      <c r="B52" s="8">
        <v>7</v>
      </c>
      <c r="C52" s="148" t="s">
        <v>708</v>
      </c>
      <c r="D52" s="1" t="s">
        <v>59</v>
      </c>
      <c r="E52" s="1">
        <v>1</v>
      </c>
      <c r="F52" s="1">
        <v>1</v>
      </c>
      <c r="G52" s="1" t="s">
        <v>60</v>
      </c>
      <c r="H52" s="1" t="s">
        <v>61</v>
      </c>
    </row>
    <row r="53" spans="2:11" x14ac:dyDescent="0.25">
      <c r="B53" s="8">
        <v>8</v>
      </c>
      <c r="C53" s="148" t="s">
        <v>708</v>
      </c>
      <c r="D53" s="1" t="s">
        <v>62</v>
      </c>
      <c r="E53" s="1">
        <v>1</v>
      </c>
      <c r="F53" s="1">
        <v>1</v>
      </c>
      <c r="G53" s="1" t="s">
        <v>60</v>
      </c>
      <c r="H53" s="1" t="s">
        <v>63</v>
      </c>
    </row>
    <row r="54" spans="2:11" x14ac:dyDescent="0.25">
      <c r="B54" s="8">
        <v>9</v>
      </c>
      <c r="C54" s="148" t="s">
        <v>708</v>
      </c>
      <c r="D54" s="1" t="s">
        <v>64</v>
      </c>
      <c r="E54" s="1">
        <v>1</v>
      </c>
      <c r="F54" s="1">
        <v>1</v>
      </c>
      <c r="G54" s="1" t="s">
        <v>60</v>
      </c>
      <c r="H54" s="1" t="s">
        <v>65</v>
      </c>
    </row>
    <row r="55" spans="2:11" x14ac:dyDescent="0.25">
      <c r="B55" s="8">
        <v>10</v>
      </c>
      <c r="C55" s="148" t="s">
        <v>708</v>
      </c>
      <c r="D55" s="1" t="s">
        <v>66</v>
      </c>
      <c r="E55" s="1">
        <v>0.5</v>
      </c>
      <c r="F55" s="1">
        <v>1</v>
      </c>
      <c r="G55" s="1" t="s">
        <v>60</v>
      </c>
      <c r="H55" s="1" t="s">
        <v>67</v>
      </c>
    </row>
    <row r="56" spans="2:11" x14ac:dyDescent="0.25">
      <c r="B56" s="8">
        <v>11</v>
      </c>
      <c r="C56" s="148" t="s">
        <v>708</v>
      </c>
      <c r="D56" s="1" t="s">
        <v>68</v>
      </c>
      <c r="E56" s="1">
        <v>0.5</v>
      </c>
      <c r="F56" s="1">
        <v>1</v>
      </c>
      <c r="G56" s="1" t="s">
        <v>60</v>
      </c>
      <c r="H56" s="1" t="s">
        <v>69</v>
      </c>
    </row>
    <row r="57" spans="2:11" x14ac:dyDescent="0.25">
      <c r="B57" s="8">
        <v>12</v>
      </c>
      <c r="C57" s="156"/>
      <c r="D57" s="1" t="s">
        <v>70</v>
      </c>
      <c r="E57" s="1">
        <v>2</v>
      </c>
      <c r="F57" s="1">
        <v>1</v>
      </c>
      <c r="G57" s="1" t="s">
        <v>71</v>
      </c>
      <c r="H57" s="1" t="s">
        <v>72</v>
      </c>
    </row>
    <row r="58" spans="2:11" x14ac:dyDescent="0.25">
      <c r="B58" s="8">
        <v>13</v>
      </c>
      <c r="C58" s="156"/>
      <c r="D58" s="1" t="s">
        <v>73</v>
      </c>
      <c r="E58" s="1">
        <v>0.5</v>
      </c>
      <c r="F58" s="1">
        <v>2</v>
      </c>
      <c r="G58" s="1" t="s">
        <v>71</v>
      </c>
      <c r="H58" s="1" t="s">
        <v>74</v>
      </c>
    </row>
    <row r="59" spans="2:11" x14ac:dyDescent="0.25">
      <c r="B59" s="8">
        <v>14</v>
      </c>
      <c r="C59" s="148" t="s">
        <v>708</v>
      </c>
      <c r="D59" s="1" t="s">
        <v>75</v>
      </c>
      <c r="E59" s="1">
        <v>0.5</v>
      </c>
      <c r="F59" s="1">
        <v>2</v>
      </c>
      <c r="G59" s="1" t="s">
        <v>71</v>
      </c>
      <c r="H59" s="1" t="s">
        <v>76</v>
      </c>
    </row>
    <row r="60" spans="2:11" x14ac:dyDescent="0.25">
      <c r="B60" s="8">
        <v>15</v>
      </c>
      <c r="C60" s="148" t="s">
        <v>708</v>
      </c>
      <c r="D60" s="1" t="s">
        <v>77</v>
      </c>
      <c r="E60" s="1">
        <v>0.8</v>
      </c>
      <c r="F60" s="1">
        <v>2</v>
      </c>
      <c r="G60" s="1" t="s">
        <v>78</v>
      </c>
      <c r="H60" s="1" t="s">
        <v>79</v>
      </c>
    </row>
    <row r="61" spans="2:11" x14ac:dyDescent="0.25">
      <c r="B61" s="8">
        <v>16</v>
      </c>
      <c r="C61" s="148" t="s">
        <v>708</v>
      </c>
      <c r="D61" s="1" t="s">
        <v>80</v>
      </c>
      <c r="E61" s="1">
        <v>0.8</v>
      </c>
      <c r="F61" s="1">
        <v>2</v>
      </c>
      <c r="G61" s="1" t="s">
        <v>49</v>
      </c>
      <c r="H61" s="1" t="s">
        <v>81</v>
      </c>
    </row>
    <row r="62" spans="2:11" x14ac:dyDescent="0.25">
      <c r="B62" s="8">
        <v>17</v>
      </c>
      <c r="C62" s="156"/>
      <c r="D62" s="1" t="s">
        <v>82</v>
      </c>
      <c r="E62" s="1">
        <v>1.5</v>
      </c>
      <c r="F62" s="1">
        <v>2</v>
      </c>
      <c r="G62" s="1" t="s">
        <v>49</v>
      </c>
      <c r="H62" s="1" t="s">
        <v>83</v>
      </c>
    </row>
    <row r="63" spans="2:11" x14ac:dyDescent="0.25">
      <c r="B63" s="8">
        <v>18</v>
      </c>
      <c r="C63" s="156"/>
      <c r="D63" s="1" t="s">
        <v>84</v>
      </c>
      <c r="E63" s="1">
        <v>1.5</v>
      </c>
      <c r="F63" s="1">
        <v>2</v>
      </c>
      <c r="G63" s="1" t="s">
        <v>49</v>
      </c>
      <c r="H63" s="1" t="s">
        <v>85</v>
      </c>
    </row>
    <row r="64" spans="2:11" x14ac:dyDescent="0.25">
      <c r="D64" s="108" t="s">
        <v>4</v>
      </c>
      <c r="E64" s="102">
        <f>SUM(E46:E63)</f>
        <v>17.200000000000003</v>
      </c>
      <c r="F64" s="102"/>
      <c r="I64" s="102">
        <v>0</v>
      </c>
      <c r="K64" s="104">
        <f>I64-E64</f>
        <v>-17.200000000000003</v>
      </c>
    </row>
    <row r="65" spans="2:8" x14ac:dyDescent="0.25">
      <c r="B65" s="1" t="s">
        <v>128</v>
      </c>
      <c r="C65" s="156"/>
      <c r="D65" s="1"/>
      <c r="E65" s="1"/>
      <c r="F65" s="1"/>
      <c r="G65" s="1"/>
      <c r="H65" s="1"/>
    </row>
    <row r="66" spans="2:8" x14ac:dyDescent="0.25">
      <c r="B66" s="1"/>
      <c r="C66" s="156"/>
      <c r="D66" s="1" t="s">
        <v>137</v>
      </c>
      <c r="E66" s="1" t="s">
        <v>129</v>
      </c>
      <c r="F66" s="1"/>
      <c r="G66" s="1"/>
      <c r="H66" s="1"/>
    </row>
    <row r="67" spans="2:8" x14ac:dyDescent="0.25">
      <c r="B67" s="1"/>
      <c r="C67" s="149" t="s">
        <v>273</v>
      </c>
      <c r="D67" s="1" t="s">
        <v>136</v>
      </c>
      <c r="E67" s="1">
        <v>2</v>
      </c>
      <c r="F67" s="1"/>
      <c r="H67" s="1" t="s">
        <v>130</v>
      </c>
    </row>
    <row r="68" spans="2:8" x14ac:dyDescent="0.25">
      <c r="B68" s="1"/>
      <c r="C68" s="149" t="s">
        <v>273</v>
      </c>
      <c r="D68" s="1" t="s">
        <v>131</v>
      </c>
      <c r="E68" s="1">
        <v>1</v>
      </c>
      <c r="H68" s="1" t="s">
        <v>132</v>
      </c>
    </row>
    <row r="69" spans="2:8" x14ac:dyDescent="0.25">
      <c r="B69" s="1"/>
      <c r="C69" s="149" t="s">
        <v>273</v>
      </c>
      <c r="D69" s="1">
        <v>11</v>
      </c>
      <c r="E69" s="1">
        <v>0.5</v>
      </c>
      <c r="H69" s="1" t="s">
        <v>133</v>
      </c>
    </row>
    <row r="70" spans="2:8" x14ac:dyDescent="0.25">
      <c r="B70" s="1"/>
      <c r="C70" s="156"/>
      <c r="D70" s="1">
        <v>12</v>
      </c>
      <c r="E70" s="1">
        <v>0.1</v>
      </c>
      <c r="H70" s="1" t="s">
        <v>134</v>
      </c>
    </row>
    <row r="71" spans="2:8" x14ac:dyDescent="0.25">
      <c r="B71" s="1"/>
      <c r="C71" s="156"/>
      <c r="D71" s="1" t="s">
        <v>709</v>
      </c>
      <c r="E71" s="1">
        <v>0.2</v>
      </c>
      <c r="H71" s="1" t="s">
        <v>135</v>
      </c>
    </row>
    <row r="72" spans="2:8" x14ac:dyDescent="0.25">
      <c r="B72" s="1"/>
      <c r="C72" s="156"/>
      <c r="D72" s="108" t="s">
        <v>4</v>
      </c>
      <c r="E72" s="102">
        <f>SUM(E67:E71)</f>
        <v>3.8000000000000003</v>
      </c>
      <c r="F72" s="1"/>
      <c r="G72" s="1"/>
      <c r="H72" s="1"/>
    </row>
    <row r="73" spans="2:8" x14ac:dyDescent="0.25">
      <c r="B73" s="7" t="s">
        <v>170</v>
      </c>
      <c r="C73" s="149"/>
    </row>
    <row r="74" spans="2:8" x14ac:dyDescent="0.25">
      <c r="B74" s="7">
        <v>1</v>
      </c>
      <c r="C74" s="149"/>
      <c r="D74" s="7" t="s">
        <v>171</v>
      </c>
      <c r="E74" s="7">
        <v>3</v>
      </c>
      <c r="H74" s="150" t="s">
        <v>711</v>
      </c>
    </row>
    <row r="75" spans="2:8" x14ac:dyDescent="0.25">
      <c r="B75" s="7">
        <v>2</v>
      </c>
      <c r="C75" s="149"/>
      <c r="D75" s="7" t="s">
        <v>172</v>
      </c>
      <c r="E75" s="7" t="s">
        <v>173</v>
      </c>
      <c r="H75" s="150" t="s">
        <v>711</v>
      </c>
    </row>
    <row r="76" spans="2:8" x14ac:dyDescent="0.25">
      <c r="B76" s="7">
        <v>3</v>
      </c>
      <c r="C76" s="149"/>
      <c r="D76" s="7" t="s">
        <v>174</v>
      </c>
      <c r="E76" s="7">
        <v>1</v>
      </c>
      <c r="H76" s="150" t="s">
        <v>710</v>
      </c>
    </row>
    <row r="77" spans="2:8" x14ac:dyDescent="0.25">
      <c r="B77" s="7">
        <v>4</v>
      </c>
      <c r="C77" s="149"/>
      <c r="D77" s="7" t="s">
        <v>175</v>
      </c>
      <c r="E77" s="7">
        <v>0.5</v>
      </c>
      <c r="H77" s="150" t="s">
        <v>710</v>
      </c>
    </row>
    <row r="78" spans="2:8" x14ac:dyDescent="0.25">
      <c r="B78" s="7">
        <v>5</v>
      </c>
      <c r="C78" s="149"/>
      <c r="D78" s="7" t="s">
        <v>176</v>
      </c>
      <c r="E78" s="7">
        <v>0.1</v>
      </c>
      <c r="H78" s="150" t="s">
        <v>710</v>
      </c>
    </row>
    <row r="79" spans="2:8" x14ac:dyDescent="0.25">
      <c r="B79" s="7"/>
      <c r="C79" s="149"/>
      <c r="D79" s="108" t="s">
        <v>4</v>
      </c>
      <c r="E79" s="102">
        <f>SUM(E74:E78)</f>
        <v>4.5999999999999996</v>
      </c>
    </row>
    <row r="81" spans="1:11" s="110" customFormat="1" x14ac:dyDescent="0.25">
      <c r="A81" s="106"/>
      <c r="B81" s="109"/>
      <c r="C81" s="158"/>
      <c r="D81" s="124" t="s">
        <v>605</v>
      </c>
    </row>
    <row r="82" spans="1:11" s="128" customFormat="1" x14ac:dyDescent="0.25">
      <c r="A82" s="125"/>
      <c r="B82" s="120">
        <v>1</v>
      </c>
      <c r="C82" s="149" t="s">
        <v>273</v>
      </c>
      <c r="D82" s="121" t="s">
        <v>598</v>
      </c>
      <c r="E82" s="104">
        <v>0.5</v>
      </c>
      <c r="F82" s="128">
        <v>1</v>
      </c>
      <c r="G82" s="127" t="s">
        <v>49</v>
      </c>
      <c r="H82" s="127" t="s">
        <v>617</v>
      </c>
    </row>
    <row r="83" spans="1:11" s="128" customFormat="1" x14ac:dyDescent="0.25">
      <c r="A83" s="125"/>
      <c r="B83" s="103">
        <v>2</v>
      </c>
      <c r="C83" s="149" t="s">
        <v>273</v>
      </c>
      <c r="D83" s="121" t="s">
        <v>616</v>
      </c>
      <c r="E83" s="104">
        <v>0.5</v>
      </c>
      <c r="F83" s="128">
        <v>1</v>
      </c>
      <c r="G83" s="127" t="s">
        <v>613</v>
      </c>
      <c r="H83" s="127" t="s">
        <v>618</v>
      </c>
    </row>
    <row r="84" spans="1:11" s="128" customFormat="1" x14ac:dyDescent="0.25">
      <c r="A84" s="125"/>
      <c r="B84" s="103">
        <v>3</v>
      </c>
      <c r="C84" s="149" t="s">
        <v>273</v>
      </c>
      <c r="D84" s="121" t="s">
        <v>599</v>
      </c>
      <c r="E84" s="104">
        <v>0.5</v>
      </c>
      <c r="F84" s="128">
        <v>1</v>
      </c>
      <c r="G84" s="127" t="s">
        <v>614</v>
      </c>
      <c r="H84" s="127" t="s">
        <v>619</v>
      </c>
    </row>
    <row r="85" spans="1:11" s="128" customFormat="1" x14ac:dyDescent="0.25">
      <c r="A85" s="125"/>
      <c r="B85" s="120">
        <v>4</v>
      </c>
      <c r="C85" s="149" t="s">
        <v>273</v>
      </c>
      <c r="D85" s="121" t="s">
        <v>602</v>
      </c>
      <c r="E85" s="104">
        <v>1</v>
      </c>
      <c r="F85" s="128">
        <v>1</v>
      </c>
      <c r="G85" s="127" t="s">
        <v>60</v>
      </c>
      <c r="H85" s="127" t="s">
        <v>620</v>
      </c>
    </row>
    <row r="86" spans="1:11" s="128" customFormat="1" x14ac:dyDescent="0.25">
      <c r="A86" s="125"/>
      <c r="B86" s="103">
        <v>5</v>
      </c>
      <c r="C86" s="149" t="s">
        <v>273</v>
      </c>
      <c r="D86" s="121" t="s">
        <v>603</v>
      </c>
      <c r="E86" s="104">
        <v>0.5</v>
      </c>
      <c r="F86" s="128">
        <v>1</v>
      </c>
      <c r="G86" s="127" t="s">
        <v>60</v>
      </c>
      <c r="H86" s="127" t="s">
        <v>621</v>
      </c>
    </row>
    <row r="87" spans="1:11" s="128" customFormat="1" x14ac:dyDescent="0.25">
      <c r="A87" s="125"/>
      <c r="B87" s="120">
        <v>6</v>
      </c>
      <c r="C87" s="149" t="s">
        <v>273</v>
      </c>
      <c r="D87" s="121" t="s">
        <v>606</v>
      </c>
      <c r="E87" s="104">
        <v>0.5</v>
      </c>
      <c r="F87" s="128">
        <v>1</v>
      </c>
      <c r="G87" s="127" t="s">
        <v>49</v>
      </c>
      <c r="H87" s="127" t="s">
        <v>611</v>
      </c>
    </row>
    <row r="88" spans="1:11" s="128" customFormat="1" x14ac:dyDescent="0.25">
      <c r="A88" s="125"/>
      <c r="B88" s="103">
        <v>7</v>
      </c>
      <c r="C88" s="149" t="s">
        <v>273</v>
      </c>
      <c r="D88" s="121" t="s">
        <v>607</v>
      </c>
      <c r="E88" s="104">
        <v>0.5</v>
      </c>
      <c r="F88" s="128">
        <v>1</v>
      </c>
      <c r="G88" s="127" t="s">
        <v>612</v>
      </c>
      <c r="H88" s="127" t="s">
        <v>622</v>
      </c>
    </row>
    <row r="89" spans="1:11" x14ac:dyDescent="0.25">
      <c r="B89" s="103">
        <v>8</v>
      </c>
      <c r="D89" s="129" t="s">
        <v>608</v>
      </c>
    </row>
    <row r="90" spans="1:11" x14ac:dyDescent="0.25">
      <c r="B90" s="120">
        <v>9</v>
      </c>
      <c r="C90" s="159"/>
      <c r="D90" s="129" t="s">
        <v>609</v>
      </c>
    </row>
    <row r="91" spans="1:11" x14ac:dyDescent="0.25">
      <c r="B91" s="120">
        <v>10</v>
      </c>
      <c r="C91" s="149" t="s">
        <v>273</v>
      </c>
      <c r="D91" s="134" t="s">
        <v>649</v>
      </c>
      <c r="E91" s="104">
        <v>1</v>
      </c>
      <c r="F91" s="104">
        <v>1</v>
      </c>
      <c r="G91" s="134" t="s">
        <v>60</v>
      </c>
      <c r="H91" s="134" t="s">
        <v>650</v>
      </c>
    </row>
    <row r="92" spans="1:11" s="128" customFormat="1" x14ac:dyDescent="0.25">
      <c r="A92" s="125"/>
      <c r="B92" s="103"/>
      <c r="C92" s="157"/>
      <c r="D92" s="108" t="s">
        <v>4</v>
      </c>
      <c r="E92" s="102">
        <f>SUM(E82:E91)</f>
        <v>5</v>
      </c>
      <c r="K92" s="128">
        <f>I92-E92</f>
        <v>-5</v>
      </c>
    </row>
    <row r="93" spans="1:11" x14ac:dyDescent="0.25">
      <c r="B93" s="102" t="s">
        <v>631</v>
      </c>
      <c r="C93" s="152"/>
      <c r="D93" s="121"/>
      <c r="E93" s="121"/>
    </row>
    <row r="94" spans="1:11" x14ac:dyDescent="0.25">
      <c r="B94" s="121">
        <v>1</v>
      </c>
      <c r="C94" s="159"/>
      <c r="D94" s="121" t="s">
        <v>632</v>
      </c>
      <c r="E94" s="121">
        <v>2</v>
      </c>
      <c r="H94" s="150" t="s">
        <v>712</v>
      </c>
    </row>
    <row r="95" spans="1:11" x14ac:dyDescent="0.25">
      <c r="B95" s="121">
        <v>2</v>
      </c>
      <c r="C95" s="159"/>
      <c r="D95" s="121" t="s">
        <v>633</v>
      </c>
      <c r="E95" s="121">
        <v>1</v>
      </c>
      <c r="H95" s="150" t="s">
        <v>712</v>
      </c>
    </row>
    <row r="96" spans="1:11" x14ac:dyDescent="0.25">
      <c r="B96" s="121">
        <v>3</v>
      </c>
      <c r="C96" s="159"/>
      <c r="D96" s="121" t="s">
        <v>634</v>
      </c>
      <c r="E96" s="121">
        <v>2</v>
      </c>
      <c r="H96" s="150" t="s">
        <v>712</v>
      </c>
    </row>
    <row r="97" spans="1:11" x14ac:dyDescent="0.25">
      <c r="B97" s="104"/>
      <c r="D97" s="108" t="s">
        <v>4</v>
      </c>
      <c r="E97" s="102">
        <f>SUM(E94:E96)</f>
        <v>5</v>
      </c>
      <c r="G97" s="1"/>
      <c r="H97" s="1"/>
      <c r="I97" s="1"/>
    </row>
    <row r="98" spans="1:11" x14ac:dyDescent="0.25">
      <c r="B98" s="104"/>
      <c r="D98" s="102" t="s">
        <v>635</v>
      </c>
      <c r="G98" s="1"/>
      <c r="H98" s="1"/>
      <c r="I98" s="1"/>
    </row>
    <row r="99" spans="1:11" x14ac:dyDescent="0.25">
      <c r="B99" s="104"/>
      <c r="D99" s="121" t="s">
        <v>636</v>
      </c>
      <c r="E99" s="121"/>
      <c r="G99" s="1"/>
      <c r="H99" s="1"/>
      <c r="I99" s="1"/>
    </row>
    <row r="100" spans="1:11" x14ac:dyDescent="0.25">
      <c r="B100" s="104"/>
      <c r="C100" s="148" t="s">
        <v>713</v>
      </c>
      <c r="D100" s="121" t="s">
        <v>637</v>
      </c>
      <c r="E100" s="121">
        <v>0.5</v>
      </c>
    </row>
    <row r="101" spans="1:11" s="128" customFormat="1" x14ac:dyDescent="0.25">
      <c r="A101" s="125"/>
      <c r="B101" s="126"/>
      <c r="C101" s="160" t="s">
        <v>713</v>
      </c>
      <c r="D101" s="121" t="s">
        <v>638</v>
      </c>
      <c r="E101" s="121">
        <v>0.5</v>
      </c>
    </row>
    <row r="102" spans="1:11" s="128" customFormat="1" x14ac:dyDescent="0.25">
      <c r="A102" s="125"/>
      <c r="B102" s="126"/>
      <c r="C102" s="161"/>
      <c r="D102" s="108" t="s">
        <v>4</v>
      </c>
      <c r="E102" s="102">
        <f>SUM(E100:E101)</f>
        <v>1</v>
      </c>
    </row>
    <row r="103" spans="1:11" s="128" customFormat="1" x14ac:dyDescent="0.25">
      <c r="A103" s="125"/>
      <c r="B103" s="126"/>
      <c r="C103" s="161"/>
      <c r="D103" s="108"/>
      <c r="E103" s="102"/>
    </row>
    <row r="104" spans="1:11" s="128" customFormat="1" x14ac:dyDescent="0.25">
      <c r="A104" s="125"/>
      <c r="B104" s="104"/>
      <c r="C104" s="157"/>
      <c r="D104" s="182"/>
      <c r="E104" s="104"/>
      <c r="F104" s="104"/>
      <c r="G104" s="182"/>
      <c r="H104" s="182"/>
    </row>
    <row r="105" spans="1:11" s="106" customFormat="1" x14ac:dyDescent="0.25">
      <c r="C105" s="153"/>
      <c r="D105" s="106" t="s">
        <v>769</v>
      </c>
    </row>
    <row r="106" spans="1:11" x14ac:dyDescent="0.25">
      <c r="B106" s="104">
        <v>1</v>
      </c>
      <c r="D106" s="182" t="s">
        <v>771</v>
      </c>
      <c r="E106" s="104">
        <v>3</v>
      </c>
      <c r="F106" s="104">
        <v>1</v>
      </c>
      <c r="G106" s="182" t="s">
        <v>60</v>
      </c>
      <c r="H106" s="182" t="s">
        <v>770</v>
      </c>
      <c r="K106" s="104">
        <v>-3</v>
      </c>
    </row>
    <row r="107" spans="1:11" x14ac:dyDescent="0.25">
      <c r="B107" s="104"/>
      <c r="D107" s="182"/>
      <c r="G107" s="182"/>
      <c r="H107" s="182"/>
    </row>
    <row r="108" spans="1:11" s="106" customFormat="1" x14ac:dyDescent="0.25">
      <c r="C108" s="153"/>
      <c r="D108" s="106" t="s">
        <v>779</v>
      </c>
    </row>
    <row r="109" spans="1:11" x14ac:dyDescent="0.25">
      <c r="B109" s="104">
        <v>1</v>
      </c>
      <c r="D109" s="183" t="s">
        <v>780</v>
      </c>
      <c r="E109" s="104">
        <v>0.5</v>
      </c>
      <c r="F109" s="104">
        <v>1</v>
      </c>
      <c r="G109" s="183" t="s">
        <v>46</v>
      </c>
      <c r="H109" s="183" t="s">
        <v>781</v>
      </c>
    </row>
    <row r="110" spans="1:11" x14ac:dyDescent="0.25">
      <c r="B110" s="104"/>
      <c r="D110" s="182"/>
      <c r="G110" s="182"/>
      <c r="H110" s="182"/>
    </row>
    <row r="111" spans="1:11" s="128" customFormat="1" x14ac:dyDescent="0.25">
      <c r="A111" s="125"/>
      <c r="B111" s="126"/>
      <c r="C111" s="161"/>
      <c r="D111" s="127"/>
      <c r="E111" s="127"/>
    </row>
    <row r="112" spans="1:11" x14ac:dyDescent="0.25">
      <c r="E112" s="121"/>
      <c r="K112" s="116">
        <f>SUM(K3:K111)</f>
        <v>-32.800000000000004</v>
      </c>
    </row>
    <row r="113" spans="1:8" s="106" customFormat="1" x14ac:dyDescent="0.25">
      <c r="A113" s="106" t="s">
        <v>1104</v>
      </c>
      <c r="C113" s="153"/>
      <c r="D113" s="106" t="s">
        <v>1103</v>
      </c>
    </row>
    <row r="114" spans="1:8" x14ac:dyDescent="0.25">
      <c r="A114" s="102" t="s">
        <v>44</v>
      </c>
      <c r="D114" s="220" t="s">
        <v>1111</v>
      </c>
      <c r="E114" s="104">
        <v>1</v>
      </c>
      <c r="F114" s="104">
        <v>1</v>
      </c>
      <c r="G114" s="220" t="s">
        <v>60</v>
      </c>
      <c r="H114" s="220" t="s">
        <v>1114</v>
      </c>
    </row>
    <row r="115" spans="1:8" x14ac:dyDescent="0.25">
      <c r="D115" s="220" t="s">
        <v>1118</v>
      </c>
      <c r="E115" s="104">
        <v>2</v>
      </c>
      <c r="F115" s="104">
        <v>1</v>
      </c>
      <c r="G115" s="220" t="s">
        <v>60</v>
      </c>
      <c r="H115" s="220" t="s">
        <v>1115</v>
      </c>
    </row>
    <row r="116" spans="1:8" x14ac:dyDescent="0.25">
      <c r="D116" s="220" t="s">
        <v>1112</v>
      </c>
      <c r="E116" s="104">
        <v>1</v>
      </c>
      <c r="F116" s="104">
        <v>1</v>
      </c>
      <c r="G116" s="220" t="s">
        <v>60</v>
      </c>
      <c r="H116" s="220" t="s">
        <v>1116</v>
      </c>
    </row>
    <row r="117" spans="1:8" x14ac:dyDescent="0.25">
      <c r="D117" s="220" t="s">
        <v>1113</v>
      </c>
      <c r="E117" s="104">
        <v>1</v>
      </c>
      <c r="F117" s="104">
        <v>1</v>
      </c>
      <c r="G117" s="220" t="s">
        <v>60</v>
      </c>
      <c r="H117" s="220" t="s">
        <v>1117</v>
      </c>
    </row>
    <row r="118" spans="1:8" x14ac:dyDescent="0.25">
      <c r="D118" s="104" t="s">
        <v>1105</v>
      </c>
    </row>
    <row r="119" spans="1:8" x14ac:dyDescent="0.25">
      <c r="D119" s="104" t="s">
        <v>1106</v>
      </c>
    </row>
    <row r="120" spans="1:8" x14ac:dyDescent="0.25">
      <c r="D120" s="104" t="s">
        <v>1107</v>
      </c>
    </row>
    <row r="121" spans="1:8" x14ac:dyDescent="0.25">
      <c r="D121" s="104" t="s">
        <v>1108</v>
      </c>
    </row>
    <row r="122" spans="1:8" x14ac:dyDescent="0.25">
      <c r="D122" s="104" t="s">
        <v>1109</v>
      </c>
    </row>
    <row r="123" spans="1:8" x14ac:dyDescent="0.25">
      <c r="D123" s="104" t="s">
        <v>1110</v>
      </c>
    </row>
    <row r="125" spans="1:8" x14ac:dyDescent="0.25">
      <c r="A125" s="102" t="s">
        <v>1119</v>
      </c>
      <c r="D125" s="220" t="s">
        <v>1120</v>
      </c>
    </row>
    <row r="126" spans="1:8" x14ac:dyDescent="0.25">
      <c r="D126" s="220" t="s">
        <v>1121</v>
      </c>
      <c r="E126" s="104">
        <v>2</v>
      </c>
      <c r="G126" s="220" t="s">
        <v>1122</v>
      </c>
      <c r="H126" s="220" t="s">
        <v>1123</v>
      </c>
    </row>
    <row r="127" spans="1:8" x14ac:dyDescent="0.25">
      <c r="E127" s="104">
        <v>4</v>
      </c>
      <c r="G127" s="220" t="s">
        <v>1122</v>
      </c>
    </row>
    <row r="128" spans="1:8" s="110" customFormat="1" x14ac:dyDescent="0.25">
      <c r="A128" s="106" t="s">
        <v>1124</v>
      </c>
      <c r="B128" s="109"/>
      <c r="C128" s="158"/>
      <c r="D128" s="106" t="s">
        <v>1125</v>
      </c>
    </row>
    <row r="129" spans="4:10" x14ac:dyDescent="0.25">
      <c r="D129" s="221" t="s">
        <v>1126</v>
      </c>
      <c r="E129" s="104">
        <v>1</v>
      </c>
      <c r="G129" s="221" t="s">
        <v>46</v>
      </c>
      <c r="H129" s="221" t="s">
        <v>1132</v>
      </c>
    </row>
    <row r="130" spans="4:10" x14ac:dyDescent="0.25">
      <c r="D130" s="221" t="s">
        <v>1127</v>
      </c>
      <c r="E130" s="104">
        <v>1</v>
      </c>
      <c r="G130" s="221" t="s">
        <v>1129</v>
      </c>
      <c r="H130" s="221" t="s">
        <v>1133</v>
      </c>
    </row>
    <row r="131" spans="4:10" x14ac:dyDescent="0.25">
      <c r="D131" s="221" t="s">
        <v>1128</v>
      </c>
      <c r="E131" s="104">
        <v>1</v>
      </c>
      <c r="G131" s="221" t="s">
        <v>46</v>
      </c>
      <c r="H131" s="221" t="s">
        <v>1134</v>
      </c>
    </row>
    <row r="132" spans="4:10" x14ac:dyDescent="0.25">
      <c r="D132" s="221" t="s">
        <v>1130</v>
      </c>
      <c r="E132" s="104">
        <v>0.1</v>
      </c>
      <c r="G132" s="221" t="s">
        <v>1131</v>
      </c>
      <c r="H132" s="221" t="s">
        <v>1132</v>
      </c>
    </row>
    <row r="139" spans="4:10" x14ac:dyDescent="0.25">
      <c r="G139" s="1"/>
      <c r="H139" s="1"/>
      <c r="I139" s="1"/>
      <c r="J139" s="1"/>
    </row>
  </sheetData>
  <phoneticPr fontId="44" type="noConversion"/>
  <conditionalFormatting sqref="E1:H1 G139:J139 H67:H71 B70:E71 F2:H6 B44:H45 B57:H58 B46:B56 D46:H56 B62:H63 B59:B61 D59:H61 B67:B69 D67:E69">
    <cfRule type="cellIs" dxfId="76" priority="11" operator="equal">
      <formula>"未完成"</formula>
    </cfRule>
  </conditionalFormatting>
  <conditionalFormatting sqref="G97:I99">
    <cfRule type="cellIs" dxfId="75" priority="9" operator="equal">
      <formula>"未完成"</formula>
    </cfRule>
  </conditionalFormatting>
  <conditionalFormatting sqref="B72:C72 B65:H65 B66:E66 G66:H66 F66:F67 F72:H72">
    <cfRule type="cellIs" dxfId="74" priority="5" operator="equal">
      <formula>"未完成"</formula>
    </cfRule>
  </conditionalFormatting>
  <conditionalFormatting sqref="A35:K35 A41:K43 A36:B40 D36:K40">
    <cfRule type="cellIs" dxfId="73" priority="4" operator="equal">
      <formula>"未完成"</formula>
    </cfRule>
  </conditionalFormatting>
  <conditionalFormatting sqref="B8:J8 B32:J34 B9:B31 D9:J31">
    <cfRule type="cellIs" dxfId="72" priority="3" operator="equal">
      <formula>"未完成"</formula>
    </cfRule>
  </conditionalFormatting>
  <conditionalFormatting sqref="B7:J7">
    <cfRule type="cellIs" dxfId="71" priority="2" operator="equal">
      <formula>"未完成"</formula>
    </cfRule>
  </conditionalFormatting>
  <conditionalFormatting sqref="D2:E6">
    <cfRule type="cellIs" dxfId="70" priority="1" operator="equal">
      <formula>"未完成"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zoomScale="110" zoomScaleNormal="110" zoomScalePageLayoutView="110" workbookViewId="0">
      <pane xSplit="2" ySplit="1" topLeftCell="C57" activePane="bottomRight" state="frozen"/>
      <selection pane="topRight" activeCell="C1" sqref="C1"/>
      <selection pane="bottomLeft" activeCell="A2" sqref="A2"/>
      <selection pane="bottomRight" activeCell="A76" sqref="A76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2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2</v>
      </c>
      <c r="B2" s="1" t="s">
        <v>44</v>
      </c>
      <c r="C2" s="156"/>
      <c r="D2" s="1"/>
      <c r="E2" s="1"/>
      <c r="F2" s="1"/>
      <c r="G2" s="1"/>
      <c r="H2" s="1"/>
    </row>
    <row r="3" spans="1:11" x14ac:dyDescent="0.25">
      <c r="A3" s="102"/>
      <c r="B3" s="1">
        <v>1</v>
      </c>
      <c r="C3" s="156" t="s">
        <v>715</v>
      </c>
      <c r="D3" s="1" t="s">
        <v>11</v>
      </c>
      <c r="E3" s="1">
        <v>1</v>
      </c>
      <c r="F3" s="1">
        <v>1</v>
      </c>
      <c r="G3" s="1" t="s">
        <v>8</v>
      </c>
      <c r="H3" s="1"/>
    </row>
    <row r="4" spans="1:11" x14ac:dyDescent="0.25">
      <c r="A4" s="102"/>
      <c r="B4" s="1">
        <v>2</v>
      </c>
      <c r="C4" s="156" t="s">
        <v>715</v>
      </c>
      <c r="D4" s="1" t="s">
        <v>10</v>
      </c>
      <c r="E4" s="1">
        <v>3</v>
      </c>
      <c r="F4" s="1">
        <v>1</v>
      </c>
      <c r="G4" s="1" t="s">
        <v>60</v>
      </c>
      <c r="H4" s="1" t="s">
        <v>14</v>
      </c>
    </row>
    <row r="5" spans="1:11" x14ac:dyDescent="0.25">
      <c r="A5" s="102"/>
      <c r="B5" s="1">
        <v>3</v>
      </c>
      <c r="C5" s="156" t="s">
        <v>715</v>
      </c>
      <c r="D5" s="1" t="s">
        <v>5</v>
      </c>
      <c r="E5" s="1">
        <v>3</v>
      </c>
      <c r="F5" s="1">
        <v>1</v>
      </c>
      <c r="G5" s="1" t="s">
        <v>8</v>
      </c>
      <c r="H5" s="1" t="s">
        <v>15</v>
      </c>
    </row>
    <row r="6" spans="1:11" x14ac:dyDescent="0.25">
      <c r="A6" s="102"/>
      <c r="B6" s="1">
        <v>4</v>
      </c>
      <c r="C6" s="156" t="s">
        <v>715</v>
      </c>
      <c r="D6" s="1" t="s">
        <v>6</v>
      </c>
      <c r="E6" s="1">
        <v>0.5</v>
      </c>
      <c r="F6" s="1">
        <v>1</v>
      </c>
      <c r="G6" s="1" t="s">
        <v>60</v>
      </c>
      <c r="H6" s="1" t="s">
        <v>16</v>
      </c>
    </row>
    <row r="7" spans="1:11" x14ac:dyDescent="0.25">
      <c r="A7" s="102"/>
      <c r="B7" s="1">
        <v>5</v>
      </c>
      <c r="C7" s="156" t="s">
        <v>715</v>
      </c>
      <c r="D7" s="1" t="s">
        <v>7</v>
      </c>
      <c r="E7" s="1">
        <v>0.5</v>
      </c>
      <c r="F7" s="1">
        <v>1</v>
      </c>
      <c r="G7" s="1" t="s">
        <v>8</v>
      </c>
      <c r="H7" s="1" t="s">
        <v>17</v>
      </c>
    </row>
    <row r="8" spans="1:11" x14ac:dyDescent="0.25">
      <c r="A8" s="102"/>
      <c r="B8" s="1">
        <v>6</v>
      </c>
      <c r="C8" s="156" t="s">
        <v>715</v>
      </c>
      <c r="D8" s="1" t="s">
        <v>3</v>
      </c>
      <c r="E8" s="1">
        <v>1</v>
      </c>
      <c r="F8" s="1">
        <v>1</v>
      </c>
      <c r="G8" s="1" t="s">
        <v>60</v>
      </c>
      <c r="H8" s="1" t="s">
        <v>87</v>
      </c>
    </row>
    <row r="9" spans="1:11" x14ac:dyDescent="0.25">
      <c r="A9" s="102"/>
      <c r="B9" s="103"/>
      <c r="D9" s="2" t="s">
        <v>4</v>
      </c>
      <c r="E9" s="102">
        <f>SUM(E3:E8)</f>
        <v>9</v>
      </c>
      <c r="F9" s="102"/>
      <c r="I9" s="102">
        <v>3</v>
      </c>
      <c r="K9" s="104">
        <f>I9-E9</f>
        <v>-6</v>
      </c>
    </row>
    <row r="10" spans="1:11" x14ac:dyDescent="0.25">
      <c r="A10" s="102"/>
      <c r="B10" s="103"/>
    </row>
    <row r="11" spans="1:11" x14ac:dyDescent="0.25">
      <c r="A11" s="102"/>
      <c r="B11" s="1" t="s">
        <v>88</v>
      </c>
      <c r="C11" s="156"/>
      <c r="D11" s="1"/>
      <c r="E11" s="1"/>
      <c r="F11" s="1"/>
      <c r="G11" s="1"/>
      <c r="H11" s="1"/>
      <c r="I11" s="1"/>
    </row>
    <row r="12" spans="1:11" x14ac:dyDescent="0.25">
      <c r="A12" s="102"/>
      <c r="B12" s="1">
        <v>1</v>
      </c>
      <c r="C12" s="156" t="s">
        <v>716</v>
      </c>
      <c r="D12" s="1" t="s">
        <v>89</v>
      </c>
      <c r="E12" s="1">
        <v>2</v>
      </c>
      <c r="F12" s="1">
        <v>1</v>
      </c>
      <c r="G12" s="1" t="s">
        <v>9</v>
      </c>
      <c r="H12" s="1" t="s">
        <v>19</v>
      </c>
      <c r="I12" s="1"/>
    </row>
    <row r="13" spans="1:11" x14ac:dyDescent="0.25">
      <c r="A13" s="102"/>
      <c r="B13" s="1">
        <v>2</v>
      </c>
      <c r="C13" s="156" t="s">
        <v>716</v>
      </c>
      <c r="D13" s="1" t="s">
        <v>90</v>
      </c>
      <c r="E13" s="1">
        <v>2</v>
      </c>
      <c r="F13" s="1">
        <v>1</v>
      </c>
      <c r="G13" s="1" t="s">
        <v>91</v>
      </c>
      <c r="H13" s="1" t="s">
        <v>92</v>
      </c>
      <c r="I13" s="1"/>
    </row>
    <row r="14" spans="1:11" x14ac:dyDescent="0.25">
      <c r="A14" s="102"/>
      <c r="B14" s="1">
        <v>3</v>
      </c>
      <c r="C14" s="156" t="s">
        <v>716</v>
      </c>
      <c r="D14" s="1" t="s">
        <v>20</v>
      </c>
      <c r="E14" s="1">
        <v>0.5</v>
      </c>
      <c r="F14" s="1">
        <v>1</v>
      </c>
      <c r="G14" s="1" t="s">
        <v>9</v>
      </c>
      <c r="H14" s="1" t="s">
        <v>23</v>
      </c>
      <c r="I14" s="1"/>
    </row>
    <row r="15" spans="1:11" x14ac:dyDescent="0.25">
      <c r="A15" s="102"/>
      <c r="B15" s="1">
        <v>4</v>
      </c>
      <c r="C15" s="156" t="s">
        <v>716</v>
      </c>
      <c r="D15" s="1" t="s">
        <v>93</v>
      </c>
      <c r="E15" s="1">
        <v>1.5</v>
      </c>
      <c r="F15" s="1">
        <v>2</v>
      </c>
      <c r="G15" s="1" t="s">
        <v>91</v>
      </c>
      <c r="H15" s="1" t="s">
        <v>22</v>
      </c>
      <c r="I15" s="1"/>
    </row>
    <row r="16" spans="1:11" x14ac:dyDescent="0.25">
      <c r="A16" s="102"/>
      <c r="B16" s="1">
        <v>5</v>
      </c>
      <c r="C16" s="156"/>
      <c r="D16" s="218" t="s">
        <v>21</v>
      </c>
      <c r="E16" s="218">
        <v>1.5</v>
      </c>
      <c r="F16" s="218">
        <v>2</v>
      </c>
      <c r="G16" s="218" t="s">
        <v>9</v>
      </c>
      <c r="H16" s="218" t="s">
        <v>18</v>
      </c>
      <c r="I16" s="1"/>
    </row>
    <row r="17" spans="1:11" x14ac:dyDescent="0.25">
      <c r="A17" s="102"/>
      <c r="B17" s="1">
        <v>6</v>
      </c>
      <c r="C17" s="156"/>
      <c r="D17" s="218" t="s">
        <v>94</v>
      </c>
      <c r="E17" s="218"/>
      <c r="F17" s="218">
        <v>2</v>
      </c>
      <c r="G17" s="218" t="s">
        <v>91</v>
      </c>
      <c r="H17" s="218" t="s">
        <v>24</v>
      </c>
      <c r="I17" s="1"/>
    </row>
    <row r="18" spans="1:11" x14ac:dyDescent="0.25">
      <c r="A18" s="102"/>
      <c r="B18" s="1">
        <v>7</v>
      </c>
      <c r="C18" s="156"/>
      <c r="D18" s="218" t="s">
        <v>25</v>
      </c>
      <c r="E18" s="218"/>
      <c r="F18" s="218">
        <v>2</v>
      </c>
      <c r="G18" s="218" t="s">
        <v>9</v>
      </c>
      <c r="H18" s="218" t="s">
        <v>26</v>
      </c>
      <c r="I18" s="1"/>
    </row>
    <row r="19" spans="1:11" x14ac:dyDescent="0.25">
      <c r="A19" s="102"/>
      <c r="B19" s="1">
        <v>8</v>
      </c>
      <c r="C19" s="156"/>
      <c r="D19" s="218" t="s">
        <v>95</v>
      </c>
      <c r="E19" s="218"/>
      <c r="F19" s="218">
        <v>2</v>
      </c>
      <c r="G19" s="218" t="s">
        <v>9</v>
      </c>
      <c r="H19" s="218" t="s">
        <v>27</v>
      </c>
      <c r="I19" s="1"/>
    </row>
    <row r="20" spans="1:11" x14ac:dyDescent="0.25">
      <c r="A20" s="102"/>
      <c r="B20" s="1"/>
      <c r="C20" s="156"/>
      <c r="D20" s="2" t="s">
        <v>4</v>
      </c>
      <c r="E20" s="3">
        <f>SUM(E12:E19)</f>
        <v>7.5</v>
      </c>
      <c r="F20" s="1"/>
      <c r="G20" s="1"/>
      <c r="H20" s="1"/>
      <c r="I20" s="102">
        <v>1</v>
      </c>
      <c r="K20" s="104">
        <f>I20-E20</f>
        <v>-6.5</v>
      </c>
    </row>
    <row r="21" spans="1:11" x14ac:dyDescent="0.25">
      <c r="A21" s="102"/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A22" s="102"/>
      <c r="B22" s="1" t="s">
        <v>41</v>
      </c>
      <c r="C22" s="156"/>
      <c r="D22" s="1"/>
      <c r="E22" s="1"/>
      <c r="F22" s="1"/>
      <c r="G22" s="1"/>
      <c r="H22" s="1"/>
      <c r="I22" s="1"/>
    </row>
    <row r="23" spans="1:11" x14ac:dyDescent="0.25">
      <c r="A23" s="102"/>
      <c r="B23" s="1">
        <v>1</v>
      </c>
      <c r="C23" s="156"/>
      <c r="D23" s="1" t="s">
        <v>28</v>
      </c>
      <c r="E23" s="1">
        <v>3</v>
      </c>
      <c r="F23" s="1">
        <v>1</v>
      </c>
      <c r="G23" s="1" t="s">
        <v>40</v>
      </c>
      <c r="H23" s="1" t="s">
        <v>718</v>
      </c>
      <c r="I23" s="1"/>
    </row>
    <row r="24" spans="1:11" x14ac:dyDescent="0.25">
      <c r="A24" s="102"/>
      <c r="B24" s="1">
        <v>2</v>
      </c>
      <c r="C24" s="156"/>
      <c r="D24" s="1" t="s">
        <v>96</v>
      </c>
      <c r="E24" s="1">
        <v>0.5</v>
      </c>
      <c r="F24" s="1">
        <v>1</v>
      </c>
      <c r="G24" s="1" t="s">
        <v>97</v>
      </c>
      <c r="H24" s="1" t="s">
        <v>718</v>
      </c>
      <c r="I24" s="1"/>
    </row>
    <row r="25" spans="1:11" x14ac:dyDescent="0.25">
      <c r="A25" s="102"/>
      <c r="B25" s="1">
        <v>3</v>
      </c>
      <c r="C25" s="156"/>
      <c r="D25" s="1" t="s">
        <v>35</v>
      </c>
      <c r="E25" s="1">
        <v>0.5</v>
      </c>
      <c r="F25" s="1">
        <v>1</v>
      </c>
      <c r="G25" s="1" t="s">
        <v>40</v>
      </c>
      <c r="H25" s="1" t="s">
        <v>717</v>
      </c>
      <c r="I25" s="1"/>
    </row>
    <row r="26" spans="1:11" x14ac:dyDescent="0.25">
      <c r="A26" s="102"/>
      <c r="B26" s="1">
        <v>4</v>
      </c>
      <c r="C26" s="156"/>
      <c r="D26" s="1" t="s">
        <v>98</v>
      </c>
      <c r="E26" s="1">
        <v>1</v>
      </c>
      <c r="F26" s="1">
        <v>1</v>
      </c>
      <c r="G26" s="1" t="s">
        <v>40</v>
      </c>
      <c r="H26" s="1" t="s">
        <v>717</v>
      </c>
      <c r="I26" s="1"/>
    </row>
    <row r="27" spans="1:11" x14ac:dyDescent="0.25">
      <c r="A27" s="102"/>
      <c r="B27" s="1">
        <v>5</v>
      </c>
      <c r="C27" s="156"/>
      <c r="D27" s="1" t="s">
        <v>36</v>
      </c>
      <c r="E27" s="1">
        <v>1</v>
      </c>
      <c r="F27" s="1">
        <v>1</v>
      </c>
      <c r="G27" s="1" t="s">
        <v>97</v>
      </c>
      <c r="H27" s="1" t="s">
        <v>717</v>
      </c>
      <c r="I27" s="1"/>
    </row>
    <row r="28" spans="1:11" x14ac:dyDescent="0.25">
      <c r="A28" s="102"/>
      <c r="B28" s="1">
        <v>6</v>
      </c>
      <c r="C28" s="156"/>
      <c r="D28" s="1" t="s">
        <v>99</v>
      </c>
      <c r="E28" s="1">
        <v>1</v>
      </c>
      <c r="F28" s="1">
        <v>1</v>
      </c>
      <c r="G28" s="1" t="s">
        <v>40</v>
      </c>
      <c r="H28" s="1" t="s">
        <v>717</v>
      </c>
      <c r="I28" s="1"/>
    </row>
    <row r="29" spans="1:11" x14ac:dyDescent="0.25">
      <c r="A29" s="102"/>
      <c r="B29" s="1">
        <v>7</v>
      </c>
      <c r="C29" s="156"/>
      <c r="D29" s="1" t="s">
        <v>37</v>
      </c>
      <c r="E29" s="1">
        <v>0.5</v>
      </c>
      <c r="F29" s="1">
        <v>1</v>
      </c>
      <c r="G29" s="1" t="s">
        <v>97</v>
      </c>
      <c r="H29" s="1" t="s">
        <v>717</v>
      </c>
      <c r="I29" s="1"/>
    </row>
    <row r="30" spans="1:11" x14ac:dyDescent="0.25">
      <c r="A30" s="102"/>
      <c r="B30" s="1">
        <v>8</v>
      </c>
      <c r="C30" s="156"/>
      <c r="D30" s="1" t="s">
        <v>100</v>
      </c>
      <c r="E30" s="1">
        <v>0.5</v>
      </c>
      <c r="F30" s="1">
        <v>1</v>
      </c>
      <c r="G30" s="1" t="s">
        <v>40</v>
      </c>
      <c r="H30" s="1" t="s">
        <v>717</v>
      </c>
      <c r="I30" s="1"/>
    </row>
    <row r="31" spans="1:11" x14ac:dyDescent="0.25">
      <c r="A31" s="102"/>
      <c r="B31" s="1">
        <v>9</v>
      </c>
      <c r="C31" s="156"/>
      <c r="D31" s="1" t="s">
        <v>38</v>
      </c>
      <c r="E31" s="1">
        <v>1</v>
      </c>
      <c r="F31" s="1">
        <v>1</v>
      </c>
      <c r="G31" s="1" t="s">
        <v>97</v>
      </c>
      <c r="H31" s="1" t="s">
        <v>717</v>
      </c>
      <c r="I31" s="1"/>
    </row>
    <row r="32" spans="1:11" x14ac:dyDescent="0.25">
      <c r="A32" s="102"/>
      <c r="B32" s="1">
        <v>10</v>
      </c>
      <c r="C32" s="156"/>
      <c r="D32" s="1" t="s">
        <v>29</v>
      </c>
      <c r="E32" s="1">
        <v>0.5</v>
      </c>
      <c r="F32" s="1">
        <v>1</v>
      </c>
      <c r="G32" s="1" t="s">
        <v>40</v>
      </c>
      <c r="H32" s="1" t="s">
        <v>717</v>
      </c>
      <c r="I32" s="1"/>
    </row>
    <row r="33" spans="1:11" x14ac:dyDescent="0.25">
      <c r="A33" s="102"/>
      <c r="B33" s="1">
        <v>11</v>
      </c>
      <c r="C33" s="156"/>
      <c r="D33" s="1" t="s">
        <v>30</v>
      </c>
      <c r="E33" s="1">
        <v>2</v>
      </c>
      <c r="F33" s="1">
        <v>1</v>
      </c>
      <c r="G33" s="1" t="s">
        <v>40</v>
      </c>
      <c r="H33" s="1" t="s">
        <v>717</v>
      </c>
      <c r="I33" s="1"/>
    </row>
    <row r="34" spans="1:11" x14ac:dyDescent="0.25">
      <c r="A34" s="102"/>
      <c r="B34" s="1">
        <v>12</v>
      </c>
      <c r="C34" s="156"/>
      <c r="D34" s="1" t="s">
        <v>31</v>
      </c>
      <c r="E34" s="1">
        <v>0.5</v>
      </c>
      <c r="F34" s="1">
        <v>1</v>
      </c>
      <c r="G34" s="1" t="s">
        <v>97</v>
      </c>
      <c r="H34" s="1" t="s">
        <v>717</v>
      </c>
      <c r="I34" s="1"/>
    </row>
    <row r="35" spans="1:11" x14ac:dyDescent="0.25">
      <c r="A35" s="102"/>
      <c r="B35" s="1">
        <v>13</v>
      </c>
      <c r="C35" s="156"/>
      <c r="D35" s="1" t="s">
        <v>101</v>
      </c>
      <c r="E35" s="1">
        <v>1</v>
      </c>
      <c r="F35" s="1">
        <v>1</v>
      </c>
      <c r="G35" s="1" t="s">
        <v>40</v>
      </c>
      <c r="H35" s="1" t="s">
        <v>717</v>
      </c>
      <c r="I35" s="1"/>
    </row>
    <row r="36" spans="1:11" x14ac:dyDescent="0.25">
      <c r="A36" s="102"/>
      <c r="B36" s="1">
        <v>14</v>
      </c>
      <c r="C36" s="156"/>
      <c r="D36" s="1" t="s">
        <v>32</v>
      </c>
      <c r="E36" s="1">
        <v>3</v>
      </c>
      <c r="F36" s="1">
        <v>2</v>
      </c>
      <c r="G36" s="1" t="s">
        <v>97</v>
      </c>
      <c r="H36" s="1" t="s">
        <v>717</v>
      </c>
      <c r="I36" s="1"/>
    </row>
    <row r="37" spans="1:11" x14ac:dyDescent="0.25">
      <c r="A37" s="102"/>
      <c r="B37" s="1"/>
      <c r="C37" s="156"/>
      <c r="D37" s="2" t="s">
        <v>4</v>
      </c>
      <c r="E37" s="3">
        <f>SUM(E23:E36)</f>
        <v>16</v>
      </c>
      <c r="F37" s="1"/>
      <c r="G37" s="1"/>
      <c r="H37" s="1"/>
      <c r="I37" s="3">
        <v>0</v>
      </c>
    </row>
    <row r="38" spans="1:11" x14ac:dyDescent="0.25">
      <c r="K38" s="116">
        <f>SUM(K2:K37)</f>
        <v>-12.5</v>
      </c>
    </row>
    <row r="39" spans="1:11" s="110" customFormat="1" x14ac:dyDescent="0.25">
      <c r="A39" s="106" t="s">
        <v>878</v>
      </c>
      <c r="C39" s="158"/>
      <c r="D39" s="106" t="s">
        <v>879</v>
      </c>
    </row>
    <row r="40" spans="1:11" x14ac:dyDescent="0.25">
      <c r="A40" s="198" t="s">
        <v>0</v>
      </c>
      <c r="D40" s="198" t="s">
        <v>880</v>
      </c>
      <c r="E40" s="104">
        <v>1</v>
      </c>
      <c r="F40" s="104">
        <v>1</v>
      </c>
      <c r="G40" s="198" t="s">
        <v>615</v>
      </c>
      <c r="H40" s="4" t="s">
        <v>893</v>
      </c>
    </row>
    <row r="41" spans="1:11" x14ac:dyDescent="0.25">
      <c r="D41" s="198" t="s">
        <v>881</v>
      </c>
      <c r="E41" s="104">
        <v>1.5</v>
      </c>
      <c r="F41" s="104">
        <v>1</v>
      </c>
      <c r="G41" s="198" t="s">
        <v>615</v>
      </c>
      <c r="H41" s="4" t="s">
        <v>894</v>
      </c>
    </row>
    <row r="42" spans="1:11" x14ac:dyDescent="0.25">
      <c r="D42" s="198" t="s">
        <v>882</v>
      </c>
      <c r="E42" s="104">
        <v>1</v>
      </c>
      <c r="F42" s="104">
        <v>1</v>
      </c>
      <c r="G42" s="198" t="s">
        <v>615</v>
      </c>
      <c r="H42" s="4" t="s">
        <v>895</v>
      </c>
    </row>
    <row r="43" spans="1:11" x14ac:dyDescent="0.25">
      <c r="D43" s="198" t="s">
        <v>883</v>
      </c>
      <c r="E43" s="104">
        <v>2</v>
      </c>
      <c r="F43" s="104">
        <v>1</v>
      </c>
      <c r="G43" s="198" t="s">
        <v>615</v>
      </c>
      <c r="H43" s="4" t="s">
        <v>896</v>
      </c>
    </row>
    <row r="44" spans="1:11" x14ac:dyDescent="0.25">
      <c r="D44" s="1" t="s">
        <v>909</v>
      </c>
      <c r="E44" s="104">
        <v>1.5</v>
      </c>
      <c r="F44" s="104">
        <v>1</v>
      </c>
      <c r="G44" s="204" t="s">
        <v>696</v>
      </c>
      <c r="H44" s="4" t="s">
        <v>911</v>
      </c>
    </row>
    <row r="45" spans="1:11" x14ac:dyDescent="0.25">
      <c r="D45" s="1" t="s">
        <v>910</v>
      </c>
      <c r="E45" s="104">
        <v>1</v>
      </c>
      <c r="F45" s="104">
        <v>1</v>
      </c>
      <c r="G45" s="204" t="s">
        <v>696</v>
      </c>
      <c r="H45" s="4" t="s">
        <v>912</v>
      </c>
    </row>
    <row r="46" spans="1:11" x14ac:dyDescent="0.25">
      <c r="D46" s="1" t="s">
        <v>913</v>
      </c>
      <c r="E46" s="104">
        <v>1</v>
      </c>
      <c r="F46" s="104">
        <v>1</v>
      </c>
      <c r="G46" s="204" t="s">
        <v>914</v>
      </c>
      <c r="H46" s="204" t="s">
        <v>915</v>
      </c>
    </row>
    <row r="47" spans="1:11" x14ac:dyDescent="0.25">
      <c r="D47" s="1"/>
    </row>
    <row r="48" spans="1:11" x14ac:dyDescent="0.25">
      <c r="A48" s="198" t="s">
        <v>855</v>
      </c>
      <c r="D48" s="1" t="s">
        <v>897</v>
      </c>
      <c r="E48" s="104">
        <v>0.5</v>
      </c>
      <c r="F48" s="104">
        <v>1</v>
      </c>
      <c r="G48" s="202" t="s">
        <v>9</v>
      </c>
      <c r="H48" s="4" t="s">
        <v>900</v>
      </c>
    </row>
    <row r="49" spans="1:8" x14ac:dyDescent="0.25">
      <c r="D49" s="1" t="s">
        <v>898</v>
      </c>
      <c r="E49" s="104">
        <v>0.5</v>
      </c>
      <c r="F49" s="104">
        <v>1</v>
      </c>
      <c r="G49" s="202" t="s">
        <v>9</v>
      </c>
      <c r="H49" s="4" t="s">
        <v>900</v>
      </c>
    </row>
    <row r="50" spans="1:8" x14ac:dyDescent="0.25">
      <c r="D50" s="1" t="s">
        <v>899</v>
      </c>
      <c r="E50" s="104">
        <v>0.5</v>
      </c>
      <c r="F50" s="104">
        <v>1</v>
      </c>
      <c r="G50" s="202" t="s">
        <v>9</v>
      </c>
      <c r="H50" s="4" t="s">
        <v>901</v>
      </c>
    </row>
    <row r="52" spans="1:8" s="110" customFormat="1" x14ac:dyDescent="0.25">
      <c r="A52" s="106" t="s">
        <v>964</v>
      </c>
      <c r="C52" s="158"/>
      <c r="D52" s="106" t="s">
        <v>965</v>
      </c>
    </row>
    <row r="53" spans="1:8" x14ac:dyDescent="0.25">
      <c r="A53" s="210" t="s">
        <v>815</v>
      </c>
      <c r="D53" s="104" t="s">
        <v>966</v>
      </c>
      <c r="E53" s="104">
        <v>3</v>
      </c>
      <c r="F53" s="104">
        <v>1</v>
      </c>
      <c r="G53" s="210" t="s">
        <v>8</v>
      </c>
      <c r="H53" s="104" t="s">
        <v>995</v>
      </c>
    </row>
    <row r="54" spans="1:8" x14ac:dyDescent="0.25">
      <c r="D54" s="213" t="s">
        <v>999</v>
      </c>
      <c r="E54" s="104">
        <v>2</v>
      </c>
      <c r="F54" s="104">
        <v>1</v>
      </c>
      <c r="G54" s="210" t="s">
        <v>8</v>
      </c>
      <c r="H54" s="104" t="s">
        <v>996</v>
      </c>
    </row>
    <row r="56" spans="1:8" x14ac:dyDescent="0.25">
      <c r="A56" s="210" t="s">
        <v>855</v>
      </c>
      <c r="D56" s="210" t="s">
        <v>994</v>
      </c>
      <c r="E56" s="104">
        <v>0.5</v>
      </c>
      <c r="F56" s="104">
        <v>1</v>
      </c>
      <c r="G56" s="210" t="s">
        <v>9</v>
      </c>
      <c r="H56" s="104" t="s">
        <v>997</v>
      </c>
    </row>
    <row r="57" spans="1:8" x14ac:dyDescent="0.25">
      <c r="D57" s="104" t="s">
        <v>967</v>
      </c>
      <c r="E57" s="104">
        <v>1</v>
      </c>
      <c r="F57" s="104">
        <v>1</v>
      </c>
      <c r="G57" s="210" t="s">
        <v>968</v>
      </c>
      <c r="H57" s="104" t="s">
        <v>998</v>
      </c>
    </row>
    <row r="59" spans="1:8" x14ac:dyDescent="0.25">
      <c r="A59" s="104" t="s">
        <v>170</v>
      </c>
      <c r="B59" s="210" t="s">
        <v>990</v>
      </c>
      <c r="C59" s="210" t="s">
        <v>989</v>
      </c>
      <c r="D59" s="103" t="s">
        <v>969</v>
      </c>
      <c r="E59" s="104">
        <f>2*9</f>
        <v>18</v>
      </c>
      <c r="F59" s="104">
        <v>1</v>
      </c>
      <c r="G59" s="210" t="s">
        <v>974</v>
      </c>
    </row>
    <row r="61" spans="1:8" x14ac:dyDescent="0.25">
      <c r="C61" s="104" t="s">
        <v>970</v>
      </c>
      <c r="D61" s="211" t="s">
        <v>971</v>
      </c>
    </row>
    <row r="62" spans="1:8" x14ac:dyDescent="0.25">
      <c r="D62" s="104" t="s">
        <v>502</v>
      </c>
      <c r="E62" s="104">
        <v>4</v>
      </c>
      <c r="F62" s="104">
        <v>1</v>
      </c>
      <c r="G62" s="210" t="s">
        <v>40</v>
      </c>
    </row>
    <row r="63" spans="1:8" x14ac:dyDescent="0.25">
      <c r="D63" s="104" t="s">
        <v>972</v>
      </c>
      <c r="E63" s="104">
        <v>5</v>
      </c>
      <c r="F63" s="104">
        <v>1</v>
      </c>
      <c r="G63" s="210" t="s">
        <v>40</v>
      </c>
    </row>
    <row r="64" spans="1:8" x14ac:dyDescent="0.25">
      <c r="D64" s="104" t="s">
        <v>973</v>
      </c>
      <c r="E64" s="104">
        <v>3</v>
      </c>
      <c r="F64" s="104">
        <v>1</v>
      </c>
      <c r="G64" s="210" t="s">
        <v>974</v>
      </c>
    </row>
    <row r="65" spans="1:10" x14ac:dyDescent="0.25">
      <c r="G65" s="210"/>
      <c r="J65" s="210"/>
    </row>
    <row r="66" spans="1:10" x14ac:dyDescent="0.25">
      <c r="B66" s="210" t="s">
        <v>991</v>
      </c>
      <c r="C66" s="212"/>
      <c r="D66" s="210" t="s">
        <v>992</v>
      </c>
      <c r="E66" s="104">
        <v>2</v>
      </c>
      <c r="F66" s="104">
        <v>1</v>
      </c>
      <c r="G66" s="210" t="s">
        <v>993</v>
      </c>
      <c r="H66" s="213" t="s">
        <v>1007</v>
      </c>
      <c r="J66" s="210"/>
    </row>
    <row r="67" spans="1:10" x14ac:dyDescent="0.25">
      <c r="B67" s="210"/>
      <c r="C67" s="212"/>
      <c r="D67" s="210"/>
      <c r="G67" s="210"/>
      <c r="J67" s="210"/>
    </row>
    <row r="68" spans="1:10" x14ac:dyDescent="0.25">
      <c r="A68" s="210" t="s">
        <v>765</v>
      </c>
      <c r="D68" s="210" t="s">
        <v>976</v>
      </c>
      <c r="E68" s="104">
        <v>1</v>
      </c>
      <c r="F68" s="104">
        <v>1</v>
      </c>
      <c r="G68" s="210" t="s">
        <v>977</v>
      </c>
      <c r="J68" s="210"/>
    </row>
    <row r="69" spans="1:10" x14ac:dyDescent="0.25">
      <c r="J69" s="210"/>
    </row>
    <row r="70" spans="1:10" s="106" customFormat="1" x14ac:dyDescent="0.25">
      <c r="A70" s="106" t="s">
        <v>1092</v>
      </c>
      <c r="C70" s="153"/>
      <c r="D70" s="106" t="s">
        <v>1093</v>
      </c>
    </row>
    <row r="71" spans="1:10" x14ac:dyDescent="0.25">
      <c r="A71" s="219" t="s">
        <v>0</v>
      </c>
      <c r="D71" s="219" t="s">
        <v>1094</v>
      </c>
      <c r="E71" s="104">
        <v>3</v>
      </c>
      <c r="F71" s="104">
        <v>1</v>
      </c>
      <c r="G71" s="219" t="s">
        <v>1095</v>
      </c>
      <c r="H71" s="219" t="s">
        <v>1097</v>
      </c>
      <c r="J71" s="210"/>
    </row>
    <row r="72" spans="1:10" x14ac:dyDescent="0.25">
      <c r="J72" s="210"/>
    </row>
    <row r="73" spans="1:10" x14ac:dyDescent="0.25">
      <c r="A73" s="219" t="s">
        <v>855</v>
      </c>
      <c r="D73" s="219" t="s">
        <v>1096</v>
      </c>
      <c r="E73" s="104">
        <v>2</v>
      </c>
      <c r="F73" s="104">
        <v>1</v>
      </c>
      <c r="G73" s="219" t="s">
        <v>9</v>
      </c>
      <c r="H73" s="219" t="s">
        <v>1098</v>
      </c>
      <c r="J73" s="210"/>
    </row>
    <row r="75" spans="1:10" x14ac:dyDescent="0.25">
      <c r="A75" s="219" t="s">
        <v>744</v>
      </c>
      <c r="D75" s="219" t="s">
        <v>1099</v>
      </c>
      <c r="E75" s="104">
        <v>3.5</v>
      </c>
      <c r="F75" s="104">
        <v>1</v>
      </c>
      <c r="G75" s="219" t="s">
        <v>1100</v>
      </c>
    </row>
  </sheetData>
  <phoneticPr fontId="41" type="noConversion"/>
  <conditionalFormatting sqref="B2:H8">
    <cfRule type="cellIs" dxfId="69" priority="10" operator="equal">
      <formula>"未完成"</formula>
    </cfRule>
  </conditionalFormatting>
  <conditionalFormatting sqref="B20:H20 B11:I19 B21:I37">
    <cfRule type="cellIs" dxfId="68" priority="9" operator="equal">
      <formula>"未完成"</formula>
    </cfRule>
  </conditionalFormatting>
  <conditionalFormatting sqref="E1:H1">
    <cfRule type="cellIs" dxfId="67" priority="8" operator="equal">
      <formula>"未完成"</formula>
    </cfRule>
  </conditionalFormatting>
  <conditionalFormatting sqref="D9">
    <cfRule type="cellIs" dxfId="66" priority="7" operator="equal">
      <formula>"未完成"</formula>
    </cfRule>
  </conditionalFormatting>
  <conditionalFormatting sqref="H40:H43">
    <cfRule type="cellIs" dxfId="65" priority="6" operator="equal">
      <formula>"未完成"</formula>
    </cfRule>
  </conditionalFormatting>
  <conditionalFormatting sqref="D48:D50">
    <cfRule type="cellIs" dxfId="64" priority="5" operator="equal">
      <formula>"未完成"</formula>
    </cfRule>
  </conditionalFormatting>
  <conditionalFormatting sqref="H48:H50">
    <cfRule type="cellIs" dxfId="63" priority="4" operator="equal">
      <formula>"未完成"</formula>
    </cfRule>
  </conditionalFormatting>
  <conditionalFormatting sqref="D44:D45">
    <cfRule type="cellIs" dxfId="62" priority="3" operator="equal">
      <formula>"未完成"</formula>
    </cfRule>
  </conditionalFormatting>
  <conditionalFormatting sqref="H44:H45">
    <cfRule type="cellIs" dxfId="61" priority="2" operator="equal">
      <formula>"未完成"</formula>
    </cfRule>
  </conditionalFormatting>
  <conditionalFormatting sqref="D46:D47">
    <cfRule type="cellIs" dxfId="60" priority="1" operator="equal">
      <formula>"未完成"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="140" zoomScaleNormal="140" zoomScalePageLayoutView="140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H73" sqref="H73"/>
    </sheetView>
  </sheetViews>
  <sheetFormatPr baseColWidth="10" defaultColWidth="10.83203125" defaultRowHeight="17" x14ac:dyDescent="0.25"/>
  <cols>
    <col min="1" max="1" width="10.83203125" style="104"/>
    <col min="2" max="2" width="7" style="104" bestFit="1" customWidth="1"/>
    <col min="3" max="3" width="8.83203125" style="157" bestFit="1" customWidth="1"/>
    <col min="4" max="4" width="41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39</v>
      </c>
      <c r="B2" s="1"/>
      <c r="C2" s="156"/>
      <c r="D2" s="1"/>
      <c r="E2" s="1"/>
      <c r="F2" s="1"/>
      <c r="G2" s="1"/>
      <c r="H2" s="1"/>
      <c r="I2" s="1"/>
    </row>
    <row r="3" spans="1:11" x14ac:dyDescent="0.25">
      <c r="A3" s="102"/>
      <c r="B3" s="1" t="s">
        <v>0</v>
      </c>
      <c r="C3" s="156"/>
      <c r="D3" s="1"/>
      <c r="E3" s="1"/>
      <c r="F3" s="1"/>
      <c r="G3" s="1"/>
      <c r="H3" s="1"/>
      <c r="I3" s="1"/>
    </row>
    <row r="4" spans="1:11" x14ac:dyDescent="0.25">
      <c r="A4" s="102"/>
      <c r="B4" s="1"/>
      <c r="C4" s="156" t="s">
        <v>715</v>
      </c>
      <c r="D4" s="1" t="s">
        <v>102</v>
      </c>
      <c r="E4" s="1">
        <v>2</v>
      </c>
      <c r="F4" s="1">
        <v>1</v>
      </c>
      <c r="G4" s="1" t="s">
        <v>103</v>
      </c>
      <c r="H4" s="4" t="s">
        <v>110</v>
      </c>
      <c r="I4" s="1"/>
    </row>
    <row r="5" spans="1:11" x14ac:dyDescent="0.25">
      <c r="A5" s="102"/>
      <c r="B5" s="1"/>
      <c r="C5" s="156" t="s">
        <v>715</v>
      </c>
      <c r="D5" s="1" t="s">
        <v>104</v>
      </c>
      <c r="E5" s="1">
        <v>2</v>
      </c>
      <c r="F5" s="1">
        <v>1</v>
      </c>
      <c r="G5" s="1" t="s">
        <v>43</v>
      </c>
      <c r="H5" s="4" t="s">
        <v>111</v>
      </c>
      <c r="I5" s="1"/>
    </row>
    <row r="6" spans="1:11" x14ac:dyDescent="0.25">
      <c r="A6" s="102"/>
      <c r="B6" s="1"/>
      <c r="C6" s="156" t="s">
        <v>715</v>
      </c>
      <c r="D6" s="1" t="s">
        <v>112</v>
      </c>
      <c r="E6" s="1">
        <v>2</v>
      </c>
      <c r="F6" s="1">
        <v>1</v>
      </c>
      <c r="G6" s="1" t="s">
        <v>103</v>
      </c>
      <c r="H6" s="1" t="s">
        <v>118</v>
      </c>
      <c r="I6" s="1">
        <v>2</v>
      </c>
    </row>
    <row r="7" spans="1:11" x14ac:dyDescent="0.25">
      <c r="A7" s="102"/>
      <c r="B7" s="1"/>
      <c r="C7" s="156" t="s">
        <v>715</v>
      </c>
      <c r="D7" s="1" t="s">
        <v>113</v>
      </c>
      <c r="E7" s="1">
        <v>3</v>
      </c>
      <c r="F7" s="1">
        <v>1</v>
      </c>
      <c r="G7" s="1" t="s">
        <v>43</v>
      </c>
      <c r="H7" s="1" t="s">
        <v>117</v>
      </c>
      <c r="I7" s="1"/>
    </row>
    <row r="8" spans="1:11" x14ac:dyDescent="0.25">
      <c r="A8" s="102"/>
      <c r="B8" s="1"/>
      <c r="C8" s="156" t="s">
        <v>715</v>
      </c>
      <c r="D8" s="1" t="s">
        <v>114</v>
      </c>
      <c r="E8" s="1">
        <v>1</v>
      </c>
      <c r="F8" s="1">
        <v>1</v>
      </c>
      <c r="G8" s="1" t="s">
        <v>43</v>
      </c>
      <c r="H8" s="1" t="s">
        <v>116</v>
      </c>
      <c r="I8" s="1"/>
    </row>
    <row r="9" spans="1:11" x14ac:dyDescent="0.25">
      <c r="A9" s="102"/>
      <c r="B9" s="1"/>
      <c r="C9" s="156" t="s">
        <v>715</v>
      </c>
      <c r="D9" s="1" t="s">
        <v>105</v>
      </c>
      <c r="E9" s="1">
        <v>2</v>
      </c>
      <c r="F9" s="1">
        <v>1</v>
      </c>
      <c r="G9" s="1" t="s">
        <v>103</v>
      </c>
      <c r="H9" s="1" t="s">
        <v>115</v>
      </c>
      <c r="I9" s="1">
        <v>3</v>
      </c>
    </row>
    <row r="10" spans="1:11" x14ac:dyDescent="0.25">
      <c r="A10" s="102"/>
      <c r="B10" s="1"/>
      <c r="C10" s="156" t="s">
        <v>715</v>
      </c>
      <c r="D10" s="1" t="s">
        <v>42</v>
      </c>
      <c r="E10" s="1">
        <v>2</v>
      </c>
      <c r="F10" s="1">
        <v>1</v>
      </c>
      <c r="G10" s="1" t="s">
        <v>43</v>
      </c>
      <c r="H10" s="1" t="s">
        <v>119</v>
      </c>
      <c r="I10" s="1">
        <v>3</v>
      </c>
    </row>
    <row r="11" spans="1:11" x14ac:dyDescent="0.25">
      <c r="A11" s="102"/>
      <c r="B11" s="1"/>
      <c r="C11" s="156" t="s">
        <v>715</v>
      </c>
      <c r="D11" s="1" t="s">
        <v>106</v>
      </c>
      <c r="E11" s="1">
        <v>2</v>
      </c>
      <c r="F11" s="1">
        <v>1</v>
      </c>
      <c r="G11" s="1" t="s">
        <v>103</v>
      </c>
      <c r="H11" s="1" t="s">
        <v>120</v>
      </c>
      <c r="I11" s="1"/>
    </row>
    <row r="12" spans="1:11" x14ac:dyDescent="0.25">
      <c r="A12" s="102"/>
      <c r="B12" s="1"/>
      <c r="C12" s="156" t="s">
        <v>715</v>
      </c>
      <c r="D12" s="1" t="s">
        <v>107</v>
      </c>
      <c r="E12" s="1">
        <v>1</v>
      </c>
      <c r="F12" s="1">
        <v>1</v>
      </c>
      <c r="G12" s="1" t="s">
        <v>43</v>
      </c>
      <c r="H12" s="1" t="s">
        <v>121</v>
      </c>
    </row>
    <row r="13" spans="1:11" x14ac:dyDescent="0.25">
      <c r="A13" s="102"/>
      <c r="B13" s="1"/>
      <c r="C13" s="156"/>
      <c r="D13" s="2" t="s">
        <v>4</v>
      </c>
      <c r="E13" s="3">
        <f>SUM(E4:E12)</f>
        <v>17</v>
      </c>
      <c r="F13" s="1"/>
      <c r="G13" s="1"/>
      <c r="H13" s="1"/>
      <c r="I13" s="3">
        <f>SUM(I4:I12)</f>
        <v>8</v>
      </c>
      <c r="J13" s="104" t="s">
        <v>551</v>
      </c>
      <c r="K13" s="104">
        <f>I13-E13</f>
        <v>-9</v>
      </c>
    </row>
    <row r="14" spans="1:11" x14ac:dyDescent="0.25">
      <c r="A14" s="102"/>
      <c r="B14" s="1"/>
      <c r="C14" s="156"/>
      <c r="D14" s="1"/>
      <c r="E14" s="1"/>
      <c r="F14" s="1"/>
      <c r="G14" s="1"/>
      <c r="H14" s="1"/>
      <c r="I14" s="1"/>
    </row>
    <row r="15" spans="1:11" x14ac:dyDescent="0.25">
      <c r="A15" s="102"/>
      <c r="B15" s="1" t="s">
        <v>41</v>
      </c>
      <c r="C15" s="156"/>
      <c r="D15" s="1"/>
      <c r="E15" s="1"/>
      <c r="F15" s="1"/>
      <c r="G15" s="1"/>
      <c r="H15" s="1"/>
      <c r="I15" s="1"/>
    </row>
    <row r="16" spans="1:11" x14ac:dyDescent="0.25">
      <c r="A16" s="102"/>
      <c r="B16" s="1"/>
      <c r="C16" s="156"/>
      <c r="D16" s="1" t="s">
        <v>33</v>
      </c>
      <c r="E16" s="1">
        <v>3</v>
      </c>
      <c r="F16" s="1">
        <v>1</v>
      </c>
      <c r="G16" s="1" t="s">
        <v>108</v>
      </c>
      <c r="H16" s="1" t="s">
        <v>719</v>
      </c>
      <c r="I16" s="1"/>
    </row>
    <row r="17" spans="1:11" x14ac:dyDescent="0.25">
      <c r="A17" s="102"/>
      <c r="B17" s="1"/>
      <c r="C17" s="156"/>
      <c r="D17" s="1" t="s">
        <v>34</v>
      </c>
      <c r="E17" s="1">
        <v>2</v>
      </c>
      <c r="F17" s="1">
        <v>1</v>
      </c>
      <c r="G17" s="1" t="s">
        <v>40</v>
      </c>
      <c r="H17" s="1" t="s">
        <v>720</v>
      </c>
      <c r="I17" s="1"/>
    </row>
    <row r="18" spans="1:11" x14ac:dyDescent="0.25">
      <c r="A18" s="102"/>
      <c r="B18" s="1"/>
      <c r="C18" s="156"/>
      <c r="D18" s="2" t="s">
        <v>4</v>
      </c>
      <c r="E18" s="3">
        <f>SUM(E16:E17)</f>
        <v>5</v>
      </c>
      <c r="F18" s="1"/>
      <c r="G18" s="1"/>
      <c r="H18" s="1"/>
      <c r="I18" s="1"/>
    </row>
    <row r="20" spans="1:11" x14ac:dyDescent="0.25">
      <c r="A20" s="102" t="s">
        <v>789</v>
      </c>
      <c r="K20" s="116">
        <f>SUM(K2:K19)</f>
        <v>-9</v>
      </c>
    </row>
    <row r="21" spans="1:11" x14ac:dyDescent="0.25">
      <c r="B21" s="184" t="s">
        <v>0</v>
      </c>
      <c r="D21" s="184" t="s">
        <v>790</v>
      </c>
      <c r="E21" s="104">
        <v>1.5</v>
      </c>
      <c r="F21" s="104">
        <v>1</v>
      </c>
      <c r="G21" s="184" t="s">
        <v>127</v>
      </c>
      <c r="H21" s="184" t="s">
        <v>794</v>
      </c>
    </row>
    <row r="22" spans="1:11" x14ac:dyDescent="0.25">
      <c r="D22" s="184" t="s">
        <v>791</v>
      </c>
      <c r="E22" s="104">
        <v>1.5</v>
      </c>
      <c r="F22" s="104">
        <v>1</v>
      </c>
      <c r="G22" s="184" t="s">
        <v>127</v>
      </c>
      <c r="H22" s="184" t="s">
        <v>793</v>
      </c>
    </row>
    <row r="23" spans="1:11" x14ac:dyDescent="0.25">
      <c r="B23" s="184" t="s">
        <v>754</v>
      </c>
      <c r="D23" s="184" t="s">
        <v>792</v>
      </c>
      <c r="E23" s="104">
        <v>1</v>
      </c>
      <c r="F23" s="104">
        <v>1</v>
      </c>
      <c r="G23" s="184" t="s">
        <v>43</v>
      </c>
      <c r="H23" s="184" t="s">
        <v>795</v>
      </c>
    </row>
    <row r="24" spans="1:11" x14ac:dyDescent="0.25">
      <c r="B24" s="184" t="s">
        <v>41</v>
      </c>
      <c r="D24" s="185" t="s">
        <v>796</v>
      </c>
      <c r="E24" s="185">
        <v>4</v>
      </c>
      <c r="F24" s="104">
        <v>1</v>
      </c>
      <c r="G24" s="184" t="s">
        <v>797</v>
      </c>
      <c r="H24" s="104" t="s">
        <v>798</v>
      </c>
    </row>
    <row r="26" spans="1:11" x14ac:dyDescent="0.25">
      <c r="A26" s="102" t="s">
        <v>799</v>
      </c>
    </row>
    <row r="27" spans="1:11" x14ac:dyDescent="0.25">
      <c r="B27" s="186" t="s">
        <v>0</v>
      </c>
      <c r="D27" s="186" t="s">
        <v>800</v>
      </c>
      <c r="E27" s="104">
        <v>1</v>
      </c>
      <c r="F27" s="104">
        <v>1</v>
      </c>
      <c r="G27" s="184" t="s">
        <v>127</v>
      </c>
      <c r="H27" s="187" t="s">
        <v>805</v>
      </c>
    </row>
    <row r="28" spans="1:11" x14ac:dyDescent="0.25">
      <c r="D28" s="186" t="s">
        <v>801</v>
      </c>
      <c r="E28" s="104">
        <v>2</v>
      </c>
      <c r="F28" s="104">
        <v>1</v>
      </c>
      <c r="G28" s="184" t="s">
        <v>127</v>
      </c>
      <c r="H28" s="187" t="s">
        <v>802</v>
      </c>
    </row>
    <row r="29" spans="1:11" x14ac:dyDescent="0.25">
      <c r="D29" s="187" t="s">
        <v>806</v>
      </c>
      <c r="E29" s="104">
        <v>1.5</v>
      </c>
      <c r="F29" s="104">
        <v>1</v>
      </c>
      <c r="G29" s="184" t="s">
        <v>127</v>
      </c>
      <c r="H29" s="187" t="s">
        <v>803</v>
      </c>
    </row>
    <row r="30" spans="1:11" x14ac:dyDescent="0.25">
      <c r="D30" s="187" t="s">
        <v>807</v>
      </c>
      <c r="E30" s="104">
        <v>1</v>
      </c>
      <c r="F30" s="104">
        <v>1</v>
      </c>
      <c r="G30" s="184" t="s">
        <v>127</v>
      </c>
      <c r="H30" s="187" t="s">
        <v>804</v>
      </c>
    </row>
    <row r="31" spans="1:11" x14ac:dyDescent="0.25">
      <c r="B31" s="186" t="s">
        <v>41</v>
      </c>
      <c r="D31" s="104" t="s">
        <v>808</v>
      </c>
      <c r="E31" s="104">
        <v>3</v>
      </c>
      <c r="F31" s="104">
        <v>1</v>
      </c>
      <c r="G31" s="186" t="s">
        <v>40</v>
      </c>
      <c r="H31" s="187" t="s">
        <v>809</v>
      </c>
    </row>
    <row r="32" spans="1:11" x14ac:dyDescent="0.25">
      <c r="B32" s="186" t="s">
        <v>0</v>
      </c>
    </row>
    <row r="33" spans="1:8" x14ac:dyDescent="0.25">
      <c r="D33" s="1" t="s">
        <v>884</v>
      </c>
      <c r="E33" s="200">
        <v>1</v>
      </c>
      <c r="F33" s="104">
        <v>1</v>
      </c>
      <c r="G33" s="184" t="s">
        <v>127</v>
      </c>
      <c r="H33" s="4" t="s">
        <v>890</v>
      </c>
    </row>
    <row r="34" spans="1:8" x14ac:dyDescent="0.25">
      <c r="D34" s="1" t="s">
        <v>885</v>
      </c>
      <c r="E34" s="200">
        <v>0.3</v>
      </c>
      <c r="F34" s="104">
        <v>1</v>
      </c>
      <c r="G34" s="184" t="s">
        <v>127</v>
      </c>
      <c r="H34" s="4" t="s">
        <v>891</v>
      </c>
    </row>
    <row r="35" spans="1:8" x14ac:dyDescent="0.25">
      <c r="D35" s="1" t="s">
        <v>886</v>
      </c>
      <c r="E35" s="200">
        <v>0.2</v>
      </c>
      <c r="F35" s="104">
        <v>1</v>
      </c>
      <c r="G35" s="184" t="s">
        <v>127</v>
      </c>
      <c r="H35" s="4" t="s">
        <v>891</v>
      </c>
    </row>
    <row r="36" spans="1:8" x14ac:dyDescent="0.25">
      <c r="D36" s="1" t="s">
        <v>887</v>
      </c>
      <c r="E36" s="200">
        <v>1</v>
      </c>
      <c r="F36" s="104">
        <v>1</v>
      </c>
      <c r="G36" s="184" t="s">
        <v>127</v>
      </c>
      <c r="H36" s="4" t="s">
        <v>892</v>
      </c>
    </row>
    <row r="37" spans="1:8" x14ac:dyDescent="0.25">
      <c r="D37" s="199" t="s">
        <v>888</v>
      </c>
      <c r="E37" s="104">
        <v>4</v>
      </c>
      <c r="F37" s="104">
        <v>1</v>
      </c>
      <c r="G37" s="184" t="s">
        <v>127</v>
      </c>
      <c r="H37" s="201" t="s">
        <v>889</v>
      </c>
    </row>
    <row r="39" spans="1:8" s="110" customFormat="1" x14ac:dyDescent="0.25">
      <c r="C39" s="158"/>
      <c r="D39" s="106" t="s">
        <v>908</v>
      </c>
    </row>
    <row r="40" spans="1:8" x14ac:dyDescent="0.25">
      <c r="A40" s="102" t="s">
        <v>907</v>
      </c>
    </row>
    <row r="41" spans="1:8" x14ac:dyDescent="0.25">
      <c r="D41" s="203" t="s">
        <v>902</v>
      </c>
      <c r="E41" s="104">
        <v>0.5</v>
      </c>
      <c r="F41" s="104">
        <v>1</v>
      </c>
      <c r="G41" s="184" t="s">
        <v>127</v>
      </c>
      <c r="H41" s="4" t="s">
        <v>916</v>
      </c>
    </row>
    <row r="42" spans="1:8" x14ac:dyDescent="0.25">
      <c r="D42" s="203" t="s">
        <v>903</v>
      </c>
      <c r="E42" s="104">
        <v>1</v>
      </c>
      <c r="F42" s="104">
        <v>1</v>
      </c>
      <c r="G42" s="184" t="s">
        <v>127</v>
      </c>
      <c r="H42" s="4" t="s">
        <v>917</v>
      </c>
    </row>
    <row r="43" spans="1:8" x14ac:dyDescent="0.25">
      <c r="D43" s="203" t="s">
        <v>904</v>
      </c>
      <c r="E43" s="104">
        <v>1</v>
      </c>
      <c r="F43" s="104">
        <v>1</v>
      </c>
      <c r="G43" s="184" t="s">
        <v>127</v>
      </c>
      <c r="H43" s="4" t="s">
        <v>918</v>
      </c>
    </row>
    <row r="44" spans="1:8" x14ac:dyDescent="0.25">
      <c r="D44" s="203" t="s">
        <v>905</v>
      </c>
      <c r="E44" s="104">
        <v>1</v>
      </c>
      <c r="F44" s="104">
        <v>1</v>
      </c>
      <c r="G44" s="184" t="s">
        <v>127</v>
      </c>
      <c r="H44" s="4" t="s">
        <v>919</v>
      </c>
    </row>
    <row r="46" spans="1:8" x14ac:dyDescent="0.25">
      <c r="D46" s="203" t="s">
        <v>906</v>
      </c>
      <c r="E46" s="104">
        <v>0.5</v>
      </c>
      <c r="F46" s="104">
        <v>1</v>
      </c>
      <c r="G46" s="214" t="s">
        <v>43</v>
      </c>
      <c r="H46" s="205" t="s">
        <v>920</v>
      </c>
    </row>
    <row r="48" spans="1:8" s="106" customFormat="1" x14ac:dyDescent="0.25">
      <c r="A48" s="106" t="s">
        <v>1025</v>
      </c>
      <c r="C48" s="153"/>
      <c r="D48" s="106" t="s">
        <v>1024</v>
      </c>
    </row>
    <row r="49" spans="1:8" x14ac:dyDescent="0.25">
      <c r="B49" s="214" t="s">
        <v>0</v>
      </c>
      <c r="D49" s="104" t="s">
        <v>1026</v>
      </c>
      <c r="E49" s="104">
        <v>1.5</v>
      </c>
      <c r="F49" s="7">
        <v>1</v>
      </c>
      <c r="G49" s="184" t="s">
        <v>127</v>
      </c>
      <c r="H49" s="169" t="s">
        <v>1050</v>
      </c>
    </row>
    <row r="50" spans="1:8" x14ac:dyDescent="0.25">
      <c r="D50" s="104" t="s">
        <v>1027</v>
      </c>
      <c r="E50" s="104">
        <v>1</v>
      </c>
      <c r="F50" s="7">
        <v>1</v>
      </c>
      <c r="G50" s="184" t="s">
        <v>127</v>
      </c>
      <c r="H50" s="169" t="s">
        <v>1046</v>
      </c>
    </row>
    <row r="51" spans="1:8" x14ac:dyDescent="0.25">
      <c r="D51" s="104" t="s">
        <v>1028</v>
      </c>
      <c r="E51" s="104">
        <v>2</v>
      </c>
      <c r="F51" s="7">
        <v>1</v>
      </c>
      <c r="G51" s="184" t="s">
        <v>127</v>
      </c>
      <c r="H51" s="169" t="s">
        <v>1047</v>
      </c>
    </row>
    <row r="52" spans="1:8" x14ac:dyDescent="0.25">
      <c r="D52" s="214" t="s">
        <v>1029</v>
      </c>
      <c r="E52" s="104">
        <v>0.5</v>
      </c>
      <c r="F52" s="7">
        <v>1</v>
      </c>
      <c r="G52" s="184" t="s">
        <v>127</v>
      </c>
      <c r="H52" s="169" t="s">
        <v>1048</v>
      </c>
    </row>
    <row r="53" spans="1:8" x14ac:dyDescent="0.25">
      <c r="D53" s="214" t="s">
        <v>1030</v>
      </c>
      <c r="E53" s="104">
        <v>1</v>
      </c>
      <c r="F53" s="7">
        <v>1</v>
      </c>
      <c r="G53" s="184" t="s">
        <v>127</v>
      </c>
      <c r="H53" s="169" t="s">
        <v>1049</v>
      </c>
    </row>
    <row r="55" spans="1:8" x14ac:dyDescent="0.25">
      <c r="B55" s="214" t="s">
        <v>855</v>
      </c>
      <c r="D55" s="214" t="s">
        <v>1031</v>
      </c>
      <c r="E55" s="104">
        <v>1</v>
      </c>
      <c r="F55" s="7">
        <v>1</v>
      </c>
      <c r="G55" s="214" t="s">
        <v>9</v>
      </c>
      <c r="H55" s="215" t="s">
        <v>1052</v>
      </c>
    </row>
    <row r="56" spans="1:8" x14ac:dyDescent="0.25">
      <c r="D56" s="214" t="s">
        <v>1032</v>
      </c>
      <c r="E56" s="104">
        <v>1</v>
      </c>
      <c r="F56" s="7">
        <v>1</v>
      </c>
      <c r="G56" s="214" t="s">
        <v>9</v>
      </c>
      <c r="H56" s="215" t="s">
        <v>1051</v>
      </c>
    </row>
    <row r="57" spans="1:8" x14ac:dyDescent="0.25">
      <c r="D57" s="214"/>
      <c r="F57" s="7"/>
      <c r="G57" s="214"/>
    </row>
    <row r="58" spans="1:8" x14ac:dyDescent="0.25">
      <c r="B58" s="214" t="s">
        <v>41</v>
      </c>
      <c r="D58" s="214" t="s">
        <v>1033</v>
      </c>
      <c r="F58" s="7">
        <v>1</v>
      </c>
      <c r="H58" s="215" t="s">
        <v>1045</v>
      </c>
    </row>
    <row r="59" spans="1:8" x14ac:dyDescent="0.25">
      <c r="F59" s="7"/>
    </row>
    <row r="60" spans="1:8" s="106" customFormat="1" x14ac:dyDescent="0.25">
      <c r="A60" s="106" t="s">
        <v>1180</v>
      </c>
      <c r="C60" s="153"/>
      <c r="D60" s="106" t="s">
        <v>1181</v>
      </c>
    </row>
    <row r="61" spans="1:8" x14ac:dyDescent="0.25">
      <c r="B61" s="223" t="s">
        <v>0</v>
      </c>
      <c r="D61" s="104" t="s">
        <v>1178</v>
      </c>
      <c r="E61" s="223">
        <v>1</v>
      </c>
      <c r="F61" s="7">
        <v>1</v>
      </c>
      <c r="G61" s="223" t="s">
        <v>127</v>
      </c>
      <c r="H61" s="223" t="s">
        <v>1183</v>
      </c>
    </row>
    <row r="62" spans="1:8" x14ac:dyDescent="0.25">
      <c r="D62" s="223" t="s">
        <v>1184</v>
      </c>
      <c r="E62" s="104">
        <v>1</v>
      </c>
      <c r="F62" s="7">
        <v>1</v>
      </c>
      <c r="G62" s="223" t="s">
        <v>127</v>
      </c>
      <c r="H62" s="223" t="s">
        <v>1188</v>
      </c>
    </row>
    <row r="63" spans="1:8" x14ac:dyDescent="0.25">
      <c r="D63" s="223" t="s">
        <v>1185</v>
      </c>
      <c r="E63" s="104">
        <v>2.5</v>
      </c>
      <c r="F63" s="7">
        <v>1</v>
      </c>
      <c r="G63" s="223" t="s">
        <v>127</v>
      </c>
      <c r="H63" s="223" t="s">
        <v>1189</v>
      </c>
    </row>
    <row r="64" spans="1:8" x14ac:dyDescent="0.25">
      <c r="D64" s="223" t="s">
        <v>1186</v>
      </c>
      <c r="E64" s="104">
        <v>1</v>
      </c>
      <c r="F64" s="7">
        <v>1</v>
      </c>
      <c r="G64" s="223" t="s">
        <v>127</v>
      </c>
      <c r="H64" s="223" t="s">
        <v>1190</v>
      </c>
    </row>
    <row r="65" spans="4:8" x14ac:dyDescent="0.25">
      <c r="D65" s="223" t="s">
        <v>1187</v>
      </c>
      <c r="E65" s="104">
        <v>1</v>
      </c>
      <c r="F65" s="7">
        <v>1</v>
      </c>
      <c r="G65" s="223" t="s">
        <v>127</v>
      </c>
      <c r="H65" s="223" t="s">
        <v>1191</v>
      </c>
    </row>
    <row r="66" spans="4:8" x14ac:dyDescent="0.25">
      <c r="D66" s="223" t="s">
        <v>1196</v>
      </c>
      <c r="E66" s="104">
        <v>2</v>
      </c>
      <c r="F66" s="7">
        <v>1</v>
      </c>
      <c r="G66" s="223" t="s">
        <v>127</v>
      </c>
      <c r="H66" s="223" t="s">
        <v>1192</v>
      </c>
    </row>
    <row r="67" spans="4:8" x14ac:dyDescent="0.25">
      <c r="D67" s="223" t="s">
        <v>1179</v>
      </c>
      <c r="E67" s="104">
        <v>1.5</v>
      </c>
      <c r="F67" s="7">
        <v>1</v>
      </c>
      <c r="G67" s="223" t="s">
        <v>127</v>
      </c>
      <c r="H67" s="223" t="s">
        <v>1193</v>
      </c>
    </row>
    <row r="68" spans="4:8" x14ac:dyDescent="0.25">
      <c r="D68" s="223" t="s">
        <v>1198</v>
      </c>
      <c r="E68" s="104">
        <v>1.5</v>
      </c>
      <c r="F68" s="7">
        <v>1</v>
      </c>
      <c r="G68" s="223" t="s">
        <v>127</v>
      </c>
      <c r="H68" s="223" t="s">
        <v>1194</v>
      </c>
    </row>
    <row r="69" spans="4:8" x14ac:dyDescent="0.25">
      <c r="D69" s="223" t="s">
        <v>1182</v>
      </c>
      <c r="E69" s="104">
        <v>2</v>
      </c>
      <c r="F69" s="7">
        <v>1</v>
      </c>
      <c r="G69" s="223" t="s">
        <v>696</v>
      </c>
      <c r="H69" s="223" t="s">
        <v>1195</v>
      </c>
    </row>
    <row r="70" spans="4:8" x14ac:dyDescent="0.25">
      <c r="D70" s="104" t="s">
        <v>902</v>
      </c>
      <c r="E70" s="104">
        <v>0.5</v>
      </c>
      <c r="F70" s="7">
        <v>1</v>
      </c>
      <c r="G70" s="223" t="s">
        <v>127</v>
      </c>
      <c r="H70" s="223" t="s">
        <v>1197</v>
      </c>
    </row>
    <row r="71" spans="4:8" x14ac:dyDescent="0.25">
      <c r="H71" s="223"/>
    </row>
    <row r="72" spans="4:8" x14ac:dyDescent="0.25">
      <c r="D72" s="224" t="s">
        <v>1223</v>
      </c>
      <c r="E72" s="104">
        <v>2</v>
      </c>
      <c r="F72" s="104">
        <v>1</v>
      </c>
      <c r="G72" s="224" t="s">
        <v>127</v>
      </c>
      <c r="H72" s="225" t="s">
        <v>1226</v>
      </c>
    </row>
    <row r="73" spans="4:8" x14ac:dyDescent="0.25">
      <c r="D73" s="104" t="s">
        <v>1224</v>
      </c>
      <c r="E73" s="104">
        <v>1</v>
      </c>
      <c r="F73" s="104">
        <v>1</v>
      </c>
      <c r="G73" s="224" t="s">
        <v>127</v>
      </c>
      <c r="H73" s="225" t="s">
        <v>1225</v>
      </c>
    </row>
  </sheetData>
  <phoneticPr fontId="41" type="noConversion"/>
  <conditionalFormatting sqref="B2:I3 B4:G4 I4:I5 B13:I18 D12:H12 D6:I11 D5:G5 B5:C12">
    <cfRule type="cellIs" dxfId="59" priority="8" operator="equal">
      <formula>"未完成"</formula>
    </cfRule>
  </conditionalFormatting>
  <conditionalFormatting sqref="H4:H5">
    <cfRule type="cellIs" dxfId="58" priority="7" operator="equal">
      <formula>"未完成"</formula>
    </cfRule>
  </conditionalFormatting>
  <conditionalFormatting sqref="E1:H1">
    <cfRule type="cellIs" dxfId="57" priority="5" operator="equal">
      <formula>"未完成"</formula>
    </cfRule>
  </conditionalFormatting>
  <conditionalFormatting sqref="D33:D36">
    <cfRule type="cellIs" dxfId="56" priority="4" operator="equal">
      <formula>"未完成"</formula>
    </cfRule>
  </conditionalFormatting>
  <conditionalFormatting sqref="E33:E36">
    <cfRule type="cellIs" dxfId="55" priority="3" operator="equal">
      <formula>"未完成"</formula>
    </cfRule>
  </conditionalFormatting>
  <conditionalFormatting sqref="H33:H36">
    <cfRule type="cellIs" dxfId="54" priority="2" operator="equal">
      <formula>"未完成"</formula>
    </cfRule>
  </conditionalFormatting>
  <conditionalFormatting sqref="H41:H44">
    <cfRule type="cellIs" dxfId="53" priority="1" operator="equal">
      <formula>"未完成"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130" zoomScaleNormal="130" zoomScalePageLayoutView="13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J32" sqref="J32"/>
    </sheetView>
  </sheetViews>
  <sheetFormatPr baseColWidth="10" defaultColWidth="10.83203125" defaultRowHeight="17" x14ac:dyDescent="0.25"/>
  <cols>
    <col min="1" max="2" width="10.83203125" style="104"/>
    <col min="3" max="3" width="8.83203125" style="157" bestFit="1" customWidth="1"/>
    <col min="4" max="4" width="33.5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x14ac:dyDescent="0.25">
      <c r="A2" s="102" t="s">
        <v>122</v>
      </c>
      <c r="B2" s="1" t="s">
        <v>0</v>
      </c>
      <c r="C2" s="156"/>
      <c r="D2" s="1"/>
      <c r="E2" s="1"/>
      <c r="F2" s="1"/>
      <c r="G2" s="1"/>
      <c r="H2" s="1"/>
      <c r="I2" s="1"/>
      <c r="J2" s="1"/>
    </row>
    <row r="3" spans="1:11" x14ac:dyDescent="0.25">
      <c r="A3" s="102"/>
      <c r="B3" s="8"/>
      <c r="C3" s="156" t="s">
        <v>716</v>
      </c>
      <c r="D3" s="1" t="s">
        <v>123</v>
      </c>
      <c r="E3" s="1">
        <v>1</v>
      </c>
      <c r="F3" s="1">
        <v>1</v>
      </c>
      <c r="G3" s="1" t="s">
        <v>127</v>
      </c>
      <c r="H3" s="1" t="s">
        <v>169</v>
      </c>
      <c r="I3" s="1"/>
      <c r="J3" s="1"/>
    </row>
    <row r="4" spans="1:11" x14ac:dyDescent="0.25">
      <c r="A4" s="102"/>
      <c r="B4" s="8"/>
      <c r="C4" s="156" t="s">
        <v>715</v>
      </c>
      <c r="D4" s="1" t="s">
        <v>126</v>
      </c>
      <c r="E4" s="1">
        <v>2</v>
      </c>
      <c r="F4" s="1">
        <v>1</v>
      </c>
      <c r="G4" s="1" t="s">
        <v>127</v>
      </c>
      <c r="H4" s="1" t="s">
        <v>540</v>
      </c>
      <c r="I4" s="1"/>
      <c r="J4" s="1"/>
    </row>
    <row r="5" spans="1:11" x14ac:dyDescent="0.25">
      <c r="A5" s="102"/>
      <c r="B5" s="8"/>
      <c r="C5" s="156" t="s">
        <v>716</v>
      </c>
      <c r="D5" s="1" t="s">
        <v>124</v>
      </c>
      <c r="E5" s="1">
        <v>0.5</v>
      </c>
      <c r="F5" s="1">
        <v>1</v>
      </c>
      <c r="G5" s="1" t="s">
        <v>127</v>
      </c>
      <c r="H5" s="1" t="s">
        <v>541</v>
      </c>
      <c r="I5" s="1"/>
      <c r="J5" s="1"/>
    </row>
    <row r="6" spans="1:11" x14ac:dyDescent="0.25">
      <c r="A6" s="102"/>
      <c r="B6" s="8"/>
      <c r="C6" s="156" t="s">
        <v>716</v>
      </c>
      <c r="D6" s="1" t="s">
        <v>125</v>
      </c>
      <c r="E6" s="1">
        <v>0.5</v>
      </c>
      <c r="F6" s="1">
        <v>1</v>
      </c>
      <c r="G6" s="1" t="s">
        <v>127</v>
      </c>
      <c r="H6" s="1" t="s">
        <v>542</v>
      </c>
      <c r="I6" s="1"/>
      <c r="J6" s="1"/>
    </row>
    <row r="7" spans="1:11" x14ac:dyDescent="0.25">
      <c r="A7" s="102"/>
      <c r="B7" s="8"/>
      <c r="C7" s="156"/>
      <c r="D7" s="1" t="s">
        <v>539</v>
      </c>
      <c r="E7" s="1"/>
      <c r="F7" s="1"/>
      <c r="G7" s="1"/>
      <c r="H7" s="1"/>
      <c r="I7" s="1"/>
      <c r="J7" s="1"/>
    </row>
    <row r="8" spans="1:11" x14ac:dyDescent="0.25">
      <c r="A8" s="102"/>
      <c r="B8" s="1"/>
      <c r="C8" s="156"/>
      <c r="D8" s="2" t="s">
        <v>4</v>
      </c>
      <c r="E8" s="3">
        <f>SUM(E3:E6)</f>
        <v>4</v>
      </c>
      <c r="F8" s="1"/>
      <c r="G8" s="1"/>
      <c r="H8" s="1"/>
      <c r="I8" s="3">
        <v>6</v>
      </c>
      <c r="J8" s="1" t="s">
        <v>550</v>
      </c>
      <c r="K8" s="104">
        <f>I8-E8</f>
        <v>2</v>
      </c>
    </row>
    <row r="9" spans="1:11" x14ac:dyDescent="0.25">
      <c r="B9" s="1"/>
      <c r="C9" s="156"/>
      <c r="D9" s="1"/>
      <c r="E9" s="1"/>
      <c r="F9" s="1"/>
      <c r="G9" s="1"/>
      <c r="H9" s="1"/>
      <c r="I9" s="1"/>
    </row>
    <row r="10" spans="1:11" x14ac:dyDescent="0.25">
      <c r="B10" s="1" t="s">
        <v>532</v>
      </c>
      <c r="C10" s="156"/>
      <c r="D10" s="1"/>
      <c r="E10" s="1"/>
      <c r="F10" s="1"/>
      <c r="G10" s="1"/>
      <c r="H10" s="1"/>
      <c r="I10" s="1"/>
    </row>
    <row r="11" spans="1:11" x14ac:dyDescent="0.25">
      <c r="B11" s="8"/>
      <c r="C11" s="156" t="s">
        <v>716</v>
      </c>
      <c r="D11" s="1" t="s">
        <v>533</v>
      </c>
      <c r="E11" s="1">
        <v>3</v>
      </c>
      <c r="F11" s="1"/>
      <c r="G11" s="1" t="s">
        <v>9</v>
      </c>
      <c r="H11" s="1" t="s">
        <v>721</v>
      </c>
      <c r="I11" s="1"/>
    </row>
    <row r="12" spans="1:11" x14ac:dyDescent="0.25">
      <c r="B12" s="8"/>
      <c r="C12" s="156" t="s">
        <v>715</v>
      </c>
      <c r="D12" s="1" t="s">
        <v>534</v>
      </c>
      <c r="E12" s="1">
        <v>1</v>
      </c>
      <c r="F12" s="1"/>
      <c r="G12" s="1" t="s">
        <v>9</v>
      </c>
      <c r="H12" s="1"/>
      <c r="I12" s="1"/>
    </row>
    <row r="13" spans="1:11" x14ac:dyDescent="0.25">
      <c r="B13" s="8"/>
      <c r="C13" s="156" t="s">
        <v>716</v>
      </c>
      <c r="D13" s="1" t="s">
        <v>543</v>
      </c>
      <c r="E13" s="1">
        <v>1.5</v>
      </c>
      <c r="F13" s="1"/>
      <c r="G13" s="1" t="s">
        <v>9</v>
      </c>
      <c r="H13" s="1" t="s">
        <v>722</v>
      </c>
      <c r="I13" s="1"/>
    </row>
    <row r="14" spans="1:11" x14ac:dyDescent="0.25">
      <c r="B14" s="8"/>
      <c r="C14" s="156" t="s">
        <v>716</v>
      </c>
      <c r="D14" s="1" t="s">
        <v>544</v>
      </c>
      <c r="E14" s="1">
        <v>2</v>
      </c>
      <c r="F14" s="1"/>
      <c r="G14" s="1" t="s">
        <v>9</v>
      </c>
      <c r="H14" s="1" t="s">
        <v>724</v>
      </c>
      <c r="I14" s="1"/>
    </row>
    <row r="15" spans="1:11" x14ac:dyDescent="0.25">
      <c r="B15" s="8"/>
      <c r="C15" s="156" t="s">
        <v>716</v>
      </c>
      <c r="D15" s="1" t="s">
        <v>535</v>
      </c>
      <c r="E15" s="1">
        <v>1</v>
      </c>
      <c r="F15" s="1"/>
      <c r="G15" s="1" t="s">
        <v>9</v>
      </c>
      <c r="H15" s="1" t="s">
        <v>723</v>
      </c>
      <c r="I15" s="1"/>
    </row>
    <row r="16" spans="1:11" x14ac:dyDescent="0.25">
      <c r="B16" s="8"/>
      <c r="C16" s="156" t="s">
        <v>716</v>
      </c>
      <c r="D16" s="1" t="s">
        <v>536</v>
      </c>
      <c r="E16" s="1">
        <v>1</v>
      </c>
      <c r="F16" s="1"/>
      <c r="G16" s="1" t="s">
        <v>9</v>
      </c>
      <c r="H16" s="1" t="s">
        <v>725</v>
      </c>
      <c r="I16" s="1"/>
    </row>
    <row r="17" spans="1:11" x14ac:dyDescent="0.25">
      <c r="B17" s="8"/>
      <c r="C17" s="156"/>
      <c r="D17" s="1" t="s">
        <v>537</v>
      </c>
      <c r="E17" s="1">
        <v>1.5</v>
      </c>
      <c r="F17" s="1"/>
      <c r="G17" s="1" t="s">
        <v>9</v>
      </c>
      <c r="H17" s="1"/>
      <c r="I17" s="1"/>
    </row>
    <row r="18" spans="1:11" x14ac:dyDescent="0.25">
      <c r="B18" s="8"/>
      <c r="C18" s="156"/>
      <c r="D18" s="1" t="s">
        <v>545</v>
      </c>
      <c r="E18" s="1">
        <v>1.5</v>
      </c>
      <c r="F18" s="1"/>
      <c r="G18" s="1" t="s">
        <v>9</v>
      </c>
      <c r="H18" s="1"/>
      <c r="I18" s="1"/>
    </row>
    <row r="19" spans="1:11" x14ac:dyDescent="0.25">
      <c r="B19" s="8"/>
      <c r="C19" s="156"/>
      <c r="D19" s="1" t="s">
        <v>538</v>
      </c>
      <c r="E19" s="1">
        <v>1.5</v>
      </c>
      <c r="F19" s="1"/>
      <c r="G19" s="1" t="s">
        <v>9</v>
      </c>
      <c r="H19" s="1"/>
      <c r="I19" s="1"/>
    </row>
    <row r="20" spans="1:11" x14ac:dyDescent="0.25">
      <c r="B20" s="1"/>
      <c r="C20" s="156"/>
      <c r="D20" s="2" t="s">
        <v>4</v>
      </c>
      <c r="E20" s="3">
        <f>SUM(E11:E19)</f>
        <v>14</v>
      </c>
      <c r="F20" s="1"/>
      <c r="G20" s="1"/>
      <c r="H20" s="1"/>
      <c r="I20" s="3">
        <v>12</v>
      </c>
      <c r="K20" s="104">
        <f>I20-E20</f>
        <v>-2</v>
      </c>
    </row>
    <row r="21" spans="1:11" x14ac:dyDescent="0.25"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B22" s="1" t="s">
        <v>528</v>
      </c>
      <c r="C22" s="156"/>
      <c r="D22" s="1"/>
      <c r="E22" s="1"/>
      <c r="F22" s="1"/>
      <c r="G22" s="1"/>
      <c r="H22" s="1"/>
      <c r="I22" s="1"/>
    </row>
    <row r="23" spans="1:11" x14ac:dyDescent="0.25">
      <c r="B23" s="1"/>
      <c r="C23" s="156"/>
      <c r="D23" s="1" t="s">
        <v>872</v>
      </c>
      <c r="E23" s="1">
        <v>4</v>
      </c>
      <c r="F23" s="1"/>
      <c r="G23" s="1"/>
      <c r="H23" s="193" t="s">
        <v>873</v>
      </c>
      <c r="I23" s="1"/>
    </row>
    <row r="24" spans="1:11" x14ac:dyDescent="0.25">
      <c r="B24" s="1"/>
      <c r="C24" s="156"/>
      <c r="D24" s="1"/>
      <c r="E24" s="1"/>
      <c r="F24" s="1"/>
      <c r="G24" s="1"/>
      <c r="H24" s="1"/>
      <c r="I24" s="1"/>
    </row>
    <row r="25" spans="1:11" x14ac:dyDescent="0.25">
      <c r="B25" s="1" t="s">
        <v>529</v>
      </c>
      <c r="C25" s="156"/>
      <c r="D25" s="1"/>
      <c r="E25" s="1"/>
      <c r="F25" s="1"/>
      <c r="G25" s="1"/>
      <c r="H25" s="1"/>
      <c r="I25" s="1"/>
    </row>
    <row r="26" spans="1:11" x14ac:dyDescent="0.25">
      <c r="B26" s="1"/>
      <c r="C26" s="156"/>
      <c r="D26" s="1" t="s">
        <v>530</v>
      </c>
      <c r="E26" s="1">
        <v>0.2</v>
      </c>
      <c r="F26" s="1"/>
      <c r="G26" s="1"/>
      <c r="H26" s="1"/>
      <c r="I26" s="1"/>
    </row>
    <row r="27" spans="1:11" x14ac:dyDescent="0.25">
      <c r="B27" s="1"/>
      <c r="C27" s="156" t="s">
        <v>716</v>
      </c>
      <c r="D27" s="1" t="s">
        <v>531</v>
      </c>
      <c r="E27" s="1">
        <v>0.2</v>
      </c>
      <c r="F27" s="1"/>
      <c r="G27" s="1"/>
      <c r="H27" s="1"/>
      <c r="I27" s="1"/>
    </row>
    <row r="28" spans="1:11" x14ac:dyDescent="0.25">
      <c r="B28" s="1"/>
      <c r="C28" s="156"/>
      <c r="D28" s="1"/>
      <c r="E28" s="1"/>
      <c r="F28" s="1"/>
      <c r="G28" s="1"/>
      <c r="H28" s="1"/>
      <c r="I28" s="1"/>
      <c r="K28" s="116">
        <f>SUM(K2:K27)</f>
        <v>0</v>
      </c>
    </row>
    <row r="29" spans="1:11" s="110" customFormat="1" x14ac:dyDescent="0.25">
      <c r="A29" s="231" t="s">
        <v>1293</v>
      </c>
      <c r="B29" s="229"/>
      <c r="C29" s="230"/>
      <c r="D29" s="230"/>
    </row>
    <row r="30" spans="1:11" x14ac:dyDescent="0.25">
      <c r="A30" s="228" t="s">
        <v>1282</v>
      </c>
      <c r="B30" s="228" t="s">
        <v>690</v>
      </c>
      <c r="D30" s="228" t="s">
        <v>1283</v>
      </c>
      <c r="E30" s="232">
        <v>1</v>
      </c>
      <c r="G30" s="233" t="s">
        <v>127</v>
      </c>
      <c r="H30" s="233" t="s">
        <v>1296</v>
      </c>
    </row>
    <row r="31" spans="1:11" x14ac:dyDescent="0.25">
      <c r="A31" s="228"/>
      <c r="B31" s="228"/>
      <c r="D31" s="228" t="s">
        <v>1285</v>
      </c>
      <c r="E31" s="232">
        <v>0.5</v>
      </c>
      <c r="G31" s="233" t="s">
        <v>127</v>
      </c>
      <c r="H31" s="233" t="s">
        <v>1297</v>
      </c>
    </row>
    <row r="32" spans="1:11" x14ac:dyDescent="0.25">
      <c r="A32" s="228"/>
      <c r="B32" s="228"/>
      <c r="D32" s="228" t="s">
        <v>1287</v>
      </c>
      <c r="E32" s="232">
        <v>1</v>
      </c>
      <c r="G32" s="233" t="s">
        <v>127</v>
      </c>
      <c r="H32" s="233" t="s">
        <v>1298</v>
      </c>
    </row>
    <row r="33" spans="1:8" x14ac:dyDescent="0.25">
      <c r="A33" s="228"/>
      <c r="B33" s="228"/>
      <c r="D33" s="228"/>
      <c r="E33" s="232"/>
    </row>
    <row r="34" spans="1:8" x14ac:dyDescent="0.25">
      <c r="A34" s="228"/>
      <c r="B34" s="228" t="s">
        <v>1288</v>
      </c>
      <c r="D34" s="228" t="s">
        <v>1294</v>
      </c>
      <c r="E34" s="232">
        <v>3</v>
      </c>
      <c r="G34" s="233" t="s">
        <v>9</v>
      </c>
      <c r="H34" s="233" t="s">
        <v>1295</v>
      </c>
    </row>
    <row r="35" spans="1:8" x14ac:dyDescent="0.25">
      <c r="A35" s="228"/>
      <c r="B35" s="228"/>
      <c r="C35" s="228"/>
      <c r="D35" s="228"/>
    </row>
    <row r="36" spans="1:8" x14ac:dyDescent="0.25">
      <c r="A36" s="228"/>
      <c r="B36" s="228"/>
      <c r="C36" s="228"/>
      <c r="D36" s="228"/>
    </row>
    <row r="37" spans="1:8" x14ac:dyDescent="0.25">
      <c r="A37" s="228"/>
      <c r="B37" s="228"/>
      <c r="C37" s="228"/>
      <c r="D37" s="228"/>
    </row>
    <row r="38" spans="1:8" x14ac:dyDescent="0.25">
      <c r="A38" s="228"/>
      <c r="B38" s="228"/>
      <c r="C38" s="228"/>
      <c r="D38" s="228"/>
    </row>
    <row r="39" spans="1:8" x14ac:dyDescent="0.25">
      <c r="A39" s="228" t="s">
        <v>170</v>
      </c>
      <c r="B39" s="228" t="s">
        <v>512</v>
      </c>
      <c r="C39" s="228" t="s">
        <v>1289</v>
      </c>
      <c r="D39" s="228" t="s">
        <v>1290</v>
      </c>
    </row>
    <row r="40" spans="1:8" x14ac:dyDescent="0.25">
      <c r="A40" s="228"/>
      <c r="B40" s="228"/>
      <c r="C40" s="228" t="s">
        <v>1291</v>
      </c>
      <c r="D40" s="228" t="s">
        <v>1286</v>
      </c>
    </row>
    <row r="41" spans="1:8" x14ac:dyDescent="0.25">
      <c r="A41" s="228"/>
      <c r="B41" s="228"/>
      <c r="C41" s="228"/>
      <c r="D41" s="228"/>
    </row>
    <row r="42" spans="1:8" x14ac:dyDescent="0.25">
      <c r="A42" s="228"/>
      <c r="B42" s="228"/>
      <c r="C42" s="228"/>
      <c r="D42" s="228"/>
    </row>
    <row r="43" spans="1:8" x14ac:dyDescent="0.25">
      <c r="A43" s="228"/>
      <c r="B43" s="228"/>
      <c r="C43" s="228"/>
      <c r="D43" s="228"/>
    </row>
    <row r="44" spans="1:8" x14ac:dyDescent="0.25">
      <c r="A44" s="228"/>
      <c r="B44" s="228"/>
      <c r="C44" s="228"/>
      <c r="D44" s="228"/>
    </row>
    <row r="45" spans="1:8" x14ac:dyDescent="0.25">
      <c r="A45" s="228"/>
      <c r="B45" s="228"/>
      <c r="C45" s="228"/>
      <c r="D45" s="228"/>
    </row>
    <row r="46" spans="1:8" x14ac:dyDescent="0.25">
      <c r="A46" s="228" t="s">
        <v>975</v>
      </c>
      <c r="B46" s="228"/>
      <c r="C46" s="228" t="s">
        <v>1292</v>
      </c>
      <c r="D46" s="228" t="s">
        <v>1284</v>
      </c>
    </row>
  </sheetData>
  <phoneticPr fontId="41" type="noConversion"/>
  <conditionalFormatting sqref="E1:H1 J2:J5 B2:I28">
    <cfRule type="cellIs" dxfId="52" priority="5" operator="equal">
      <formula>"未完成"</formula>
    </cfRule>
  </conditionalFormatting>
  <conditionalFormatting sqref="J6:J8">
    <cfRule type="cellIs" dxfId="51" priority="4" operator="equal">
      <formula>"未完成"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120" zoomScaleNormal="120" zoomScalePageLayoutView="120" workbookViewId="0">
      <pane xSplit="2" ySplit="1" topLeftCell="C55" activePane="bottomRight" state="frozen"/>
      <selection pane="topRight" activeCell="C1" sqref="C1"/>
      <selection pane="bottomLeft" activeCell="A2" sqref="A2"/>
      <selection pane="bottomRight" activeCell="D82" sqref="D82:D83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61" style="104" customWidth="1"/>
    <col min="5" max="16384" width="10.83203125" style="104"/>
  </cols>
  <sheetData>
    <row r="1" spans="1:11" x14ac:dyDescent="0.25">
      <c r="A1" s="111" t="s">
        <v>152</v>
      </c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x14ac:dyDescent="0.25">
      <c r="B2" s="117"/>
      <c r="C2" s="164"/>
      <c r="D2" s="118" t="s">
        <v>178</v>
      </c>
      <c r="H2" s="119"/>
    </row>
    <row r="3" spans="1:11" x14ac:dyDescent="0.25">
      <c r="A3" s="5"/>
      <c r="B3" s="113" t="s">
        <v>139</v>
      </c>
      <c r="C3" s="165"/>
      <c r="D3" s="113" t="s">
        <v>153</v>
      </c>
      <c r="E3" s="113">
        <v>2</v>
      </c>
      <c r="F3" s="112"/>
      <c r="G3" s="5"/>
      <c r="H3" s="5"/>
    </row>
    <row r="4" spans="1:11" x14ac:dyDescent="0.25">
      <c r="A4" s="5"/>
      <c r="B4" s="112"/>
      <c r="C4" s="166"/>
      <c r="D4" s="113" t="s">
        <v>154</v>
      </c>
      <c r="E4" s="113">
        <v>1</v>
      </c>
      <c r="F4" s="112"/>
      <c r="G4" s="5"/>
      <c r="H4" s="5"/>
    </row>
    <row r="5" spans="1:11" x14ac:dyDescent="0.25">
      <c r="A5" s="5"/>
      <c r="B5" s="112"/>
      <c r="C5" s="166"/>
      <c r="D5" s="113" t="s">
        <v>155</v>
      </c>
      <c r="E5" s="113">
        <v>1</v>
      </c>
      <c r="F5" s="112"/>
      <c r="G5" s="5"/>
      <c r="H5" s="5"/>
    </row>
    <row r="6" spans="1:11" x14ac:dyDescent="0.25">
      <c r="A6" s="5"/>
      <c r="B6" s="112"/>
      <c r="C6" s="166"/>
      <c r="D6" s="113" t="s">
        <v>156</v>
      </c>
      <c r="E6" s="113">
        <v>2</v>
      </c>
      <c r="F6" s="112"/>
      <c r="G6" s="5"/>
      <c r="H6" s="5"/>
    </row>
    <row r="7" spans="1:11" x14ac:dyDescent="0.25">
      <c r="A7" s="5"/>
      <c r="B7" s="112"/>
      <c r="C7" s="166"/>
      <c r="D7" s="113" t="s">
        <v>157</v>
      </c>
      <c r="E7" s="113">
        <v>1</v>
      </c>
      <c r="F7" s="112"/>
      <c r="G7" s="5"/>
      <c r="H7" s="5"/>
    </row>
    <row r="8" spans="1:11" x14ac:dyDescent="0.25">
      <c r="A8" s="5"/>
      <c r="B8" s="112"/>
      <c r="C8" s="166"/>
      <c r="D8" s="113" t="s">
        <v>158</v>
      </c>
      <c r="E8" s="113">
        <v>4</v>
      </c>
      <c r="F8" s="112"/>
      <c r="G8" s="5"/>
      <c r="H8" s="5"/>
    </row>
    <row r="9" spans="1:11" x14ac:dyDescent="0.25">
      <c r="A9" s="5"/>
      <c r="B9" s="112"/>
      <c r="C9" s="166"/>
      <c r="D9" s="114" t="s">
        <v>159</v>
      </c>
      <c r="E9" s="114">
        <v>5</v>
      </c>
      <c r="F9" s="112"/>
      <c r="G9" s="5"/>
      <c r="H9" s="5"/>
    </row>
    <row r="10" spans="1:11" x14ac:dyDescent="0.25">
      <c r="A10" s="5"/>
      <c r="B10" s="112"/>
      <c r="C10" s="166"/>
      <c r="D10" s="114" t="s">
        <v>160</v>
      </c>
      <c r="E10" s="114">
        <v>4</v>
      </c>
      <c r="F10" s="112"/>
      <c r="G10" s="5"/>
      <c r="H10" s="5"/>
    </row>
    <row r="11" spans="1:11" x14ac:dyDescent="0.25">
      <c r="A11" s="5"/>
      <c r="B11" s="112"/>
      <c r="C11" s="166"/>
      <c r="D11" s="113" t="s">
        <v>161</v>
      </c>
      <c r="E11" s="113">
        <v>0.5</v>
      </c>
      <c r="H11" s="5"/>
      <c r="I11" s="112"/>
      <c r="J11" s="5" t="s">
        <v>162</v>
      </c>
    </row>
    <row r="12" spans="1:11" x14ac:dyDescent="0.25">
      <c r="A12" s="5"/>
      <c r="B12" s="112"/>
      <c r="C12" s="166"/>
      <c r="D12" s="111" t="s">
        <v>4</v>
      </c>
      <c r="E12" s="111">
        <f>SUM(E3:E11)</f>
        <v>20.5</v>
      </c>
      <c r="H12" s="5"/>
      <c r="I12" s="111">
        <v>12</v>
      </c>
      <c r="J12" s="115">
        <f>SUM(E3:E11)-E10-E9</f>
        <v>11.5</v>
      </c>
      <c r="K12" s="104">
        <f>I12-E12</f>
        <v>-8.5</v>
      </c>
    </row>
    <row r="13" spans="1:11" x14ac:dyDescent="0.25">
      <c r="A13" s="5"/>
      <c r="B13" s="113" t="s">
        <v>163</v>
      </c>
      <c r="C13" s="165"/>
      <c r="D13" s="112"/>
      <c r="E13" s="112"/>
      <c r="F13" s="112"/>
      <c r="G13" s="5"/>
      <c r="H13" s="5"/>
    </row>
    <row r="14" spans="1:11" x14ac:dyDescent="0.25">
      <c r="A14" s="5"/>
      <c r="B14" s="112"/>
      <c r="C14" s="166" t="s">
        <v>732</v>
      </c>
      <c r="D14" s="162" t="s">
        <v>726</v>
      </c>
      <c r="E14" s="113" t="s">
        <v>164</v>
      </c>
      <c r="F14" s="112"/>
      <c r="G14" s="163" t="s">
        <v>43</v>
      </c>
      <c r="H14" s="163" t="s">
        <v>730</v>
      </c>
    </row>
    <row r="15" spans="1:11" x14ac:dyDescent="0.25">
      <c r="A15" s="5"/>
      <c r="B15" s="112"/>
      <c r="C15" s="166" t="s">
        <v>732</v>
      </c>
      <c r="D15" s="113" t="s">
        <v>165</v>
      </c>
      <c r="E15" s="113" t="s">
        <v>164</v>
      </c>
      <c r="F15" s="112"/>
      <c r="G15" s="5"/>
      <c r="H15" s="5" t="s">
        <v>731</v>
      </c>
    </row>
    <row r="16" spans="1:11" x14ac:dyDescent="0.25">
      <c r="A16" s="5"/>
      <c r="B16" s="112"/>
      <c r="C16" s="166" t="s">
        <v>732</v>
      </c>
      <c r="D16" s="113" t="s">
        <v>166</v>
      </c>
      <c r="E16" s="113" t="s">
        <v>164</v>
      </c>
      <c r="F16" s="112"/>
      <c r="G16" s="5"/>
      <c r="H16" s="163" t="s">
        <v>729</v>
      </c>
    </row>
    <row r="17" spans="1:11" x14ac:dyDescent="0.25">
      <c r="A17" s="5"/>
      <c r="B17" s="112"/>
      <c r="C17" s="166" t="s">
        <v>732</v>
      </c>
      <c r="D17" s="113" t="s">
        <v>167</v>
      </c>
      <c r="E17" s="113">
        <v>2</v>
      </c>
      <c r="F17" s="112"/>
      <c r="G17" s="5"/>
      <c r="H17" s="163" t="s">
        <v>728</v>
      </c>
    </row>
    <row r="18" spans="1:11" x14ac:dyDescent="0.25">
      <c r="A18" s="5"/>
      <c r="B18" s="112"/>
      <c r="C18" s="166" t="s">
        <v>732</v>
      </c>
      <c r="D18" s="113" t="s">
        <v>168</v>
      </c>
      <c r="E18" s="113">
        <v>2</v>
      </c>
      <c r="F18" s="112"/>
      <c r="G18" s="163" t="s">
        <v>43</v>
      </c>
      <c r="H18" s="163" t="s">
        <v>727</v>
      </c>
    </row>
    <row r="19" spans="1:11" x14ac:dyDescent="0.25">
      <c r="A19" s="5"/>
      <c r="B19" s="5"/>
      <c r="C19" s="167"/>
      <c r="D19" s="111" t="s">
        <v>4</v>
      </c>
      <c r="E19" s="111">
        <v>4</v>
      </c>
      <c r="G19" s="5"/>
      <c r="H19" s="5"/>
      <c r="I19" s="111">
        <v>18</v>
      </c>
      <c r="K19" s="104">
        <f>I19-E19</f>
        <v>14</v>
      </c>
    </row>
    <row r="20" spans="1:11" x14ac:dyDescent="0.25">
      <c r="B20" s="1" t="s">
        <v>528</v>
      </c>
      <c r="D20" s="168"/>
    </row>
    <row r="21" spans="1:11" x14ac:dyDescent="0.25">
      <c r="B21" s="1"/>
    </row>
    <row r="22" spans="1:11" x14ac:dyDescent="0.25">
      <c r="B22" s="1"/>
    </row>
    <row r="23" spans="1:11" x14ac:dyDescent="0.25">
      <c r="B23" s="1" t="s">
        <v>529</v>
      </c>
      <c r="D23" s="168"/>
    </row>
    <row r="25" spans="1:11" s="110" customFormat="1" x14ac:dyDescent="0.25">
      <c r="C25" s="158"/>
      <c r="D25" s="106" t="s">
        <v>782</v>
      </c>
    </row>
    <row r="26" spans="1:11" x14ac:dyDescent="0.25">
      <c r="D26" s="183" t="s">
        <v>783</v>
      </c>
      <c r="E26" s="104">
        <v>1.5</v>
      </c>
      <c r="H26" s="183" t="s">
        <v>787</v>
      </c>
    </row>
    <row r="27" spans="1:11" x14ac:dyDescent="0.25">
      <c r="D27" s="183" t="s">
        <v>784</v>
      </c>
      <c r="E27" s="104">
        <v>0.5</v>
      </c>
      <c r="H27" s="183" t="s">
        <v>788</v>
      </c>
    </row>
    <row r="28" spans="1:11" x14ac:dyDescent="0.25">
      <c r="D28" s="183" t="s">
        <v>785</v>
      </c>
      <c r="E28" s="104">
        <v>1</v>
      </c>
      <c r="H28" s="183" t="s">
        <v>786</v>
      </c>
    </row>
    <row r="30" spans="1:11" x14ac:dyDescent="0.25">
      <c r="K30" s="116">
        <f>SUM(K2:K29)</f>
        <v>5.5</v>
      </c>
    </row>
    <row r="32" spans="1:11" s="110" customFormat="1" x14ac:dyDescent="0.25">
      <c r="A32" s="106" t="s">
        <v>921</v>
      </c>
      <c r="C32" s="158"/>
      <c r="D32" s="106" t="s">
        <v>824</v>
      </c>
    </row>
    <row r="33" spans="1:8" x14ac:dyDescent="0.25">
      <c r="B33" s="191" t="s">
        <v>855</v>
      </c>
      <c r="D33" s="189" t="s">
        <v>833</v>
      </c>
      <c r="E33" s="104">
        <v>1</v>
      </c>
      <c r="F33" s="104">
        <v>1</v>
      </c>
      <c r="G33" s="189" t="s">
        <v>43</v>
      </c>
      <c r="H33" s="191" t="s">
        <v>850</v>
      </c>
    </row>
    <row r="34" spans="1:8" x14ac:dyDescent="0.25">
      <c r="D34" s="189" t="s">
        <v>825</v>
      </c>
      <c r="E34" s="104">
        <v>2</v>
      </c>
      <c r="F34" s="104">
        <v>1</v>
      </c>
      <c r="G34" s="189" t="s">
        <v>43</v>
      </c>
      <c r="H34" s="191" t="s">
        <v>851</v>
      </c>
    </row>
    <row r="35" spans="1:8" x14ac:dyDescent="0.25">
      <c r="D35" s="189" t="s">
        <v>826</v>
      </c>
      <c r="E35" s="104">
        <v>3</v>
      </c>
      <c r="F35" s="104">
        <v>1</v>
      </c>
      <c r="G35" s="189" t="s">
        <v>43</v>
      </c>
      <c r="H35" s="191" t="s">
        <v>852</v>
      </c>
    </row>
    <row r="36" spans="1:8" x14ac:dyDescent="0.25">
      <c r="D36" s="189" t="s">
        <v>827</v>
      </c>
      <c r="E36" s="104">
        <v>1</v>
      </c>
      <c r="F36" s="104">
        <v>1</v>
      </c>
      <c r="G36" s="189" t="s">
        <v>43</v>
      </c>
      <c r="H36" s="191" t="s">
        <v>853</v>
      </c>
    </row>
    <row r="37" spans="1:8" x14ac:dyDescent="0.25">
      <c r="D37" s="196" t="s">
        <v>875</v>
      </c>
      <c r="E37" s="197">
        <v>5</v>
      </c>
      <c r="F37" s="104">
        <v>1</v>
      </c>
      <c r="G37" s="189" t="s">
        <v>43</v>
      </c>
      <c r="H37" s="196" t="s">
        <v>877</v>
      </c>
    </row>
    <row r="38" spans="1:8" x14ac:dyDescent="0.25">
      <c r="E38" s="104">
        <f>SUM(E33:E37)</f>
        <v>12</v>
      </c>
    </row>
    <row r="39" spans="1:8" x14ac:dyDescent="0.25">
      <c r="B39" s="191" t="s">
        <v>856</v>
      </c>
      <c r="D39" s="104" t="s">
        <v>854</v>
      </c>
    </row>
    <row r="40" spans="1:8" x14ac:dyDescent="0.25">
      <c r="D40" s="191" t="s">
        <v>866</v>
      </c>
      <c r="E40" s="104">
        <v>1</v>
      </c>
      <c r="F40" s="104">
        <v>1</v>
      </c>
      <c r="G40" s="206" t="s">
        <v>8</v>
      </c>
      <c r="H40" s="191" t="s">
        <v>857</v>
      </c>
    </row>
    <row r="41" spans="1:8" x14ac:dyDescent="0.25">
      <c r="D41" s="191" t="s">
        <v>865</v>
      </c>
      <c r="E41" s="104">
        <v>2</v>
      </c>
      <c r="F41" s="104">
        <v>1</v>
      </c>
      <c r="G41" s="206" t="s">
        <v>8</v>
      </c>
      <c r="H41" s="191" t="s">
        <v>858</v>
      </c>
    </row>
    <row r="42" spans="1:8" x14ac:dyDescent="0.25">
      <c r="D42" s="191" t="s">
        <v>864</v>
      </c>
      <c r="E42" s="104">
        <v>0.5</v>
      </c>
      <c r="F42" s="104">
        <v>1</v>
      </c>
      <c r="G42" s="206" t="s">
        <v>8</v>
      </c>
      <c r="H42" s="191" t="s">
        <v>859</v>
      </c>
    </row>
    <row r="43" spans="1:8" x14ac:dyDescent="0.25">
      <c r="D43" s="191" t="s">
        <v>863</v>
      </c>
      <c r="E43" s="104">
        <v>1</v>
      </c>
      <c r="F43" s="104">
        <v>1</v>
      </c>
      <c r="G43" s="206" t="s">
        <v>8</v>
      </c>
      <c r="H43" s="191" t="s">
        <v>860</v>
      </c>
    </row>
    <row r="44" spans="1:8" x14ac:dyDescent="0.25">
      <c r="D44" s="191" t="s">
        <v>862</v>
      </c>
      <c r="E44" s="104">
        <v>1</v>
      </c>
      <c r="F44" s="104">
        <v>1</v>
      </c>
      <c r="G44" s="206" t="s">
        <v>8</v>
      </c>
      <c r="H44" s="191" t="s">
        <v>861</v>
      </c>
    </row>
    <row r="46" spans="1:8" x14ac:dyDescent="0.25">
      <c r="B46" s="192" t="s">
        <v>744</v>
      </c>
      <c r="D46" s="104" t="s">
        <v>870</v>
      </c>
      <c r="E46" s="104">
        <v>4</v>
      </c>
      <c r="F46" s="104">
        <v>1</v>
      </c>
      <c r="G46" s="206" t="s">
        <v>942</v>
      </c>
      <c r="H46" s="192" t="s">
        <v>871</v>
      </c>
    </row>
    <row r="48" spans="1:8" s="106" customFormat="1" x14ac:dyDescent="0.25">
      <c r="A48" s="106" t="s">
        <v>922</v>
      </c>
      <c r="C48" s="153"/>
      <c r="D48" s="106" t="s">
        <v>923</v>
      </c>
    </row>
    <row r="49" spans="1:8" x14ac:dyDescent="0.25">
      <c r="B49" s="191" t="s">
        <v>856</v>
      </c>
      <c r="D49" s="206" t="s">
        <v>924</v>
      </c>
      <c r="E49" s="104">
        <v>3</v>
      </c>
      <c r="F49" s="104">
        <v>1</v>
      </c>
      <c r="G49" s="206" t="s">
        <v>8</v>
      </c>
      <c r="H49" s="206" t="s">
        <v>934</v>
      </c>
    </row>
    <row r="50" spans="1:8" x14ac:dyDescent="0.25">
      <c r="D50" s="206" t="s">
        <v>925</v>
      </c>
      <c r="E50" s="104">
        <v>1</v>
      </c>
      <c r="F50" s="104">
        <v>1</v>
      </c>
      <c r="G50" s="206" t="s">
        <v>8</v>
      </c>
      <c r="H50" s="206" t="s">
        <v>935</v>
      </c>
    </row>
    <row r="51" spans="1:8" x14ac:dyDescent="0.25">
      <c r="D51" s="206" t="s">
        <v>926</v>
      </c>
      <c r="E51" s="104">
        <v>0.5</v>
      </c>
      <c r="F51" s="104">
        <v>1</v>
      </c>
      <c r="G51" s="206" t="s">
        <v>8</v>
      </c>
      <c r="H51" s="206" t="s">
        <v>933</v>
      </c>
    </row>
    <row r="52" spans="1:8" x14ac:dyDescent="0.25">
      <c r="D52" s="206" t="s">
        <v>927</v>
      </c>
      <c r="E52" s="104">
        <v>0.5</v>
      </c>
      <c r="F52" s="104">
        <v>1</v>
      </c>
      <c r="G52" s="206" t="s">
        <v>8</v>
      </c>
      <c r="H52" s="206" t="s">
        <v>936</v>
      </c>
    </row>
    <row r="53" spans="1:8" x14ac:dyDescent="0.25">
      <c r="D53" s="206" t="s">
        <v>928</v>
      </c>
      <c r="E53" s="104">
        <v>1</v>
      </c>
      <c r="F53" s="104">
        <v>1</v>
      </c>
      <c r="G53" s="206" t="s">
        <v>8</v>
      </c>
      <c r="H53" s="206" t="s">
        <v>937</v>
      </c>
    </row>
    <row r="55" spans="1:8" x14ac:dyDescent="0.25">
      <c r="B55" s="191" t="s">
        <v>855</v>
      </c>
      <c r="D55" s="206" t="s">
        <v>929</v>
      </c>
      <c r="E55" s="104">
        <v>0.5</v>
      </c>
      <c r="F55" s="104">
        <v>1</v>
      </c>
      <c r="G55" s="206" t="s">
        <v>43</v>
      </c>
      <c r="H55" s="206" t="s">
        <v>938</v>
      </c>
    </row>
    <row r="56" spans="1:8" x14ac:dyDescent="0.25">
      <c r="D56" s="206" t="s">
        <v>930</v>
      </c>
      <c r="E56" s="104">
        <v>0.5</v>
      </c>
      <c r="F56" s="104">
        <v>1</v>
      </c>
      <c r="G56" s="206" t="s">
        <v>43</v>
      </c>
      <c r="H56" s="206" t="s">
        <v>939</v>
      </c>
    </row>
    <row r="57" spans="1:8" x14ac:dyDescent="0.25">
      <c r="D57" s="206" t="s">
        <v>931</v>
      </c>
      <c r="E57" s="104">
        <v>1</v>
      </c>
      <c r="F57" s="104">
        <v>1</v>
      </c>
      <c r="G57" s="206" t="s">
        <v>932</v>
      </c>
      <c r="H57" s="206" t="s">
        <v>940</v>
      </c>
    </row>
    <row r="59" spans="1:8" x14ac:dyDescent="0.25">
      <c r="B59" s="192" t="s">
        <v>744</v>
      </c>
      <c r="D59" s="206" t="s">
        <v>941</v>
      </c>
      <c r="E59" s="104">
        <v>2.5</v>
      </c>
      <c r="F59" s="104">
        <v>1</v>
      </c>
      <c r="G59" s="206" t="s">
        <v>768</v>
      </c>
      <c r="H59" s="207" t="s">
        <v>943</v>
      </c>
    </row>
    <row r="61" spans="1:8" s="110" customFormat="1" x14ac:dyDescent="0.25">
      <c r="A61" s="106" t="s">
        <v>945</v>
      </c>
      <c r="C61" s="158"/>
      <c r="D61" s="106" t="s">
        <v>944</v>
      </c>
    </row>
    <row r="62" spans="1:8" x14ac:dyDescent="0.25">
      <c r="B62" s="208" t="s">
        <v>946</v>
      </c>
      <c r="D62" s="208" t="s">
        <v>947</v>
      </c>
      <c r="E62" s="104">
        <v>2</v>
      </c>
      <c r="F62" s="104">
        <v>1</v>
      </c>
      <c r="G62" s="208" t="s">
        <v>127</v>
      </c>
      <c r="H62" s="208" t="s">
        <v>953</v>
      </c>
    </row>
    <row r="63" spans="1:8" x14ac:dyDescent="0.25">
      <c r="D63" s="208" t="s">
        <v>948</v>
      </c>
      <c r="E63" s="104">
        <v>1</v>
      </c>
      <c r="F63" s="104">
        <v>1</v>
      </c>
      <c r="G63" s="208" t="s">
        <v>127</v>
      </c>
      <c r="H63" s="208" t="s">
        <v>954</v>
      </c>
    </row>
    <row r="64" spans="1:8" x14ac:dyDescent="0.25">
      <c r="D64" s="208" t="s">
        <v>949</v>
      </c>
      <c r="E64" s="104">
        <v>1.5</v>
      </c>
      <c r="F64" s="104">
        <v>1</v>
      </c>
      <c r="G64" s="208" t="s">
        <v>127</v>
      </c>
      <c r="H64" s="208" t="s">
        <v>955</v>
      </c>
    </row>
    <row r="65" spans="1:8" x14ac:dyDescent="0.25">
      <c r="D65" s="208" t="s">
        <v>950</v>
      </c>
      <c r="E65" s="104">
        <v>1</v>
      </c>
      <c r="F65" s="104">
        <v>1</v>
      </c>
      <c r="G65" s="208" t="s">
        <v>127</v>
      </c>
      <c r="H65" s="208" t="s">
        <v>956</v>
      </c>
    </row>
    <row r="66" spans="1:8" x14ac:dyDescent="0.25">
      <c r="D66" s="208" t="s">
        <v>951</v>
      </c>
      <c r="E66" s="104">
        <v>1.5</v>
      </c>
      <c r="F66" s="104">
        <v>1</v>
      </c>
      <c r="G66" s="208" t="s">
        <v>127</v>
      </c>
      <c r="H66" s="208" t="s">
        <v>957</v>
      </c>
    </row>
    <row r="68" spans="1:8" x14ac:dyDescent="0.25">
      <c r="B68" s="208" t="s">
        <v>855</v>
      </c>
      <c r="D68" s="209" t="s">
        <v>958</v>
      </c>
      <c r="E68" s="104">
        <v>1</v>
      </c>
      <c r="F68" s="104">
        <v>1</v>
      </c>
      <c r="G68" s="209" t="s">
        <v>43</v>
      </c>
      <c r="H68" s="209" t="s">
        <v>962</v>
      </c>
    </row>
    <row r="69" spans="1:8" x14ac:dyDescent="0.25">
      <c r="D69" s="209" t="s">
        <v>959</v>
      </c>
      <c r="E69" s="104">
        <v>0.5</v>
      </c>
      <c r="F69" s="104">
        <v>1</v>
      </c>
      <c r="G69" s="209" t="s">
        <v>43</v>
      </c>
      <c r="H69" s="209" t="s">
        <v>963</v>
      </c>
    </row>
    <row r="70" spans="1:8" x14ac:dyDescent="0.25">
      <c r="D70" s="209" t="s">
        <v>960</v>
      </c>
      <c r="E70" s="104">
        <v>0.5</v>
      </c>
      <c r="F70" s="104">
        <v>1</v>
      </c>
      <c r="G70" s="209" t="s">
        <v>43</v>
      </c>
      <c r="H70" s="209" t="s">
        <v>961</v>
      </c>
    </row>
    <row r="72" spans="1:8" x14ac:dyDescent="0.25">
      <c r="B72" s="192" t="s">
        <v>744</v>
      </c>
      <c r="D72" s="206" t="s">
        <v>941</v>
      </c>
      <c r="F72" s="104">
        <v>1</v>
      </c>
      <c r="G72" s="206" t="s">
        <v>768</v>
      </c>
      <c r="H72" s="208" t="s">
        <v>952</v>
      </c>
    </row>
    <row r="75" spans="1:8" s="106" customFormat="1" x14ac:dyDescent="0.25">
      <c r="A75" s="106" t="s">
        <v>1137</v>
      </c>
      <c r="C75" s="153"/>
      <c r="D75" s="106" t="s">
        <v>1138</v>
      </c>
    </row>
    <row r="76" spans="1:8" x14ac:dyDescent="0.25">
      <c r="B76" s="222" t="s">
        <v>0</v>
      </c>
      <c r="D76" s="169" t="s">
        <v>1135</v>
      </c>
      <c r="E76" s="104">
        <v>0.5</v>
      </c>
      <c r="F76" s="104">
        <v>1</v>
      </c>
      <c r="G76" s="208" t="s">
        <v>127</v>
      </c>
      <c r="H76" s="222" t="s">
        <v>1139</v>
      </c>
    </row>
    <row r="77" spans="1:8" x14ac:dyDescent="0.25">
      <c r="D77" s="169" t="s">
        <v>1143</v>
      </c>
      <c r="E77" s="104">
        <v>1</v>
      </c>
      <c r="F77" s="104">
        <v>1</v>
      </c>
      <c r="G77" s="208" t="s">
        <v>127</v>
      </c>
      <c r="H77" s="222" t="s">
        <v>1140</v>
      </c>
    </row>
    <row r="78" spans="1:8" x14ac:dyDescent="0.25">
      <c r="D78" s="169" t="s">
        <v>1144</v>
      </c>
      <c r="E78" s="104">
        <v>2</v>
      </c>
      <c r="F78" s="104">
        <v>1</v>
      </c>
      <c r="G78" s="208" t="s">
        <v>127</v>
      </c>
      <c r="H78" s="222" t="s">
        <v>1141</v>
      </c>
    </row>
    <row r="79" spans="1:8" x14ac:dyDescent="0.25">
      <c r="D79" s="169" t="s">
        <v>1136</v>
      </c>
      <c r="E79" s="104">
        <v>0.5</v>
      </c>
      <c r="F79" s="104">
        <v>1</v>
      </c>
      <c r="G79" s="208" t="s">
        <v>127</v>
      </c>
      <c r="H79" s="222" t="s">
        <v>1142</v>
      </c>
    </row>
    <row r="81" spans="1:8" s="110" customFormat="1" x14ac:dyDescent="0.25">
      <c r="A81" s="106" t="s">
        <v>1228</v>
      </c>
      <c r="C81" s="158"/>
      <c r="D81" s="226" t="s">
        <v>1227</v>
      </c>
    </row>
    <row r="82" spans="1:8" x14ac:dyDescent="0.25">
      <c r="B82" s="227" t="s">
        <v>0</v>
      </c>
      <c r="D82" s="227" t="s">
        <v>1229</v>
      </c>
      <c r="E82" s="104">
        <v>2</v>
      </c>
      <c r="F82" s="104">
        <v>1</v>
      </c>
      <c r="G82" s="227" t="s">
        <v>8</v>
      </c>
      <c r="H82" s="7" t="s">
        <v>1234</v>
      </c>
    </row>
    <row r="83" spans="1:8" x14ac:dyDescent="0.25">
      <c r="D83" s="227" t="s">
        <v>1230</v>
      </c>
      <c r="E83" s="104">
        <v>2</v>
      </c>
      <c r="F83" s="104">
        <v>1</v>
      </c>
      <c r="G83" s="227" t="s">
        <v>8</v>
      </c>
      <c r="H83" s="7" t="s">
        <v>1233</v>
      </c>
    </row>
    <row r="85" spans="1:8" x14ac:dyDescent="0.25">
      <c r="B85" s="227" t="s">
        <v>855</v>
      </c>
      <c r="D85" s="227" t="s">
        <v>1231</v>
      </c>
      <c r="E85" s="104">
        <v>1</v>
      </c>
      <c r="F85" s="104">
        <v>1</v>
      </c>
      <c r="G85" s="227" t="s">
        <v>43</v>
      </c>
      <c r="H85" s="227" t="s">
        <v>1232</v>
      </c>
    </row>
  </sheetData>
  <phoneticPr fontId="41" type="noConversion"/>
  <conditionalFormatting sqref="E1:H1">
    <cfRule type="cellIs" dxfId="50" priority="2" operator="equal">
      <formula>"未完成"</formula>
    </cfRule>
  </conditionalFormatting>
  <conditionalFormatting sqref="B20:B23">
    <cfRule type="cellIs" dxfId="49" priority="1" operator="equal">
      <formula>"未完成"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zoomScale="130" zoomScaleNormal="130" zoomScalePageLayoutView="130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A81" sqref="A81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5.5" style="104" bestFit="1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s="110" customFormat="1" x14ac:dyDescent="0.25">
      <c r="A2" s="106"/>
      <c r="B2" s="109"/>
      <c r="C2" s="164"/>
      <c r="D2" s="106" t="s">
        <v>177</v>
      </c>
      <c r="E2" s="100"/>
      <c r="F2" s="100"/>
      <c r="G2" s="100"/>
      <c r="H2" s="100"/>
    </row>
    <row r="3" spans="1:11" x14ac:dyDescent="0.25">
      <c r="A3" s="111" t="s">
        <v>138</v>
      </c>
      <c r="B3" s="113" t="s">
        <v>139</v>
      </c>
      <c r="C3" s="172" t="s">
        <v>715</v>
      </c>
      <c r="D3" s="113" t="s">
        <v>140</v>
      </c>
      <c r="E3" s="113">
        <v>2</v>
      </c>
      <c r="F3" s="104">
        <v>1</v>
      </c>
      <c r="G3" s="5"/>
      <c r="H3" s="5"/>
    </row>
    <row r="4" spans="1:11" x14ac:dyDescent="0.25">
      <c r="A4" s="113"/>
      <c r="B4" s="113"/>
      <c r="C4" s="172" t="s">
        <v>715</v>
      </c>
      <c r="D4" s="113" t="s">
        <v>141</v>
      </c>
      <c r="E4" s="113">
        <v>2</v>
      </c>
      <c r="F4" s="104">
        <v>1</v>
      </c>
      <c r="G4" s="5"/>
      <c r="H4" s="5"/>
    </row>
    <row r="5" spans="1:11" x14ac:dyDescent="0.25">
      <c r="A5" s="113"/>
      <c r="B5" s="113"/>
      <c r="C5" s="172" t="s">
        <v>715</v>
      </c>
      <c r="D5" s="113" t="s">
        <v>142</v>
      </c>
      <c r="E5" s="113">
        <v>2</v>
      </c>
      <c r="F5" s="104">
        <v>1</v>
      </c>
      <c r="G5" s="5"/>
      <c r="H5" s="5"/>
    </row>
    <row r="6" spans="1:11" x14ac:dyDescent="0.25">
      <c r="A6" s="113"/>
      <c r="B6" s="113"/>
      <c r="C6" s="172" t="s">
        <v>715</v>
      </c>
      <c r="D6" s="113" t="s">
        <v>143</v>
      </c>
      <c r="E6" s="113">
        <v>1</v>
      </c>
      <c r="F6" s="104">
        <v>1</v>
      </c>
      <c r="G6" s="5"/>
      <c r="H6" s="5"/>
    </row>
    <row r="7" spans="1:11" x14ac:dyDescent="0.25">
      <c r="A7" s="113"/>
      <c r="B7" s="113"/>
      <c r="C7" s="172" t="s">
        <v>715</v>
      </c>
      <c r="D7" s="113" t="s">
        <v>144</v>
      </c>
      <c r="E7" s="113">
        <v>2</v>
      </c>
      <c r="F7" s="104">
        <v>1</v>
      </c>
      <c r="G7" s="5"/>
      <c r="H7" s="5"/>
    </row>
    <row r="8" spans="1:11" x14ac:dyDescent="0.25">
      <c r="A8" s="113"/>
      <c r="B8" s="113"/>
      <c r="C8" s="172" t="s">
        <v>715</v>
      </c>
      <c r="D8" s="113" t="s">
        <v>145</v>
      </c>
      <c r="E8" s="113">
        <v>1</v>
      </c>
      <c r="F8" s="104">
        <v>1</v>
      </c>
      <c r="G8" s="5"/>
      <c r="H8" s="5"/>
    </row>
    <row r="9" spans="1:11" x14ac:dyDescent="0.25">
      <c r="A9" s="113"/>
      <c r="B9" s="113"/>
      <c r="C9" s="172" t="s">
        <v>715</v>
      </c>
      <c r="D9" s="113" t="s">
        <v>146</v>
      </c>
      <c r="E9" s="113">
        <v>1</v>
      </c>
      <c r="F9" s="104">
        <v>1</v>
      </c>
      <c r="G9" s="5"/>
      <c r="H9" s="5"/>
    </row>
    <row r="10" spans="1:11" x14ac:dyDescent="0.25">
      <c r="A10" s="113"/>
      <c r="B10" s="113"/>
      <c r="C10" s="172" t="s">
        <v>715</v>
      </c>
      <c r="D10" s="113" t="s">
        <v>147</v>
      </c>
      <c r="E10" s="113">
        <v>1</v>
      </c>
      <c r="F10" s="104">
        <v>1</v>
      </c>
      <c r="G10" s="5"/>
      <c r="H10" s="5"/>
    </row>
    <row r="11" spans="1:11" x14ac:dyDescent="0.25">
      <c r="A11" s="113"/>
      <c r="B11" s="113"/>
      <c r="C11" s="172" t="s">
        <v>715</v>
      </c>
      <c r="D11" s="113" t="s">
        <v>148</v>
      </c>
      <c r="E11" s="113">
        <v>1</v>
      </c>
      <c r="F11" s="104">
        <v>1</v>
      </c>
      <c r="G11" s="5"/>
      <c r="H11" s="5"/>
    </row>
    <row r="12" spans="1:11" x14ac:dyDescent="0.25">
      <c r="A12" s="113"/>
      <c r="B12" s="113"/>
      <c r="C12" s="172" t="s">
        <v>715</v>
      </c>
      <c r="D12" s="113" t="s">
        <v>149</v>
      </c>
      <c r="E12" s="113">
        <v>0</v>
      </c>
      <c r="F12" s="104">
        <v>1</v>
      </c>
      <c r="G12" s="5"/>
      <c r="H12" s="5"/>
    </row>
    <row r="13" spans="1:11" x14ac:dyDescent="0.25">
      <c r="A13" s="113"/>
      <c r="B13" s="113"/>
      <c r="C13" s="172" t="s">
        <v>715</v>
      </c>
      <c r="D13" s="6" t="s">
        <v>150</v>
      </c>
      <c r="E13" s="5">
        <v>2</v>
      </c>
      <c r="F13" s="104">
        <v>1</v>
      </c>
      <c r="G13" s="5"/>
      <c r="H13" s="5"/>
    </row>
    <row r="14" spans="1:11" x14ac:dyDescent="0.25">
      <c r="A14" s="113"/>
      <c r="B14" s="113"/>
      <c r="C14" s="166"/>
      <c r="D14" s="122" t="s">
        <v>4</v>
      </c>
      <c r="E14" s="111">
        <f>SUM(E3:E13)</f>
        <v>15</v>
      </c>
      <c r="H14" s="5"/>
      <c r="I14" s="111">
        <v>12</v>
      </c>
      <c r="J14" s="5" t="s">
        <v>151</v>
      </c>
      <c r="K14" s="104">
        <f>I14-E14</f>
        <v>-3</v>
      </c>
    </row>
    <row r="15" spans="1:11" x14ac:dyDescent="0.25">
      <c r="A15" s="113"/>
      <c r="B15" s="113"/>
      <c r="C15" s="166"/>
      <c r="D15" s="122"/>
      <c r="E15" s="111"/>
      <c r="H15" s="5"/>
      <c r="I15" s="111"/>
      <c r="J15" s="5"/>
    </row>
    <row r="16" spans="1:11" x14ac:dyDescent="0.25">
      <c r="A16" s="113"/>
      <c r="B16" s="175" t="s">
        <v>744</v>
      </c>
      <c r="C16" s="104"/>
      <c r="D16" s="122"/>
      <c r="E16" s="111"/>
      <c r="H16" s="5"/>
      <c r="I16" s="111"/>
      <c r="J16" s="5"/>
    </row>
    <row r="17" spans="1:13" x14ac:dyDescent="0.25">
      <c r="A17" s="113"/>
      <c r="B17" s="113"/>
      <c r="C17" s="166" t="s">
        <v>715</v>
      </c>
      <c r="D17" s="113" t="s">
        <v>745</v>
      </c>
      <c r="E17" s="111"/>
      <c r="H17" s="176" t="s">
        <v>746</v>
      </c>
      <c r="I17" s="111"/>
      <c r="J17" s="5"/>
    </row>
    <row r="18" spans="1:13" x14ac:dyDescent="0.25">
      <c r="A18" s="113"/>
      <c r="B18" s="113"/>
      <c r="C18" s="166"/>
      <c r="D18" s="122"/>
      <c r="E18" s="111"/>
      <c r="H18" s="5"/>
      <c r="I18" s="111"/>
      <c r="J18" s="5"/>
    </row>
    <row r="19" spans="1:13" x14ac:dyDescent="0.25">
      <c r="A19" s="113"/>
      <c r="B19" s="113"/>
      <c r="C19" s="166"/>
      <c r="D19" s="111"/>
      <c r="E19" s="111"/>
      <c r="H19" s="5"/>
      <c r="I19" s="111"/>
      <c r="J19" s="5"/>
    </row>
    <row r="20" spans="1:13" s="110" customFormat="1" x14ac:dyDescent="0.25">
      <c r="A20" s="118"/>
      <c r="B20" s="118"/>
      <c r="C20" s="118"/>
      <c r="D20" s="123" t="s">
        <v>604</v>
      </c>
      <c r="E20" s="123"/>
      <c r="H20" s="119"/>
      <c r="I20" s="123"/>
      <c r="J20" s="119"/>
    </row>
    <row r="21" spans="1:13" x14ac:dyDescent="0.25">
      <c r="A21" s="113"/>
      <c r="B21" s="113"/>
      <c r="C21" s="172" t="s">
        <v>715</v>
      </c>
      <c r="D21" s="7" t="s">
        <v>623</v>
      </c>
      <c r="E21" s="7">
        <v>1</v>
      </c>
      <c r="F21" s="104">
        <v>1</v>
      </c>
      <c r="G21" s="121" t="s">
        <v>8</v>
      </c>
      <c r="H21" s="130" t="s">
        <v>625</v>
      </c>
      <c r="I21" s="111"/>
      <c r="J21" s="5"/>
    </row>
    <row r="22" spans="1:13" x14ac:dyDescent="0.25">
      <c r="A22" s="113"/>
      <c r="B22" s="113"/>
      <c r="C22" s="172" t="s">
        <v>715</v>
      </c>
      <c r="D22" s="7" t="s">
        <v>624</v>
      </c>
      <c r="E22" s="7">
        <v>0.3</v>
      </c>
      <c r="F22" s="104">
        <v>1</v>
      </c>
      <c r="G22" s="121" t="s">
        <v>8</v>
      </c>
      <c r="H22" s="130" t="s">
        <v>627</v>
      </c>
      <c r="I22" s="111"/>
      <c r="J22" s="5"/>
    </row>
    <row r="23" spans="1:13" x14ac:dyDescent="0.25">
      <c r="A23" s="113"/>
      <c r="B23" s="113"/>
      <c r="C23" s="172" t="s">
        <v>715</v>
      </c>
      <c r="D23" s="7" t="s">
        <v>610</v>
      </c>
      <c r="E23" s="7">
        <v>0.5</v>
      </c>
      <c r="F23" s="104">
        <v>1</v>
      </c>
      <c r="G23" s="121" t="s">
        <v>8</v>
      </c>
      <c r="H23" s="130" t="s">
        <v>628</v>
      </c>
      <c r="I23" s="111"/>
      <c r="J23" s="5"/>
    </row>
    <row r="24" spans="1:13" x14ac:dyDescent="0.25">
      <c r="A24" s="113"/>
      <c r="B24" s="113"/>
      <c r="C24" s="172" t="s">
        <v>715</v>
      </c>
      <c r="D24" s="7" t="s">
        <v>626</v>
      </c>
      <c r="E24" s="7">
        <v>0</v>
      </c>
      <c r="F24" s="104">
        <v>1</v>
      </c>
      <c r="G24" s="121" t="s">
        <v>8</v>
      </c>
      <c r="H24" s="130" t="s">
        <v>628</v>
      </c>
      <c r="I24" s="111"/>
      <c r="J24" s="5"/>
    </row>
    <row r="25" spans="1:13" x14ac:dyDescent="0.25">
      <c r="A25" s="113"/>
      <c r="B25" s="113"/>
      <c r="C25" s="172" t="s">
        <v>715</v>
      </c>
      <c r="D25" s="7" t="s">
        <v>600</v>
      </c>
      <c r="E25" s="7">
        <v>0.2</v>
      </c>
      <c r="F25" s="104">
        <v>1</v>
      </c>
      <c r="G25" s="121" t="s">
        <v>8</v>
      </c>
      <c r="H25" s="130" t="s">
        <v>629</v>
      </c>
      <c r="I25" s="111"/>
      <c r="J25" s="5"/>
    </row>
    <row r="26" spans="1:13" x14ac:dyDescent="0.25">
      <c r="A26" s="113"/>
      <c r="B26" s="113"/>
      <c r="C26" s="172" t="s">
        <v>715</v>
      </c>
      <c r="D26" s="7" t="s">
        <v>601</v>
      </c>
      <c r="E26" s="7">
        <v>0.2</v>
      </c>
      <c r="F26" s="104">
        <v>1</v>
      </c>
      <c r="G26" s="121" t="s">
        <v>615</v>
      </c>
      <c r="H26" s="130" t="s">
        <v>630</v>
      </c>
      <c r="I26" s="111"/>
      <c r="J26" s="5"/>
    </row>
    <row r="27" spans="1:13" x14ac:dyDescent="0.25">
      <c r="A27" s="113"/>
      <c r="B27" s="113"/>
      <c r="D27" s="122" t="s">
        <v>4</v>
      </c>
      <c r="E27" s="111">
        <f>SUM(E21:E26)</f>
        <v>2.2000000000000002</v>
      </c>
      <c r="H27" s="5"/>
      <c r="I27" s="111"/>
      <c r="J27" s="5"/>
    </row>
    <row r="29" spans="1:13" ht="18" x14ac:dyDescent="0.25">
      <c r="B29" s="131" t="s">
        <v>639</v>
      </c>
      <c r="D29" s="130"/>
      <c r="E29" s="130"/>
      <c r="F29" s="132"/>
      <c r="H29" s="7"/>
      <c r="I29" s="7"/>
      <c r="J29" s="7"/>
      <c r="K29" s="7"/>
      <c r="L29" s="7"/>
      <c r="M29" s="7"/>
    </row>
    <row r="30" spans="1:13" x14ac:dyDescent="0.25">
      <c r="B30" s="130"/>
      <c r="D30" s="130" t="s">
        <v>640</v>
      </c>
      <c r="E30" s="7">
        <v>2</v>
      </c>
      <c r="H30" s="151" t="s">
        <v>743</v>
      </c>
      <c r="I30" s="7"/>
      <c r="J30" s="7"/>
      <c r="K30" s="7"/>
      <c r="L30" s="7"/>
      <c r="M30" s="7"/>
    </row>
    <row r="31" spans="1:13" x14ac:dyDescent="0.25">
      <c r="B31" s="130"/>
      <c r="D31" s="130" t="s">
        <v>641</v>
      </c>
      <c r="E31" s="7">
        <v>2</v>
      </c>
      <c r="H31" s="151" t="s">
        <v>743</v>
      </c>
      <c r="I31" s="7"/>
      <c r="J31" s="7"/>
      <c r="K31" s="7"/>
      <c r="L31" s="7"/>
      <c r="M31" s="7"/>
    </row>
    <row r="32" spans="1:13" x14ac:dyDescent="0.25">
      <c r="B32" s="130"/>
      <c r="D32" s="130" t="s">
        <v>642</v>
      </c>
      <c r="E32" s="7">
        <v>1</v>
      </c>
      <c r="H32" s="151" t="s">
        <v>742</v>
      </c>
      <c r="I32" s="7"/>
      <c r="J32" s="7"/>
      <c r="K32" s="7"/>
      <c r="L32" s="7"/>
      <c r="M32" s="7"/>
    </row>
    <row r="33" spans="1:13" x14ac:dyDescent="0.25">
      <c r="B33" s="130"/>
      <c r="D33" s="130" t="s">
        <v>643</v>
      </c>
      <c r="E33" s="7">
        <v>1</v>
      </c>
      <c r="H33" s="151" t="s">
        <v>742</v>
      </c>
      <c r="I33" s="7"/>
      <c r="J33" s="7"/>
      <c r="K33" s="7"/>
      <c r="L33" s="7"/>
      <c r="M33" s="7"/>
    </row>
    <row r="34" spans="1:13" x14ac:dyDescent="0.25">
      <c r="B34" s="130"/>
      <c r="D34" s="130" t="s">
        <v>644</v>
      </c>
      <c r="E34" s="7">
        <v>1</v>
      </c>
      <c r="H34" s="151" t="s">
        <v>742</v>
      </c>
    </row>
    <row r="35" spans="1:13" x14ac:dyDescent="0.25">
      <c r="B35" s="130"/>
      <c r="D35" s="122" t="s">
        <v>4</v>
      </c>
      <c r="E35" s="122">
        <v>7</v>
      </c>
    </row>
    <row r="36" spans="1:13" x14ac:dyDescent="0.25">
      <c r="B36" s="133"/>
      <c r="D36" s="133" t="s">
        <v>648</v>
      </c>
      <c r="E36" s="133" t="s">
        <v>645</v>
      </c>
    </row>
    <row r="37" spans="1:13" x14ac:dyDescent="0.25">
      <c r="B37" s="120"/>
      <c r="C37" s="148" t="s">
        <v>716</v>
      </c>
      <c r="D37" s="120">
        <v>1</v>
      </c>
      <c r="E37" s="120">
        <v>0.2</v>
      </c>
    </row>
    <row r="38" spans="1:13" x14ac:dyDescent="0.25">
      <c r="B38" s="120"/>
      <c r="C38" s="148" t="s">
        <v>715</v>
      </c>
      <c r="D38" s="120">
        <v>2</v>
      </c>
      <c r="E38" s="120">
        <v>0.2</v>
      </c>
    </row>
    <row r="39" spans="1:13" x14ac:dyDescent="0.25">
      <c r="B39" s="120"/>
      <c r="C39" s="148" t="s">
        <v>739</v>
      </c>
      <c r="D39" s="120">
        <v>3</v>
      </c>
      <c r="E39" s="120">
        <v>0.5</v>
      </c>
    </row>
    <row r="40" spans="1:13" x14ac:dyDescent="0.25">
      <c r="B40" s="120"/>
      <c r="C40" s="148" t="s">
        <v>740</v>
      </c>
      <c r="D40" s="120">
        <v>4</v>
      </c>
      <c r="E40" s="120">
        <v>0</v>
      </c>
    </row>
    <row r="41" spans="1:13" x14ac:dyDescent="0.25">
      <c r="B41" s="130"/>
      <c r="C41" s="148" t="s">
        <v>716</v>
      </c>
      <c r="D41" s="130" t="s">
        <v>646</v>
      </c>
      <c r="E41" s="130">
        <v>0.2</v>
      </c>
    </row>
    <row r="42" spans="1:13" x14ac:dyDescent="0.25">
      <c r="B42" s="130"/>
      <c r="D42" s="130" t="s">
        <v>647</v>
      </c>
      <c r="E42" s="130">
        <v>0.4</v>
      </c>
    </row>
    <row r="43" spans="1:13" x14ac:dyDescent="0.25">
      <c r="B43" s="130"/>
      <c r="D43" s="122" t="s">
        <v>4</v>
      </c>
      <c r="E43" s="122">
        <v>1.5</v>
      </c>
    </row>
    <row r="45" spans="1:13" s="106" customFormat="1" x14ac:dyDescent="0.25">
      <c r="A45" s="106" t="s">
        <v>652</v>
      </c>
      <c r="D45" s="106" t="s">
        <v>651</v>
      </c>
    </row>
    <row r="46" spans="1:13" s="128" customFormat="1" x14ac:dyDescent="0.25">
      <c r="A46" s="135"/>
      <c r="B46" s="180" t="s">
        <v>0</v>
      </c>
      <c r="C46" s="172"/>
      <c r="D46" s="135" t="s">
        <v>656</v>
      </c>
      <c r="E46" s="128">
        <v>1</v>
      </c>
      <c r="F46" s="128">
        <v>1</v>
      </c>
      <c r="G46" s="147" t="s">
        <v>615</v>
      </c>
      <c r="H46" s="138" t="s">
        <v>664</v>
      </c>
    </row>
    <row r="47" spans="1:13" s="128" customFormat="1" x14ac:dyDescent="0.25">
      <c r="A47" s="135"/>
      <c r="C47" s="172"/>
      <c r="D47" s="140" t="s">
        <v>669</v>
      </c>
      <c r="E47" s="128">
        <v>1</v>
      </c>
      <c r="F47" s="128">
        <v>1</v>
      </c>
      <c r="G47" s="147" t="s">
        <v>615</v>
      </c>
      <c r="H47" s="140" t="s">
        <v>671</v>
      </c>
    </row>
    <row r="48" spans="1:13" s="128" customFormat="1" x14ac:dyDescent="0.25">
      <c r="A48" s="135"/>
      <c r="C48" s="172"/>
      <c r="D48" s="140" t="s">
        <v>654</v>
      </c>
      <c r="E48" s="128">
        <v>2</v>
      </c>
      <c r="F48" s="128">
        <v>1</v>
      </c>
      <c r="G48" s="147" t="s">
        <v>696</v>
      </c>
      <c r="H48" s="140" t="s">
        <v>672</v>
      </c>
    </row>
    <row r="49" spans="1:8" s="128" customFormat="1" x14ac:dyDescent="0.25">
      <c r="A49" s="135"/>
      <c r="C49" s="172"/>
      <c r="D49" s="140" t="s">
        <v>666</v>
      </c>
      <c r="E49" s="128">
        <v>3</v>
      </c>
      <c r="F49" s="128">
        <v>1</v>
      </c>
      <c r="G49" s="147" t="s">
        <v>697</v>
      </c>
      <c r="H49" s="140" t="s">
        <v>673</v>
      </c>
    </row>
    <row r="50" spans="1:8" s="128" customFormat="1" x14ac:dyDescent="0.25">
      <c r="A50" s="135"/>
      <c r="C50" s="172"/>
      <c r="D50" s="140" t="s">
        <v>653</v>
      </c>
      <c r="E50" s="128">
        <v>0.5</v>
      </c>
      <c r="F50" s="128">
        <v>1</v>
      </c>
      <c r="H50" s="140" t="s">
        <v>674</v>
      </c>
    </row>
    <row r="51" spans="1:8" s="128" customFormat="1" x14ac:dyDescent="0.25">
      <c r="A51" s="135"/>
      <c r="C51" s="157"/>
      <c r="D51" s="136" t="s">
        <v>662</v>
      </c>
      <c r="E51" s="128">
        <v>0.5</v>
      </c>
      <c r="F51" s="128">
        <v>1</v>
      </c>
      <c r="G51" s="147" t="s">
        <v>698</v>
      </c>
      <c r="H51" s="140" t="s">
        <v>675</v>
      </c>
    </row>
    <row r="52" spans="1:8" s="128" customFormat="1" x14ac:dyDescent="0.25">
      <c r="A52" s="135"/>
      <c r="C52" s="157"/>
      <c r="D52" s="135" t="s">
        <v>658</v>
      </c>
      <c r="E52" s="128">
        <v>2</v>
      </c>
      <c r="F52" s="128">
        <v>1</v>
      </c>
      <c r="H52" s="140" t="s">
        <v>676</v>
      </c>
    </row>
    <row r="53" spans="1:8" s="128" customFormat="1" x14ac:dyDescent="0.25">
      <c r="A53" s="135"/>
      <c r="C53" s="157"/>
      <c r="D53" s="147" t="s">
        <v>699</v>
      </c>
      <c r="E53" s="128">
        <v>2</v>
      </c>
      <c r="F53" s="128">
        <v>1</v>
      </c>
      <c r="H53" s="140" t="s">
        <v>677</v>
      </c>
    </row>
    <row r="54" spans="1:8" s="128" customFormat="1" x14ac:dyDescent="0.25">
      <c r="A54" s="135"/>
      <c r="C54" s="157"/>
      <c r="D54" s="147" t="s">
        <v>700</v>
      </c>
      <c r="E54" s="128">
        <v>1.5</v>
      </c>
      <c r="F54" s="128">
        <v>1</v>
      </c>
      <c r="G54" s="147" t="s">
        <v>698</v>
      </c>
      <c r="H54" s="147" t="s">
        <v>701</v>
      </c>
    </row>
    <row r="55" spans="1:8" s="128" customFormat="1" x14ac:dyDescent="0.25">
      <c r="A55" s="135"/>
      <c r="C55" s="157"/>
      <c r="D55" s="135" t="s">
        <v>659</v>
      </c>
      <c r="E55" s="128">
        <v>0.5</v>
      </c>
      <c r="F55" s="128">
        <v>1</v>
      </c>
      <c r="G55" s="147" t="s">
        <v>698</v>
      </c>
      <c r="H55" s="140" t="s">
        <v>678</v>
      </c>
    </row>
    <row r="56" spans="1:8" s="128" customFormat="1" x14ac:dyDescent="0.25">
      <c r="C56" s="157"/>
      <c r="D56" s="135" t="s">
        <v>660</v>
      </c>
      <c r="E56" s="128">
        <v>1.5</v>
      </c>
      <c r="F56" s="128">
        <v>1</v>
      </c>
      <c r="G56" s="147" t="s">
        <v>698</v>
      </c>
      <c r="H56" s="140" t="s">
        <v>679</v>
      </c>
    </row>
    <row r="57" spans="1:8" s="128" customFormat="1" x14ac:dyDescent="0.25">
      <c r="C57" s="157"/>
      <c r="D57" s="135" t="s">
        <v>661</v>
      </c>
      <c r="E57" s="128">
        <v>1</v>
      </c>
      <c r="F57" s="128">
        <v>1</v>
      </c>
      <c r="H57" s="140" t="s">
        <v>680</v>
      </c>
    </row>
    <row r="58" spans="1:8" s="128" customFormat="1" x14ac:dyDescent="0.25">
      <c r="C58" s="157"/>
      <c r="D58" s="139" t="s">
        <v>665</v>
      </c>
      <c r="E58" s="104">
        <v>1</v>
      </c>
      <c r="F58" s="128">
        <v>1</v>
      </c>
      <c r="H58" s="140" t="s">
        <v>681</v>
      </c>
    </row>
    <row r="59" spans="1:8" s="128" customFormat="1" x14ac:dyDescent="0.25">
      <c r="C59" s="157"/>
      <c r="D59" s="139" t="s">
        <v>667</v>
      </c>
      <c r="E59" s="104">
        <v>1</v>
      </c>
      <c r="F59" s="128">
        <v>1</v>
      </c>
      <c r="G59" s="147" t="s">
        <v>615</v>
      </c>
      <c r="H59" s="140" t="s">
        <v>682</v>
      </c>
    </row>
    <row r="60" spans="1:8" s="128" customFormat="1" x14ac:dyDescent="0.25">
      <c r="C60" s="157"/>
      <c r="D60" s="139" t="s">
        <v>668</v>
      </c>
      <c r="E60" s="104">
        <v>1</v>
      </c>
      <c r="F60" s="128">
        <v>1</v>
      </c>
      <c r="H60" s="140" t="s">
        <v>683</v>
      </c>
    </row>
    <row r="61" spans="1:8" s="128" customFormat="1" x14ac:dyDescent="0.25">
      <c r="C61" s="157"/>
      <c r="D61" s="140" t="s">
        <v>670</v>
      </c>
      <c r="E61" s="128">
        <v>0.5</v>
      </c>
      <c r="F61" s="128">
        <v>1</v>
      </c>
      <c r="H61" s="140" t="s">
        <v>684</v>
      </c>
    </row>
    <row r="62" spans="1:8" s="128" customFormat="1" x14ac:dyDescent="0.25">
      <c r="A62" s="135"/>
      <c r="C62" s="157"/>
      <c r="D62" s="137" t="s">
        <v>655</v>
      </c>
      <c r="E62" s="128">
        <v>2</v>
      </c>
    </row>
    <row r="63" spans="1:8" s="128" customFormat="1" x14ac:dyDescent="0.25">
      <c r="A63" s="135"/>
      <c r="C63" s="157"/>
      <c r="D63" s="137" t="s">
        <v>663</v>
      </c>
      <c r="E63" s="128">
        <v>0.5</v>
      </c>
    </row>
    <row r="64" spans="1:8" s="128" customFormat="1" x14ac:dyDescent="0.25">
      <c r="A64" s="135"/>
      <c r="C64" s="157"/>
      <c r="D64" s="137" t="s">
        <v>657</v>
      </c>
      <c r="E64" s="128">
        <v>2</v>
      </c>
    </row>
    <row r="65" spans="1:11" s="128" customFormat="1" x14ac:dyDescent="0.25">
      <c r="A65" s="135"/>
      <c r="C65" s="157"/>
      <c r="D65" s="1" t="s">
        <v>733</v>
      </c>
      <c r="E65" s="171">
        <v>0.5</v>
      </c>
      <c r="G65" s="170" t="s">
        <v>615</v>
      </c>
      <c r="H65" s="169" t="s">
        <v>736</v>
      </c>
    </row>
    <row r="66" spans="1:11" s="128" customFormat="1" x14ac:dyDescent="0.25">
      <c r="A66" s="135"/>
      <c r="C66" s="157"/>
      <c r="D66" s="1" t="s">
        <v>734</v>
      </c>
      <c r="E66" s="171">
        <v>0.8</v>
      </c>
      <c r="G66" s="170" t="s">
        <v>615</v>
      </c>
      <c r="H66" s="169" t="s">
        <v>737</v>
      </c>
    </row>
    <row r="67" spans="1:11" s="128" customFormat="1" x14ac:dyDescent="0.25">
      <c r="A67" s="135"/>
      <c r="C67" s="157"/>
      <c r="D67" s="1" t="s">
        <v>735</v>
      </c>
      <c r="E67" s="171">
        <v>0.5</v>
      </c>
      <c r="G67" s="170" t="s">
        <v>615</v>
      </c>
      <c r="H67" s="169" t="s">
        <v>738</v>
      </c>
    </row>
    <row r="68" spans="1:11" s="128" customFormat="1" x14ac:dyDescent="0.25">
      <c r="A68" s="135"/>
      <c r="C68" s="157"/>
      <c r="D68" s="137"/>
    </row>
    <row r="69" spans="1:11" s="128" customFormat="1" x14ac:dyDescent="0.25">
      <c r="A69" s="135"/>
      <c r="C69" s="157"/>
      <c r="D69" s="137"/>
    </row>
    <row r="70" spans="1:11" x14ac:dyDescent="0.25">
      <c r="E70" s="104">
        <f>SUM(E45:E64)</f>
        <v>24.5</v>
      </c>
    </row>
    <row r="72" spans="1:11" s="106" customFormat="1" x14ac:dyDescent="0.25">
      <c r="B72" s="107"/>
      <c r="C72" s="153"/>
      <c r="D72" s="106" t="s">
        <v>775</v>
      </c>
    </row>
    <row r="73" spans="1:11" s="128" customFormat="1" x14ac:dyDescent="0.25">
      <c r="A73" s="125"/>
      <c r="B73" s="104">
        <v>1</v>
      </c>
      <c r="C73" s="157"/>
      <c r="D73" s="182" t="s">
        <v>772</v>
      </c>
      <c r="E73" s="104">
        <v>1</v>
      </c>
      <c r="F73" s="104">
        <v>1</v>
      </c>
      <c r="G73" s="182" t="s">
        <v>774</v>
      </c>
      <c r="H73" s="182" t="s">
        <v>773</v>
      </c>
      <c r="K73" s="128">
        <v>-1</v>
      </c>
    </row>
    <row r="74" spans="1:11" x14ac:dyDescent="0.25">
      <c r="D74" s="139"/>
    </row>
    <row r="75" spans="1:11" s="106" customFormat="1" x14ac:dyDescent="0.25">
      <c r="B75" s="107"/>
      <c r="C75" s="153"/>
      <c r="D75" s="106" t="s">
        <v>778</v>
      </c>
    </row>
    <row r="76" spans="1:11" x14ac:dyDescent="0.25">
      <c r="B76" s="104">
        <v>1</v>
      </c>
      <c r="D76" s="182" t="s">
        <v>776</v>
      </c>
      <c r="E76" s="104">
        <v>1</v>
      </c>
      <c r="F76" s="104">
        <v>1</v>
      </c>
      <c r="G76" s="182" t="s">
        <v>8</v>
      </c>
      <c r="H76" s="182" t="s">
        <v>777</v>
      </c>
    </row>
    <row r="78" spans="1:11" x14ac:dyDescent="0.25">
      <c r="D78" s="139"/>
    </row>
    <row r="79" spans="1:11" s="106" customFormat="1" x14ac:dyDescent="0.25">
      <c r="A79" s="106" t="s">
        <v>1034</v>
      </c>
      <c r="C79" s="153"/>
      <c r="D79" s="106" t="s">
        <v>1035</v>
      </c>
    </row>
    <row r="80" spans="1:11" x14ac:dyDescent="0.25">
      <c r="A80" s="215" t="s">
        <v>0</v>
      </c>
      <c r="D80" s="214" t="s">
        <v>1036</v>
      </c>
      <c r="E80" s="104">
        <v>0.5</v>
      </c>
      <c r="G80" s="214" t="s">
        <v>1044</v>
      </c>
      <c r="H80" s="169" t="s">
        <v>1053</v>
      </c>
    </row>
    <row r="81" spans="4:13" x14ac:dyDescent="0.25">
      <c r="D81" s="214" t="s">
        <v>1037</v>
      </c>
      <c r="E81" s="104">
        <v>0.5</v>
      </c>
      <c r="G81" s="214" t="s">
        <v>1044</v>
      </c>
      <c r="H81" s="169" t="s">
        <v>1054</v>
      </c>
    </row>
    <row r="82" spans="4:13" x14ac:dyDescent="0.25">
      <c r="D82" s="214" t="s">
        <v>1038</v>
      </c>
      <c r="E82" s="104">
        <v>0.5</v>
      </c>
      <c r="G82" s="214" t="s">
        <v>1044</v>
      </c>
      <c r="H82" s="169" t="s">
        <v>1055</v>
      </c>
    </row>
    <row r="83" spans="4:13" x14ac:dyDescent="0.25">
      <c r="D83" s="214" t="s">
        <v>1039</v>
      </c>
      <c r="E83" s="104">
        <v>1</v>
      </c>
      <c r="G83" s="214" t="s">
        <v>1044</v>
      </c>
      <c r="H83" s="169" t="s">
        <v>1056</v>
      </c>
      <c r="K83" s="116">
        <f>SUM(K2:K82)</f>
        <v>-4</v>
      </c>
    </row>
    <row r="84" spans="4:13" x14ac:dyDescent="0.25">
      <c r="D84" s="214" t="s">
        <v>1041</v>
      </c>
      <c r="E84" s="104">
        <v>0.5</v>
      </c>
      <c r="G84" s="214" t="s">
        <v>1044</v>
      </c>
      <c r="H84" s="169" t="s">
        <v>1057</v>
      </c>
    </row>
    <row r="85" spans="4:13" x14ac:dyDescent="0.25">
      <c r="D85" s="214" t="s">
        <v>1042</v>
      </c>
      <c r="E85" s="104">
        <v>0.5</v>
      </c>
      <c r="G85" s="214" t="s">
        <v>1044</v>
      </c>
      <c r="H85" s="169" t="s">
        <v>1058</v>
      </c>
    </row>
    <row r="86" spans="4:13" x14ac:dyDescent="0.25">
      <c r="D86" s="214" t="s">
        <v>1043</v>
      </c>
      <c r="E86" s="104">
        <v>0.5</v>
      </c>
      <c r="G86" s="214" t="s">
        <v>1044</v>
      </c>
      <c r="H86" s="169" t="s">
        <v>1059</v>
      </c>
    </row>
    <row r="87" spans="4:13" x14ac:dyDescent="0.25">
      <c r="D87" s="215" t="s">
        <v>1040</v>
      </c>
      <c r="E87" s="104">
        <v>1</v>
      </c>
      <c r="G87" s="214" t="s">
        <v>1044</v>
      </c>
      <c r="H87" s="169" t="s">
        <v>1060</v>
      </c>
      <c r="I87" s="7"/>
      <c r="J87" s="7"/>
      <c r="K87" s="7"/>
      <c r="L87" s="7"/>
      <c r="M87" s="7"/>
    </row>
  </sheetData>
  <phoneticPr fontId="41" type="noConversion"/>
  <conditionalFormatting sqref="E1:H2">
    <cfRule type="cellIs" dxfId="48" priority="2" operator="equal">
      <formula>"未完成"</formula>
    </cfRule>
  </conditionalFormatting>
  <conditionalFormatting sqref="D65:D67">
    <cfRule type="cellIs" dxfId="47" priority="1" operator="equal">
      <formula>"未完成"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abSelected="1" zoomScale="120" zoomScaleNormal="120" zoomScalePageLayoutView="120" workbookViewId="0">
      <pane ySplit="1" topLeftCell="A87" activePane="bottomLeft" state="frozen"/>
      <selection pane="bottomLeft" activeCell="I109" sqref="I109"/>
    </sheetView>
  </sheetViews>
  <sheetFormatPr baseColWidth="10" defaultRowHeight="18" x14ac:dyDescent="0.25"/>
  <cols>
    <col min="1" max="1" width="10.83203125" style="145"/>
    <col min="2" max="2" width="15.1640625" style="174" bestFit="1" customWidth="1"/>
    <col min="3" max="3" width="54.33203125" style="145" customWidth="1"/>
    <col min="4" max="16384" width="10.83203125" style="145"/>
  </cols>
  <sheetData>
    <row r="1" spans="1:10" x14ac:dyDescent="0.25">
      <c r="A1" s="101"/>
      <c r="B1" s="133" t="s">
        <v>714</v>
      </c>
      <c r="C1" s="7"/>
      <c r="D1" s="141" t="s">
        <v>685</v>
      </c>
      <c r="E1" s="141" t="s">
        <v>686</v>
      </c>
      <c r="F1" s="141" t="s">
        <v>687</v>
      </c>
      <c r="G1" s="141" t="s">
        <v>688</v>
      </c>
      <c r="H1" s="101" t="s">
        <v>546</v>
      </c>
      <c r="I1" s="101" t="s">
        <v>548</v>
      </c>
      <c r="J1" s="101" t="s">
        <v>689</v>
      </c>
    </row>
    <row r="2" spans="1:10" s="146" customFormat="1" x14ac:dyDescent="0.25">
      <c r="A2" s="142" t="s">
        <v>692</v>
      </c>
      <c r="B2" s="173"/>
      <c r="C2" s="143" t="s">
        <v>691</v>
      </c>
      <c r="D2" s="143"/>
      <c r="E2" s="143"/>
      <c r="F2" s="143"/>
      <c r="G2" s="143"/>
      <c r="H2" s="142"/>
      <c r="I2" s="142"/>
      <c r="J2" s="142"/>
    </row>
    <row r="3" spans="1:10" x14ac:dyDescent="0.25">
      <c r="A3" s="145" t="s">
        <v>690</v>
      </c>
      <c r="B3" s="174" t="s">
        <v>741</v>
      </c>
      <c r="C3" s="145" t="s">
        <v>702</v>
      </c>
      <c r="D3" s="144">
        <v>1</v>
      </c>
      <c r="E3" s="144"/>
      <c r="F3" s="145" t="s">
        <v>127</v>
      </c>
      <c r="G3" s="145" t="s">
        <v>704</v>
      </c>
    </row>
    <row r="4" spans="1:10" x14ac:dyDescent="0.25">
      <c r="C4" s="145" t="s">
        <v>693</v>
      </c>
      <c r="D4" s="144">
        <v>0.5</v>
      </c>
      <c r="E4" s="144"/>
      <c r="F4" s="145" t="s">
        <v>127</v>
      </c>
      <c r="G4" s="145" t="s">
        <v>705</v>
      </c>
    </row>
    <row r="5" spans="1:10" x14ac:dyDescent="0.25">
      <c r="C5" s="145" t="s">
        <v>694</v>
      </c>
      <c r="D5" s="144">
        <v>1</v>
      </c>
      <c r="E5" s="144"/>
      <c r="F5" s="145" t="s">
        <v>127</v>
      </c>
      <c r="G5" s="145" t="s">
        <v>703</v>
      </c>
    </row>
    <row r="6" spans="1:10" x14ac:dyDescent="0.25">
      <c r="C6" s="145" t="s">
        <v>695</v>
      </c>
      <c r="D6" s="144">
        <v>1</v>
      </c>
      <c r="E6" s="144"/>
      <c r="F6" s="145" t="s">
        <v>127</v>
      </c>
      <c r="G6" s="145" t="s">
        <v>706</v>
      </c>
    </row>
    <row r="8" spans="1:10" s="177" customFormat="1" x14ac:dyDescent="0.25">
      <c r="A8" s="177" t="s">
        <v>755</v>
      </c>
      <c r="B8" s="178"/>
      <c r="C8" s="179" t="s">
        <v>756</v>
      </c>
    </row>
    <row r="9" spans="1:10" x14ac:dyDescent="0.25">
      <c r="A9" s="145" t="s">
        <v>0</v>
      </c>
      <c r="C9" s="145" t="s">
        <v>747</v>
      </c>
      <c r="D9" s="145">
        <v>1</v>
      </c>
      <c r="F9" s="145" t="s">
        <v>127</v>
      </c>
      <c r="G9" s="145" t="s">
        <v>758</v>
      </c>
    </row>
    <row r="10" spans="1:10" x14ac:dyDescent="0.25">
      <c r="C10" s="145" t="s">
        <v>748</v>
      </c>
      <c r="D10" s="145">
        <v>1</v>
      </c>
      <c r="F10" s="145" t="s">
        <v>127</v>
      </c>
      <c r="G10" s="145" t="s">
        <v>757</v>
      </c>
    </row>
    <row r="11" spans="1:10" x14ac:dyDescent="0.25">
      <c r="C11" s="145" t="s">
        <v>749</v>
      </c>
      <c r="D11" s="145">
        <v>1</v>
      </c>
      <c r="F11" s="145" t="s">
        <v>127</v>
      </c>
      <c r="G11" s="145" t="s">
        <v>759</v>
      </c>
    </row>
    <row r="12" spans="1:10" x14ac:dyDescent="0.25">
      <c r="C12" s="145" t="s">
        <v>750</v>
      </c>
      <c r="D12" s="145">
        <v>1.5</v>
      </c>
      <c r="F12" s="145" t="s">
        <v>127</v>
      </c>
      <c r="G12" s="145" t="s">
        <v>760</v>
      </c>
    </row>
    <row r="14" spans="1:10" x14ac:dyDescent="0.25">
      <c r="A14" s="145" t="s">
        <v>754</v>
      </c>
      <c r="C14" s="145" t="s">
        <v>751</v>
      </c>
      <c r="D14" s="145">
        <v>1</v>
      </c>
      <c r="F14" s="145" t="s">
        <v>9</v>
      </c>
      <c r="G14" s="145" t="s">
        <v>761</v>
      </c>
    </row>
    <row r="15" spans="1:10" x14ac:dyDescent="0.25">
      <c r="C15" s="145" t="s">
        <v>752</v>
      </c>
      <c r="D15" s="145">
        <v>1.5</v>
      </c>
      <c r="F15" s="145" t="s">
        <v>9</v>
      </c>
      <c r="G15" s="145" t="s">
        <v>762</v>
      </c>
    </row>
    <row r="16" spans="1:10" x14ac:dyDescent="0.25">
      <c r="C16" s="145" t="s">
        <v>753</v>
      </c>
      <c r="D16" s="145">
        <v>1</v>
      </c>
      <c r="F16" s="145" t="s">
        <v>9</v>
      </c>
      <c r="G16" s="145" t="s">
        <v>763</v>
      </c>
    </row>
    <row r="18" spans="1:7" x14ac:dyDescent="0.25">
      <c r="A18" s="145" t="s">
        <v>744</v>
      </c>
      <c r="C18" s="145" t="s">
        <v>766</v>
      </c>
      <c r="D18" s="181">
        <v>4</v>
      </c>
      <c r="F18" s="145" t="s">
        <v>768</v>
      </c>
      <c r="G18" s="145" t="s">
        <v>874</v>
      </c>
    </row>
    <row r="20" spans="1:7" x14ac:dyDescent="0.25">
      <c r="A20" s="145" t="s">
        <v>765</v>
      </c>
      <c r="C20" s="145" t="s">
        <v>764</v>
      </c>
      <c r="D20" s="181">
        <v>1</v>
      </c>
      <c r="F20" s="145" t="s">
        <v>767</v>
      </c>
    </row>
    <row r="23" spans="1:7" s="146" customFormat="1" x14ac:dyDescent="0.25">
      <c r="A23" s="177" t="s">
        <v>828</v>
      </c>
      <c r="B23" s="188"/>
      <c r="C23" s="177" t="s">
        <v>817</v>
      </c>
    </row>
    <row r="24" spans="1:7" x14ac:dyDescent="0.25">
      <c r="A24" s="145" t="s">
        <v>815</v>
      </c>
      <c r="C24" s="145" t="s">
        <v>810</v>
      </c>
      <c r="D24" s="145">
        <v>1</v>
      </c>
      <c r="F24" s="145" t="s">
        <v>698</v>
      </c>
      <c r="G24" s="194" t="s">
        <v>820</v>
      </c>
    </row>
    <row r="25" spans="1:7" x14ac:dyDescent="0.25">
      <c r="C25" s="145" t="s">
        <v>811</v>
      </c>
      <c r="D25" s="145">
        <v>1</v>
      </c>
      <c r="F25" s="145" t="s">
        <v>698</v>
      </c>
      <c r="G25" s="194" t="s">
        <v>834</v>
      </c>
    </row>
    <row r="26" spans="1:7" x14ac:dyDescent="0.25">
      <c r="C26" s="145" t="s">
        <v>812</v>
      </c>
      <c r="D26" s="145">
        <v>0.6</v>
      </c>
      <c r="F26" s="145" t="s">
        <v>698</v>
      </c>
      <c r="G26" s="194" t="s">
        <v>835</v>
      </c>
    </row>
    <row r="27" spans="1:7" x14ac:dyDescent="0.25">
      <c r="C27" s="145" t="s">
        <v>813</v>
      </c>
      <c r="D27" s="145">
        <v>0.5</v>
      </c>
      <c r="F27" s="145" t="s">
        <v>698</v>
      </c>
      <c r="G27" s="190" t="s">
        <v>836</v>
      </c>
    </row>
    <row r="28" spans="1:7" x14ac:dyDescent="0.25">
      <c r="C28" s="145" t="s">
        <v>837</v>
      </c>
      <c r="D28" s="145">
        <v>1</v>
      </c>
      <c r="F28" s="145" t="s">
        <v>698</v>
      </c>
      <c r="G28" s="190" t="s">
        <v>841</v>
      </c>
    </row>
    <row r="29" spans="1:7" x14ac:dyDescent="0.25">
      <c r="C29" s="145" t="s">
        <v>838</v>
      </c>
      <c r="D29" s="145">
        <v>0.5</v>
      </c>
      <c r="F29" s="145" t="s">
        <v>698</v>
      </c>
      <c r="G29" s="190" t="s">
        <v>842</v>
      </c>
    </row>
    <row r="30" spans="1:7" x14ac:dyDescent="0.25">
      <c r="C30" s="145" t="s">
        <v>839</v>
      </c>
      <c r="D30" s="145">
        <v>1.5</v>
      </c>
      <c r="F30" s="145" t="s">
        <v>698</v>
      </c>
      <c r="G30" s="190" t="s">
        <v>843</v>
      </c>
    </row>
    <row r="31" spans="1:7" x14ac:dyDescent="0.25">
      <c r="C31" s="145" t="s">
        <v>814</v>
      </c>
      <c r="D31" s="145">
        <v>0.5</v>
      </c>
      <c r="F31" s="145" t="s">
        <v>698</v>
      </c>
      <c r="G31" s="194" t="s">
        <v>821</v>
      </c>
    </row>
    <row r="32" spans="1:7" x14ac:dyDescent="0.25">
      <c r="C32" s="145" t="s">
        <v>840</v>
      </c>
      <c r="D32" s="145">
        <v>2</v>
      </c>
      <c r="F32" s="145" t="s">
        <v>698</v>
      </c>
      <c r="G32" s="190" t="s">
        <v>844</v>
      </c>
    </row>
    <row r="33" spans="1:7" x14ac:dyDescent="0.25">
      <c r="C33" s="145" t="s">
        <v>832</v>
      </c>
      <c r="D33" s="145">
        <v>2.5</v>
      </c>
      <c r="F33" s="145" t="s">
        <v>698</v>
      </c>
      <c r="G33" s="195" t="s">
        <v>822</v>
      </c>
    </row>
    <row r="34" spans="1:7" x14ac:dyDescent="0.25">
      <c r="C34" s="1" t="s">
        <v>876</v>
      </c>
      <c r="D34" s="145">
        <v>1</v>
      </c>
      <c r="F34" s="145" t="s">
        <v>698</v>
      </c>
      <c r="G34" s="145" t="s">
        <v>845</v>
      </c>
    </row>
    <row r="35" spans="1:7" x14ac:dyDescent="0.25">
      <c r="D35" s="145">
        <f>SUM(D24:D34)</f>
        <v>12.1</v>
      </c>
    </row>
    <row r="37" spans="1:7" x14ac:dyDescent="0.25">
      <c r="A37" s="145" t="s">
        <v>816</v>
      </c>
      <c r="C37" s="145" t="s">
        <v>818</v>
      </c>
      <c r="D37" s="145">
        <v>4</v>
      </c>
      <c r="F37" s="145" t="s">
        <v>9</v>
      </c>
      <c r="G37" s="145" t="s">
        <v>819</v>
      </c>
    </row>
    <row r="38" spans="1:7" x14ac:dyDescent="0.25">
      <c r="C38" s="145" t="s">
        <v>830</v>
      </c>
      <c r="D38" s="145">
        <v>3</v>
      </c>
      <c r="F38" s="145" t="s">
        <v>9</v>
      </c>
      <c r="G38" s="145" t="s">
        <v>846</v>
      </c>
    </row>
    <row r="39" spans="1:7" x14ac:dyDescent="0.25">
      <c r="C39" s="145" t="s">
        <v>831</v>
      </c>
      <c r="D39" s="145">
        <v>1</v>
      </c>
      <c r="F39" s="145" t="s">
        <v>9</v>
      </c>
      <c r="G39" s="145" t="s">
        <v>847</v>
      </c>
    </row>
    <row r="40" spans="1:7" x14ac:dyDescent="0.25">
      <c r="C40" s="145" t="s">
        <v>823</v>
      </c>
      <c r="D40" s="145">
        <v>1</v>
      </c>
      <c r="F40" s="145" t="s">
        <v>9</v>
      </c>
      <c r="G40" s="145" t="s">
        <v>848</v>
      </c>
    </row>
    <row r="41" spans="1:7" x14ac:dyDescent="0.25">
      <c r="C41" s="145" t="s">
        <v>829</v>
      </c>
      <c r="D41" s="145">
        <v>3</v>
      </c>
      <c r="F41" s="145" t="s">
        <v>9</v>
      </c>
      <c r="G41" s="145" t="s">
        <v>849</v>
      </c>
    </row>
    <row r="42" spans="1:7" x14ac:dyDescent="0.25">
      <c r="D42" s="145">
        <f>SUM(D37:D41)</f>
        <v>12</v>
      </c>
    </row>
    <row r="44" spans="1:7" x14ac:dyDescent="0.25">
      <c r="A44" s="145" t="s">
        <v>744</v>
      </c>
      <c r="C44" s="145" t="s">
        <v>867</v>
      </c>
      <c r="D44" s="145">
        <v>1.5</v>
      </c>
      <c r="F44" s="145" t="s">
        <v>869</v>
      </c>
      <c r="G44" s="145" t="s">
        <v>868</v>
      </c>
    </row>
    <row r="46" spans="1:7" s="177" customFormat="1" x14ac:dyDescent="0.25">
      <c r="A46" s="177" t="s">
        <v>965</v>
      </c>
      <c r="B46" s="178"/>
      <c r="C46" s="177" t="s">
        <v>978</v>
      </c>
    </row>
    <row r="47" spans="1:7" x14ac:dyDescent="0.25">
      <c r="A47" s="145" t="s">
        <v>981</v>
      </c>
      <c r="C47" s="145" t="s">
        <v>982</v>
      </c>
      <c r="D47" s="145">
        <v>1.5</v>
      </c>
      <c r="E47" s="145">
        <v>1</v>
      </c>
      <c r="F47" s="145" t="s">
        <v>986</v>
      </c>
      <c r="G47" s="4" t="s">
        <v>1002</v>
      </c>
    </row>
    <row r="48" spans="1:7" x14ac:dyDescent="0.25">
      <c r="C48" s="145" t="s">
        <v>983</v>
      </c>
      <c r="D48" s="145">
        <v>1</v>
      </c>
      <c r="E48" s="145">
        <v>1</v>
      </c>
      <c r="F48" s="145" t="s">
        <v>615</v>
      </c>
      <c r="G48" s="4" t="s">
        <v>1003</v>
      </c>
    </row>
    <row r="49" spans="1:7" x14ac:dyDescent="0.25">
      <c r="C49" s="145" t="s">
        <v>988</v>
      </c>
      <c r="D49" s="145">
        <v>1</v>
      </c>
      <c r="E49" s="145">
        <v>1</v>
      </c>
      <c r="F49" s="145" t="s">
        <v>987</v>
      </c>
      <c r="G49" s="4" t="s">
        <v>1004</v>
      </c>
    </row>
    <row r="50" spans="1:7" x14ac:dyDescent="0.25">
      <c r="C50" s="145" t="s">
        <v>979</v>
      </c>
      <c r="D50" s="145">
        <v>1.5</v>
      </c>
      <c r="E50" s="145">
        <v>1</v>
      </c>
      <c r="F50" s="145" t="s">
        <v>8</v>
      </c>
      <c r="G50" s="4" t="s">
        <v>1000</v>
      </c>
    </row>
    <row r="51" spans="1:7" x14ac:dyDescent="0.25">
      <c r="C51" s="145" t="s">
        <v>980</v>
      </c>
      <c r="D51" s="145">
        <v>1</v>
      </c>
      <c r="E51" s="145">
        <v>1</v>
      </c>
      <c r="F51" s="145" t="s">
        <v>8</v>
      </c>
      <c r="G51" s="4" t="s">
        <v>1001</v>
      </c>
    </row>
    <row r="52" spans="1:7" x14ac:dyDescent="0.25">
      <c r="A52" s="145" t="s">
        <v>170</v>
      </c>
    </row>
    <row r="53" spans="1:7" x14ac:dyDescent="0.25">
      <c r="C53" s="174" t="s">
        <v>502</v>
      </c>
      <c r="D53" s="145">
        <v>7</v>
      </c>
      <c r="E53" s="145">
        <v>1</v>
      </c>
      <c r="F53" s="145" t="s">
        <v>40</v>
      </c>
      <c r="G53" s="145" t="s">
        <v>1006</v>
      </c>
    </row>
    <row r="54" spans="1:7" x14ac:dyDescent="0.25">
      <c r="C54" s="174" t="s">
        <v>972</v>
      </c>
      <c r="D54" s="145">
        <v>10</v>
      </c>
      <c r="E54" s="145">
        <v>1</v>
      </c>
      <c r="F54" s="145" t="s">
        <v>985</v>
      </c>
      <c r="G54" s="145" t="s">
        <v>1006</v>
      </c>
    </row>
    <row r="55" spans="1:7" x14ac:dyDescent="0.25">
      <c r="C55" s="174" t="s">
        <v>512</v>
      </c>
      <c r="D55" s="145">
        <v>2</v>
      </c>
      <c r="E55" s="145">
        <v>1</v>
      </c>
      <c r="F55" s="145" t="s">
        <v>985</v>
      </c>
      <c r="G55" s="145" t="s">
        <v>1005</v>
      </c>
    </row>
    <row r="57" spans="1:7" x14ac:dyDescent="0.25">
      <c r="A57" s="145" t="s">
        <v>975</v>
      </c>
      <c r="C57" s="174" t="s">
        <v>984</v>
      </c>
      <c r="D57" s="145">
        <v>1</v>
      </c>
      <c r="E57" s="145">
        <v>1</v>
      </c>
      <c r="F57" s="145" t="s">
        <v>977</v>
      </c>
    </row>
    <row r="59" spans="1:7" s="177" customFormat="1" x14ac:dyDescent="0.25">
      <c r="A59" s="177" t="s">
        <v>1008</v>
      </c>
      <c r="B59" s="178"/>
      <c r="C59" s="177" t="s">
        <v>1009</v>
      </c>
    </row>
    <row r="60" spans="1:7" x14ac:dyDescent="0.25">
      <c r="A60" s="145" t="s">
        <v>1015</v>
      </c>
      <c r="C60" s="145" t="s">
        <v>1014</v>
      </c>
      <c r="D60" s="145">
        <v>2</v>
      </c>
      <c r="F60" s="145" t="s">
        <v>8</v>
      </c>
      <c r="G60" s="145" t="s">
        <v>1021</v>
      </c>
    </row>
    <row r="62" spans="1:7" x14ac:dyDescent="0.25">
      <c r="A62" s="145" t="s">
        <v>1016</v>
      </c>
      <c r="C62" s="145" t="s">
        <v>1010</v>
      </c>
      <c r="D62" s="145">
        <v>0.5</v>
      </c>
      <c r="F62" s="145" t="s">
        <v>9</v>
      </c>
      <c r="G62" s="145" t="s">
        <v>1018</v>
      </c>
    </row>
    <row r="63" spans="1:7" x14ac:dyDescent="0.25">
      <c r="C63" s="145" t="s">
        <v>1011</v>
      </c>
      <c r="D63" s="145">
        <v>0.7</v>
      </c>
      <c r="F63" s="145" t="s">
        <v>9</v>
      </c>
      <c r="G63" s="145" t="s">
        <v>1019</v>
      </c>
    </row>
    <row r="64" spans="1:7" x14ac:dyDescent="0.25">
      <c r="C64" s="145" t="s">
        <v>1012</v>
      </c>
      <c r="D64" s="145">
        <v>0.3</v>
      </c>
      <c r="F64" s="145" t="s">
        <v>9</v>
      </c>
      <c r="G64" s="145" t="s">
        <v>1020</v>
      </c>
    </row>
    <row r="65" spans="1:7" x14ac:dyDescent="0.25">
      <c r="C65" s="145" t="s">
        <v>1013</v>
      </c>
      <c r="D65" s="145">
        <v>0.1</v>
      </c>
      <c r="F65" s="145" t="s">
        <v>9</v>
      </c>
      <c r="G65" s="145" t="s">
        <v>1017</v>
      </c>
    </row>
    <row r="67" spans="1:7" x14ac:dyDescent="0.25">
      <c r="A67" s="145" t="s">
        <v>744</v>
      </c>
      <c r="C67" s="145" t="s">
        <v>1022</v>
      </c>
      <c r="D67" s="145">
        <v>1</v>
      </c>
      <c r="G67" s="145" t="s">
        <v>1023</v>
      </c>
    </row>
    <row r="69" spans="1:7" x14ac:dyDescent="0.25">
      <c r="A69" s="145" t="s">
        <v>765</v>
      </c>
    </row>
    <row r="71" spans="1:7" s="177" customFormat="1" x14ac:dyDescent="0.25">
      <c r="A71" s="177" t="s">
        <v>1146</v>
      </c>
      <c r="B71" s="178"/>
      <c r="C71" s="177" t="s">
        <v>1145</v>
      </c>
    </row>
    <row r="72" spans="1:7" x14ac:dyDescent="0.25">
      <c r="A72" s="145" t="s">
        <v>0</v>
      </c>
      <c r="C72" s="145" t="s">
        <v>1147</v>
      </c>
      <c r="D72" s="145">
        <v>1</v>
      </c>
      <c r="F72" s="145" t="s">
        <v>8</v>
      </c>
      <c r="G72" s="145" t="s">
        <v>1151</v>
      </c>
    </row>
    <row r="73" spans="1:7" x14ac:dyDescent="0.25">
      <c r="C73" s="145" t="s">
        <v>1148</v>
      </c>
      <c r="D73" s="145">
        <v>1.5</v>
      </c>
      <c r="F73" s="145" t="s">
        <v>8</v>
      </c>
      <c r="G73" s="145" t="s">
        <v>1152</v>
      </c>
    </row>
    <row r="74" spans="1:7" x14ac:dyDescent="0.25">
      <c r="C74" s="145" t="s">
        <v>1149</v>
      </c>
      <c r="D74" s="145">
        <v>0.5</v>
      </c>
      <c r="F74" s="145" t="s">
        <v>8</v>
      </c>
      <c r="G74" s="145" t="s">
        <v>1166</v>
      </c>
    </row>
    <row r="75" spans="1:7" x14ac:dyDescent="0.25">
      <c r="C75" s="145" t="s">
        <v>1159</v>
      </c>
      <c r="D75" s="145">
        <v>2</v>
      </c>
      <c r="F75" s="145" t="s">
        <v>8</v>
      </c>
      <c r="G75" s="145" t="s">
        <v>1167</v>
      </c>
    </row>
    <row r="76" spans="1:7" x14ac:dyDescent="0.25">
      <c r="C76" s="145" t="s">
        <v>1150</v>
      </c>
      <c r="D76" s="145">
        <v>2</v>
      </c>
      <c r="F76" s="145" t="s">
        <v>8</v>
      </c>
      <c r="G76" s="145" t="s">
        <v>1165</v>
      </c>
    </row>
    <row r="77" spans="1:7" x14ac:dyDescent="0.25">
      <c r="C77" s="145" t="s">
        <v>1169</v>
      </c>
      <c r="D77" s="145">
        <v>2</v>
      </c>
      <c r="F77" s="145" t="s">
        <v>8</v>
      </c>
      <c r="G77" s="145" t="s">
        <v>1168</v>
      </c>
    </row>
    <row r="78" spans="1:7" x14ac:dyDescent="0.25">
      <c r="C78" s="145" t="s">
        <v>1200</v>
      </c>
      <c r="D78" s="145">
        <v>2</v>
      </c>
      <c r="F78" s="145" t="s">
        <v>698</v>
      </c>
      <c r="G78" s="145" t="s">
        <v>1153</v>
      </c>
    </row>
    <row r="79" spans="1:7" x14ac:dyDescent="0.25">
      <c r="C79" s="145" t="s">
        <v>1199</v>
      </c>
      <c r="D79" s="145">
        <v>2</v>
      </c>
      <c r="F79" s="145" t="s">
        <v>698</v>
      </c>
      <c r="G79" s="145" t="s">
        <v>1154</v>
      </c>
    </row>
    <row r="80" spans="1:7" x14ac:dyDescent="0.25">
      <c r="C80" s="145" t="s">
        <v>1156</v>
      </c>
      <c r="D80" s="145">
        <v>1</v>
      </c>
      <c r="F80" s="145" t="s">
        <v>1157</v>
      </c>
      <c r="G80" s="145" t="s">
        <v>1155</v>
      </c>
    </row>
    <row r="81" spans="1:7" x14ac:dyDescent="0.25">
      <c r="C81" s="145" t="s">
        <v>1158</v>
      </c>
      <c r="D81" s="145">
        <v>1</v>
      </c>
      <c r="F81" s="145" t="s">
        <v>1160</v>
      </c>
      <c r="G81" s="145" t="s">
        <v>1170</v>
      </c>
    </row>
    <row r="82" spans="1:7" x14ac:dyDescent="0.25">
      <c r="C82" s="145" t="s">
        <v>1161</v>
      </c>
      <c r="D82" s="145">
        <v>1</v>
      </c>
      <c r="F82" s="145" t="s">
        <v>1157</v>
      </c>
      <c r="G82" s="145" t="s">
        <v>1171</v>
      </c>
    </row>
    <row r="83" spans="1:7" x14ac:dyDescent="0.25">
      <c r="C83" s="145" t="s">
        <v>1162</v>
      </c>
      <c r="D83" s="145">
        <v>1</v>
      </c>
      <c r="F83" s="145" t="s">
        <v>1157</v>
      </c>
      <c r="G83" s="145" t="s">
        <v>1172</v>
      </c>
    </row>
    <row r="84" spans="1:7" x14ac:dyDescent="0.25">
      <c r="C84" s="145" t="s">
        <v>1163</v>
      </c>
      <c r="D84" s="145">
        <v>0.5</v>
      </c>
      <c r="F84" s="145" t="s">
        <v>1164</v>
      </c>
      <c r="G84" s="145" t="s">
        <v>1173</v>
      </c>
    </row>
    <row r="85" spans="1:7" x14ac:dyDescent="0.25">
      <c r="C85" s="145" t="s">
        <v>1235</v>
      </c>
      <c r="D85" s="145">
        <v>1</v>
      </c>
      <c r="F85" s="145" t="s">
        <v>8</v>
      </c>
      <c r="G85" s="145" t="s">
        <v>1241</v>
      </c>
    </row>
    <row r="86" spans="1:7" x14ac:dyDescent="0.25">
      <c r="C86" s="145" t="s">
        <v>1238</v>
      </c>
      <c r="D86" s="145">
        <v>1</v>
      </c>
      <c r="F86" s="145" t="s">
        <v>8</v>
      </c>
      <c r="G86" s="145" t="s">
        <v>1242</v>
      </c>
    </row>
    <row r="87" spans="1:7" x14ac:dyDescent="0.25">
      <c r="C87" s="145" t="s">
        <v>1239</v>
      </c>
      <c r="D87" s="145">
        <v>2.5</v>
      </c>
      <c r="F87" s="145" t="s">
        <v>8</v>
      </c>
      <c r="G87" s="145" t="s">
        <v>1243</v>
      </c>
    </row>
    <row r="88" spans="1:7" x14ac:dyDescent="0.25">
      <c r="C88" s="145" t="s">
        <v>1237</v>
      </c>
      <c r="D88" s="145">
        <v>1</v>
      </c>
      <c r="F88" s="145" t="s">
        <v>8</v>
      </c>
      <c r="G88" s="145" t="s">
        <v>1244</v>
      </c>
    </row>
    <row r="89" spans="1:7" x14ac:dyDescent="0.25">
      <c r="C89" s="145" t="s">
        <v>1236</v>
      </c>
      <c r="D89" s="145">
        <v>1</v>
      </c>
      <c r="F89" s="145" t="s">
        <v>8</v>
      </c>
      <c r="G89" s="145" t="s">
        <v>1240</v>
      </c>
    </row>
    <row r="92" spans="1:7" x14ac:dyDescent="0.25">
      <c r="A92" s="145" t="s">
        <v>855</v>
      </c>
      <c r="C92" s="145" t="s">
        <v>1175</v>
      </c>
      <c r="D92" s="145">
        <v>12</v>
      </c>
      <c r="F92" s="145" t="s">
        <v>43</v>
      </c>
      <c r="G92" s="145" t="s">
        <v>1174</v>
      </c>
    </row>
    <row r="94" spans="1:7" x14ac:dyDescent="0.25">
      <c r="A94" s="145" t="s">
        <v>744</v>
      </c>
      <c r="C94" s="145" t="s">
        <v>1176</v>
      </c>
      <c r="D94" s="145">
        <v>18</v>
      </c>
      <c r="F94" s="145" t="s">
        <v>768</v>
      </c>
      <c r="G94" s="145" t="s">
        <v>1177</v>
      </c>
    </row>
    <row r="96" spans="1:7" s="177" customFormat="1" x14ac:dyDescent="0.25">
      <c r="A96" s="177" t="s">
        <v>1201</v>
      </c>
      <c r="B96" s="178"/>
      <c r="C96" s="177" t="s">
        <v>1330</v>
      </c>
    </row>
    <row r="97" spans="1:7" x14ac:dyDescent="0.25">
      <c r="A97" s="145" t="s">
        <v>1073</v>
      </c>
      <c r="B97" s="145"/>
      <c r="C97" s="145" t="s">
        <v>1314</v>
      </c>
      <c r="D97" s="145">
        <v>2</v>
      </c>
      <c r="F97" s="145" t="s">
        <v>8</v>
      </c>
      <c r="G97" s="145" t="s">
        <v>1317</v>
      </c>
    </row>
    <row r="98" spans="1:7" x14ac:dyDescent="0.25">
      <c r="B98" s="145"/>
      <c r="C98" s="145" t="s">
        <v>1315</v>
      </c>
      <c r="D98" s="145">
        <v>1</v>
      </c>
      <c r="F98" s="145" t="s">
        <v>8</v>
      </c>
      <c r="G98" s="145" t="s">
        <v>1318</v>
      </c>
    </row>
    <row r="99" spans="1:7" x14ac:dyDescent="0.25">
      <c r="B99" s="145"/>
    </row>
    <row r="100" spans="1:7" x14ac:dyDescent="0.25">
      <c r="A100" s="145" t="s">
        <v>855</v>
      </c>
      <c r="B100" s="145"/>
      <c r="C100" s="145" t="s">
        <v>1310</v>
      </c>
      <c r="D100" s="145">
        <v>2</v>
      </c>
      <c r="F100" s="145" t="s">
        <v>43</v>
      </c>
      <c r="G100" s="145" t="s">
        <v>1319</v>
      </c>
    </row>
    <row r="101" spans="1:7" x14ac:dyDescent="0.25">
      <c r="B101" s="145"/>
      <c r="C101" s="145" t="s">
        <v>1311</v>
      </c>
      <c r="D101" s="145">
        <v>1</v>
      </c>
      <c r="F101" s="145" t="s">
        <v>43</v>
      </c>
      <c r="G101" s="145" t="s">
        <v>1320</v>
      </c>
    </row>
    <row r="102" spans="1:7" x14ac:dyDescent="0.25">
      <c r="B102" s="145"/>
      <c r="C102" s="145" t="s">
        <v>1312</v>
      </c>
      <c r="D102" s="145">
        <v>1</v>
      </c>
      <c r="F102" s="145" t="s">
        <v>43</v>
      </c>
      <c r="G102" s="145" t="s">
        <v>1316</v>
      </c>
    </row>
    <row r="103" spans="1:7" x14ac:dyDescent="0.25">
      <c r="B103" s="145"/>
    </row>
    <row r="104" spans="1:7" x14ac:dyDescent="0.25">
      <c r="A104" s="145" t="s">
        <v>744</v>
      </c>
      <c r="B104" s="145"/>
      <c r="C104" s="145" t="s">
        <v>1355</v>
      </c>
      <c r="D104" s="145">
        <v>1</v>
      </c>
      <c r="F104" s="145" t="s">
        <v>1331</v>
      </c>
      <c r="G104" s="145" t="s">
        <v>1356</v>
      </c>
    </row>
    <row r="105" spans="1:7" x14ac:dyDescent="0.25">
      <c r="B105" s="145"/>
      <c r="C105" s="145" t="s">
        <v>1332</v>
      </c>
      <c r="D105" s="145">
        <v>0.3</v>
      </c>
      <c r="F105" s="145" t="s">
        <v>1331</v>
      </c>
      <c r="G105" s="145" t="s">
        <v>1354</v>
      </c>
    </row>
    <row r="106" spans="1:7" x14ac:dyDescent="0.25">
      <c r="B106" s="145"/>
      <c r="C106" s="145" t="s">
        <v>1333</v>
      </c>
      <c r="D106" s="145">
        <v>0.3</v>
      </c>
      <c r="F106" s="145" t="s">
        <v>1331</v>
      </c>
      <c r="G106" s="145" t="s">
        <v>1353</v>
      </c>
    </row>
    <row r="107" spans="1:7" x14ac:dyDescent="0.25">
      <c r="B107" s="145"/>
      <c r="C107" s="145" t="s">
        <v>1334</v>
      </c>
      <c r="D107" s="145">
        <v>0.3</v>
      </c>
      <c r="F107" s="145" t="s">
        <v>1331</v>
      </c>
      <c r="G107" s="145" t="s">
        <v>1353</v>
      </c>
    </row>
    <row r="108" spans="1:7" x14ac:dyDescent="0.25">
      <c r="B108" s="145"/>
    </row>
    <row r="109" spans="1:7" x14ac:dyDescent="0.25">
      <c r="B109" s="145"/>
    </row>
    <row r="110" spans="1:7" x14ac:dyDescent="0.25">
      <c r="B110" s="145"/>
    </row>
    <row r="111" spans="1:7" s="177" customFormat="1" x14ac:dyDescent="0.25">
      <c r="A111" s="177" t="s">
        <v>1201</v>
      </c>
      <c r="B111" s="178"/>
      <c r="C111" s="177" t="s">
        <v>1202</v>
      </c>
    </row>
    <row r="112" spans="1:7" x14ac:dyDescent="0.25">
      <c r="A112" s="145" t="s">
        <v>815</v>
      </c>
      <c r="C112" s="145" t="s">
        <v>1203</v>
      </c>
      <c r="D112" s="145">
        <v>1</v>
      </c>
      <c r="F112" s="145" t="s">
        <v>127</v>
      </c>
      <c r="G112" s="145" t="s">
        <v>1207</v>
      </c>
    </row>
    <row r="113" spans="1:7" x14ac:dyDescent="0.25">
      <c r="C113" s="145" t="s">
        <v>1204</v>
      </c>
      <c r="D113" s="145">
        <v>0.5</v>
      </c>
      <c r="F113" s="145" t="s">
        <v>1205</v>
      </c>
      <c r="G113" s="145" t="s">
        <v>1206</v>
      </c>
    </row>
    <row r="114" spans="1:7" x14ac:dyDescent="0.25">
      <c r="C114" s="145" t="s">
        <v>1215</v>
      </c>
      <c r="D114" s="145">
        <v>1</v>
      </c>
      <c r="F114" s="145" t="s">
        <v>698</v>
      </c>
      <c r="G114" s="145" t="s">
        <v>1218</v>
      </c>
    </row>
    <row r="115" spans="1:7" x14ac:dyDescent="0.25">
      <c r="C115" s="145" t="s">
        <v>1213</v>
      </c>
      <c r="D115" s="145">
        <v>1</v>
      </c>
      <c r="F115" s="145" t="s">
        <v>698</v>
      </c>
      <c r="G115" s="145" t="s">
        <v>1217</v>
      </c>
    </row>
    <row r="116" spans="1:7" x14ac:dyDescent="0.25">
      <c r="C116" s="145" t="s">
        <v>1222</v>
      </c>
      <c r="D116" s="145">
        <v>0.5</v>
      </c>
      <c r="F116" s="145" t="s">
        <v>698</v>
      </c>
      <c r="G116" s="145" t="s">
        <v>1219</v>
      </c>
    </row>
    <row r="117" spans="1:7" x14ac:dyDescent="0.25">
      <c r="C117" s="145" t="s">
        <v>1216</v>
      </c>
      <c r="D117" s="145">
        <v>0.5</v>
      </c>
      <c r="F117" s="145" t="s">
        <v>698</v>
      </c>
      <c r="G117" s="145" t="s">
        <v>1220</v>
      </c>
    </row>
    <row r="118" spans="1:7" x14ac:dyDescent="0.25">
      <c r="C118" s="145" t="s">
        <v>1214</v>
      </c>
      <c r="D118" s="145">
        <v>0.5</v>
      </c>
      <c r="F118" s="145" t="s">
        <v>698</v>
      </c>
      <c r="G118" s="145" t="s">
        <v>1221</v>
      </c>
    </row>
    <row r="123" spans="1:7" x14ac:dyDescent="0.25">
      <c r="A123" s="145" t="s">
        <v>744</v>
      </c>
      <c r="C123" s="145" t="s">
        <v>1209</v>
      </c>
      <c r="D123" s="145">
        <v>0.5</v>
      </c>
      <c r="F123" s="145" t="s">
        <v>1212</v>
      </c>
      <c r="G123" s="145" t="s">
        <v>1210</v>
      </c>
    </row>
    <row r="124" spans="1:7" x14ac:dyDescent="0.25">
      <c r="C124" s="145" t="s">
        <v>1208</v>
      </c>
      <c r="D124" s="145">
        <v>0.5</v>
      </c>
      <c r="F124" s="145" t="s">
        <v>1212</v>
      </c>
      <c r="G124" s="145" t="s">
        <v>1211</v>
      </c>
    </row>
    <row r="126" spans="1:7" s="177" customFormat="1" x14ac:dyDescent="0.25">
      <c r="A126" s="177" t="s">
        <v>1245</v>
      </c>
      <c r="B126" s="178"/>
      <c r="C126" s="177" t="s">
        <v>1246</v>
      </c>
    </row>
    <row r="127" spans="1:7" x14ac:dyDescent="0.25">
      <c r="A127" s="145" t="s">
        <v>1252</v>
      </c>
      <c r="C127" s="145" t="s">
        <v>1247</v>
      </c>
      <c r="D127" s="145">
        <v>1</v>
      </c>
      <c r="E127" s="145">
        <v>1</v>
      </c>
      <c r="F127" s="145" t="s">
        <v>1256</v>
      </c>
      <c r="G127" s="145" t="s">
        <v>1260</v>
      </c>
    </row>
    <row r="128" spans="1:7" x14ac:dyDescent="0.25">
      <c r="C128" s="145" t="s">
        <v>1249</v>
      </c>
      <c r="D128" s="145">
        <v>1</v>
      </c>
      <c r="E128" s="145">
        <v>1</v>
      </c>
      <c r="F128" s="145" t="s">
        <v>1256</v>
      </c>
      <c r="G128" s="145" t="s">
        <v>1261</v>
      </c>
    </row>
    <row r="129" spans="1:7" x14ac:dyDescent="0.25">
      <c r="C129" s="145" t="s">
        <v>1248</v>
      </c>
      <c r="D129" s="145">
        <v>1</v>
      </c>
      <c r="E129" s="145">
        <v>1</v>
      </c>
      <c r="F129" s="145" t="s">
        <v>1256</v>
      </c>
      <c r="G129" s="145" t="s">
        <v>1259</v>
      </c>
    </row>
    <row r="130" spans="1:7" x14ac:dyDescent="0.25">
      <c r="C130" s="145" t="s">
        <v>1250</v>
      </c>
      <c r="D130" s="145">
        <v>2</v>
      </c>
      <c r="E130" s="145">
        <v>1</v>
      </c>
      <c r="F130" s="145" t="s">
        <v>1256</v>
      </c>
      <c r="G130" s="145" t="s">
        <v>1262</v>
      </c>
    </row>
    <row r="131" spans="1:7" x14ac:dyDescent="0.25">
      <c r="C131" s="145" t="s">
        <v>1265</v>
      </c>
      <c r="D131" s="145">
        <v>1.5</v>
      </c>
      <c r="E131" s="145">
        <v>1</v>
      </c>
      <c r="F131" s="145" t="s">
        <v>1266</v>
      </c>
      <c r="G131" s="145" t="s">
        <v>1263</v>
      </c>
    </row>
    <row r="132" spans="1:7" x14ac:dyDescent="0.25">
      <c r="C132" s="145" t="s">
        <v>1251</v>
      </c>
      <c r="D132" s="145">
        <v>0.5</v>
      </c>
      <c r="E132" s="145">
        <v>1</v>
      </c>
      <c r="F132" s="145" t="s">
        <v>1266</v>
      </c>
      <c r="G132" s="145" t="s">
        <v>1264</v>
      </c>
    </row>
    <row r="133" spans="1:7" x14ac:dyDescent="0.25">
      <c r="C133" s="145" t="s">
        <v>1257</v>
      </c>
      <c r="E133" s="145">
        <v>1</v>
      </c>
    </row>
    <row r="134" spans="1:7" x14ac:dyDescent="0.25">
      <c r="C134" s="145" t="s">
        <v>1258</v>
      </c>
    </row>
    <row r="137" spans="1:7" x14ac:dyDescent="0.25">
      <c r="A137" s="145" t="s">
        <v>855</v>
      </c>
      <c r="C137" s="145" t="s">
        <v>1253</v>
      </c>
      <c r="D137" s="145">
        <v>1</v>
      </c>
      <c r="E137" s="145">
        <v>1</v>
      </c>
      <c r="F137" s="145" t="s">
        <v>43</v>
      </c>
      <c r="G137" s="145" t="s">
        <v>1267</v>
      </c>
    </row>
    <row r="138" spans="1:7" x14ac:dyDescent="0.25">
      <c r="C138" s="145" t="s">
        <v>1254</v>
      </c>
      <c r="D138" s="145">
        <v>1</v>
      </c>
      <c r="E138" s="145">
        <v>1</v>
      </c>
      <c r="F138" s="145" t="s">
        <v>43</v>
      </c>
      <c r="G138" s="145" t="s">
        <v>1268</v>
      </c>
    </row>
    <row r="139" spans="1:7" x14ac:dyDescent="0.25">
      <c r="C139" s="145" t="s">
        <v>1255</v>
      </c>
      <c r="D139" s="145">
        <v>1</v>
      </c>
      <c r="E139" s="145">
        <v>1</v>
      </c>
      <c r="F139" s="145" t="s">
        <v>43</v>
      </c>
      <c r="G139" s="145" t="s">
        <v>1269</v>
      </c>
    </row>
    <row r="142" spans="1:7" x14ac:dyDescent="0.25">
      <c r="A142" s="145" t="s">
        <v>744</v>
      </c>
      <c r="C142" s="145" t="s">
        <v>1280</v>
      </c>
      <c r="D142" s="145">
        <v>18</v>
      </c>
      <c r="F142" s="145" t="s">
        <v>1270</v>
      </c>
      <c r="G142" s="145" t="s">
        <v>1281</v>
      </c>
    </row>
    <row r="143" spans="1:7" x14ac:dyDescent="0.25">
      <c r="C143" s="145" t="s">
        <v>1271</v>
      </c>
      <c r="D143" s="145">
        <v>1</v>
      </c>
      <c r="F143" s="145" t="s">
        <v>1275</v>
      </c>
      <c r="G143" s="145" t="s">
        <v>1279</v>
      </c>
    </row>
    <row r="144" spans="1:7" x14ac:dyDescent="0.25">
      <c r="C144" s="145" t="s">
        <v>1272</v>
      </c>
      <c r="D144" s="145">
        <v>0.5</v>
      </c>
      <c r="F144" s="145" t="s">
        <v>1275</v>
      </c>
      <c r="G144" s="145" t="s">
        <v>1277</v>
      </c>
    </row>
    <row r="145" spans="3:7" x14ac:dyDescent="0.25">
      <c r="C145" s="145" t="s">
        <v>1273</v>
      </c>
      <c r="D145" s="145">
        <v>0.5</v>
      </c>
      <c r="F145" s="145" t="s">
        <v>1275</v>
      </c>
      <c r="G145" s="145" t="s">
        <v>1278</v>
      </c>
    </row>
    <row r="146" spans="3:7" x14ac:dyDescent="0.25">
      <c r="C146" s="145" t="s">
        <v>1274</v>
      </c>
      <c r="D146" s="145">
        <v>0.5</v>
      </c>
      <c r="F146" s="145" t="s">
        <v>1275</v>
      </c>
      <c r="G146" s="145" t="s">
        <v>1276</v>
      </c>
    </row>
  </sheetData>
  <phoneticPr fontId="41" type="noConversion"/>
  <conditionalFormatting sqref="C34">
    <cfRule type="cellIs" dxfId="46" priority="2" operator="equal">
      <formula>"未完成"</formula>
    </cfRule>
  </conditionalFormatting>
  <conditionalFormatting sqref="G47:G51">
    <cfRule type="cellIs" dxfId="45" priority="1" stopIfTrue="1" operator="equal">
      <formula>"未完成"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="130" zoomScaleNormal="130" zoomScalePageLayoutView="130" workbookViewId="0">
      <pane ySplit="1" topLeftCell="A15" activePane="bottomLeft" state="frozen"/>
      <selection pane="bottomLeft" activeCell="D41" sqref="D41"/>
    </sheetView>
  </sheetViews>
  <sheetFormatPr baseColWidth="10" defaultRowHeight="18" x14ac:dyDescent="0.25"/>
  <cols>
    <col min="1" max="3" width="10.83203125" style="145"/>
    <col min="4" max="4" width="52.83203125" style="145" customWidth="1"/>
    <col min="5" max="16384" width="10.83203125" style="145"/>
  </cols>
  <sheetData>
    <row r="1" spans="1:11" s="104" customFormat="1" ht="17" x14ac:dyDescent="0.25">
      <c r="A1" s="111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ht="17" x14ac:dyDescent="0.25">
      <c r="A2" s="106" t="s">
        <v>1062</v>
      </c>
      <c r="B2" s="117"/>
      <c r="C2" s="164"/>
      <c r="D2" s="123" t="s">
        <v>1061</v>
      </c>
      <c r="H2" s="119"/>
    </row>
    <row r="3" spans="1:11" s="104" customFormat="1" ht="17" x14ac:dyDescent="0.25">
      <c r="A3" s="5"/>
      <c r="B3" s="216" t="s">
        <v>1073</v>
      </c>
      <c r="C3" s="165"/>
      <c r="D3" s="216" t="s">
        <v>1063</v>
      </c>
      <c r="E3" s="113">
        <v>1</v>
      </c>
      <c r="F3" s="112"/>
      <c r="G3" s="217" t="s">
        <v>615</v>
      </c>
      <c r="H3" s="217" t="s">
        <v>1080</v>
      </c>
    </row>
    <row r="4" spans="1:11" s="104" customFormat="1" ht="17" x14ac:dyDescent="0.25">
      <c r="A4" s="5"/>
      <c r="B4" s="112"/>
      <c r="C4" s="166"/>
      <c r="D4" s="216" t="s">
        <v>1064</v>
      </c>
      <c r="E4" s="113">
        <v>0.5</v>
      </c>
      <c r="F4" s="112"/>
      <c r="G4" s="217" t="s">
        <v>1077</v>
      </c>
      <c r="H4" s="217" t="s">
        <v>1081</v>
      </c>
    </row>
    <row r="5" spans="1:11" s="104" customFormat="1" ht="17" x14ac:dyDescent="0.25">
      <c r="A5" s="5"/>
      <c r="B5" s="112"/>
      <c r="C5" s="166"/>
      <c r="D5" s="216" t="s">
        <v>1065</v>
      </c>
      <c r="E5" s="113">
        <v>1</v>
      </c>
      <c r="F5" s="112"/>
      <c r="G5" s="217" t="s">
        <v>1078</v>
      </c>
      <c r="H5" s="217" t="s">
        <v>1082</v>
      </c>
    </row>
    <row r="6" spans="1:11" s="104" customFormat="1" ht="17" x14ac:dyDescent="0.25">
      <c r="A6" s="5"/>
      <c r="B6" s="112"/>
      <c r="C6" s="166"/>
      <c r="D6" s="216" t="s">
        <v>1066</v>
      </c>
      <c r="E6" s="113">
        <v>0.5</v>
      </c>
      <c r="F6" s="112"/>
      <c r="G6" s="217" t="s">
        <v>1078</v>
      </c>
      <c r="H6" s="217" t="s">
        <v>1079</v>
      </c>
    </row>
    <row r="7" spans="1:11" s="104" customFormat="1" ht="17" x14ac:dyDescent="0.25">
      <c r="A7" s="5"/>
      <c r="B7" s="112"/>
      <c r="C7" s="166"/>
      <c r="D7" s="216" t="s">
        <v>1067</v>
      </c>
      <c r="E7" s="113">
        <v>1</v>
      </c>
      <c r="F7" s="112"/>
      <c r="G7" s="217" t="s">
        <v>698</v>
      </c>
      <c r="H7" s="217" t="s">
        <v>1083</v>
      </c>
    </row>
    <row r="8" spans="1:11" s="104" customFormat="1" ht="17" x14ac:dyDescent="0.25">
      <c r="A8" s="5"/>
      <c r="B8" s="112"/>
      <c r="C8" s="166"/>
      <c r="D8" s="216" t="s">
        <v>1068</v>
      </c>
      <c r="E8" s="113">
        <v>1</v>
      </c>
      <c r="F8" s="112"/>
      <c r="G8" s="217" t="s">
        <v>698</v>
      </c>
      <c r="H8" s="217" t="s">
        <v>1084</v>
      </c>
    </row>
    <row r="9" spans="1:11" s="104" customFormat="1" ht="17" x14ac:dyDescent="0.25">
      <c r="A9" s="5"/>
      <c r="B9" s="112"/>
      <c r="C9" s="166"/>
      <c r="D9" s="216" t="s">
        <v>1069</v>
      </c>
      <c r="E9" s="113">
        <v>0.5</v>
      </c>
      <c r="F9" s="112"/>
      <c r="G9" s="217" t="s">
        <v>698</v>
      </c>
      <c r="H9" s="217" t="s">
        <v>1085</v>
      </c>
    </row>
    <row r="10" spans="1:11" s="104" customFormat="1" ht="17" x14ac:dyDescent="0.25">
      <c r="A10" s="5"/>
      <c r="B10" s="112"/>
      <c r="C10" s="166"/>
      <c r="D10" s="216" t="s">
        <v>1070</v>
      </c>
      <c r="E10" s="113">
        <v>1</v>
      </c>
      <c r="F10" s="112"/>
      <c r="G10" s="217" t="s">
        <v>698</v>
      </c>
      <c r="H10" s="217" t="s">
        <v>1086</v>
      </c>
    </row>
    <row r="11" spans="1:11" s="104" customFormat="1" ht="17" x14ac:dyDescent="0.25">
      <c r="A11" s="5"/>
      <c r="B11" s="112"/>
      <c r="C11" s="166"/>
      <c r="D11" s="216" t="s">
        <v>1071</v>
      </c>
      <c r="E11" s="113">
        <v>1</v>
      </c>
      <c r="F11" s="112"/>
      <c r="G11" s="217" t="s">
        <v>698</v>
      </c>
      <c r="H11" s="217" t="s">
        <v>1087</v>
      </c>
    </row>
    <row r="12" spans="1:11" s="104" customFormat="1" ht="17" x14ac:dyDescent="0.25">
      <c r="A12" s="5"/>
      <c r="B12" s="112"/>
      <c r="C12" s="166"/>
      <c r="D12" s="216" t="s">
        <v>1072</v>
      </c>
      <c r="E12" s="113">
        <v>0.5</v>
      </c>
      <c r="F12" s="112"/>
      <c r="G12" s="217" t="s">
        <v>698</v>
      </c>
      <c r="H12" s="217" t="s">
        <v>1088</v>
      </c>
    </row>
    <row r="13" spans="1:11" s="104" customFormat="1" ht="17" x14ac:dyDescent="0.25">
      <c r="A13" s="5"/>
      <c r="B13" s="112"/>
      <c r="C13" s="166"/>
      <c r="D13" s="111" t="s">
        <v>4</v>
      </c>
      <c r="E13" s="111">
        <f>SUM(E3:E12)</f>
        <v>8</v>
      </c>
      <c r="I13" s="111"/>
      <c r="J13" s="115"/>
    </row>
    <row r="15" spans="1:11" x14ac:dyDescent="0.25">
      <c r="B15" s="145" t="s">
        <v>855</v>
      </c>
      <c r="D15" s="216" t="s">
        <v>1074</v>
      </c>
      <c r="E15" s="145">
        <v>1</v>
      </c>
      <c r="G15" s="145" t="s">
        <v>9</v>
      </c>
      <c r="H15" s="217" t="s">
        <v>1089</v>
      </c>
    </row>
    <row r="16" spans="1:11" x14ac:dyDescent="0.25">
      <c r="D16" s="216" t="s">
        <v>1075</v>
      </c>
      <c r="E16" s="145">
        <v>1.5</v>
      </c>
      <c r="G16" s="145" t="s">
        <v>9</v>
      </c>
      <c r="H16" s="217" t="s">
        <v>1090</v>
      </c>
    </row>
    <row r="17" spans="1:8" x14ac:dyDescent="0.25">
      <c r="D17" s="216" t="s">
        <v>1076</v>
      </c>
      <c r="E17" s="145">
        <v>0.5</v>
      </c>
      <c r="G17" s="145" t="s">
        <v>9</v>
      </c>
      <c r="H17" s="217" t="s">
        <v>1091</v>
      </c>
    </row>
    <row r="18" spans="1:8" x14ac:dyDescent="0.25">
      <c r="D18" s="111" t="s">
        <v>4</v>
      </c>
      <c r="E18" s="111">
        <f>SUM(E15:E17)</f>
        <v>3</v>
      </c>
    </row>
    <row r="20" spans="1:8" x14ac:dyDescent="0.25">
      <c r="B20" s="145" t="s">
        <v>744</v>
      </c>
      <c r="D20" s="145" t="s">
        <v>1102</v>
      </c>
      <c r="G20" s="145" t="s">
        <v>768</v>
      </c>
      <c r="H20" s="145" t="s">
        <v>1101</v>
      </c>
    </row>
    <row r="22" spans="1:8" s="110" customFormat="1" ht="17" x14ac:dyDescent="0.25">
      <c r="A22" s="106" t="s">
        <v>1299</v>
      </c>
      <c r="B22" s="117"/>
      <c r="C22" s="164"/>
      <c r="D22" s="123" t="s">
        <v>1300</v>
      </c>
      <c r="H22" s="119"/>
    </row>
    <row r="23" spans="1:8" x14ac:dyDescent="0.25">
      <c r="B23" s="145" t="s">
        <v>1073</v>
      </c>
      <c r="D23" s="145" t="s">
        <v>1301</v>
      </c>
      <c r="E23" s="145">
        <v>2</v>
      </c>
      <c r="G23" s="145" t="s">
        <v>127</v>
      </c>
      <c r="H23" s="145" t="s">
        <v>1321</v>
      </c>
    </row>
    <row r="24" spans="1:8" x14ac:dyDescent="0.25">
      <c r="D24" s="145" t="s">
        <v>1304</v>
      </c>
      <c r="E24" s="145">
        <v>0.8</v>
      </c>
      <c r="G24" s="145" t="s">
        <v>1313</v>
      </c>
      <c r="H24" s="145" t="s">
        <v>1322</v>
      </c>
    </row>
    <row r="25" spans="1:8" x14ac:dyDescent="0.25">
      <c r="D25" s="145" t="s">
        <v>1306</v>
      </c>
      <c r="E25" s="145">
        <v>3</v>
      </c>
      <c r="G25" s="145" t="s">
        <v>1313</v>
      </c>
      <c r="H25" s="145" t="s">
        <v>1323</v>
      </c>
    </row>
    <row r="26" spans="1:8" x14ac:dyDescent="0.25">
      <c r="D26" s="145" t="s">
        <v>1302</v>
      </c>
      <c r="E26" s="145">
        <v>1.5</v>
      </c>
      <c r="G26" s="145" t="s">
        <v>1313</v>
      </c>
      <c r="H26" s="145" t="s">
        <v>1324</v>
      </c>
    </row>
    <row r="27" spans="1:8" x14ac:dyDescent="0.25">
      <c r="D27" s="145" t="s">
        <v>1303</v>
      </c>
      <c r="E27" s="145">
        <v>1</v>
      </c>
      <c r="G27" s="145" t="s">
        <v>1313</v>
      </c>
      <c r="H27" s="145" t="s">
        <v>1325</v>
      </c>
    </row>
    <row r="28" spans="1:8" x14ac:dyDescent="0.25">
      <c r="D28" s="145" t="s">
        <v>1307</v>
      </c>
      <c r="E28" s="145">
        <v>0.7</v>
      </c>
      <c r="G28" s="145" t="s">
        <v>1313</v>
      </c>
      <c r="H28" s="145" t="s">
        <v>1326</v>
      </c>
    </row>
    <row r="29" spans="1:8" x14ac:dyDescent="0.25">
      <c r="D29" s="145" t="s">
        <v>1305</v>
      </c>
      <c r="E29" s="145">
        <v>1</v>
      </c>
      <c r="G29" s="145" t="s">
        <v>1313</v>
      </c>
      <c r="H29" s="145" t="s">
        <v>1327</v>
      </c>
    </row>
    <row r="31" spans="1:8" x14ac:dyDescent="0.25">
      <c r="B31" s="145" t="s">
        <v>855</v>
      </c>
      <c r="D31" s="145" t="s">
        <v>1308</v>
      </c>
      <c r="E31" s="145">
        <v>1</v>
      </c>
      <c r="G31" s="145" t="s">
        <v>9</v>
      </c>
      <c r="H31" s="145" t="s">
        <v>1328</v>
      </c>
    </row>
    <row r="32" spans="1:8" x14ac:dyDescent="0.25">
      <c r="D32" s="145" t="s">
        <v>1309</v>
      </c>
      <c r="E32" s="145">
        <v>4</v>
      </c>
      <c r="G32" s="145" t="s">
        <v>9</v>
      </c>
      <c r="H32" s="145" t="s">
        <v>1329</v>
      </c>
    </row>
    <row r="34" spans="2:8" x14ac:dyDescent="0.25">
      <c r="B34" s="145" t="s">
        <v>744</v>
      </c>
      <c r="D34" s="145" t="s">
        <v>1340</v>
      </c>
      <c r="E34" s="145">
        <v>0.5</v>
      </c>
      <c r="G34" s="145" t="s">
        <v>1335</v>
      </c>
      <c r="H34" s="145" t="s">
        <v>1342</v>
      </c>
    </row>
    <row r="35" spans="2:8" x14ac:dyDescent="0.25">
      <c r="D35" s="145" t="s">
        <v>1337</v>
      </c>
      <c r="E35" s="145">
        <v>0.5</v>
      </c>
      <c r="G35" s="145" t="s">
        <v>1335</v>
      </c>
      <c r="H35" s="145" t="s">
        <v>1343</v>
      </c>
    </row>
    <row r="36" spans="2:8" x14ac:dyDescent="0.25">
      <c r="D36" s="145" t="s">
        <v>1338</v>
      </c>
      <c r="E36" s="145">
        <v>1</v>
      </c>
      <c r="G36" s="145" t="s">
        <v>1335</v>
      </c>
      <c r="H36" s="145" t="s">
        <v>1341</v>
      </c>
    </row>
    <row r="37" spans="2:8" x14ac:dyDescent="0.25">
      <c r="D37" s="145" t="s">
        <v>1349</v>
      </c>
      <c r="E37" s="145">
        <v>0.4</v>
      </c>
      <c r="G37" s="145" t="s">
        <v>1335</v>
      </c>
      <c r="H37" s="145" t="s">
        <v>1344</v>
      </c>
    </row>
    <row r="38" spans="2:8" x14ac:dyDescent="0.25">
      <c r="D38" s="145" t="s">
        <v>1350</v>
      </c>
      <c r="E38" s="145">
        <v>0.4</v>
      </c>
      <c r="G38" s="145" t="s">
        <v>1335</v>
      </c>
      <c r="H38" s="145" t="s">
        <v>1345</v>
      </c>
    </row>
    <row r="39" spans="2:8" x14ac:dyDescent="0.25">
      <c r="D39" s="145" t="s">
        <v>1351</v>
      </c>
      <c r="E39" s="145">
        <v>0.5</v>
      </c>
      <c r="G39" s="145" t="s">
        <v>1335</v>
      </c>
      <c r="H39" s="145" t="s">
        <v>1346</v>
      </c>
    </row>
    <row r="40" spans="2:8" x14ac:dyDescent="0.25">
      <c r="D40" s="145" t="s">
        <v>1352</v>
      </c>
      <c r="E40" s="145">
        <v>0.5</v>
      </c>
      <c r="G40" s="145" t="s">
        <v>1335</v>
      </c>
      <c r="H40" s="145" t="s">
        <v>1347</v>
      </c>
    </row>
    <row r="41" spans="2:8" x14ac:dyDescent="0.25">
      <c r="D41" s="145" t="s">
        <v>1339</v>
      </c>
      <c r="E41" s="145">
        <v>6</v>
      </c>
      <c r="G41" s="145" t="s">
        <v>1336</v>
      </c>
      <c r="H41" s="145" t="s">
        <v>1348</v>
      </c>
    </row>
  </sheetData>
  <phoneticPr fontId="41" type="noConversion"/>
  <conditionalFormatting sqref="E1:H1">
    <cfRule type="cellIs" dxfId="44" priority="1" operator="equal">
      <formula>"未完成"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H199"/>
  <sheetViews>
    <sheetView zoomScale="150" zoomScaleNormal="150" zoomScalePageLayoutView="15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N7" sqref="N7:N12"/>
    </sheetView>
  </sheetViews>
  <sheetFormatPr baseColWidth="10" defaultColWidth="12.5" defaultRowHeight="17" x14ac:dyDescent="0.25"/>
  <cols>
    <col min="1" max="1" width="7.5" style="95" customWidth="1"/>
    <col min="2" max="2" width="8.33203125" style="99" bestFit="1" customWidth="1"/>
    <col min="3" max="3" width="8.33203125" style="99" customWidth="1"/>
    <col min="4" max="4" width="40.6640625" style="11" customWidth="1"/>
    <col min="5" max="6" width="6.6640625" style="99" hidden="1" customWidth="1"/>
    <col min="7" max="7" width="10.33203125" style="99" hidden="1" customWidth="1"/>
    <col min="8" max="8" width="8.5" style="99" hidden="1" customWidth="1"/>
    <col min="9" max="9" width="8.6640625" style="99" hidden="1" customWidth="1"/>
    <col min="10" max="10" width="9.33203125" style="99" hidden="1" customWidth="1"/>
    <col min="11" max="12" width="6.6640625" style="99" hidden="1" customWidth="1"/>
    <col min="13" max="13" width="8.6640625" style="99" hidden="1" customWidth="1"/>
    <col min="14" max="14" width="11" style="99" customWidth="1"/>
    <col min="15" max="15" width="11" style="99" hidden="1" customWidth="1"/>
    <col min="16" max="16" width="9.83203125" style="99" hidden="1" customWidth="1"/>
    <col min="17" max="17" width="9.83203125" style="99" customWidth="1"/>
    <col min="18" max="19" width="12" style="99" customWidth="1"/>
    <col min="20" max="20" width="12" style="99" hidden="1" customWidth="1"/>
    <col min="21" max="21" width="25.83203125" style="11" hidden="1" customWidth="1"/>
    <col min="22" max="27" width="6.6640625" style="99" hidden="1" customWidth="1"/>
    <col min="28" max="28" width="13.1640625" style="11" hidden="1" customWidth="1"/>
    <col min="29" max="31" width="6.6640625" style="11" hidden="1" customWidth="1"/>
    <col min="32" max="32" width="8.33203125" style="11" hidden="1" customWidth="1"/>
    <col min="33" max="34" width="0" style="11" hidden="1" customWidth="1"/>
    <col min="35" max="16384" width="12.5" style="11"/>
  </cols>
  <sheetData>
    <row r="3" spans="1:34" ht="16" x14ac:dyDescent="0.15">
      <c r="A3" s="10" t="s">
        <v>179</v>
      </c>
      <c r="B3" s="10" t="s">
        <v>180</v>
      </c>
      <c r="C3" s="10" t="s">
        <v>181</v>
      </c>
      <c r="D3" s="9" t="s">
        <v>182</v>
      </c>
      <c r="E3" s="10" t="s">
        <v>183</v>
      </c>
      <c r="F3" s="10" t="s">
        <v>184</v>
      </c>
      <c r="G3" s="10" t="s">
        <v>185</v>
      </c>
      <c r="H3" s="10" t="s">
        <v>186</v>
      </c>
      <c r="I3" s="10" t="s">
        <v>187</v>
      </c>
      <c r="J3" s="10" t="s">
        <v>188</v>
      </c>
      <c r="K3" s="10" t="s">
        <v>189</v>
      </c>
      <c r="L3" s="10" t="s">
        <v>190</v>
      </c>
      <c r="M3" s="10" t="s">
        <v>191</v>
      </c>
      <c r="N3" s="10" t="s">
        <v>192</v>
      </c>
      <c r="O3" s="10" t="s">
        <v>193</v>
      </c>
      <c r="P3" s="10" t="s">
        <v>194</v>
      </c>
      <c r="Q3" s="10"/>
      <c r="R3" s="10" t="s">
        <v>195</v>
      </c>
      <c r="S3" s="10"/>
      <c r="T3" s="10" t="s">
        <v>196</v>
      </c>
      <c r="U3" s="10" t="s">
        <v>197</v>
      </c>
      <c r="V3" s="10" t="s">
        <v>198</v>
      </c>
      <c r="W3" s="10" t="s">
        <v>199</v>
      </c>
      <c r="X3" s="10" t="s">
        <v>200</v>
      </c>
      <c r="Y3" s="10" t="s">
        <v>201</v>
      </c>
      <c r="Z3" s="10" t="s">
        <v>202</v>
      </c>
      <c r="AA3" s="10" t="s">
        <v>203</v>
      </c>
      <c r="AB3" s="10" t="s">
        <v>204</v>
      </c>
      <c r="AC3" s="10" t="s">
        <v>205</v>
      </c>
      <c r="AD3" s="10" t="s">
        <v>206</v>
      </c>
      <c r="AE3" s="10" t="s">
        <v>207</v>
      </c>
      <c r="AF3" s="10" t="s">
        <v>208</v>
      </c>
      <c r="AG3" s="9" t="s">
        <v>209</v>
      </c>
      <c r="AH3" s="9" t="s">
        <v>210</v>
      </c>
    </row>
    <row r="4" spans="1:34" customFormat="1" x14ac:dyDescent="0.25">
      <c r="A4" s="12">
        <v>1</v>
      </c>
      <c r="B4" s="13" t="s">
        <v>211</v>
      </c>
      <c r="C4" s="13" t="s">
        <v>212</v>
      </c>
      <c r="D4" s="14" t="s">
        <v>213</v>
      </c>
      <c r="E4" s="13">
        <v>1</v>
      </c>
      <c r="F4" s="13"/>
      <c r="G4" s="13">
        <v>2</v>
      </c>
      <c r="H4" s="15" t="s">
        <v>214</v>
      </c>
      <c r="I4" s="13">
        <f>G4*0.2</f>
        <v>0.4</v>
      </c>
      <c r="J4" s="13">
        <v>0.5</v>
      </c>
      <c r="K4" s="13"/>
      <c r="L4" s="13"/>
      <c r="M4" s="13">
        <v>2</v>
      </c>
      <c r="N4" s="13">
        <v>2</v>
      </c>
      <c r="O4" s="13" t="s">
        <v>215</v>
      </c>
      <c r="P4" s="13">
        <v>2</v>
      </c>
      <c r="Q4" s="13"/>
      <c r="R4" s="13">
        <v>2</v>
      </c>
      <c r="S4" s="13"/>
      <c r="T4" s="13" t="s">
        <v>216</v>
      </c>
      <c r="U4" s="13"/>
      <c r="V4" s="13"/>
      <c r="W4" s="13"/>
      <c r="X4" s="13"/>
      <c r="Y4" s="13">
        <v>1.5</v>
      </c>
      <c r="Z4" s="13">
        <v>1</v>
      </c>
      <c r="AA4" s="13" t="s">
        <v>217</v>
      </c>
      <c r="AB4" s="16" t="s">
        <v>218</v>
      </c>
      <c r="AC4" s="13"/>
      <c r="AD4" s="13"/>
      <c r="AE4" s="13"/>
      <c r="AF4" s="13"/>
      <c r="AG4" s="9"/>
      <c r="AH4" s="17"/>
    </row>
    <row r="5" spans="1:34" customFormat="1" x14ac:dyDescent="0.25">
      <c r="A5" s="12">
        <v>2</v>
      </c>
      <c r="B5" s="13" t="s">
        <v>219</v>
      </c>
      <c r="C5" s="13" t="s">
        <v>220</v>
      </c>
      <c r="D5" s="14" t="s">
        <v>221</v>
      </c>
      <c r="E5" s="13">
        <v>1</v>
      </c>
      <c r="F5" s="13"/>
      <c r="G5" s="13">
        <v>2</v>
      </c>
      <c r="H5" s="15" t="s">
        <v>214</v>
      </c>
      <c r="I5" s="13">
        <f>G5*0.2</f>
        <v>0.4</v>
      </c>
      <c r="J5" s="13">
        <v>0.5</v>
      </c>
      <c r="K5" s="13"/>
      <c r="L5" s="13"/>
      <c r="M5" s="13">
        <v>3</v>
      </c>
      <c r="N5" s="13">
        <v>3</v>
      </c>
      <c r="O5" s="13" t="s">
        <v>222</v>
      </c>
      <c r="P5" s="13">
        <v>2</v>
      </c>
      <c r="Q5" s="13"/>
      <c r="R5" s="13">
        <v>2</v>
      </c>
      <c r="S5" s="13"/>
      <c r="T5" s="13" t="s">
        <v>223</v>
      </c>
      <c r="U5" s="13"/>
      <c r="V5" s="13"/>
      <c r="W5" s="13"/>
      <c r="X5" s="13"/>
      <c r="Y5" s="13">
        <v>0.5</v>
      </c>
      <c r="Z5" s="13">
        <v>0.5</v>
      </c>
      <c r="AA5" s="13" t="s">
        <v>224</v>
      </c>
      <c r="AB5" s="13"/>
      <c r="AC5" s="13"/>
      <c r="AD5" s="13"/>
      <c r="AE5" s="13"/>
      <c r="AF5" s="13"/>
      <c r="AG5" s="9"/>
      <c r="AH5" s="17"/>
    </row>
    <row r="6" spans="1:34" customFormat="1" ht="16" x14ac:dyDescent="0.15">
      <c r="A6" s="12">
        <v>3</v>
      </c>
      <c r="B6" s="19" t="s">
        <v>225</v>
      </c>
      <c r="C6" s="19" t="s">
        <v>226</v>
      </c>
      <c r="D6" s="17" t="s">
        <v>227</v>
      </c>
      <c r="E6" s="13">
        <v>1</v>
      </c>
      <c r="F6" s="13"/>
      <c r="G6" s="13">
        <v>3</v>
      </c>
      <c r="H6" s="19" t="s">
        <v>214</v>
      </c>
      <c r="I6" s="13">
        <f>G6*0.2</f>
        <v>0.60000000000000009</v>
      </c>
      <c r="J6" s="13">
        <v>0.5</v>
      </c>
      <c r="K6" s="13"/>
      <c r="L6" s="13"/>
      <c r="M6" s="13">
        <v>0.5</v>
      </c>
      <c r="N6" s="13">
        <v>0.5</v>
      </c>
      <c r="O6" s="13" t="s">
        <v>228</v>
      </c>
      <c r="P6" s="13"/>
      <c r="Q6" s="13"/>
      <c r="R6" s="13"/>
      <c r="S6" s="13"/>
      <c r="T6" s="13"/>
      <c r="U6" s="13"/>
      <c r="V6" s="13"/>
      <c r="W6" s="13"/>
      <c r="X6" s="13"/>
      <c r="Y6" s="13">
        <v>0.5</v>
      </c>
      <c r="Z6" s="13">
        <v>3</v>
      </c>
      <c r="AA6" s="13" t="s">
        <v>229</v>
      </c>
      <c r="AB6" s="16" t="s">
        <v>230</v>
      </c>
      <c r="AC6" s="13"/>
      <c r="AD6" s="13"/>
      <c r="AE6" s="13"/>
      <c r="AF6" s="13"/>
      <c r="AG6" s="9"/>
      <c r="AH6" s="17"/>
    </row>
    <row r="7" spans="1:34" customFormat="1" ht="16" x14ac:dyDescent="0.15">
      <c r="A7" s="12">
        <v>4</v>
      </c>
      <c r="B7" s="19" t="s">
        <v>225</v>
      </c>
      <c r="C7" s="19" t="s">
        <v>226</v>
      </c>
      <c r="D7" s="17" t="s">
        <v>231</v>
      </c>
      <c r="E7" s="13">
        <v>1</v>
      </c>
      <c r="F7" s="13"/>
      <c r="G7" s="13" t="s">
        <v>232</v>
      </c>
      <c r="H7" s="19" t="s">
        <v>214</v>
      </c>
      <c r="I7" s="13" t="s">
        <v>233</v>
      </c>
      <c r="J7" s="13" t="s">
        <v>233</v>
      </c>
      <c r="K7" s="13"/>
      <c r="L7" s="13"/>
      <c r="M7" s="13">
        <v>12</v>
      </c>
      <c r="N7" s="20">
        <v>6</v>
      </c>
      <c r="O7" s="13" t="s">
        <v>234</v>
      </c>
      <c r="P7" s="13"/>
      <c r="Q7" s="13"/>
      <c r="R7" s="13"/>
      <c r="S7" s="13"/>
      <c r="T7" s="13"/>
      <c r="U7" s="13"/>
      <c r="V7" s="13"/>
      <c r="W7" s="13"/>
      <c r="X7" s="13"/>
      <c r="Y7" s="13" t="s">
        <v>232</v>
      </c>
      <c r="Z7" s="13">
        <v>2</v>
      </c>
      <c r="AA7" s="13" t="s">
        <v>235</v>
      </c>
      <c r="AB7" s="13"/>
      <c r="AC7" s="13"/>
      <c r="AD7" s="13"/>
      <c r="AE7" s="13"/>
      <c r="AF7" s="13"/>
      <c r="AG7" s="9"/>
      <c r="AH7" s="17"/>
    </row>
    <row r="8" spans="1:34" customFormat="1" ht="16" x14ac:dyDescent="0.15">
      <c r="A8" s="12">
        <v>5</v>
      </c>
      <c r="B8" s="19" t="s">
        <v>225</v>
      </c>
      <c r="C8" s="19" t="s">
        <v>226</v>
      </c>
      <c r="D8" s="17" t="s">
        <v>236</v>
      </c>
      <c r="E8" s="13">
        <v>1</v>
      </c>
      <c r="F8" s="13"/>
      <c r="G8" s="13"/>
      <c r="H8" s="19" t="s">
        <v>214</v>
      </c>
      <c r="I8" s="13"/>
      <c r="J8" s="13"/>
      <c r="K8" s="13"/>
      <c r="L8" s="13"/>
      <c r="M8" s="13"/>
      <c r="N8" s="20">
        <f>2+8*0.5</f>
        <v>6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9"/>
      <c r="AH8" s="17"/>
    </row>
    <row r="9" spans="1:34" customFormat="1" ht="16" x14ac:dyDescent="0.15">
      <c r="A9" s="12">
        <v>6</v>
      </c>
      <c r="B9" s="19" t="s">
        <v>237</v>
      </c>
      <c r="C9" s="19" t="s">
        <v>238</v>
      </c>
      <c r="D9" s="17" t="s">
        <v>239</v>
      </c>
      <c r="E9" s="13">
        <v>1</v>
      </c>
      <c r="F9" s="13"/>
      <c r="G9" s="13" t="s">
        <v>233</v>
      </c>
      <c r="H9" s="19" t="s">
        <v>214</v>
      </c>
      <c r="I9" s="13" t="s">
        <v>233</v>
      </c>
      <c r="J9" s="13" t="s">
        <v>233</v>
      </c>
      <c r="K9" s="13"/>
      <c r="L9" s="13"/>
      <c r="M9" s="13">
        <v>1</v>
      </c>
      <c r="N9" s="20">
        <v>6</v>
      </c>
      <c r="O9" s="13" t="s">
        <v>240</v>
      </c>
      <c r="P9" s="13"/>
      <c r="Q9" s="13"/>
      <c r="R9" s="13"/>
      <c r="S9" s="13"/>
      <c r="T9" s="13"/>
      <c r="U9" s="16" t="s">
        <v>241</v>
      </c>
      <c r="V9" s="13"/>
      <c r="W9" s="13"/>
      <c r="X9" s="13"/>
      <c r="Y9" s="13" t="s">
        <v>233</v>
      </c>
      <c r="Z9" s="13">
        <v>0.25</v>
      </c>
      <c r="AA9" s="13" t="s">
        <v>242</v>
      </c>
      <c r="AB9" s="13"/>
      <c r="AC9" s="13"/>
      <c r="AD9" s="13"/>
      <c r="AE9" s="13"/>
      <c r="AF9" s="13"/>
      <c r="AG9" s="9"/>
      <c r="AH9" s="17"/>
    </row>
    <row r="10" spans="1:34" customFormat="1" x14ac:dyDescent="0.25">
      <c r="A10" s="12">
        <v>7</v>
      </c>
      <c r="B10" s="19" t="s">
        <v>237</v>
      </c>
      <c r="C10" s="19" t="s">
        <v>238</v>
      </c>
      <c r="D10" s="17" t="s">
        <v>243</v>
      </c>
      <c r="E10" s="13">
        <v>1</v>
      </c>
      <c r="F10" s="13"/>
      <c r="G10" s="13" t="s">
        <v>233</v>
      </c>
      <c r="H10" s="15" t="s">
        <v>244</v>
      </c>
      <c r="I10" s="13" t="s">
        <v>233</v>
      </c>
      <c r="J10" s="13" t="s">
        <v>233</v>
      </c>
      <c r="K10" s="13"/>
      <c r="L10" s="13"/>
      <c r="M10" s="13">
        <v>2</v>
      </c>
      <c r="N10" s="13">
        <v>2</v>
      </c>
      <c r="O10" s="13" t="s">
        <v>240</v>
      </c>
      <c r="P10" s="13"/>
      <c r="Q10" s="13"/>
      <c r="R10" s="13"/>
      <c r="S10" s="13"/>
      <c r="T10" s="13"/>
      <c r="U10" s="13"/>
      <c r="V10" s="13"/>
      <c r="W10" s="13"/>
      <c r="X10" s="13"/>
      <c r="Y10" s="13" t="s">
        <v>233</v>
      </c>
      <c r="Z10" s="13">
        <v>0.5</v>
      </c>
      <c r="AA10" s="13" t="s">
        <v>242</v>
      </c>
      <c r="AB10" s="13"/>
      <c r="AC10" s="13"/>
      <c r="AD10" s="13"/>
      <c r="AE10" s="13"/>
      <c r="AF10" s="13"/>
      <c r="AG10" s="9"/>
      <c r="AH10" s="17"/>
    </row>
    <row r="11" spans="1:34" customFormat="1" x14ac:dyDescent="0.25">
      <c r="A11" s="12">
        <v>8</v>
      </c>
      <c r="B11" s="19" t="s">
        <v>237</v>
      </c>
      <c r="C11" s="19" t="s">
        <v>238</v>
      </c>
      <c r="D11" s="17" t="s">
        <v>245</v>
      </c>
      <c r="E11" s="13">
        <v>1</v>
      </c>
      <c r="F11" s="13"/>
      <c r="G11" s="13" t="s">
        <v>233</v>
      </c>
      <c r="H11" s="15" t="s">
        <v>244</v>
      </c>
      <c r="I11" s="13" t="s">
        <v>233</v>
      </c>
      <c r="J11" s="13" t="s">
        <v>233</v>
      </c>
      <c r="K11" s="13"/>
      <c r="L11" s="13"/>
      <c r="M11" s="13">
        <v>12</v>
      </c>
      <c r="N11" s="20">
        <v>6</v>
      </c>
      <c r="O11" s="13" t="s">
        <v>240</v>
      </c>
      <c r="P11" s="13"/>
      <c r="Q11" s="13"/>
      <c r="R11" s="13"/>
      <c r="S11" s="13"/>
      <c r="T11" s="13"/>
      <c r="U11" s="13"/>
      <c r="V11" s="13"/>
      <c r="W11" s="13"/>
      <c r="X11" s="13"/>
      <c r="Y11" s="13" t="s">
        <v>233</v>
      </c>
      <c r="Z11" s="13">
        <v>0.5</v>
      </c>
      <c r="AA11" s="13" t="s">
        <v>242</v>
      </c>
      <c r="AB11" s="13"/>
      <c r="AC11" s="13"/>
      <c r="AD11" s="13"/>
      <c r="AE11" s="13"/>
      <c r="AF11" s="13"/>
      <c r="AG11" s="9"/>
      <c r="AH11" s="17"/>
    </row>
    <row r="12" spans="1:34" customFormat="1" ht="16" x14ac:dyDescent="0.15">
      <c r="A12" s="12">
        <v>9</v>
      </c>
      <c r="B12" s="19" t="s">
        <v>237</v>
      </c>
      <c r="C12" s="19" t="s">
        <v>238</v>
      </c>
      <c r="D12" s="17" t="s">
        <v>246</v>
      </c>
      <c r="E12" s="13">
        <v>1</v>
      </c>
      <c r="F12" s="13"/>
      <c r="G12" s="13" t="s">
        <v>233</v>
      </c>
      <c r="H12" s="19" t="s">
        <v>247</v>
      </c>
      <c r="I12" s="13" t="s">
        <v>233</v>
      </c>
      <c r="J12" s="13" t="s">
        <v>233</v>
      </c>
      <c r="K12" s="13"/>
      <c r="L12" s="13"/>
      <c r="M12" s="13">
        <v>0</v>
      </c>
      <c r="N12" s="13">
        <v>0</v>
      </c>
      <c r="O12" s="13" t="s">
        <v>215</v>
      </c>
      <c r="P12" s="13"/>
      <c r="Q12" s="13"/>
      <c r="R12" s="13"/>
      <c r="S12" s="13"/>
      <c r="T12" s="13"/>
      <c r="U12" s="20" t="s">
        <v>248</v>
      </c>
      <c r="V12" s="13"/>
      <c r="W12" s="13"/>
      <c r="X12" s="13"/>
      <c r="Y12" s="13">
        <v>0.5</v>
      </c>
      <c r="Z12" s="13">
        <v>0.5</v>
      </c>
      <c r="AA12" s="13" t="s">
        <v>249</v>
      </c>
      <c r="AB12" s="16" t="s">
        <v>250</v>
      </c>
      <c r="AC12" s="13"/>
      <c r="AD12" s="13"/>
      <c r="AE12" s="13"/>
      <c r="AF12" s="13"/>
      <c r="AG12" s="9"/>
      <c r="AH12" s="17"/>
    </row>
    <row r="13" spans="1:34" customFormat="1" x14ac:dyDescent="0.25">
      <c r="A13" s="12">
        <v>10</v>
      </c>
      <c r="B13" s="21" t="s">
        <v>251</v>
      </c>
      <c r="C13" s="21" t="s">
        <v>238</v>
      </c>
      <c r="D13" s="22" t="s">
        <v>252</v>
      </c>
      <c r="E13" s="13">
        <v>1</v>
      </c>
      <c r="F13" s="13"/>
      <c r="G13" s="13" t="s">
        <v>233</v>
      </c>
      <c r="H13" s="15" t="s">
        <v>247</v>
      </c>
      <c r="I13" s="13" t="s">
        <v>233</v>
      </c>
      <c r="J13" s="13" t="s">
        <v>233</v>
      </c>
      <c r="K13" s="13"/>
      <c r="L13" s="13"/>
      <c r="M13" s="13">
        <v>12</v>
      </c>
      <c r="N13" s="13">
        <v>12</v>
      </c>
      <c r="O13" s="13" t="s">
        <v>215</v>
      </c>
      <c r="P13" s="13"/>
      <c r="Q13" s="13"/>
      <c r="R13" s="13"/>
      <c r="S13" s="13"/>
      <c r="T13" s="13"/>
      <c r="U13" s="13" t="s">
        <v>253</v>
      </c>
      <c r="V13" s="13"/>
      <c r="W13" s="13"/>
      <c r="X13" s="13"/>
      <c r="Y13" s="13">
        <v>1</v>
      </c>
      <c r="Z13" s="13">
        <v>1.5</v>
      </c>
      <c r="AA13" s="13" t="s">
        <v>242</v>
      </c>
      <c r="AB13" s="13"/>
      <c r="AC13" s="13"/>
      <c r="AD13" s="13"/>
      <c r="AE13" s="13"/>
      <c r="AF13" s="13"/>
      <c r="AG13" s="9"/>
      <c r="AH13" s="17"/>
    </row>
    <row r="14" spans="1:34" customFormat="1" x14ac:dyDescent="0.25">
      <c r="A14" s="12">
        <v>11</v>
      </c>
      <c r="B14" s="13" t="s">
        <v>237</v>
      </c>
      <c r="C14" s="21" t="s">
        <v>238</v>
      </c>
      <c r="D14" s="14" t="s">
        <v>254</v>
      </c>
      <c r="E14" s="13">
        <v>1</v>
      </c>
      <c r="F14" s="13"/>
      <c r="G14" s="13" t="s">
        <v>233</v>
      </c>
      <c r="H14" s="15" t="s">
        <v>244</v>
      </c>
      <c r="I14" s="13" t="s">
        <v>233</v>
      </c>
      <c r="J14" s="13" t="s">
        <v>233</v>
      </c>
      <c r="K14" s="13"/>
      <c r="L14" s="13"/>
      <c r="M14" s="13">
        <v>12</v>
      </c>
      <c r="N14" s="20">
        <v>3</v>
      </c>
      <c r="O14" s="13" t="s">
        <v>215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 t="s">
        <v>242</v>
      </c>
      <c r="AB14" s="16" t="s">
        <v>255</v>
      </c>
      <c r="AC14" s="13"/>
      <c r="AD14" s="13"/>
      <c r="AE14" s="13"/>
      <c r="AF14" s="13"/>
      <c r="AG14" s="9"/>
      <c r="AH14" s="17"/>
    </row>
    <row r="15" spans="1:34" customFormat="1" ht="16" x14ac:dyDescent="0.15">
      <c r="A15" s="12">
        <v>12</v>
      </c>
      <c r="B15" s="13" t="s">
        <v>237</v>
      </c>
      <c r="C15" s="13" t="s">
        <v>256</v>
      </c>
      <c r="D15" s="14" t="s">
        <v>257</v>
      </c>
      <c r="E15" s="13">
        <v>1</v>
      </c>
      <c r="F15" s="13"/>
      <c r="G15" s="13" t="s">
        <v>258</v>
      </c>
      <c r="H15" s="19" t="s">
        <v>214</v>
      </c>
      <c r="I15" s="13" t="s">
        <v>233</v>
      </c>
      <c r="J15" s="13">
        <v>0.25</v>
      </c>
      <c r="K15" s="13"/>
      <c r="L15" s="13"/>
      <c r="M15" s="13">
        <v>4</v>
      </c>
      <c r="N15" s="13">
        <v>4</v>
      </c>
      <c r="O15" s="13" t="s">
        <v>215</v>
      </c>
      <c r="P15" s="13"/>
      <c r="Q15" s="13"/>
      <c r="R15" s="13"/>
      <c r="S15" s="13"/>
      <c r="T15" s="13"/>
      <c r="U15" s="13"/>
      <c r="V15" s="13"/>
      <c r="W15" s="13"/>
      <c r="X15" s="13"/>
      <c r="Y15" s="13" t="s">
        <v>233</v>
      </c>
      <c r="Z15" s="13">
        <v>2</v>
      </c>
      <c r="AA15" s="13" t="s">
        <v>242</v>
      </c>
      <c r="AB15" s="16" t="s">
        <v>259</v>
      </c>
      <c r="AC15" s="13"/>
      <c r="AD15" s="13"/>
      <c r="AE15" s="13"/>
      <c r="AF15" s="13"/>
      <c r="AG15" s="9"/>
      <c r="AH15" s="17"/>
    </row>
    <row r="16" spans="1:34" customFormat="1" x14ac:dyDescent="0.25">
      <c r="A16" s="12">
        <v>13</v>
      </c>
      <c r="B16" s="19" t="s">
        <v>237</v>
      </c>
      <c r="C16" s="19" t="s">
        <v>256</v>
      </c>
      <c r="D16" s="14" t="s">
        <v>260</v>
      </c>
      <c r="E16" s="13">
        <v>1</v>
      </c>
      <c r="F16" s="13"/>
      <c r="G16" s="13">
        <v>2</v>
      </c>
      <c r="H16" s="15" t="s">
        <v>214</v>
      </c>
      <c r="I16" s="13">
        <f>G16*0.2</f>
        <v>0.4</v>
      </c>
      <c r="J16" s="13">
        <v>0.25</v>
      </c>
      <c r="K16" s="13"/>
      <c r="L16" s="13"/>
      <c r="M16" s="13">
        <v>9</v>
      </c>
      <c r="N16" s="20">
        <v>12</v>
      </c>
      <c r="O16" s="13" t="s">
        <v>215</v>
      </c>
      <c r="P16" s="13"/>
      <c r="Q16" s="13">
        <v>15</v>
      </c>
      <c r="R16" s="13"/>
      <c r="S16" s="13"/>
      <c r="T16" s="13"/>
      <c r="U16" s="13"/>
      <c r="V16" s="13"/>
      <c r="W16" s="13"/>
      <c r="X16" s="13"/>
      <c r="Y16" s="13">
        <v>0.5</v>
      </c>
      <c r="Z16" s="13">
        <v>2</v>
      </c>
      <c r="AA16" s="13" t="s">
        <v>242</v>
      </c>
      <c r="AB16" s="16" t="s">
        <v>261</v>
      </c>
      <c r="AC16" s="13"/>
      <c r="AD16" s="13"/>
      <c r="AE16" s="13"/>
      <c r="AF16" s="13"/>
      <c r="AG16" s="9"/>
      <c r="AH16" s="17"/>
    </row>
    <row r="17" spans="1:34" customFormat="1" x14ac:dyDescent="0.25">
      <c r="A17" s="12">
        <v>14</v>
      </c>
      <c r="B17" s="21" t="s">
        <v>262</v>
      </c>
      <c r="C17" s="21" t="s">
        <v>263</v>
      </c>
      <c r="D17" s="14" t="s">
        <v>264</v>
      </c>
      <c r="E17" s="13">
        <v>1</v>
      </c>
      <c r="F17" s="13"/>
      <c r="G17" s="13" t="s">
        <v>233</v>
      </c>
      <c r="H17" s="15" t="s">
        <v>244</v>
      </c>
      <c r="I17" s="13" t="s">
        <v>233</v>
      </c>
      <c r="J17" s="13" t="s">
        <v>233</v>
      </c>
      <c r="K17" s="13"/>
      <c r="L17" s="13"/>
      <c r="M17" s="13">
        <v>36</v>
      </c>
      <c r="N17" s="20">
        <v>24</v>
      </c>
      <c r="O17" s="13" t="s">
        <v>215</v>
      </c>
      <c r="P17" s="13">
        <v>3</v>
      </c>
      <c r="Q17" s="13"/>
      <c r="R17" s="13">
        <v>3</v>
      </c>
      <c r="S17" s="13"/>
      <c r="T17" s="13" t="s">
        <v>265</v>
      </c>
      <c r="U17" s="13" t="s">
        <v>266</v>
      </c>
      <c r="V17" s="13"/>
      <c r="W17" s="13"/>
      <c r="X17" s="13"/>
      <c r="Y17" s="13">
        <v>3</v>
      </c>
      <c r="Z17" s="13">
        <v>4</v>
      </c>
      <c r="AA17" s="13" t="s">
        <v>267</v>
      </c>
      <c r="AB17" s="13"/>
      <c r="AC17" s="13"/>
      <c r="AD17" s="13"/>
      <c r="AE17" s="13"/>
      <c r="AF17" s="13"/>
      <c r="AG17" s="9"/>
      <c r="AH17" s="17"/>
    </row>
    <row r="18" spans="1:34" customFormat="1" x14ac:dyDescent="0.25">
      <c r="A18" s="12">
        <v>15</v>
      </c>
      <c r="B18" s="19" t="s">
        <v>237</v>
      </c>
      <c r="C18" s="21" t="s">
        <v>268</v>
      </c>
      <c r="D18" s="23" t="s">
        <v>269</v>
      </c>
      <c r="E18" s="13">
        <v>1</v>
      </c>
      <c r="F18" s="13"/>
      <c r="G18" s="13"/>
      <c r="H18" s="15"/>
      <c r="I18" s="13"/>
      <c r="J18" s="13"/>
      <c r="K18" s="13"/>
      <c r="L18" s="13"/>
      <c r="M18" s="13"/>
      <c r="N18" s="20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7"/>
    </row>
    <row r="19" spans="1:34" customFormat="1" x14ac:dyDescent="0.25">
      <c r="A19" s="12">
        <v>16</v>
      </c>
      <c r="B19" s="19" t="s">
        <v>251</v>
      </c>
      <c r="C19" s="19" t="s">
        <v>263</v>
      </c>
      <c r="D19" s="17" t="s">
        <v>270</v>
      </c>
      <c r="E19" s="13">
        <v>1</v>
      </c>
      <c r="F19" s="13"/>
      <c r="G19" s="13" t="s">
        <v>233</v>
      </c>
      <c r="H19" s="15" t="s">
        <v>244</v>
      </c>
      <c r="I19" s="13" t="s">
        <v>233</v>
      </c>
      <c r="J19" s="13" t="s">
        <v>233</v>
      </c>
      <c r="K19" s="13"/>
      <c r="L19" s="13"/>
      <c r="M19" s="13">
        <v>3</v>
      </c>
      <c r="N19" s="13">
        <v>3</v>
      </c>
      <c r="O19" s="13" t="s">
        <v>215</v>
      </c>
      <c r="P19" s="13">
        <v>5</v>
      </c>
      <c r="Q19" s="13"/>
      <c r="R19" s="20">
        <v>8</v>
      </c>
      <c r="S19" s="20"/>
      <c r="T19" s="13" t="s">
        <v>265</v>
      </c>
      <c r="U19" s="13"/>
      <c r="V19" s="13"/>
      <c r="W19" s="13"/>
      <c r="X19" s="13"/>
      <c r="Y19" s="13">
        <v>1</v>
      </c>
      <c r="Z19" s="13">
        <v>1.5</v>
      </c>
      <c r="AA19" s="13" t="s">
        <v>242</v>
      </c>
      <c r="AB19" s="13"/>
      <c r="AC19" s="13"/>
      <c r="AD19" s="13"/>
      <c r="AE19" s="13"/>
      <c r="AF19" s="13"/>
      <c r="AG19" s="9"/>
      <c r="AH19" s="17"/>
    </row>
    <row r="20" spans="1:34" customFormat="1" x14ac:dyDescent="0.25">
      <c r="A20" s="12">
        <v>17</v>
      </c>
      <c r="B20" s="13" t="s">
        <v>237</v>
      </c>
      <c r="C20" s="21" t="s">
        <v>263</v>
      </c>
      <c r="D20" s="24" t="s">
        <v>271</v>
      </c>
      <c r="E20" s="13">
        <v>1</v>
      </c>
      <c r="F20" s="13"/>
      <c r="G20" s="13">
        <v>1</v>
      </c>
      <c r="H20" s="15"/>
      <c r="I20" s="13"/>
      <c r="J20" s="13"/>
      <c r="K20" s="13"/>
      <c r="L20" s="13"/>
      <c r="M20" s="13"/>
      <c r="N20" s="20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3"/>
      <c r="AG20" s="9"/>
      <c r="AH20" s="17"/>
    </row>
    <row r="21" spans="1:34" customFormat="1" x14ac:dyDescent="0.25">
      <c r="A21" s="12">
        <v>18</v>
      </c>
      <c r="B21" s="19" t="s">
        <v>262</v>
      </c>
      <c r="C21" s="19" t="s">
        <v>268</v>
      </c>
      <c r="D21" s="22" t="s">
        <v>272</v>
      </c>
      <c r="E21" s="13">
        <v>2</v>
      </c>
      <c r="F21" s="13"/>
      <c r="G21" s="13" t="s">
        <v>273</v>
      </c>
      <c r="H21" s="15" t="s">
        <v>274</v>
      </c>
      <c r="I21" s="13">
        <v>0.25</v>
      </c>
      <c r="J21" s="13">
        <v>0.25</v>
      </c>
      <c r="K21" s="13"/>
      <c r="L21" s="13"/>
      <c r="M21" s="13">
        <v>1</v>
      </c>
      <c r="N21" s="20">
        <v>3</v>
      </c>
      <c r="O21" s="13" t="s">
        <v>215</v>
      </c>
      <c r="P21" s="13">
        <v>1</v>
      </c>
      <c r="Q21" s="13"/>
      <c r="R21" s="13">
        <v>1</v>
      </c>
      <c r="S21" s="13"/>
      <c r="T21" s="13" t="s">
        <v>265</v>
      </c>
      <c r="U21" s="13"/>
      <c r="V21" s="13"/>
      <c r="W21" s="13"/>
      <c r="X21" s="13"/>
      <c r="Y21" s="13">
        <v>0.5</v>
      </c>
      <c r="Z21" s="13">
        <v>2</v>
      </c>
      <c r="AA21" s="13" t="s">
        <v>267</v>
      </c>
      <c r="AB21" s="13"/>
      <c r="AC21" s="13"/>
      <c r="AD21" s="13"/>
      <c r="AE21" s="13"/>
      <c r="AF21" s="13"/>
      <c r="AG21" s="9"/>
      <c r="AH21" s="17"/>
    </row>
    <row r="22" spans="1:34" customFormat="1" x14ac:dyDescent="0.25">
      <c r="A22" s="12">
        <v>19</v>
      </c>
      <c r="B22" s="19" t="s">
        <v>262</v>
      </c>
      <c r="C22" s="19" t="s">
        <v>263</v>
      </c>
      <c r="D22" s="22" t="s">
        <v>275</v>
      </c>
      <c r="E22" s="13">
        <v>2</v>
      </c>
      <c r="F22" s="13"/>
      <c r="G22" s="13">
        <v>3</v>
      </c>
      <c r="H22" s="15" t="s">
        <v>274</v>
      </c>
      <c r="I22" s="13">
        <f>G22*0.2</f>
        <v>0.60000000000000009</v>
      </c>
      <c r="J22" s="13">
        <v>0.5</v>
      </c>
      <c r="K22" s="13">
        <v>0.5</v>
      </c>
      <c r="L22" s="13">
        <f>K22*0.5</f>
        <v>0.25</v>
      </c>
      <c r="M22" s="13">
        <v>3</v>
      </c>
      <c r="N22" s="13">
        <v>3</v>
      </c>
      <c r="O22" s="13" t="s">
        <v>215</v>
      </c>
      <c r="P22" s="13">
        <v>2</v>
      </c>
      <c r="Q22" s="13"/>
      <c r="R22" s="13">
        <v>2</v>
      </c>
      <c r="S22" s="13"/>
      <c r="T22" s="13" t="s">
        <v>265</v>
      </c>
      <c r="U22" s="13"/>
      <c r="V22" s="13"/>
      <c r="W22" s="13"/>
      <c r="X22" s="13"/>
      <c r="Y22" s="13">
        <v>1</v>
      </c>
      <c r="Z22" s="13">
        <v>2</v>
      </c>
      <c r="AA22" s="13" t="s">
        <v>242</v>
      </c>
      <c r="AB22" s="13"/>
      <c r="AC22" s="13"/>
      <c r="AD22" s="13"/>
      <c r="AE22" s="13"/>
      <c r="AF22" s="13"/>
      <c r="AG22" s="9"/>
      <c r="AH22" s="17"/>
    </row>
    <row r="23" spans="1:34" x14ac:dyDescent="0.25">
      <c r="A23" s="12">
        <v>20</v>
      </c>
      <c r="B23" s="19" t="s">
        <v>262</v>
      </c>
      <c r="C23" s="25" t="s">
        <v>263</v>
      </c>
      <c r="D23" s="26" t="s">
        <v>276</v>
      </c>
      <c r="E23" s="27">
        <v>2</v>
      </c>
      <c r="F23" s="13"/>
      <c r="G23" s="13">
        <v>3</v>
      </c>
      <c r="H23" s="15" t="s">
        <v>244</v>
      </c>
      <c r="I23" s="13">
        <f>G23*0.2</f>
        <v>0.60000000000000009</v>
      </c>
      <c r="J23" s="13">
        <v>0.75</v>
      </c>
      <c r="K23" s="13"/>
      <c r="L23" s="13"/>
      <c r="M23" s="13">
        <v>5</v>
      </c>
      <c r="N23" s="20">
        <v>0</v>
      </c>
      <c r="O23" s="13" t="s">
        <v>215</v>
      </c>
      <c r="P23" s="13"/>
      <c r="Q23" s="13"/>
      <c r="R23" s="13"/>
      <c r="S23" s="13"/>
      <c r="T23" s="13"/>
      <c r="U23" s="13"/>
      <c r="V23" s="13"/>
      <c r="W23" s="13"/>
      <c r="X23" s="13"/>
      <c r="Y23" s="13">
        <v>1</v>
      </c>
      <c r="Z23" s="13">
        <v>2</v>
      </c>
      <c r="AA23" s="13" t="s">
        <v>277</v>
      </c>
      <c r="AB23" s="13"/>
      <c r="AC23" s="13"/>
      <c r="AD23" s="13"/>
      <c r="AE23" s="13"/>
      <c r="AF23" s="13"/>
      <c r="AG23" s="9"/>
      <c r="AH23" s="17"/>
    </row>
    <row r="24" spans="1:34" ht="16" x14ac:dyDescent="0.15">
      <c r="A24" s="12">
        <v>21</v>
      </c>
      <c r="B24" s="19" t="s">
        <v>278</v>
      </c>
      <c r="C24" s="21" t="s">
        <v>279</v>
      </c>
      <c r="D24" s="22" t="s">
        <v>280</v>
      </c>
      <c r="E24" s="13">
        <v>1</v>
      </c>
      <c r="F24" s="13"/>
      <c r="G24" s="13" t="s">
        <v>281</v>
      </c>
      <c r="H24" s="28" t="s">
        <v>282</v>
      </c>
      <c r="I24" s="13" t="s">
        <v>233</v>
      </c>
      <c r="J24" s="13" t="s">
        <v>233</v>
      </c>
      <c r="K24" s="13"/>
      <c r="L24" s="13"/>
      <c r="M24" s="13">
        <v>24</v>
      </c>
      <c r="N24" s="20">
        <v>6</v>
      </c>
      <c r="O24" s="13" t="s">
        <v>240</v>
      </c>
      <c r="P24" s="13">
        <v>30</v>
      </c>
      <c r="Q24" s="13"/>
      <c r="R24" s="20">
        <v>12</v>
      </c>
      <c r="S24" s="20"/>
      <c r="T24" s="13" t="s">
        <v>265</v>
      </c>
      <c r="U24" s="13"/>
      <c r="V24" s="13"/>
      <c r="W24" s="13"/>
      <c r="X24" s="13"/>
      <c r="Y24" s="13">
        <v>1.5</v>
      </c>
      <c r="Z24" s="13">
        <v>4</v>
      </c>
      <c r="AA24" s="13" t="s">
        <v>267</v>
      </c>
      <c r="AB24" s="13"/>
      <c r="AC24" s="13"/>
      <c r="AD24" s="13"/>
      <c r="AE24" s="13"/>
      <c r="AF24" s="13"/>
      <c r="AG24" s="9"/>
      <c r="AH24" s="17"/>
    </row>
    <row r="25" spans="1:34" ht="16" x14ac:dyDescent="0.15">
      <c r="A25" s="12">
        <v>22</v>
      </c>
      <c r="B25" s="19" t="s">
        <v>262</v>
      </c>
      <c r="C25" s="21" t="s">
        <v>283</v>
      </c>
      <c r="D25" s="23" t="s">
        <v>284</v>
      </c>
      <c r="E25" s="13">
        <v>2</v>
      </c>
      <c r="F25" s="13"/>
      <c r="G25" s="13"/>
      <c r="H25" s="29" t="s">
        <v>285</v>
      </c>
      <c r="I25" s="29"/>
      <c r="J25" s="13"/>
      <c r="K25" s="13"/>
      <c r="L25" s="13"/>
      <c r="M25" s="13">
        <v>6</v>
      </c>
      <c r="N25" s="20"/>
      <c r="O25" s="13"/>
      <c r="P25" s="13"/>
      <c r="Q25" s="13"/>
      <c r="R25" s="30">
        <v>3</v>
      </c>
      <c r="S25" s="30"/>
      <c r="T25" s="13" t="s">
        <v>286</v>
      </c>
      <c r="U25" s="13" t="s">
        <v>287</v>
      </c>
      <c r="V25" s="13"/>
      <c r="W25" s="13"/>
      <c r="X25" s="13"/>
      <c r="Y25" s="13"/>
      <c r="Z25" s="13"/>
      <c r="AA25" s="13" t="s">
        <v>288</v>
      </c>
      <c r="AB25" s="13"/>
      <c r="AC25" s="13"/>
      <c r="AD25" s="13"/>
      <c r="AE25" s="13"/>
      <c r="AF25" s="13"/>
      <c r="AG25" s="9"/>
      <c r="AH25" s="17"/>
    </row>
    <row r="26" spans="1:34" ht="18" x14ac:dyDescent="0.25">
      <c r="A26" s="12">
        <v>23</v>
      </c>
      <c r="B26" s="19" t="s">
        <v>262</v>
      </c>
      <c r="C26" s="32" t="s">
        <v>263</v>
      </c>
      <c r="D26" s="33" t="s">
        <v>289</v>
      </c>
      <c r="E26" s="34">
        <v>4</v>
      </c>
      <c r="F26" s="13"/>
      <c r="G26" s="35"/>
      <c r="H26" s="36"/>
      <c r="I26" s="13"/>
      <c r="J26" s="13"/>
      <c r="K26" s="13"/>
      <c r="L26" s="13"/>
      <c r="M26" s="13">
        <v>3</v>
      </c>
      <c r="N26" s="20">
        <v>0</v>
      </c>
      <c r="O26" s="13"/>
      <c r="P26" s="13">
        <v>1</v>
      </c>
      <c r="Q26" s="13"/>
      <c r="R26" s="20">
        <v>0</v>
      </c>
      <c r="S26" s="2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9"/>
      <c r="AH26" s="17"/>
    </row>
    <row r="27" spans="1:34" x14ac:dyDescent="0.25">
      <c r="A27" s="12">
        <v>24</v>
      </c>
      <c r="B27" s="19" t="s">
        <v>262</v>
      </c>
      <c r="C27" s="19" t="s">
        <v>290</v>
      </c>
      <c r="D27" s="22" t="s">
        <v>291</v>
      </c>
      <c r="E27" s="13">
        <v>2</v>
      </c>
      <c r="F27" s="13"/>
      <c r="G27" s="13"/>
      <c r="H27" s="15"/>
      <c r="I27" s="13"/>
      <c r="J27" s="13"/>
      <c r="K27" s="13"/>
      <c r="L27" s="13"/>
      <c r="M27" s="13">
        <v>2</v>
      </c>
      <c r="N27" s="13">
        <v>2</v>
      </c>
      <c r="O27" s="13"/>
      <c r="P27" s="13"/>
      <c r="Q27" s="13"/>
      <c r="R27" s="13">
        <v>1</v>
      </c>
      <c r="S27" s="13"/>
      <c r="T27" s="13" t="s">
        <v>265</v>
      </c>
      <c r="U27" s="20"/>
      <c r="V27" s="13"/>
      <c r="W27" s="13"/>
      <c r="X27" s="37"/>
      <c r="Y27" s="13"/>
      <c r="Z27" s="13"/>
      <c r="AA27" s="13"/>
      <c r="AB27" s="13"/>
      <c r="AC27" s="13"/>
      <c r="AD27" s="13"/>
      <c r="AE27" s="13"/>
      <c r="AF27" s="13"/>
      <c r="AG27" s="9"/>
      <c r="AH27" s="17"/>
    </row>
    <row r="28" spans="1:34" customFormat="1" x14ac:dyDescent="0.25">
      <c r="A28" s="12">
        <v>25</v>
      </c>
      <c r="B28" s="19" t="s">
        <v>262</v>
      </c>
      <c r="C28" s="19" t="s">
        <v>290</v>
      </c>
      <c r="D28" s="22" t="s">
        <v>292</v>
      </c>
      <c r="E28" s="13">
        <v>3</v>
      </c>
      <c r="F28" s="13"/>
      <c r="G28" s="13">
        <v>1</v>
      </c>
      <c r="H28" s="15" t="s">
        <v>214</v>
      </c>
      <c r="I28" s="13">
        <f>G28*0.2</f>
        <v>0.2</v>
      </c>
      <c r="J28" s="13">
        <v>0.25</v>
      </c>
      <c r="K28" s="13"/>
      <c r="L28" s="13"/>
      <c r="M28" s="13">
        <v>2</v>
      </c>
      <c r="N28" s="13">
        <v>2</v>
      </c>
      <c r="O28" s="13" t="s">
        <v>215</v>
      </c>
      <c r="P28" s="13">
        <v>1</v>
      </c>
      <c r="Q28" s="13"/>
      <c r="R28" s="13">
        <v>1</v>
      </c>
      <c r="S28" s="13"/>
      <c r="T28" s="13" t="s">
        <v>265</v>
      </c>
      <c r="U28" s="13"/>
      <c r="V28" s="13"/>
      <c r="W28" s="13"/>
      <c r="X28" s="13"/>
      <c r="Y28" s="13">
        <v>0.5</v>
      </c>
      <c r="Z28" s="13">
        <v>1</v>
      </c>
      <c r="AA28" s="13" t="s">
        <v>267</v>
      </c>
      <c r="AB28" s="13"/>
      <c r="AC28" s="13"/>
      <c r="AD28" s="13"/>
      <c r="AE28" s="13"/>
      <c r="AF28" s="13"/>
      <c r="AG28" s="9"/>
      <c r="AH28" s="17"/>
    </row>
    <row r="29" spans="1:34" customFormat="1" x14ac:dyDescent="0.25">
      <c r="A29" s="12">
        <v>26</v>
      </c>
      <c r="B29" s="19" t="s">
        <v>262</v>
      </c>
      <c r="C29" s="19" t="s">
        <v>290</v>
      </c>
      <c r="D29" s="22" t="s">
        <v>293</v>
      </c>
      <c r="E29" s="13">
        <v>2</v>
      </c>
      <c r="F29" s="13"/>
      <c r="G29" s="13">
        <v>3</v>
      </c>
      <c r="H29" s="15" t="s">
        <v>214</v>
      </c>
      <c r="I29" s="13">
        <f>G29*0.2</f>
        <v>0.60000000000000009</v>
      </c>
      <c r="J29" s="13">
        <v>0.5</v>
      </c>
      <c r="K29" s="13">
        <v>2</v>
      </c>
      <c r="L29" s="13">
        <f>K29*0.5</f>
        <v>1</v>
      </c>
      <c r="M29" s="13">
        <v>3</v>
      </c>
      <c r="N29" s="13">
        <v>3</v>
      </c>
      <c r="O29" s="13" t="s">
        <v>215</v>
      </c>
      <c r="P29" s="13">
        <v>1</v>
      </c>
      <c r="Q29" s="13"/>
      <c r="R29" s="13">
        <v>1</v>
      </c>
      <c r="S29" s="13"/>
      <c r="T29" s="13" t="s">
        <v>265</v>
      </c>
      <c r="U29" s="13"/>
      <c r="V29" s="13">
        <v>0.5</v>
      </c>
      <c r="W29" s="13">
        <v>0.5</v>
      </c>
      <c r="X29" s="37">
        <f>V29*0.25</f>
        <v>0.125</v>
      </c>
      <c r="Y29" s="13">
        <v>1</v>
      </c>
      <c r="Z29" s="13">
        <v>1.5</v>
      </c>
      <c r="AA29" s="13" t="s">
        <v>267</v>
      </c>
      <c r="AB29" s="13"/>
      <c r="AC29" s="13"/>
      <c r="AD29" s="13"/>
      <c r="AE29" s="13"/>
      <c r="AF29" s="13"/>
      <c r="AG29" s="9"/>
      <c r="AH29" s="17"/>
    </row>
    <row r="30" spans="1:34" x14ac:dyDescent="0.25">
      <c r="A30" s="12">
        <v>27</v>
      </c>
      <c r="B30" s="19" t="s">
        <v>262</v>
      </c>
      <c r="C30" s="25" t="s">
        <v>290</v>
      </c>
      <c r="D30" s="26" t="s">
        <v>294</v>
      </c>
      <c r="E30" s="27">
        <v>2</v>
      </c>
      <c r="F30" s="13"/>
      <c r="G30" s="13">
        <v>3</v>
      </c>
      <c r="H30" s="15" t="s">
        <v>214</v>
      </c>
      <c r="I30" s="13">
        <f>G30*0.2</f>
        <v>0.60000000000000009</v>
      </c>
      <c r="J30" s="13">
        <v>0.75</v>
      </c>
      <c r="K30" s="13">
        <v>2</v>
      </c>
      <c r="L30" s="13">
        <f>K30*0.5</f>
        <v>1</v>
      </c>
      <c r="M30" s="13">
        <v>4</v>
      </c>
      <c r="N30" s="20">
        <v>0</v>
      </c>
      <c r="O30" s="13" t="s">
        <v>215</v>
      </c>
      <c r="P30" s="13">
        <v>1</v>
      </c>
      <c r="Q30" s="13"/>
      <c r="R30" s="20">
        <v>0</v>
      </c>
      <c r="S30" s="20"/>
      <c r="T30" s="13" t="s">
        <v>265</v>
      </c>
      <c r="U30" s="13"/>
      <c r="V30" s="13">
        <v>0.5</v>
      </c>
      <c r="W30" s="13">
        <v>0.5</v>
      </c>
      <c r="X30" s="37">
        <f>V30*0.25</f>
        <v>0.125</v>
      </c>
      <c r="Y30" s="13">
        <v>1</v>
      </c>
      <c r="Z30" s="13">
        <v>1.5</v>
      </c>
      <c r="AA30" s="13" t="s">
        <v>267</v>
      </c>
      <c r="AB30" s="13"/>
      <c r="AC30" s="13"/>
      <c r="AD30" s="13"/>
      <c r="AE30" s="13"/>
      <c r="AF30" s="13"/>
      <c r="AG30" s="9"/>
      <c r="AH30" s="17"/>
    </row>
    <row r="31" spans="1:34" x14ac:dyDescent="0.25">
      <c r="A31" s="12">
        <v>28</v>
      </c>
      <c r="B31" s="19" t="s">
        <v>262</v>
      </c>
      <c r="C31" s="19" t="s">
        <v>290</v>
      </c>
      <c r="D31" s="22" t="s">
        <v>295</v>
      </c>
      <c r="E31" s="13">
        <v>3</v>
      </c>
      <c r="F31" s="13"/>
      <c r="G31" s="13">
        <v>3</v>
      </c>
      <c r="H31" s="15" t="s">
        <v>214</v>
      </c>
      <c r="I31" s="13">
        <f>G31*0.2</f>
        <v>0.60000000000000009</v>
      </c>
      <c r="J31" s="13" t="s">
        <v>296</v>
      </c>
      <c r="K31" s="13">
        <v>2</v>
      </c>
      <c r="L31" s="13">
        <f>K31*0.5</f>
        <v>1</v>
      </c>
      <c r="M31" s="13">
        <v>3</v>
      </c>
      <c r="N31" s="13">
        <v>3</v>
      </c>
      <c r="O31" s="13" t="s">
        <v>215</v>
      </c>
      <c r="P31" s="13">
        <v>1</v>
      </c>
      <c r="Q31" s="13"/>
      <c r="R31" s="13">
        <v>1</v>
      </c>
      <c r="S31" s="13"/>
      <c r="T31" s="13" t="s">
        <v>265</v>
      </c>
      <c r="U31" s="13"/>
      <c r="V31" s="13">
        <v>0.5</v>
      </c>
      <c r="W31" s="13">
        <v>0.5</v>
      </c>
      <c r="X31" s="37">
        <f>V31*0.25</f>
        <v>0.125</v>
      </c>
      <c r="Y31" s="13">
        <v>1</v>
      </c>
      <c r="Z31" s="13">
        <v>1.5</v>
      </c>
      <c r="AA31" s="13" t="s">
        <v>267</v>
      </c>
      <c r="AB31" s="13"/>
      <c r="AC31" s="13"/>
      <c r="AD31" s="13"/>
      <c r="AE31" s="13"/>
      <c r="AF31" s="13"/>
      <c r="AG31" s="9"/>
      <c r="AH31" s="17"/>
    </row>
    <row r="32" spans="1:34" customFormat="1" ht="18" x14ac:dyDescent="0.25">
      <c r="A32" s="12">
        <v>29</v>
      </c>
      <c r="B32" s="19" t="s">
        <v>262</v>
      </c>
      <c r="C32" s="32" t="s">
        <v>290</v>
      </c>
      <c r="D32" s="33" t="s">
        <v>297</v>
      </c>
      <c r="E32" s="34">
        <v>4</v>
      </c>
      <c r="F32" s="13"/>
      <c r="G32" s="35"/>
      <c r="H32" s="35"/>
      <c r="I32" s="13"/>
      <c r="J32" s="13"/>
      <c r="K32" s="13">
        <v>1</v>
      </c>
      <c r="L32" s="13">
        <f>K32*0.5</f>
        <v>0.5</v>
      </c>
      <c r="M32" s="13">
        <v>6</v>
      </c>
      <c r="N32" s="20">
        <v>0</v>
      </c>
      <c r="O32" s="13"/>
      <c r="P32" s="13">
        <v>2</v>
      </c>
      <c r="Q32" s="13"/>
      <c r="R32" s="20">
        <v>0</v>
      </c>
      <c r="S32" s="2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9"/>
      <c r="AH32" s="17"/>
    </row>
    <row r="33" spans="1:34" customFormat="1" ht="18" x14ac:dyDescent="0.25">
      <c r="A33" s="12">
        <v>30</v>
      </c>
      <c r="B33" s="19" t="s">
        <v>262</v>
      </c>
      <c r="C33" s="32" t="s">
        <v>290</v>
      </c>
      <c r="D33" s="33" t="s">
        <v>298</v>
      </c>
      <c r="E33" s="34">
        <v>4</v>
      </c>
      <c r="F33" s="13"/>
      <c r="G33" s="35"/>
      <c r="H33" s="35"/>
      <c r="I33" s="13"/>
      <c r="J33" s="13"/>
      <c r="K33" s="13"/>
      <c r="L33" s="13"/>
      <c r="M33" s="13">
        <v>6</v>
      </c>
      <c r="N33" s="20">
        <v>0</v>
      </c>
      <c r="O33" s="13"/>
      <c r="P33" s="13">
        <v>2</v>
      </c>
      <c r="Q33" s="13"/>
      <c r="R33" s="20">
        <v>0</v>
      </c>
      <c r="S33" s="2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9"/>
      <c r="AH33" s="17"/>
    </row>
    <row r="34" spans="1:34" customFormat="1" x14ac:dyDescent="0.25">
      <c r="A34" s="12">
        <v>31</v>
      </c>
      <c r="B34" s="19" t="s">
        <v>262</v>
      </c>
      <c r="C34" s="19" t="s">
        <v>299</v>
      </c>
      <c r="D34" s="22" t="s">
        <v>300</v>
      </c>
      <c r="E34" s="13">
        <v>2</v>
      </c>
      <c r="F34" s="13"/>
      <c r="G34" s="13">
        <v>2</v>
      </c>
      <c r="H34" s="15" t="s">
        <v>214</v>
      </c>
      <c r="I34" s="13">
        <f>G34*0.2</f>
        <v>0.4</v>
      </c>
      <c r="J34" s="13">
        <v>0.25</v>
      </c>
      <c r="K34" s="13">
        <v>1</v>
      </c>
      <c r="L34" s="13">
        <f>K34*0.5</f>
        <v>0.5</v>
      </c>
      <c r="M34" s="13">
        <v>1</v>
      </c>
      <c r="N34" s="13">
        <v>1</v>
      </c>
      <c r="O34" s="13" t="s">
        <v>240</v>
      </c>
      <c r="P34" s="13">
        <v>1</v>
      </c>
      <c r="Q34" s="13"/>
      <c r="R34" s="13">
        <v>1</v>
      </c>
      <c r="S34" s="13"/>
      <c r="T34" s="13" t="s">
        <v>301</v>
      </c>
      <c r="U34" s="13"/>
      <c r="V34" s="13"/>
      <c r="W34" s="13"/>
      <c r="X34" s="13"/>
      <c r="Y34" s="13">
        <v>0.25</v>
      </c>
      <c r="Z34" s="13">
        <v>0.5</v>
      </c>
      <c r="AA34" s="13" t="s">
        <v>267</v>
      </c>
      <c r="AB34" s="13"/>
      <c r="AC34" s="13"/>
      <c r="AD34" s="13"/>
      <c r="AE34" s="13"/>
      <c r="AF34" s="13"/>
      <c r="AG34" s="9"/>
      <c r="AH34" s="17"/>
    </row>
    <row r="35" spans="1:34" x14ac:dyDescent="0.25">
      <c r="A35" s="12">
        <v>32</v>
      </c>
      <c r="B35" s="19" t="s">
        <v>262</v>
      </c>
      <c r="C35" s="19" t="s">
        <v>299</v>
      </c>
      <c r="D35" s="22" t="s">
        <v>302</v>
      </c>
      <c r="E35" s="13">
        <v>2</v>
      </c>
      <c r="F35" s="13"/>
      <c r="G35" s="13">
        <v>1</v>
      </c>
      <c r="H35" s="15" t="s">
        <v>274</v>
      </c>
      <c r="I35" s="13">
        <f>G35*0.2</f>
        <v>0.2</v>
      </c>
      <c r="J35" s="13">
        <v>0.5</v>
      </c>
      <c r="K35" s="13"/>
      <c r="L35" s="13"/>
      <c r="M35" s="13">
        <v>2</v>
      </c>
      <c r="N35" s="20">
        <v>0</v>
      </c>
      <c r="O35" s="13" t="s">
        <v>240</v>
      </c>
      <c r="P35" s="13"/>
      <c r="Q35" s="13"/>
      <c r="R35" s="20">
        <v>0</v>
      </c>
      <c r="S35" s="20"/>
      <c r="T35" s="13" t="s">
        <v>265</v>
      </c>
      <c r="U35" s="20" t="s">
        <v>303</v>
      </c>
      <c r="V35" s="13">
        <v>0.5</v>
      </c>
      <c r="W35" s="13">
        <v>0.5</v>
      </c>
      <c r="X35" s="37">
        <f>V35*0.25</f>
        <v>0.125</v>
      </c>
      <c r="Y35" s="13">
        <v>1.5</v>
      </c>
      <c r="Z35" s="13">
        <v>1.5</v>
      </c>
      <c r="AA35" s="13" t="s">
        <v>242</v>
      </c>
      <c r="AB35" s="13"/>
      <c r="AC35" s="13"/>
      <c r="AD35" s="13"/>
      <c r="AE35" s="13"/>
      <c r="AF35" s="13"/>
      <c r="AG35" s="9"/>
      <c r="AH35" s="17"/>
    </row>
    <row r="36" spans="1:34" ht="16" x14ac:dyDescent="0.15">
      <c r="A36" s="12">
        <v>33</v>
      </c>
      <c r="B36" s="19" t="s">
        <v>262</v>
      </c>
      <c r="C36" s="19" t="s">
        <v>304</v>
      </c>
      <c r="D36" s="38" t="s">
        <v>305</v>
      </c>
      <c r="E36" s="19"/>
      <c r="F36" s="19"/>
      <c r="G36" s="19"/>
      <c r="H36" s="19"/>
      <c r="I36" s="19"/>
      <c r="J36" s="19"/>
      <c r="K36" s="19"/>
      <c r="L36" s="19"/>
      <c r="M36" s="19"/>
      <c r="N36" s="19">
        <v>0.5</v>
      </c>
      <c r="O36" s="19"/>
      <c r="P36" s="19"/>
      <c r="Q36" s="19"/>
      <c r="R36" s="19"/>
      <c r="S36" s="19"/>
      <c r="T36" s="19"/>
      <c r="U36" s="17"/>
      <c r="V36" s="19"/>
      <c r="W36" s="19"/>
      <c r="X36" s="19"/>
      <c r="Y36" s="19"/>
      <c r="Z36" s="19"/>
      <c r="AA36" s="19"/>
      <c r="AB36" s="17"/>
      <c r="AC36" s="17"/>
      <c r="AD36" s="17"/>
      <c r="AE36" s="17"/>
      <c r="AF36" s="17"/>
      <c r="AG36" s="17"/>
      <c r="AH36" s="17"/>
    </row>
    <row r="37" spans="1:34" ht="16" x14ac:dyDescent="0.15">
      <c r="A37" s="12">
        <v>34</v>
      </c>
      <c r="B37" s="19" t="s">
        <v>262</v>
      </c>
      <c r="C37" s="19" t="s">
        <v>306</v>
      </c>
      <c r="D37" s="17" t="s">
        <v>307</v>
      </c>
      <c r="E37" s="19">
        <v>2</v>
      </c>
      <c r="F37" s="19"/>
      <c r="G37" s="19">
        <v>2</v>
      </c>
      <c r="H37" s="19" t="s">
        <v>308</v>
      </c>
      <c r="I37" s="19">
        <f>G37*0.2</f>
        <v>0.4</v>
      </c>
      <c r="J37" s="19">
        <v>0.75</v>
      </c>
      <c r="K37" s="19"/>
      <c r="L37" s="19"/>
      <c r="M37" s="19">
        <v>12</v>
      </c>
      <c r="N37" s="19">
        <v>6</v>
      </c>
      <c r="O37" s="19" t="s">
        <v>240</v>
      </c>
      <c r="P37" s="19">
        <v>10</v>
      </c>
      <c r="Q37" s="19"/>
      <c r="R37" s="19">
        <v>6</v>
      </c>
      <c r="S37" s="19"/>
      <c r="T37" s="19" t="s">
        <v>301</v>
      </c>
      <c r="U37" s="17"/>
      <c r="V37" s="19">
        <v>0.5</v>
      </c>
      <c r="W37" s="19">
        <v>0.5</v>
      </c>
      <c r="X37" s="19">
        <f>V37*0.25</f>
        <v>0.125</v>
      </c>
      <c r="Y37" s="19">
        <v>1</v>
      </c>
      <c r="Z37" s="19">
        <v>1</v>
      </c>
      <c r="AA37" s="19" t="s">
        <v>242</v>
      </c>
      <c r="AB37" s="17"/>
      <c r="AC37" s="17"/>
      <c r="AD37" s="17"/>
      <c r="AE37" s="17"/>
      <c r="AF37" s="17"/>
      <c r="AG37" s="17"/>
      <c r="AH37" s="17"/>
    </row>
    <row r="38" spans="1:34" ht="16" x14ac:dyDescent="0.15">
      <c r="A38" s="12">
        <v>35</v>
      </c>
      <c r="B38" s="19" t="s">
        <v>262</v>
      </c>
      <c r="C38" s="19" t="s">
        <v>306</v>
      </c>
      <c r="D38" s="17" t="s">
        <v>309</v>
      </c>
      <c r="E38" s="19">
        <v>2</v>
      </c>
      <c r="F38" s="19"/>
      <c r="G38" s="19">
        <v>3</v>
      </c>
      <c r="H38" s="19" t="s">
        <v>308</v>
      </c>
      <c r="I38" s="19">
        <f>G38*0.2</f>
        <v>0.60000000000000009</v>
      </c>
      <c r="J38" s="19" t="s">
        <v>233</v>
      </c>
      <c r="K38" s="19"/>
      <c r="L38" s="19"/>
      <c r="M38" s="19">
        <v>12</v>
      </c>
      <c r="N38" s="19">
        <v>12</v>
      </c>
      <c r="O38" s="19" t="s">
        <v>240</v>
      </c>
      <c r="P38" s="19">
        <v>18</v>
      </c>
      <c r="Q38" s="19"/>
      <c r="R38" s="19">
        <v>18</v>
      </c>
      <c r="S38" s="19"/>
      <c r="T38" s="19" t="s">
        <v>301</v>
      </c>
      <c r="U38" s="17"/>
      <c r="V38" s="19"/>
      <c r="W38" s="19"/>
      <c r="X38" s="19"/>
      <c r="Y38" s="19">
        <v>1.5</v>
      </c>
      <c r="Z38" s="19">
        <v>2</v>
      </c>
      <c r="AA38" s="19" t="s">
        <v>267</v>
      </c>
      <c r="AB38" s="17"/>
      <c r="AC38" s="17"/>
      <c r="AD38" s="17"/>
      <c r="AE38" s="17"/>
      <c r="AF38" s="17"/>
      <c r="AG38" s="17"/>
      <c r="AH38" s="17"/>
    </row>
    <row r="39" spans="1:34" ht="16" x14ac:dyDescent="0.15">
      <c r="A39" s="12">
        <v>36</v>
      </c>
      <c r="B39" s="19" t="s">
        <v>262</v>
      </c>
      <c r="C39" s="19" t="s">
        <v>306</v>
      </c>
      <c r="D39" s="38" t="s">
        <v>310</v>
      </c>
      <c r="E39" s="19">
        <v>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7"/>
      <c r="V39" s="19"/>
      <c r="W39" s="19"/>
      <c r="X39" s="19"/>
      <c r="Y39" s="19"/>
      <c r="Z39" s="19"/>
      <c r="AA39" s="19"/>
      <c r="AB39" s="17"/>
      <c r="AC39" s="17"/>
      <c r="AD39" s="17"/>
      <c r="AE39" s="17"/>
      <c r="AF39" s="17"/>
      <c r="AG39" s="17"/>
      <c r="AH39" s="17"/>
    </row>
    <row r="40" spans="1:34" ht="16" x14ac:dyDescent="0.15">
      <c r="A40" s="12">
        <v>37</v>
      </c>
      <c r="B40" s="19" t="s">
        <v>262</v>
      </c>
      <c r="C40" s="19" t="s">
        <v>306</v>
      </c>
      <c r="D40" s="17" t="s">
        <v>311</v>
      </c>
      <c r="E40" s="19">
        <v>3</v>
      </c>
      <c r="F40" s="19"/>
      <c r="G40" s="19">
        <v>2</v>
      </c>
      <c r="H40" s="19" t="s">
        <v>308</v>
      </c>
      <c r="I40" s="19">
        <f>G40*0.2</f>
        <v>0.4</v>
      </c>
      <c r="J40" s="19">
        <v>0.25</v>
      </c>
      <c r="K40" s="19">
        <v>2</v>
      </c>
      <c r="L40" s="19">
        <f>K40*0.5</f>
        <v>1</v>
      </c>
      <c r="M40" s="19">
        <v>2</v>
      </c>
      <c r="N40" s="20">
        <v>0</v>
      </c>
      <c r="O40" s="19" t="s">
        <v>240</v>
      </c>
      <c r="P40" s="19">
        <v>2</v>
      </c>
      <c r="Q40" s="19"/>
      <c r="R40" s="20">
        <v>0</v>
      </c>
      <c r="S40" s="20"/>
      <c r="T40" s="19" t="s">
        <v>301</v>
      </c>
      <c r="U40" s="17" t="s">
        <v>312</v>
      </c>
      <c r="V40" s="19">
        <v>0.5</v>
      </c>
      <c r="W40" s="19">
        <v>0.5</v>
      </c>
      <c r="X40" s="19">
        <f>V40*0.25</f>
        <v>0.125</v>
      </c>
      <c r="Y40" s="19">
        <v>0.25</v>
      </c>
      <c r="Z40" s="19">
        <v>0.25</v>
      </c>
      <c r="AA40" s="19" t="s">
        <v>229</v>
      </c>
      <c r="AB40" s="17" t="s">
        <v>313</v>
      </c>
      <c r="AC40" s="17"/>
      <c r="AD40" s="17"/>
      <c r="AE40" s="17"/>
      <c r="AF40" s="17"/>
      <c r="AG40" s="17"/>
      <c r="AH40" s="17"/>
    </row>
    <row r="41" spans="1:34" customFormat="1" ht="16" x14ac:dyDescent="0.15">
      <c r="A41" s="12">
        <v>38</v>
      </c>
      <c r="B41" s="19" t="s">
        <v>262</v>
      </c>
      <c r="C41" s="19" t="s">
        <v>306</v>
      </c>
      <c r="D41" s="17" t="s">
        <v>314</v>
      </c>
      <c r="E41" s="19">
        <v>2</v>
      </c>
      <c r="F41" s="19"/>
      <c r="G41" s="19">
        <v>3</v>
      </c>
      <c r="H41" s="19" t="s">
        <v>308</v>
      </c>
      <c r="I41" s="19">
        <f>G41*0.2</f>
        <v>0.60000000000000009</v>
      </c>
      <c r="J41" s="19">
        <v>0.25</v>
      </c>
      <c r="K41" s="19">
        <v>2</v>
      </c>
      <c r="L41" s="19">
        <f>K41*0.5</f>
        <v>1</v>
      </c>
      <c r="M41" s="19">
        <v>2</v>
      </c>
      <c r="N41" s="19">
        <v>2</v>
      </c>
      <c r="O41" s="19" t="s">
        <v>215</v>
      </c>
      <c r="P41" s="19">
        <v>1</v>
      </c>
      <c r="Q41" s="19"/>
      <c r="R41" s="19">
        <v>1</v>
      </c>
      <c r="S41" s="19"/>
      <c r="T41" s="19" t="s">
        <v>301</v>
      </c>
      <c r="U41" s="17"/>
      <c r="V41" s="19">
        <v>0.5</v>
      </c>
      <c r="W41" s="19">
        <v>0.5</v>
      </c>
      <c r="X41" s="19">
        <f>V41*0.25</f>
        <v>0.125</v>
      </c>
      <c r="Y41" s="19">
        <v>0.5</v>
      </c>
      <c r="Z41" s="19">
        <v>1</v>
      </c>
      <c r="AA41" s="19" t="s">
        <v>267</v>
      </c>
      <c r="AB41" s="17" t="s">
        <v>315</v>
      </c>
      <c r="AC41" s="17"/>
      <c r="AD41" s="17"/>
      <c r="AE41" s="17"/>
      <c r="AF41" s="17"/>
      <c r="AG41" s="17"/>
      <c r="AH41" s="17"/>
    </row>
    <row r="42" spans="1:34" ht="16" x14ac:dyDescent="0.15">
      <c r="A42" s="12">
        <v>39</v>
      </c>
      <c r="B42" s="19" t="s">
        <v>262</v>
      </c>
      <c r="C42" s="19" t="s">
        <v>306</v>
      </c>
      <c r="D42" s="17" t="s">
        <v>316</v>
      </c>
      <c r="E42" s="19">
        <v>2</v>
      </c>
      <c r="F42" s="19"/>
      <c r="G42" s="19">
        <v>3</v>
      </c>
      <c r="H42" s="19" t="s">
        <v>308</v>
      </c>
      <c r="I42" s="19">
        <f>G42*0.2</f>
        <v>0.60000000000000009</v>
      </c>
      <c r="J42" s="19">
        <v>0.25</v>
      </c>
      <c r="K42" s="19">
        <v>2</v>
      </c>
      <c r="L42" s="19">
        <f>K42*0.5</f>
        <v>1</v>
      </c>
      <c r="M42" s="19">
        <v>2</v>
      </c>
      <c r="N42" s="19">
        <v>2</v>
      </c>
      <c r="O42" s="19" t="s">
        <v>215</v>
      </c>
      <c r="P42" s="19">
        <v>1</v>
      </c>
      <c r="Q42" s="19"/>
      <c r="R42" s="19">
        <v>1</v>
      </c>
      <c r="S42" s="19"/>
      <c r="T42" s="19" t="s">
        <v>301</v>
      </c>
      <c r="U42" s="17"/>
      <c r="V42" s="19">
        <v>0.5</v>
      </c>
      <c r="W42" s="19">
        <v>0.5</v>
      </c>
      <c r="X42" s="19">
        <f>V42*0.25</f>
        <v>0.125</v>
      </c>
      <c r="Y42" s="19">
        <v>0.5</v>
      </c>
      <c r="Z42" s="19">
        <v>1</v>
      </c>
      <c r="AA42" s="19" t="s">
        <v>267</v>
      </c>
      <c r="AB42" s="17"/>
      <c r="AC42" s="17"/>
      <c r="AD42" s="17"/>
      <c r="AE42" s="17"/>
      <c r="AF42" s="17"/>
      <c r="AG42" s="17"/>
      <c r="AH42" s="17"/>
    </row>
    <row r="43" spans="1:34" ht="16" x14ac:dyDescent="0.15">
      <c r="A43" s="12">
        <v>40</v>
      </c>
      <c r="B43" s="19" t="s">
        <v>262</v>
      </c>
      <c r="C43" s="19" t="s">
        <v>306</v>
      </c>
      <c r="D43" s="17" t="s">
        <v>317</v>
      </c>
      <c r="E43" s="19">
        <v>3</v>
      </c>
      <c r="F43" s="19"/>
      <c r="G43" s="19">
        <v>3</v>
      </c>
      <c r="H43" s="19" t="s">
        <v>308</v>
      </c>
      <c r="I43" s="19">
        <f>G43*0.2</f>
        <v>0.60000000000000009</v>
      </c>
      <c r="J43" s="19">
        <v>0.25</v>
      </c>
      <c r="K43" s="19">
        <v>2</v>
      </c>
      <c r="L43" s="19">
        <f>K43*0.5</f>
        <v>1</v>
      </c>
      <c r="M43" s="19">
        <v>2</v>
      </c>
      <c r="N43" s="19">
        <v>2</v>
      </c>
      <c r="O43" s="19" t="s">
        <v>215</v>
      </c>
      <c r="P43" s="19">
        <v>1</v>
      </c>
      <c r="Q43" s="19"/>
      <c r="R43" s="19">
        <v>1</v>
      </c>
      <c r="S43" s="19"/>
      <c r="T43" s="19" t="s">
        <v>301</v>
      </c>
      <c r="U43" s="17"/>
      <c r="V43" s="19">
        <v>0.5</v>
      </c>
      <c r="W43" s="19">
        <v>0.5</v>
      </c>
      <c r="X43" s="19">
        <f>V43*0.25</f>
        <v>0.125</v>
      </c>
      <c r="Y43" s="19">
        <v>0.5</v>
      </c>
      <c r="Z43" s="19">
        <v>1</v>
      </c>
      <c r="AA43" s="19" t="s">
        <v>267</v>
      </c>
      <c r="AB43" s="17"/>
      <c r="AC43" s="17"/>
      <c r="AD43" s="17"/>
      <c r="AE43" s="17"/>
      <c r="AF43" s="17"/>
      <c r="AG43" s="17"/>
      <c r="AH43" s="17"/>
    </row>
    <row r="44" spans="1:34" customFormat="1" ht="16" x14ac:dyDescent="0.15">
      <c r="A44" s="12">
        <v>41</v>
      </c>
      <c r="B44" s="19" t="s">
        <v>262</v>
      </c>
      <c r="C44" s="19" t="s">
        <v>306</v>
      </c>
      <c r="D44" s="17" t="s">
        <v>318</v>
      </c>
      <c r="E44" s="19">
        <v>3</v>
      </c>
      <c r="F44" s="19"/>
      <c r="G44" s="19">
        <v>3</v>
      </c>
      <c r="H44" s="19" t="s">
        <v>308</v>
      </c>
      <c r="I44" s="19">
        <f>G44*0.2</f>
        <v>0.60000000000000009</v>
      </c>
      <c r="J44" s="19">
        <v>0.25</v>
      </c>
      <c r="K44" s="19">
        <v>2</v>
      </c>
      <c r="L44" s="19">
        <f>K44*0.5</f>
        <v>1</v>
      </c>
      <c r="M44" s="19">
        <v>2</v>
      </c>
      <c r="N44" s="19">
        <v>2</v>
      </c>
      <c r="O44" s="19" t="s">
        <v>215</v>
      </c>
      <c r="P44" s="19">
        <v>1</v>
      </c>
      <c r="Q44" s="19"/>
      <c r="R44" s="19">
        <v>1</v>
      </c>
      <c r="S44" s="19"/>
      <c r="T44" s="19" t="s">
        <v>301</v>
      </c>
      <c r="U44" s="17"/>
      <c r="V44" s="19"/>
      <c r="W44" s="19"/>
      <c r="X44" s="19"/>
      <c r="Y44" s="19">
        <v>0.5</v>
      </c>
      <c r="Z44" s="19">
        <v>1</v>
      </c>
      <c r="AA44" s="19" t="s">
        <v>267</v>
      </c>
      <c r="AB44" s="17"/>
      <c r="AC44" s="17"/>
      <c r="AD44" s="17"/>
      <c r="AE44" s="17"/>
      <c r="AF44" s="17"/>
      <c r="AG44" s="17"/>
      <c r="AH44" s="17"/>
    </row>
    <row r="45" spans="1:34" customFormat="1" ht="16" x14ac:dyDescent="0.15">
      <c r="A45" s="12">
        <v>42</v>
      </c>
      <c r="B45" s="19" t="s">
        <v>262</v>
      </c>
      <c r="C45" s="39" t="s">
        <v>319</v>
      </c>
      <c r="D45" s="33" t="s">
        <v>320</v>
      </c>
      <c r="E45" s="39">
        <v>4</v>
      </c>
      <c r="F45" s="19"/>
      <c r="G45" s="19"/>
      <c r="H45" s="19"/>
      <c r="I45" s="19"/>
      <c r="J45" s="19">
        <v>0.25</v>
      </c>
      <c r="K45" s="19"/>
      <c r="L45" s="19"/>
      <c r="M45" s="19">
        <v>2</v>
      </c>
      <c r="N45" s="20">
        <v>0</v>
      </c>
      <c r="O45" s="19"/>
      <c r="P45" s="19">
        <v>1</v>
      </c>
      <c r="Q45" s="19"/>
      <c r="R45" s="20">
        <v>0</v>
      </c>
      <c r="S45" s="20"/>
      <c r="T45" s="19"/>
      <c r="U45" s="17"/>
      <c r="V45" s="19"/>
      <c r="W45" s="19"/>
      <c r="X45" s="19"/>
      <c r="Y45" s="19"/>
      <c r="Z45" s="19"/>
      <c r="AA45" s="19"/>
      <c r="AB45" s="17"/>
      <c r="AC45" s="17"/>
      <c r="AD45" s="17"/>
      <c r="AE45" s="17"/>
      <c r="AF45" s="17"/>
      <c r="AG45" s="17"/>
      <c r="AH45" s="17"/>
    </row>
    <row r="46" spans="1:34" customFormat="1" ht="16" x14ac:dyDescent="0.15">
      <c r="A46" s="12">
        <v>43</v>
      </c>
      <c r="B46" s="19" t="s">
        <v>262</v>
      </c>
      <c r="C46" s="19" t="s">
        <v>306</v>
      </c>
      <c r="D46" s="17" t="s">
        <v>321</v>
      </c>
      <c r="E46" s="19">
        <v>2</v>
      </c>
      <c r="F46" s="19"/>
      <c r="G46" s="19">
        <v>1.5</v>
      </c>
      <c r="H46" s="19" t="s">
        <v>282</v>
      </c>
      <c r="I46" s="19">
        <f>G46*0.2</f>
        <v>0.30000000000000004</v>
      </c>
      <c r="J46" s="19">
        <v>0.5</v>
      </c>
      <c r="K46" s="19"/>
      <c r="L46" s="19"/>
      <c r="M46" s="19">
        <v>6</v>
      </c>
      <c r="N46" s="19">
        <v>6</v>
      </c>
      <c r="O46" s="19" t="s">
        <v>240</v>
      </c>
      <c r="P46" s="19">
        <v>3</v>
      </c>
      <c r="Q46" s="19"/>
      <c r="R46" s="19">
        <v>3</v>
      </c>
      <c r="S46" s="19"/>
      <c r="T46" s="19" t="s">
        <v>301</v>
      </c>
      <c r="U46" s="17" t="s">
        <v>322</v>
      </c>
      <c r="V46" s="19">
        <v>0.5</v>
      </c>
      <c r="W46" s="19">
        <v>0.5</v>
      </c>
      <c r="X46" s="19">
        <f>V46*0.25</f>
        <v>0.125</v>
      </c>
      <c r="Y46" s="19">
        <v>1</v>
      </c>
      <c r="Z46" s="19">
        <v>2</v>
      </c>
      <c r="AA46" s="19" t="s">
        <v>242</v>
      </c>
      <c r="AB46" s="17"/>
      <c r="AC46" s="17"/>
      <c r="AD46" s="17"/>
      <c r="AE46" s="17"/>
      <c r="AF46" s="17"/>
      <c r="AG46" s="17"/>
      <c r="AH46" s="17"/>
    </row>
    <row r="47" spans="1:34" customFormat="1" ht="16" x14ac:dyDescent="0.15">
      <c r="A47" s="12">
        <v>44</v>
      </c>
      <c r="B47" s="19" t="s">
        <v>262</v>
      </c>
      <c r="C47" s="19" t="s">
        <v>306</v>
      </c>
      <c r="D47" s="17" t="s">
        <v>323</v>
      </c>
      <c r="E47" s="19">
        <v>3</v>
      </c>
      <c r="F47" s="19"/>
      <c r="G47" s="19">
        <v>1</v>
      </c>
      <c r="H47" s="19" t="s">
        <v>282</v>
      </c>
      <c r="I47" s="19">
        <f>G47*0.2</f>
        <v>0.2</v>
      </c>
      <c r="J47" s="19">
        <v>0.5</v>
      </c>
      <c r="K47" s="19"/>
      <c r="L47" s="19"/>
      <c r="M47" s="19">
        <v>3</v>
      </c>
      <c r="N47" s="19">
        <v>3</v>
      </c>
      <c r="O47" s="19" t="s">
        <v>240</v>
      </c>
      <c r="P47" s="19">
        <v>2</v>
      </c>
      <c r="Q47" s="19"/>
      <c r="R47" s="19">
        <v>2</v>
      </c>
      <c r="S47" s="19"/>
      <c r="T47" s="19" t="s">
        <v>301</v>
      </c>
      <c r="U47" s="17"/>
      <c r="V47" s="19">
        <v>0.5</v>
      </c>
      <c r="W47" s="19">
        <v>0.5</v>
      </c>
      <c r="X47" s="19">
        <f>V47*0.25</f>
        <v>0.125</v>
      </c>
      <c r="Y47" s="19">
        <v>1</v>
      </c>
      <c r="Z47" s="19">
        <v>2</v>
      </c>
      <c r="AA47" s="19" t="s">
        <v>242</v>
      </c>
      <c r="AB47" s="17"/>
      <c r="AC47" s="17"/>
      <c r="AD47" s="17"/>
      <c r="AE47" s="17"/>
      <c r="AF47" s="17"/>
      <c r="AG47" s="17"/>
      <c r="AH47" s="17"/>
    </row>
    <row r="48" spans="1:34" ht="16" x14ac:dyDescent="0.15">
      <c r="A48" s="12">
        <v>45</v>
      </c>
      <c r="B48" s="19" t="s">
        <v>262</v>
      </c>
      <c r="C48" s="19" t="s">
        <v>306</v>
      </c>
      <c r="D48" s="17" t="s">
        <v>324</v>
      </c>
      <c r="E48" s="19">
        <v>2</v>
      </c>
      <c r="F48" s="19"/>
      <c r="G48" s="19">
        <v>1</v>
      </c>
      <c r="H48" s="19" t="s">
        <v>282</v>
      </c>
      <c r="I48" s="19">
        <f>G48*0.2</f>
        <v>0.2</v>
      </c>
      <c r="J48" s="19">
        <v>0.5</v>
      </c>
      <c r="K48" s="19">
        <v>1</v>
      </c>
      <c r="L48" s="19">
        <f>K48*0.5</f>
        <v>0.5</v>
      </c>
      <c r="M48" s="19">
        <v>3</v>
      </c>
      <c r="N48" s="19">
        <v>3</v>
      </c>
      <c r="O48" s="19" t="s">
        <v>240</v>
      </c>
      <c r="P48" s="19">
        <v>3</v>
      </c>
      <c r="Q48" s="19"/>
      <c r="R48" s="19">
        <v>3</v>
      </c>
      <c r="S48" s="19"/>
      <c r="T48" s="19" t="s">
        <v>301</v>
      </c>
      <c r="U48" s="17"/>
      <c r="V48" s="19">
        <v>0.5</v>
      </c>
      <c r="W48" s="19">
        <v>0.5</v>
      </c>
      <c r="X48" s="19">
        <f>V48*0.25</f>
        <v>0.125</v>
      </c>
      <c r="Y48" s="19">
        <v>0.5</v>
      </c>
      <c r="Z48" s="19">
        <v>1</v>
      </c>
      <c r="AA48" s="19" t="s">
        <v>242</v>
      </c>
      <c r="AB48" s="17"/>
      <c r="AC48" s="17"/>
      <c r="AD48" s="17"/>
      <c r="AE48" s="17"/>
      <c r="AF48" s="17"/>
      <c r="AG48" s="17"/>
      <c r="AH48" s="17"/>
    </row>
    <row r="49" spans="1:34" ht="16" x14ac:dyDescent="0.15">
      <c r="A49" s="12">
        <v>46</v>
      </c>
      <c r="B49" s="19" t="s">
        <v>262</v>
      </c>
      <c r="C49" s="19" t="s">
        <v>306</v>
      </c>
      <c r="D49" s="38" t="s">
        <v>325</v>
      </c>
      <c r="E49" s="19">
        <v>3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7"/>
      <c r="V49" s="19"/>
      <c r="W49" s="19"/>
      <c r="X49" s="19"/>
      <c r="Y49" s="19"/>
      <c r="Z49" s="19"/>
      <c r="AA49" s="19"/>
      <c r="AB49" s="17"/>
      <c r="AC49" s="17"/>
      <c r="AD49" s="17"/>
      <c r="AE49" s="17"/>
      <c r="AF49" s="17"/>
      <c r="AG49" s="17"/>
      <c r="AH49" s="17"/>
    </row>
    <row r="50" spans="1:34" ht="16" x14ac:dyDescent="0.15">
      <c r="A50" s="12">
        <v>47</v>
      </c>
      <c r="B50" s="19" t="s">
        <v>262</v>
      </c>
      <c r="C50" s="19" t="s">
        <v>306</v>
      </c>
      <c r="D50" s="38" t="s">
        <v>326</v>
      </c>
      <c r="E50" s="19">
        <v>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7"/>
      <c r="V50" s="19"/>
      <c r="W50" s="19"/>
      <c r="X50" s="19"/>
      <c r="Y50" s="19"/>
      <c r="Z50" s="19"/>
      <c r="AA50" s="19"/>
      <c r="AB50" s="17"/>
      <c r="AC50" s="17"/>
      <c r="AD50" s="17"/>
      <c r="AE50" s="17"/>
      <c r="AF50" s="17"/>
      <c r="AG50" s="17"/>
      <c r="AH50" s="17"/>
    </row>
    <row r="51" spans="1:34" customFormat="1" ht="18" x14ac:dyDescent="0.25">
      <c r="A51" s="12">
        <v>48</v>
      </c>
      <c r="B51" s="19" t="s">
        <v>262</v>
      </c>
      <c r="C51" s="32" t="s">
        <v>319</v>
      </c>
      <c r="D51" s="33" t="s">
        <v>327</v>
      </c>
      <c r="E51" s="34">
        <v>4</v>
      </c>
      <c r="F51" s="13"/>
      <c r="G51" s="35"/>
      <c r="H51" s="35"/>
      <c r="I51" s="13"/>
      <c r="J51" s="13">
        <v>1</v>
      </c>
      <c r="K51" s="13"/>
      <c r="L51" s="13"/>
      <c r="M51" s="13">
        <v>8</v>
      </c>
      <c r="N51" s="20">
        <v>0</v>
      </c>
      <c r="O51" s="13"/>
      <c r="P51" s="13">
        <v>18</v>
      </c>
      <c r="Q51" s="13"/>
      <c r="R51" s="20">
        <v>0</v>
      </c>
      <c r="S51" s="2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9"/>
      <c r="AH51" s="31"/>
    </row>
    <row r="52" spans="1:34" x14ac:dyDescent="0.25">
      <c r="A52" s="12">
        <v>49</v>
      </c>
      <c r="B52" s="19" t="s">
        <v>251</v>
      </c>
      <c r="C52" s="19" t="s">
        <v>328</v>
      </c>
      <c r="D52" s="22" t="s">
        <v>329</v>
      </c>
      <c r="E52" s="13">
        <v>2</v>
      </c>
      <c r="F52" s="13"/>
      <c r="G52" s="13">
        <v>2</v>
      </c>
      <c r="H52" s="15" t="s">
        <v>244</v>
      </c>
      <c r="I52" s="13">
        <f>G52*0.2</f>
        <v>0.4</v>
      </c>
      <c r="J52" s="13">
        <v>0.5</v>
      </c>
      <c r="K52" s="13"/>
      <c r="L52" s="13"/>
      <c r="M52" s="13">
        <v>12</v>
      </c>
      <c r="N52" s="20">
        <v>6</v>
      </c>
      <c r="O52" s="13" t="s">
        <v>215</v>
      </c>
      <c r="P52" s="13">
        <v>10</v>
      </c>
      <c r="Q52" s="13"/>
      <c r="R52" s="20">
        <v>5</v>
      </c>
      <c r="S52" s="20"/>
      <c r="T52" s="13" t="s">
        <v>301</v>
      </c>
      <c r="U52" s="13"/>
      <c r="V52" s="13">
        <v>1</v>
      </c>
      <c r="W52" s="13">
        <v>1</v>
      </c>
      <c r="X52" s="37">
        <f t="shared" ref="X52:X59" si="0">V52*0.25</f>
        <v>0.25</v>
      </c>
      <c r="Y52" s="13">
        <v>1.5</v>
      </c>
      <c r="Z52" s="13">
        <v>2</v>
      </c>
      <c r="AA52" s="13" t="s">
        <v>242</v>
      </c>
      <c r="AB52" s="13"/>
      <c r="AC52" s="13"/>
      <c r="AD52" s="13"/>
      <c r="AE52" s="13"/>
      <c r="AF52" s="13"/>
      <c r="AG52" s="9"/>
      <c r="AH52" s="31"/>
    </row>
    <row r="53" spans="1:34" customFormat="1" x14ac:dyDescent="0.25">
      <c r="A53" s="12">
        <v>50</v>
      </c>
      <c r="B53" s="19" t="s">
        <v>251</v>
      </c>
      <c r="C53" s="19" t="s">
        <v>328</v>
      </c>
      <c r="D53" s="22" t="s">
        <v>330</v>
      </c>
      <c r="E53" s="13">
        <v>2</v>
      </c>
      <c r="F53" s="13"/>
      <c r="G53" s="13">
        <v>1.5</v>
      </c>
      <c r="H53" s="15" t="s">
        <v>244</v>
      </c>
      <c r="I53" s="13">
        <f>G53*0.2</f>
        <v>0.30000000000000004</v>
      </c>
      <c r="J53" s="13">
        <v>0.5</v>
      </c>
      <c r="K53" s="13"/>
      <c r="L53" s="13"/>
      <c r="M53" s="13">
        <v>2</v>
      </c>
      <c r="N53" s="20">
        <v>3</v>
      </c>
      <c r="O53" s="13" t="s">
        <v>215</v>
      </c>
      <c r="P53" s="13">
        <v>2</v>
      </c>
      <c r="Q53" s="13"/>
      <c r="R53" s="20">
        <v>4</v>
      </c>
      <c r="S53" s="20"/>
      <c r="T53" s="13" t="s">
        <v>301</v>
      </c>
      <c r="U53" s="13"/>
      <c r="V53" s="13">
        <v>0.5</v>
      </c>
      <c r="W53" s="13">
        <v>0.5</v>
      </c>
      <c r="X53" s="37">
        <f t="shared" si="0"/>
        <v>0.125</v>
      </c>
      <c r="Y53" s="13">
        <v>1</v>
      </c>
      <c r="Z53" s="13">
        <v>1.5</v>
      </c>
      <c r="AA53" s="13" t="s">
        <v>267</v>
      </c>
      <c r="AB53" s="13"/>
      <c r="AC53" s="13"/>
      <c r="AD53" s="13"/>
      <c r="AE53" s="13"/>
      <c r="AF53" s="13"/>
      <c r="AG53" s="9"/>
      <c r="AH53" s="31"/>
    </row>
    <row r="54" spans="1:34" x14ac:dyDescent="0.25">
      <c r="A54" s="12">
        <v>51</v>
      </c>
      <c r="B54" s="19" t="s">
        <v>251</v>
      </c>
      <c r="C54" s="19" t="s">
        <v>328</v>
      </c>
      <c r="D54" s="22" t="s">
        <v>331</v>
      </c>
      <c r="E54" s="13">
        <v>3</v>
      </c>
      <c r="F54" s="13"/>
      <c r="G54" s="13">
        <v>2</v>
      </c>
      <c r="H54" s="15" t="s">
        <v>244</v>
      </c>
      <c r="I54" s="13">
        <f>G54*0.2</f>
        <v>0.4</v>
      </c>
      <c r="J54" s="13">
        <v>0.75</v>
      </c>
      <c r="K54" s="13"/>
      <c r="L54" s="13"/>
      <c r="M54" s="13">
        <v>6</v>
      </c>
      <c r="N54" s="13">
        <v>6</v>
      </c>
      <c r="O54" s="13" t="s">
        <v>240</v>
      </c>
      <c r="P54" s="13">
        <v>6</v>
      </c>
      <c r="Q54" s="13"/>
      <c r="R54" s="13">
        <v>6</v>
      </c>
      <c r="S54" s="13"/>
      <c r="T54" s="13" t="s">
        <v>265</v>
      </c>
      <c r="U54" s="13"/>
      <c r="V54" s="13">
        <v>0.5</v>
      </c>
      <c r="W54" s="13">
        <v>0.5</v>
      </c>
      <c r="X54" s="37">
        <f t="shared" si="0"/>
        <v>0.125</v>
      </c>
      <c r="Y54" s="13">
        <v>2</v>
      </c>
      <c r="Z54" s="13">
        <v>2.5</v>
      </c>
      <c r="AA54" s="13" t="s">
        <v>242</v>
      </c>
      <c r="AB54" s="13"/>
      <c r="AC54" s="13"/>
      <c r="AD54" s="13"/>
      <c r="AE54" s="13"/>
      <c r="AF54" s="13"/>
      <c r="AG54" s="9"/>
      <c r="AH54" s="31"/>
    </row>
    <row r="55" spans="1:34" x14ac:dyDescent="0.25">
      <c r="A55" s="12">
        <v>52</v>
      </c>
      <c r="B55" s="19" t="s">
        <v>251</v>
      </c>
      <c r="C55" s="19" t="s">
        <v>328</v>
      </c>
      <c r="D55" s="22" t="s">
        <v>332</v>
      </c>
      <c r="E55" s="13">
        <v>3</v>
      </c>
      <c r="F55" s="13"/>
      <c r="G55" s="13">
        <v>1.5</v>
      </c>
      <c r="H55" s="15" t="s">
        <v>274</v>
      </c>
      <c r="I55" s="13">
        <f>G55*0.2</f>
        <v>0.30000000000000004</v>
      </c>
      <c r="J55" s="13">
        <v>1</v>
      </c>
      <c r="K55" s="13"/>
      <c r="L55" s="13"/>
      <c r="M55" s="13">
        <v>6</v>
      </c>
      <c r="N55" s="20">
        <v>12</v>
      </c>
      <c r="O55" s="13" t="s">
        <v>240</v>
      </c>
      <c r="P55" s="13">
        <v>18</v>
      </c>
      <c r="Q55" s="13"/>
      <c r="R55" s="20">
        <v>12</v>
      </c>
      <c r="S55" s="20"/>
      <c r="T55" s="13" t="s">
        <v>301</v>
      </c>
      <c r="U55" s="13"/>
      <c r="V55" s="13">
        <v>1</v>
      </c>
      <c r="W55" s="13">
        <v>1</v>
      </c>
      <c r="X55" s="37">
        <f t="shared" si="0"/>
        <v>0.25</v>
      </c>
      <c r="Y55" s="13">
        <v>2</v>
      </c>
      <c r="Z55" s="13">
        <v>3</v>
      </c>
      <c r="AA55" s="13" t="s">
        <v>242</v>
      </c>
      <c r="AB55" s="13"/>
      <c r="AC55" s="13"/>
      <c r="AD55" s="13"/>
      <c r="AE55" s="13"/>
      <c r="AF55" s="13"/>
      <c r="AG55" s="9"/>
      <c r="AH55" s="31"/>
    </row>
    <row r="56" spans="1:34" customFormat="1" x14ac:dyDescent="0.25">
      <c r="A56" s="12">
        <v>53</v>
      </c>
      <c r="B56" s="19" t="s">
        <v>251</v>
      </c>
      <c r="C56" s="19" t="s">
        <v>328</v>
      </c>
      <c r="D56" s="22" t="s">
        <v>333</v>
      </c>
      <c r="E56" s="13">
        <v>3</v>
      </c>
      <c r="F56" s="13"/>
      <c r="G56" s="13">
        <v>1.5</v>
      </c>
      <c r="H56" s="15" t="s">
        <v>274</v>
      </c>
      <c r="I56" s="13">
        <f>G56*0.2</f>
        <v>0.30000000000000004</v>
      </c>
      <c r="J56" s="13">
        <v>0.25</v>
      </c>
      <c r="K56" s="13"/>
      <c r="L56" s="13"/>
      <c r="M56" s="13">
        <v>3</v>
      </c>
      <c r="N56" s="13">
        <v>3</v>
      </c>
      <c r="O56" s="13" t="s">
        <v>240</v>
      </c>
      <c r="P56" s="13">
        <v>12</v>
      </c>
      <c r="Q56" s="13"/>
      <c r="R56" s="13">
        <v>12</v>
      </c>
      <c r="S56" s="13"/>
      <c r="T56" s="13" t="s">
        <v>265</v>
      </c>
      <c r="U56" s="13"/>
      <c r="V56" s="13">
        <v>0.5</v>
      </c>
      <c r="W56" s="13">
        <v>0.5</v>
      </c>
      <c r="X56" s="37">
        <f t="shared" si="0"/>
        <v>0.125</v>
      </c>
      <c r="Y56" s="13">
        <v>0.5</v>
      </c>
      <c r="Z56" s="13">
        <v>2</v>
      </c>
      <c r="AA56" s="13" t="s">
        <v>267</v>
      </c>
      <c r="AB56" s="13"/>
      <c r="AC56" s="13"/>
      <c r="AD56" s="13"/>
      <c r="AE56" s="13"/>
      <c r="AF56" s="13"/>
      <c r="AG56" s="9"/>
      <c r="AH56" s="31"/>
    </row>
    <row r="57" spans="1:34" customFormat="1" ht="16" x14ac:dyDescent="0.15">
      <c r="A57" s="12">
        <v>54</v>
      </c>
      <c r="B57" s="41" t="s">
        <v>237</v>
      </c>
      <c r="C57" s="41" t="s">
        <v>334</v>
      </c>
      <c r="D57" s="42" t="s">
        <v>335</v>
      </c>
      <c r="E57" s="13">
        <v>2</v>
      </c>
      <c r="F57" s="13"/>
      <c r="G57" s="13" t="s">
        <v>273</v>
      </c>
      <c r="H57" s="28" t="s">
        <v>214</v>
      </c>
      <c r="I57" s="13"/>
      <c r="J57" s="13">
        <v>0.25</v>
      </c>
      <c r="K57" s="13"/>
      <c r="L57" s="13"/>
      <c r="M57" s="13">
        <v>4</v>
      </c>
      <c r="N57" s="13">
        <v>4</v>
      </c>
      <c r="O57" s="13" t="s">
        <v>336</v>
      </c>
      <c r="P57" s="13">
        <v>3</v>
      </c>
      <c r="Q57" s="13"/>
      <c r="R57" s="20">
        <v>1</v>
      </c>
      <c r="S57" s="20"/>
      <c r="T57" s="13" t="s">
        <v>337</v>
      </c>
      <c r="U57" s="13"/>
      <c r="V57" s="13">
        <v>1</v>
      </c>
      <c r="W57" s="13">
        <v>1</v>
      </c>
      <c r="X57" s="37">
        <f t="shared" si="0"/>
        <v>0.25</v>
      </c>
      <c r="Y57" s="13">
        <v>0.5</v>
      </c>
      <c r="Z57" s="13">
        <v>1</v>
      </c>
      <c r="AA57" s="13" t="s">
        <v>338</v>
      </c>
      <c r="AB57" s="13"/>
      <c r="AC57" s="13"/>
      <c r="AD57" s="13"/>
      <c r="AE57" s="13"/>
      <c r="AF57" s="13"/>
      <c r="AG57" s="9"/>
      <c r="AH57" s="17"/>
    </row>
    <row r="58" spans="1:34" customFormat="1" x14ac:dyDescent="0.25">
      <c r="A58" s="12">
        <v>55</v>
      </c>
      <c r="B58" s="19" t="s">
        <v>339</v>
      </c>
      <c r="C58" s="19" t="s">
        <v>340</v>
      </c>
      <c r="D58" s="43" t="s">
        <v>341</v>
      </c>
      <c r="E58" s="13">
        <v>2</v>
      </c>
      <c r="F58" s="13"/>
      <c r="G58" s="13">
        <v>1</v>
      </c>
      <c r="H58" s="44" t="s">
        <v>274</v>
      </c>
      <c r="I58" s="13">
        <f>G58*0.2</f>
        <v>0.2</v>
      </c>
      <c r="J58" s="13">
        <v>0.25</v>
      </c>
      <c r="K58" s="13"/>
      <c r="L58" s="13"/>
      <c r="M58" s="13">
        <v>2</v>
      </c>
      <c r="N58" s="13">
        <v>2</v>
      </c>
      <c r="O58" s="13" t="s">
        <v>336</v>
      </c>
      <c r="P58" s="13"/>
      <c r="Q58" s="13"/>
      <c r="R58" s="13"/>
      <c r="S58" s="13"/>
      <c r="T58" s="13"/>
      <c r="U58" s="13"/>
      <c r="V58" s="13">
        <v>1</v>
      </c>
      <c r="W58" s="13">
        <v>1</v>
      </c>
      <c r="X58" s="37">
        <f t="shared" si="0"/>
        <v>0.25</v>
      </c>
      <c r="Y58" s="13">
        <v>0.25</v>
      </c>
      <c r="Z58" s="13">
        <v>0.5</v>
      </c>
      <c r="AA58" s="13" t="s">
        <v>338</v>
      </c>
      <c r="AB58" s="13"/>
      <c r="AC58" s="13"/>
      <c r="AD58" s="13"/>
      <c r="AE58" s="13"/>
      <c r="AF58" s="13"/>
      <c r="AG58" s="9"/>
      <c r="AH58" s="17"/>
    </row>
    <row r="59" spans="1:34" x14ac:dyDescent="0.25">
      <c r="A59" s="12">
        <v>56</v>
      </c>
      <c r="B59" s="19" t="s">
        <v>262</v>
      </c>
      <c r="C59" s="19" t="s">
        <v>334</v>
      </c>
      <c r="D59" s="22" t="s">
        <v>342</v>
      </c>
      <c r="E59" s="13">
        <v>2</v>
      </c>
      <c r="F59" s="13"/>
      <c r="G59" s="13">
        <v>0.5</v>
      </c>
      <c r="H59" s="15" t="s">
        <v>274</v>
      </c>
      <c r="I59" s="13">
        <f>G59*0.2</f>
        <v>0.1</v>
      </c>
      <c r="J59" s="13">
        <v>0.25</v>
      </c>
      <c r="K59" s="13"/>
      <c r="L59" s="13"/>
      <c r="M59" s="13">
        <v>2</v>
      </c>
      <c r="N59" s="20">
        <v>6</v>
      </c>
      <c r="O59" s="13" t="s">
        <v>240</v>
      </c>
      <c r="P59" s="13">
        <v>1</v>
      </c>
      <c r="Q59" s="13"/>
      <c r="R59" s="20">
        <v>5</v>
      </c>
      <c r="S59" s="20"/>
      <c r="T59" s="13" t="s">
        <v>301</v>
      </c>
      <c r="U59" s="13" t="s">
        <v>343</v>
      </c>
      <c r="V59" s="13">
        <v>0.5</v>
      </c>
      <c r="W59" s="13">
        <v>0.5</v>
      </c>
      <c r="X59" s="37">
        <f t="shared" si="0"/>
        <v>0.125</v>
      </c>
      <c r="Y59" s="13">
        <v>0.25</v>
      </c>
      <c r="Z59" s="13">
        <v>0.5</v>
      </c>
      <c r="AA59" s="13" t="s">
        <v>267</v>
      </c>
      <c r="AB59" s="13"/>
      <c r="AC59" s="13"/>
      <c r="AD59" s="13"/>
      <c r="AE59" s="13"/>
      <c r="AF59" s="13"/>
      <c r="AG59" s="9"/>
      <c r="AH59" s="17"/>
    </row>
    <row r="60" spans="1:34" x14ac:dyDescent="0.25">
      <c r="A60" s="12">
        <v>57</v>
      </c>
      <c r="B60" s="19" t="s">
        <v>262</v>
      </c>
      <c r="C60" s="19" t="s">
        <v>344</v>
      </c>
      <c r="D60" s="23" t="s">
        <v>345</v>
      </c>
      <c r="E60" s="13">
        <v>3</v>
      </c>
      <c r="F60" s="13"/>
      <c r="G60" s="13"/>
      <c r="H60" s="15"/>
      <c r="I60" s="13"/>
      <c r="J60" s="13"/>
      <c r="K60" s="13"/>
      <c r="L60" s="13"/>
      <c r="M60" s="13"/>
      <c r="N60" s="13">
        <v>1</v>
      </c>
      <c r="O60" s="13"/>
      <c r="P60" s="13"/>
      <c r="Q60" s="13"/>
      <c r="R60" s="13">
        <v>0</v>
      </c>
      <c r="S60" s="13"/>
      <c r="T60" s="13"/>
      <c r="U60" s="13"/>
      <c r="V60" s="13"/>
      <c r="W60" s="13"/>
      <c r="X60" s="37"/>
      <c r="Y60" s="13"/>
      <c r="Z60" s="13"/>
      <c r="AA60" s="13"/>
      <c r="AB60" s="13"/>
      <c r="AC60" s="13"/>
      <c r="AD60" s="13"/>
      <c r="AE60" s="13"/>
      <c r="AF60" s="13"/>
      <c r="AG60" s="9"/>
      <c r="AH60" s="17"/>
    </row>
    <row r="61" spans="1:34" x14ac:dyDescent="0.25">
      <c r="A61" s="12">
        <v>58</v>
      </c>
      <c r="B61" s="19" t="s">
        <v>262</v>
      </c>
      <c r="C61" s="19" t="s">
        <v>334</v>
      </c>
      <c r="D61" s="22" t="s">
        <v>346</v>
      </c>
      <c r="E61" s="13">
        <v>2</v>
      </c>
      <c r="F61" s="13"/>
      <c r="G61" s="13">
        <v>3</v>
      </c>
      <c r="H61" s="15" t="s">
        <v>347</v>
      </c>
      <c r="I61" s="13">
        <f>G61*0.2</f>
        <v>0.60000000000000009</v>
      </c>
      <c r="J61" s="13">
        <v>0.5</v>
      </c>
      <c r="K61" s="13"/>
      <c r="L61" s="13"/>
      <c r="M61" s="13">
        <v>2</v>
      </c>
      <c r="N61" s="13">
        <v>2</v>
      </c>
      <c r="O61" s="13" t="s">
        <v>240</v>
      </c>
      <c r="P61" s="13">
        <v>6</v>
      </c>
      <c r="Q61" s="13"/>
      <c r="R61" s="13">
        <v>6</v>
      </c>
      <c r="S61" s="13"/>
      <c r="T61" s="13" t="s">
        <v>301</v>
      </c>
      <c r="U61" s="13"/>
      <c r="V61" s="13"/>
      <c r="W61" s="13"/>
      <c r="X61" s="37"/>
      <c r="Y61" s="13">
        <v>0.5</v>
      </c>
      <c r="Z61" s="13">
        <v>1</v>
      </c>
      <c r="AA61" s="13" t="s">
        <v>267</v>
      </c>
      <c r="AB61" s="13"/>
      <c r="AC61" s="13"/>
      <c r="AD61" s="13"/>
      <c r="AE61" s="13"/>
      <c r="AF61" s="13"/>
      <c r="AG61" s="9"/>
      <c r="AH61" s="17"/>
    </row>
    <row r="62" spans="1:34" x14ac:dyDescent="0.25">
      <c r="A62" s="12">
        <v>59</v>
      </c>
      <c r="B62" s="19" t="s">
        <v>262</v>
      </c>
      <c r="C62" s="19" t="s">
        <v>334</v>
      </c>
      <c r="D62" s="22" t="s">
        <v>348</v>
      </c>
      <c r="E62" s="13">
        <v>3</v>
      </c>
      <c r="F62" s="13"/>
      <c r="G62" s="13">
        <v>0.5</v>
      </c>
      <c r="H62" s="15" t="s">
        <v>274</v>
      </c>
      <c r="I62" s="13">
        <f>G62*0.2</f>
        <v>0.1</v>
      </c>
      <c r="J62" s="13">
        <v>0.5</v>
      </c>
      <c r="K62" s="13"/>
      <c r="L62" s="13"/>
      <c r="M62" s="13">
        <v>1.5</v>
      </c>
      <c r="N62" s="13">
        <v>1.5</v>
      </c>
      <c r="O62" s="13" t="s">
        <v>215</v>
      </c>
      <c r="P62" s="13"/>
      <c r="Q62" s="13"/>
      <c r="R62" s="13"/>
      <c r="S62" s="13"/>
      <c r="T62" s="13"/>
      <c r="U62" s="13"/>
      <c r="V62" s="13">
        <v>0.5</v>
      </c>
      <c r="W62" s="13">
        <v>0.5</v>
      </c>
      <c r="X62" s="37">
        <f>V62*0.25</f>
        <v>0.125</v>
      </c>
      <c r="Y62" s="13">
        <v>1</v>
      </c>
      <c r="Z62" s="13">
        <v>1.5</v>
      </c>
      <c r="AA62" s="13" t="s">
        <v>242</v>
      </c>
      <c r="AB62" s="13"/>
      <c r="AC62" s="13"/>
      <c r="AD62" s="13"/>
      <c r="AE62" s="13"/>
      <c r="AF62" s="13"/>
      <c r="AG62" s="9"/>
      <c r="AH62" s="17"/>
    </row>
    <row r="63" spans="1:34" customFormat="1" x14ac:dyDescent="0.25">
      <c r="A63" s="12">
        <v>60</v>
      </c>
      <c r="B63" s="19" t="s">
        <v>262</v>
      </c>
      <c r="C63" s="19" t="s">
        <v>334</v>
      </c>
      <c r="D63" s="22" t="s">
        <v>349</v>
      </c>
      <c r="E63" s="13">
        <v>3</v>
      </c>
      <c r="F63" s="13"/>
      <c r="G63" s="13">
        <v>1</v>
      </c>
      <c r="H63" s="15" t="s">
        <v>274</v>
      </c>
      <c r="I63" s="13">
        <f>G63*0.2</f>
        <v>0.2</v>
      </c>
      <c r="J63" s="13">
        <v>0.5</v>
      </c>
      <c r="K63" s="13"/>
      <c r="L63" s="13"/>
      <c r="M63" s="13">
        <v>3</v>
      </c>
      <c r="N63" s="13">
        <v>3</v>
      </c>
      <c r="O63" s="13" t="s">
        <v>215</v>
      </c>
      <c r="P63" s="13">
        <v>2</v>
      </c>
      <c r="Q63" s="13"/>
      <c r="R63" s="13">
        <v>2</v>
      </c>
      <c r="S63" s="13"/>
      <c r="T63" s="13" t="s">
        <v>265</v>
      </c>
      <c r="U63" s="13"/>
      <c r="V63" s="13">
        <v>0.5</v>
      </c>
      <c r="W63" s="13">
        <v>0.5</v>
      </c>
      <c r="X63" s="37">
        <f>V63*0.25</f>
        <v>0.125</v>
      </c>
      <c r="Y63" s="13">
        <v>1</v>
      </c>
      <c r="Z63" s="13">
        <v>1.5</v>
      </c>
      <c r="AA63" s="13" t="s">
        <v>242</v>
      </c>
      <c r="AB63" s="13"/>
      <c r="AC63" s="13"/>
      <c r="AD63" s="13"/>
      <c r="AE63" s="13"/>
      <c r="AF63" s="13"/>
      <c r="AG63" s="9"/>
      <c r="AH63" s="17"/>
    </row>
    <row r="64" spans="1:34" customFormat="1" x14ac:dyDescent="0.25">
      <c r="A64" s="12">
        <v>61</v>
      </c>
      <c r="B64" s="19" t="s">
        <v>262</v>
      </c>
      <c r="C64" s="19" t="s">
        <v>334</v>
      </c>
      <c r="D64" s="22" t="s">
        <v>350</v>
      </c>
      <c r="E64" s="13">
        <v>3</v>
      </c>
      <c r="F64" s="13"/>
      <c r="G64" s="13">
        <v>2</v>
      </c>
      <c r="H64" s="15" t="s">
        <v>274</v>
      </c>
      <c r="I64" s="13">
        <f>G64*0.2</f>
        <v>0.4</v>
      </c>
      <c r="J64" s="13">
        <v>1</v>
      </c>
      <c r="K64" s="13"/>
      <c r="L64" s="13"/>
      <c r="M64" s="13">
        <v>12</v>
      </c>
      <c r="N64" s="13">
        <v>12</v>
      </c>
      <c r="O64" s="13" t="s">
        <v>215</v>
      </c>
      <c r="P64" s="13">
        <v>2</v>
      </c>
      <c r="Q64" s="13"/>
      <c r="R64" s="13">
        <v>2</v>
      </c>
      <c r="S64" s="13"/>
      <c r="T64" s="13" t="s">
        <v>265</v>
      </c>
      <c r="U64" s="13"/>
      <c r="V64" s="13">
        <v>2</v>
      </c>
      <c r="W64" s="13">
        <v>2</v>
      </c>
      <c r="X64" s="37">
        <f>V64*0.25</f>
        <v>0.5</v>
      </c>
      <c r="Y64" s="13">
        <v>1</v>
      </c>
      <c r="Z64" s="13">
        <v>1.5</v>
      </c>
      <c r="AA64" s="13" t="s">
        <v>242</v>
      </c>
      <c r="AB64" s="13"/>
      <c r="AC64" s="13"/>
      <c r="AD64" s="13"/>
      <c r="AE64" s="13"/>
      <c r="AF64" s="13"/>
      <c r="AG64" s="9"/>
      <c r="AH64" s="17"/>
    </row>
    <row r="65" spans="1:34" ht="16" x14ac:dyDescent="0.15">
      <c r="A65" s="12">
        <v>62</v>
      </c>
      <c r="B65" s="19" t="s">
        <v>262</v>
      </c>
      <c r="C65" s="19" t="s">
        <v>334</v>
      </c>
      <c r="D65" s="38" t="s">
        <v>351</v>
      </c>
      <c r="E65" s="13">
        <v>3</v>
      </c>
      <c r="F65" s="19"/>
      <c r="G65" s="19"/>
      <c r="H65" s="19"/>
      <c r="I65" s="19"/>
      <c r="J65" s="19"/>
      <c r="K65" s="19"/>
      <c r="L65" s="19"/>
      <c r="M65" s="19"/>
      <c r="N65" s="20">
        <v>3</v>
      </c>
      <c r="O65" s="19"/>
      <c r="P65" s="13"/>
      <c r="Q65" s="13"/>
      <c r="R65" s="13">
        <v>3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6" x14ac:dyDescent="0.15">
      <c r="A66" s="12">
        <v>63</v>
      </c>
      <c r="B66" s="19" t="s">
        <v>262</v>
      </c>
      <c r="C66" s="19" t="s">
        <v>334</v>
      </c>
      <c r="D66" s="38" t="s">
        <v>352</v>
      </c>
      <c r="E66" s="13">
        <v>3</v>
      </c>
      <c r="F66" s="19"/>
      <c r="G66" s="19"/>
      <c r="H66" s="19"/>
      <c r="I66" s="19"/>
      <c r="J66" s="19"/>
      <c r="K66" s="19"/>
      <c r="L66" s="19"/>
      <c r="M66" s="19"/>
      <c r="N66" s="20">
        <v>2</v>
      </c>
      <c r="O66" s="1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6" x14ac:dyDescent="0.15">
      <c r="A67" s="12">
        <v>64</v>
      </c>
      <c r="B67" s="19" t="s">
        <v>262</v>
      </c>
      <c r="C67" s="19" t="s">
        <v>334</v>
      </c>
      <c r="D67" s="38" t="s">
        <v>353</v>
      </c>
      <c r="E67" s="13">
        <v>3</v>
      </c>
      <c r="F67" s="19"/>
      <c r="G67" s="19"/>
      <c r="H67" s="19"/>
      <c r="I67" s="19"/>
      <c r="J67" s="19"/>
      <c r="K67" s="19"/>
      <c r="L67" s="19"/>
      <c r="M67" s="19"/>
      <c r="N67" s="20">
        <v>6</v>
      </c>
      <c r="O67" s="19"/>
      <c r="P67" s="13"/>
      <c r="Q67" s="13"/>
      <c r="R67" s="13">
        <v>6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6" x14ac:dyDescent="0.15">
      <c r="A68" s="12">
        <v>65</v>
      </c>
      <c r="B68" s="19" t="s">
        <v>262</v>
      </c>
      <c r="C68" s="19" t="s">
        <v>334</v>
      </c>
      <c r="D68" s="38" t="s">
        <v>354</v>
      </c>
      <c r="E68" s="13">
        <v>3</v>
      </c>
      <c r="F68" s="19"/>
      <c r="G68" s="19"/>
      <c r="H68" s="19"/>
      <c r="I68" s="19"/>
      <c r="J68" s="19"/>
      <c r="K68" s="19"/>
      <c r="L68" s="19"/>
      <c r="M68" s="19"/>
      <c r="N68" s="20">
        <v>1</v>
      </c>
      <c r="O68" s="1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6" x14ac:dyDescent="0.15">
      <c r="A69" s="12">
        <v>66</v>
      </c>
      <c r="B69" s="19" t="s">
        <v>262</v>
      </c>
      <c r="C69" s="19" t="s">
        <v>355</v>
      </c>
      <c r="D69" s="38" t="s">
        <v>356</v>
      </c>
      <c r="E69" s="13">
        <v>3</v>
      </c>
      <c r="F69" s="19"/>
      <c r="G69" s="19"/>
      <c r="H69" s="19"/>
      <c r="I69" s="19"/>
      <c r="J69" s="19"/>
      <c r="K69" s="19"/>
      <c r="L69" s="19"/>
      <c r="M69" s="19"/>
      <c r="N69" s="20"/>
      <c r="O69" s="1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customFormat="1" x14ac:dyDescent="0.25">
      <c r="A70" s="12">
        <v>67</v>
      </c>
      <c r="B70" s="19" t="s">
        <v>262</v>
      </c>
      <c r="C70" s="19" t="s">
        <v>358</v>
      </c>
      <c r="D70" s="22" t="s">
        <v>359</v>
      </c>
      <c r="E70" s="13">
        <v>3</v>
      </c>
      <c r="F70" s="13"/>
      <c r="G70" s="13">
        <v>2</v>
      </c>
      <c r="H70" s="15" t="s">
        <v>244</v>
      </c>
      <c r="I70" s="13">
        <f t="shared" ref="I70:I82" si="1">G70*0.2</f>
        <v>0.4</v>
      </c>
      <c r="J70" s="13">
        <v>0.5</v>
      </c>
      <c r="K70" s="13"/>
      <c r="L70" s="13"/>
      <c r="M70" s="13">
        <v>3</v>
      </c>
      <c r="N70" s="13">
        <v>3</v>
      </c>
      <c r="O70" s="13" t="s">
        <v>360</v>
      </c>
      <c r="P70" s="13">
        <v>2</v>
      </c>
      <c r="Q70" s="13"/>
      <c r="R70" s="13">
        <v>2</v>
      </c>
      <c r="S70" s="13"/>
      <c r="T70" s="13" t="s">
        <v>361</v>
      </c>
      <c r="U70" s="13"/>
      <c r="V70" s="13">
        <v>0.5</v>
      </c>
      <c r="W70" s="13">
        <v>0.5</v>
      </c>
      <c r="X70" s="37">
        <f t="shared" ref="X70:X82" si="2">V70*0.25</f>
        <v>0.125</v>
      </c>
      <c r="Y70" s="13">
        <v>0.5</v>
      </c>
      <c r="Z70" s="13">
        <v>1</v>
      </c>
      <c r="AA70" s="13" t="s">
        <v>249</v>
      </c>
      <c r="AB70" s="13"/>
      <c r="AC70" s="13"/>
      <c r="AD70" s="13"/>
      <c r="AE70" s="13"/>
      <c r="AF70" s="13"/>
      <c r="AG70" s="9"/>
      <c r="AH70" s="17"/>
    </row>
    <row r="71" spans="1:34" customFormat="1" x14ac:dyDescent="0.25">
      <c r="A71" s="12">
        <v>68</v>
      </c>
      <c r="B71" s="19" t="s">
        <v>262</v>
      </c>
      <c r="C71" s="19" t="s">
        <v>358</v>
      </c>
      <c r="D71" s="22" t="s">
        <v>362</v>
      </c>
      <c r="E71" s="13">
        <v>2</v>
      </c>
      <c r="F71" s="13"/>
      <c r="G71" s="13">
        <v>0.5</v>
      </c>
      <c r="H71" s="15" t="s">
        <v>274</v>
      </c>
      <c r="I71" s="13">
        <f t="shared" si="1"/>
        <v>0.1</v>
      </c>
      <c r="J71" s="13">
        <v>0.25</v>
      </c>
      <c r="K71" s="13"/>
      <c r="L71" s="13"/>
      <c r="M71" s="13">
        <v>1</v>
      </c>
      <c r="N71" s="13">
        <v>1</v>
      </c>
      <c r="O71" s="13" t="s">
        <v>240</v>
      </c>
      <c r="P71" s="13">
        <v>6</v>
      </c>
      <c r="Q71" s="13"/>
      <c r="R71" s="13">
        <v>6</v>
      </c>
      <c r="S71" s="13"/>
      <c r="T71" s="13" t="s">
        <v>265</v>
      </c>
      <c r="U71" s="13" t="s">
        <v>363</v>
      </c>
      <c r="V71" s="13">
        <v>0.5</v>
      </c>
      <c r="W71" s="13">
        <v>0.5</v>
      </c>
      <c r="X71" s="37">
        <f t="shared" si="2"/>
        <v>0.125</v>
      </c>
      <c r="Y71" s="13">
        <v>0.5</v>
      </c>
      <c r="Z71" s="13">
        <v>0.5</v>
      </c>
      <c r="AA71" s="13" t="s">
        <v>242</v>
      </c>
      <c r="AB71" s="13"/>
      <c r="AC71" s="13"/>
      <c r="AD71" s="13"/>
      <c r="AE71" s="13"/>
      <c r="AF71" s="13"/>
      <c r="AG71" s="9"/>
      <c r="AH71" s="17"/>
    </row>
    <row r="72" spans="1:34" x14ac:dyDescent="0.25">
      <c r="A72" s="12">
        <v>69</v>
      </c>
      <c r="B72" s="19" t="s">
        <v>262</v>
      </c>
      <c r="C72" s="25" t="s">
        <v>358</v>
      </c>
      <c r="D72" s="26" t="s">
        <v>364</v>
      </c>
      <c r="E72" s="27">
        <v>2</v>
      </c>
      <c r="F72" s="13"/>
      <c r="G72" s="13">
        <v>1.5</v>
      </c>
      <c r="H72" s="15" t="s">
        <v>244</v>
      </c>
      <c r="I72" s="13">
        <f t="shared" si="1"/>
        <v>0.30000000000000004</v>
      </c>
      <c r="J72" s="13">
        <v>0.5</v>
      </c>
      <c r="K72" s="13"/>
      <c r="L72" s="13"/>
      <c r="M72" s="13">
        <v>3</v>
      </c>
      <c r="N72" s="20">
        <v>0</v>
      </c>
      <c r="O72" s="13" t="s">
        <v>240</v>
      </c>
      <c r="P72" s="13">
        <v>3</v>
      </c>
      <c r="Q72" s="13"/>
      <c r="R72" s="13">
        <v>3</v>
      </c>
      <c r="S72" s="13"/>
      <c r="T72" s="13" t="s">
        <v>265</v>
      </c>
      <c r="U72" s="13"/>
      <c r="V72" s="13">
        <v>0.5</v>
      </c>
      <c r="W72" s="13">
        <v>0.5</v>
      </c>
      <c r="X72" s="37">
        <f t="shared" si="2"/>
        <v>0.125</v>
      </c>
      <c r="Y72" s="13">
        <v>0.5</v>
      </c>
      <c r="Z72" s="13">
        <v>1</v>
      </c>
      <c r="AA72" s="13" t="s">
        <v>242</v>
      </c>
      <c r="AB72" s="13"/>
      <c r="AC72" s="13"/>
      <c r="AD72" s="13"/>
      <c r="AE72" s="13"/>
      <c r="AF72" s="13"/>
      <c r="AG72" s="9"/>
      <c r="AH72" s="17"/>
    </row>
    <row r="73" spans="1:34" x14ac:dyDescent="0.25">
      <c r="A73" s="12">
        <v>70</v>
      </c>
      <c r="B73" s="19" t="s">
        <v>262</v>
      </c>
      <c r="C73" s="19" t="s">
        <v>358</v>
      </c>
      <c r="D73" s="22" t="s">
        <v>365</v>
      </c>
      <c r="E73" s="13">
        <v>2</v>
      </c>
      <c r="F73" s="13"/>
      <c r="G73" s="13">
        <v>4</v>
      </c>
      <c r="H73" s="15" t="s">
        <v>244</v>
      </c>
      <c r="I73" s="13">
        <f t="shared" si="1"/>
        <v>0.8</v>
      </c>
      <c r="J73" s="13">
        <v>1</v>
      </c>
      <c r="K73" s="13"/>
      <c r="L73" s="13"/>
      <c r="M73" s="13">
        <v>12</v>
      </c>
      <c r="N73" s="20">
        <v>6</v>
      </c>
      <c r="O73" s="13" t="s">
        <v>215</v>
      </c>
      <c r="P73" s="13">
        <v>2</v>
      </c>
      <c r="Q73" s="13"/>
      <c r="R73" s="20">
        <v>3</v>
      </c>
      <c r="S73" s="20"/>
      <c r="T73" s="13" t="s">
        <v>301</v>
      </c>
      <c r="U73" s="13"/>
      <c r="V73" s="13">
        <v>1</v>
      </c>
      <c r="W73" s="13">
        <v>1</v>
      </c>
      <c r="X73" s="37">
        <f t="shared" si="2"/>
        <v>0.25</v>
      </c>
      <c r="Y73" s="13">
        <v>1.5</v>
      </c>
      <c r="Z73" s="13">
        <v>2</v>
      </c>
      <c r="AA73" s="13" t="s">
        <v>242</v>
      </c>
      <c r="AB73" s="13"/>
      <c r="AC73" s="13"/>
      <c r="AD73" s="13"/>
      <c r="AE73" s="13"/>
      <c r="AF73" s="13"/>
      <c r="AG73" s="9"/>
      <c r="AH73" s="17"/>
    </row>
    <row r="74" spans="1:34" x14ac:dyDescent="0.25">
      <c r="A74" s="12">
        <v>71</v>
      </c>
      <c r="B74" s="19" t="s">
        <v>262</v>
      </c>
      <c r="C74" s="19" t="s">
        <v>358</v>
      </c>
      <c r="D74" s="22" t="s">
        <v>366</v>
      </c>
      <c r="E74" s="13">
        <v>2</v>
      </c>
      <c r="F74" s="13"/>
      <c r="G74" s="13">
        <v>2</v>
      </c>
      <c r="H74" s="15" t="s">
        <v>274</v>
      </c>
      <c r="I74" s="13">
        <f t="shared" si="1"/>
        <v>0.4</v>
      </c>
      <c r="J74" s="13">
        <v>0.75</v>
      </c>
      <c r="K74" s="13"/>
      <c r="L74" s="13"/>
      <c r="M74" s="13">
        <v>12</v>
      </c>
      <c r="N74" s="13">
        <v>12</v>
      </c>
      <c r="O74" s="13" t="s">
        <v>240</v>
      </c>
      <c r="P74" s="13">
        <v>2</v>
      </c>
      <c r="Q74" s="13"/>
      <c r="R74" s="20">
        <v>5</v>
      </c>
      <c r="S74" s="20"/>
      <c r="T74" s="13" t="s">
        <v>265</v>
      </c>
      <c r="U74" s="13"/>
      <c r="V74" s="13">
        <v>1</v>
      </c>
      <c r="W74" s="13">
        <v>1</v>
      </c>
      <c r="X74" s="37">
        <f t="shared" si="2"/>
        <v>0.25</v>
      </c>
      <c r="Y74" s="13">
        <v>1</v>
      </c>
      <c r="Z74" s="13">
        <v>3</v>
      </c>
      <c r="AA74" s="13" t="s">
        <v>267</v>
      </c>
      <c r="AB74" s="13"/>
      <c r="AC74" s="13"/>
      <c r="AD74" s="13"/>
      <c r="AE74" s="13"/>
      <c r="AF74" s="13"/>
      <c r="AG74" s="9"/>
      <c r="AH74" s="17"/>
    </row>
    <row r="75" spans="1:34" x14ac:dyDescent="0.25">
      <c r="A75" s="12">
        <v>72</v>
      </c>
      <c r="B75" s="19" t="s">
        <v>262</v>
      </c>
      <c r="C75" s="25" t="s">
        <v>358</v>
      </c>
      <c r="D75" s="26" t="s">
        <v>367</v>
      </c>
      <c r="E75" s="27">
        <v>2</v>
      </c>
      <c r="F75" s="13"/>
      <c r="G75" s="13">
        <v>3</v>
      </c>
      <c r="H75" s="15" t="s">
        <v>244</v>
      </c>
      <c r="I75" s="13">
        <f t="shared" si="1"/>
        <v>0.60000000000000009</v>
      </c>
      <c r="J75" s="13">
        <v>0.5</v>
      </c>
      <c r="K75" s="13"/>
      <c r="L75" s="13"/>
      <c r="M75" s="13">
        <v>12</v>
      </c>
      <c r="N75" s="20">
        <v>0</v>
      </c>
      <c r="O75" s="13" t="s">
        <v>215</v>
      </c>
      <c r="P75" s="13">
        <v>2</v>
      </c>
      <c r="Q75" s="13"/>
      <c r="R75" s="20">
        <v>0</v>
      </c>
      <c r="S75" s="20"/>
      <c r="T75" s="13" t="s">
        <v>301</v>
      </c>
      <c r="U75" s="13"/>
      <c r="V75" s="13">
        <v>1</v>
      </c>
      <c r="W75" s="13">
        <v>1</v>
      </c>
      <c r="X75" s="37">
        <f t="shared" si="2"/>
        <v>0.25</v>
      </c>
      <c r="Y75" s="13">
        <v>1</v>
      </c>
      <c r="Z75" s="13">
        <v>1</v>
      </c>
      <c r="AA75" s="13" t="s">
        <v>242</v>
      </c>
      <c r="AB75" s="13"/>
      <c r="AC75" s="13"/>
      <c r="AD75" s="13"/>
      <c r="AE75" s="13"/>
      <c r="AF75" s="13"/>
      <c r="AG75" s="9"/>
      <c r="AH75" s="17"/>
    </row>
    <row r="76" spans="1:34" x14ac:dyDescent="0.25">
      <c r="A76" s="12">
        <v>73</v>
      </c>
      <c r="B76" s="19" t="s">
        <v>262</v>
      </c>
      <c r="C76" s="37" t="s">
        <v>358</v>
      </c>
      <c r="D76" s="42" t="s">
        <v>368</v>
      </c>
      <c r="E76" s="13">
        <v>2</v>
      </c>
      <c r="F76" s="13"/>
      <c r="G76" s="13">
        <v>3</v>
      </c>
      <c r="H76" s="15" t="s">
        <v>244</v>
      </c>
      <c r="I76" s="13">
        <f t="shared" si="1"/>
        <v>0.60000000000000009</v>
      </c>
      <c r="J76" s="13">
        <v>0.75</v>
      </c>
      <c r="K76" s="13"/>
      <c r="L76" s="13"/>
      <c r="M76" s="13">
        <v>12</v>
      </c>
      <c r="N76" s="20">
        <v>1</v>
      </c>
      <c r="O76" s="13" t="s">
        <v>240</v>
      </c>
      <c r="P76" s="13">
        <v>2</v>
      </c>
      <c r="Q76" s="13"/>
      <c r="R76" s="20">
        <v>3</v>
      </c>
      <c r="S76" s="20"/>
      <c r="T76" s="13" t="s">
        <v>265</v>
      </c>
      <c r="U76" s="13"/>
      <c r="V76" s="13">
        <v>1</v>
      </c>
      <c r="W76" s="13">
        <v>1</v>
      </c>
      <c r="X76" s="37">
        <f t="shared" si="2"/>
        <v>0.25</v>
      </c>
      <c r="Y76" s="13">
        <v>1.5</v>
      </c>
      <c r="Z76" s="13">
        <v>2</v>
      </c>
      <c r="AA76" s="13" t="s">
        <v>242</v>
      </c>
      <c r="AB76" s="13"/>
      <c r="AC76" s="13"/>
      <c r="AD76" s="13"/>
      <c r="AE76" s="13"/>
      <c r="AF76" s="13"/>
      <c r="AG76" s="9"/>
      <c r="AH76" s="17"/>
    </row>
    <row r="77" spans="1:34" x14ac:dyDescent="0.25">
      <c r="A77" s="12">
        <v>74</v>
      </c>
      <c r="B77" s="19" t="s">
        <v>262</v>
      </c>
      <c r="C77" s="25" t="s">
        <v>358</v>
      </c>
      <c r="D77" s="26" t="s">
        <v>369</v>
      </c>
      <c r="E77" s="27">
        <v>3</v>
      </c>
      <c r="F77" s="13"/>
      <c r="G77" s="13">
        <v>2</v>
      </c>
      <c r="H77" s="15" t="s">
        <v>274</v>
      </c>
      <c r="I77" s="13">
        <f t="shared" si="1"/>
        <v>0.4</v>
      </c>
      <c r="J77" s="13">
        <v>1</v>
      </c>
      <c r="K77" s="13"/>
      <c r="L77" s="13"/>
      <c r="M77" s="13">
        <v>12</v>
      </c>
      <c r="N77" s="20">
        <v>0</v>
      </c>
      <c r="O77" s="13" t="s">
        <v>215</v>
      </c>
      <c r="P77" s="13">
        <v>3</v>
      </c>
      <c r="Q77" s="13"/>
      <c r="R77" s="20">
        <v>0</v>
      </c>
      <c r="S77" s="20"/>
      <c r="T77" s="13" t="s">
        <v>265</v>
      </c>
      <c r="U77" s="13"/>
      <c r="V77" s="13">
        <v>1</v>
      </c>
      <c r="W77" s="13">
        <v>1</v>
      </c>
      <c r="X77" s="37">
        <f t="shared" si="2"/>
        <v>0.25</v>
      </c>
      <c r="Y77" s="13">
        <v>2</v>
      </c>
      <c r="Z77" s="13">
        <v>2.5</v>
      </c>
      <c r="AA77" s="13" t="s">
        <v>242</v>
      </c>
      <c r="AB77" s="13"/>
      <c r="AC77" s="13"/>
      <c r="AD77" s="13"/>
      <c r="AE77" s="13"/>
      <c r="AF77" s="13"/>
      <c r="AG77" s="9"/>
      <c r="AH77" s="17"/>
    </row>
    <row r="78" spans="1:34" x14ac:dyDescent="0.25">
      <c r="A78" s="12">
        <v>75</v>
      </c>
      <c r="B78" s="19" t="s">
        <v>278</v>
      </c>
      <c r="C78" s="45" t="s">
        <v>370</v>
      </c>
      <c r="D78" s="26" t="s">
        <v>371</v>
      </c>
      <c r="E78" s="45">
        <v>3</v>
      </c>
      <c r="F78" s="13"/>
      <c r="G78" s="13">
        <v>1.5</v>
      </c>
      <c r="H78" s="15" t="s">
        <v>274</v>
      </c>
      <c r="I78" s="13">
        <f t="shared" si="1"/>
        <v>0.30000000000000004</v>
      </c>
      <c r="J78" s="13">
        <v>0.75</v>
      </c>
      <c r="K78" s="13"/>
      <c r="L78" s="13"/>
      <c r="M78" s="13">
        <v>12</v>
      </c>
      <c r="N78" s="20">
        <v>0</v>
      </c>
      <c r="O78" s="13" t="s">
        <v>372</v>
      </c>
      <c r="P78" s="13">
        <v>2</v>
      </c>
      <c r="Q78" s="13"/>
      <c r="R78" s="20">
        <v>0</v>
      </c>
      <c r="S78" s="20"/>
      <c r="T78" s="13" t="s">
        <v>373</v>
      </c>
      <c r="U78" s="13"/>
      <c r="V78" s="13">
        <v>0.5</v>
      </c>
      <c r="W78" s="13">
        <v>0.5</v>
      </c>
      <c r="X78" s="37">
        <f t="shared" si="2"/>
        <v>0.125</v>
      </c>
      <c r="Y78" s="13">
        <v>1</v>
      </c>
      <c r="Z78" s="13">
        <v>1.5</v>
      </c>
      <c r="AA78" s="13" t="s">
        <v>374</v>
      </c>
      <c r="AB78" s="13"/>
      <c r="AC78" s="13"/>
      <c r="AD78" s="13"/>
      <c r="AE78" s="13"/>
      <c r="AF78" s="13"/>
      <c r="AG78" s="9"/>
      <c r="AH78" s="17"/>
    </row>
    <row r="79" spans="1:34" customFormat="1" x14ac:dyDescent="0.25">
      <c r="A79" s="12">
        <v>76</v>
      </c>
      <c r="B79" s="19" t="s">
        <v>262</v>
      </c>
      <c r="C79" s="32" t="s">
        <v>358</v>
      </c>
      <c r="D79" s="33" t="s">
        <v>375</v>
      </c>
      <c r="E79" s="34">
        <v>3</v>
      </c>
      <c r="F79" s="13"/>
      <c r="G79" s="13">
        <v>4</v>
      </c>
      <c r="H79" s="15" t="s">
        <v>244</v>
      </c>
      <c r="I79" s="13">
        <f t="shared" si="1"/>
        <v>0.8</v>
      </c>
      <c r="J79" s="13"/>
      <c r="K79" s="13"/>
      <c r="L79" s="13"/>
      <c r="M79" s="13">
        <v>6</v>
      </c>
      <c r="N79" s="20">
        <v>0</v>
      </c>
      <c r="O79" s="13"/>
      <c r="P79" s="13">
        <v>3</v>
      </c>
      <c r="Q79" s="13"/>
      <c r="R79" s="20">
        <v>0</v>
      </c>
      <c r="S79" s="20"/>
      <c r="T79" s="13"/>
      <c r="U79" s="13"/>
      <c r="V79" s="13">
        <v>0.5</v>
      </c>
      <c r="W79" s="13">
        <v>0.5</v>
      </c>
      <c r="X79" s="37">
        <f t="shared" si="2"/>
        <v>0.125</v>
      </c>
      <c r="Y79" s="13"/>
      <c r="Z79" s="13"/>
      <c r="AA79" s="13"/>
      <c r="AB79" s="13"/>
      <c r="AC79" s="13"/>
      <c r="AD79" s="13"/>
      <c r="AE79" s="13"/>
      <c r="AF79" s="13"/>
      <c r="AG79" s="9"/>
      <c r="AH79" s="17"/>
    </row>
    <row r="80" spans="1:34" customFormat="1" x14ac:dyDescent="0.25">
      <c r="A80" s="12">
        <v>77</v>
      </c>
      <c r="B80" s="19" t="s">
        <v>262</v>
      </c>
      <c r="C80" s="32" t="s">
        <v>358</v>
      </c>
      <c r="D80" s="33" t="s">
        <v>376</v>
      </c>
      <c r="E80" s="34">
        <v>2</v>
      </c>
      <c r="F80" s="13"/>
      <c r="G80" s="13">
        <v>4</v>
      </c>
      <c r="H80" s="15" t="s">
        <v>244</v>
      </c>
      <c r="I80" s="13">
        <f t="shared" si="1"/>
        <v>0.8</v>
      </c>
      <c r="J80" s="13"/>
      <c r="K80" s="13"/>
      <c r="L80" s="13"/>
      <c r="M80" s="13">
        <v>6</v>
      </c>
      <c r="N80" s="20">
        <v>0</v>
      </c>
      <c r="O80" s="13"/>
      <c r="P80" s="13">
        <v>5</v>
      </c>
      <c r="Q80" s="13"/>
      <c r="R80" s="20">
        <v>0</v>
      </c>
      <c r="S80" s="20"/>
      <c r="T80" s="13"/>
      <c r="U80" s="13"/>
      <c r="V80" s="13">
        <v>0.5</v>
      </c>
      <c r="W80" s="13">
        <v>0.5</v>
      </c>
      <c r="X80" s="37">
        <f t="shared" si="2"/>
        <v>0.125</v>
      </c>
      <c r="Y80" s="13"/>
      <c r="Z80" s="13"/>
      <c r="AA80" s="13"/>
      <c r="AB80" s="16" t="s">
        <v>377</v>
      </c>
      <c r="AC80" s="13"/>
      <c r="AD80" s="13"/>
      <c r="AE80" s="13"/>
      <c r="AF80" s="13"/>
      <c r="AG80" s="9"/>
      <c r="AH80" s="17"/>
    </row>
    <row r="81" spans="1:34" customFormat="1" x14ac:dyDescent="0.25">
      <c r="A81" s="12">
        <v>78</v>
      </c>
      <c r="B81" s="19" t="s">
        <v>262</v>
      </c>
      <c r="C81" s="19" t="s">
        <v>358</v>
      </c>
      <c r="D81" s="22" t="s">
        <v>378</v>
      </c>
      <c r="E81" s="13">
        <v>3</v>
      </c>
      <c r="F81" s="13"/>
      <c r="G81" s="13">
        <v>2</v>
      </c>
      <c r="H81" s="46" t="s">
        <v>274</v>
      </c>
      <c r="I81" s="13">
        <f t="shared" si="1"/>
        <v>0.4</v>
      </c>
      <c r="J81" s="13">
        <v>1</v>
      </c>
      <c r="K81" s="13"/>
      <c r="L81" s="13"/>
      <c r="M81" s="13">
        <v>12</v>
      </c>
      <c r="N81" s="13">
        <v>12</v>
      </c>
      <c r="O81" s="13" t="s">
        <v>215</v>
      </c>
      <c r="P81" s="13">
        <v>3</v>
      </c>
      <c r="Q81" s="13"/>
      <c r="R81" s="20">
        <v>4</v>
      </c>
      <c r="S81" s="20"/>
      <c r="T81" s="13" t="s">
        <v>265</v>
      </c>
      <c r="U81" s="13"/>
      <c r="V81" s="13">
        <v>0.5</v>
      </c>
      <c r="W81" s="13">
        <v>0.5</v>
      </c>
      <c r="X81" s="37">
        <f t="shared" si="2"/>
        <v>0.125</v>
      </c>
      <c r="Y81" s="13">
        <v>3</v>
      </c>
      <c r="Z81" s="13">
        <v>4</v>
      </c>
      <c r="AA81" s="13" t="s">
        <v>267</v>
      </c>
      <c r="AB81" s="13"/>
      <c r="AC81" s="13"/>
      <c r="AD81" s="13"/>
      <c r="AE81" s="13"/>
      <c r="AF81" s="13"/>
      <c r="AG81" s="9"/>
      <c r="AH81" s="17"/>
    </row>
    <row r="82" spans="1:34" x14ac:dyDescent="0.25">
      <c r="A82" s="12">
        <v>79</v>
      </c>
      <c r="B82" s="19" t="s">
        <v>262</v>
      </c>
      <c r="C82" s="25" t="s">
        <v>358</v>
      </c>
      <c r="D82" s="26" t="s">
        <v>379</v>
      </c>
      <c r="E82" s="27">
        <v>3</v>
      </c>
      <c r="F82" s="13"/>
      <c r="G82" s="13">
        <v>2</v>
      </c>
      <c r="H82" s="46" t="s">
        <v>274</v>
      </c>
      <c r="I82" s="13">
        <f t="shared" si="1"/>
        <v>0.4</v>
      </c>
      <c r="J82" s="13">
        <v>0.75</v>
      </c>
      <c r="K82" s="13"/>
      <c r="L82" s="13"/>
      <c r="M82" s="13">
        <v>12</v>
      </c>
      <c r="N82" s="20">
        <v>0</v>
      </c>
      <c r="O82" s="13" t="s">
        <v>240</v>
      </c>
      <c r="P82" s="13">
        <v>2</v>
      </c>
      <c r="Q82" s="13"/>
      <c r="R82" s="20">
        <v>0</v>
      </c>
      <c r="S82" s="20"/>
      <c r="T82" s="13" t="s">
        <v>301</v>
      </c>
      <c r="U82" s="13"/>
      <c r="V82" s="13">
        <v>1</v>
      </c>
      <c r="W82" s="13">
        <v>1</v>
      </c>
      <c r="X82" s="37">
        <f t="shared" si="2"/>
        <v>0.25</v>
      </c>
      <c r="Y82" s="13">
        <v>1.5</v>
      </c>
      <c r="Z82" s="13">
        <v>2</v>
      </c>
      <c r="AA82" s="13" t="s">
        <v>242</v>
      </c>
      <c r="AB82" s="13"/>
      <c r="AC82" s="13"/>
      <c r="AD82" s="13"/>
      <c r="AE82" s="13"/>
      <c r="AF82" s="13"/>
      <c r="AG82" s="9"/>
      <c r="AH82" s="31"/>
    </row>
    <row r="83" spans="1:34" customFormat="1" ht="16" x14ac:dyDescent="0.15">
      <c r="A83" s="12">
        <v>80</v>
      </c>
      <c r="B83" s="19" t="s">
        <v>262</v>
      </c>
      <c r="C83" s="34" t="s">
        <v>358</v>
      </c>
      <c r="D83" s="33" t="s">
        <v>380</v>
      </c>
      <c r="E83" s="34">
        <v>4</v>
      </c>
      <c r="F83" s="13"/>
      <c r="G83" s="13"/>
      <c r="H83" s="13"/>
      <c r="I83" s="13"/>
      <c r="J83" s="13"/>
      <c r="K83" s="13"/>
      <c r="L83" s="13"/>
      <c r="M83" s="13">
        <v>32</v>
      </c>
      <c r="N83" s="20">
        <v>0</v>
      </c>
      <c r="O83" s="13"/>
      <c r="P83" s="13">
        <v>36</v>
      </c>
      <c r="Q83" s="13"/>
      <c r="R83" s="20">
        <v>0</v>
      </c>
      <c r="S83" s="20"/>
      <c r="T83" s="13"/>
      <c r="U83" s="13" t="s">
        <v>381</v>
      </c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9"/>
      <c r="AH83" s="31"/>
    </row>
    <row r="84" spans="1:34" customFormat="1" ht="16" x14ac:dyDescent="0.15">
      <c r="A84" s="12">
        <v>81</v>
      </c>
      <c r="B84" s="19" t="s">
        <v>262</v>
      </c>
      <c r="C84" s="34" t="s">
        <v>358</v>
      </c>
      <c r="D84" s="33" t="s">
        <v>382</v>
      </c>
      <c r="E84" s="34">
        <v>4</v>
      </c>
      <c r="F84" s="37"/>
      <c r="G84" s="37"/>
      <c r="H84" s="47"/>
      <c r="I84" s="13"/>
      <c r="J84" s="37"/>
      <c r="K84" s="37"/>
      <c r="L84" s="37"/>
      <c r="M84" s="37">
        <v>15</v>
      </c>
      <c r="N84" s="20">
        <v>0</v>
      </c>
      <c r="O84" s="13"/>
      <c r="P84" s="37">
        <v>15</v>
      </c>
      <c r="Q84" s="37"/>
      <c r="R84" s="20">
        <v>0</v>
      </c>
      <c r="S84" s="20"/>
      <c r="T84" s="13"/>
      <c r="U84" s="37" t="s">
        <v>383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9"/>
      <c r="AH84" s="31"/>
    </row>
    <row r="85" spans="1:34" ht="16" x14ac:dyDescent="0.15">
      <c r="A85" s="12">
        <v>82</v>
      </c>
      <c r="B85" s="19" t="s">
        <v>251</v>
      </c>
      <c r="C85" s="12" t="s">
        <v>357</v>
      </c>
      <c r="D85" s="48" t="s">
        <v>384</v>
      </c>
      <c r="E85" s="12">
        <v>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49"/>
      <c r="V85" s="12"/>
      <c r="W85" s="12"/>
      <c r="X85" s="12"/>
      <c r="Y85" s="12"/>
      <c r="Z85" s="12"/>
      <c r="AA85" s="12"/>
      <c r="AB85" s="49"/>
      <c r="AC85" s="49"/>
      <c r="AD85" s="49"/>
      <c r="AE85" s="49"/>
      <c r="AF85" s="49"/>
      <c r="AG85" s="49"/>
      <c r="AH85" s="49"/>
    </row>
    <row r="86" spans="1:34" customFormat="1" x14ac:dyDescent="0.25">
      <c r="A86" s="12">
        <v>83</v>
      </c>
      <c r="B86" s="19" t="s">
        <v>251</v>
      </c>
      <c r="C86" s="19" t="s">
        <v>355</v>
      </c>
      <c r="D86" s="22" t="s">
        <v>385</v>
      </c>
      <c r="E86" s="13">
        <v>3</v>
      </c>
      <c r="F86" s="13"/>
      <c r="G86" s="13"/>
      <c r="H86" s="46" t="s">
        <v>347</v>
      </c>
      <c r="I86" s="13"/>
      <c r="J86" s="13">
        <v>0.5</v>
      </c>
      <c r="K86" s="13"/>
      <c r="L86" s="13"/>
      <c r="M86" s="13" t="s">
        <v>386</v>
      </c>
      <c r="N86" s="13" t="s">
        <v>386</v>
      </c>
      <c r="O86" s="13" t="s">
        <v>387</v>
      </c>
      <c r="P86" s="13" t="s">
        <v>386</v>
      </c>
      <c r="Q86" s="13"/>
      <c r="R86" s="13" t="s">
        <v>386</v>
      </c>
      <c r="S86" s="13"/>
      <c r="T86" s="13" t="s">
        <v>301</v>
      </c>
      <c r="U86" s="13" t="s">
        <v>388</v>
      </c>
      <c r="V86" s="13"/>
      <c r="W86" s="13"/>
      <c r="X86" s="13"/>
      <c r="Y86" s="13">
        <v>1</v>
      </c>
      <c r="Z86" s="13"/>
      <c r="AA86" s="13" t="s">
        <v>267</v>
      </c>
      <c r="AB86" s="16" t="s">
        <v>389</v>
      </c>
      <c r="AC86" s="13"/>
      <c r="AD86" s="13"/>
      <c r="AE86" s="13"/>
      <c r="AF86" s="13"/>
      <c r="AG86" s="9"/>
      <c r="AH86" s="31"/>
    </row>
    <row r="87" spans="1:34" customFormat="1" x14ac:dyDescent="0.25">
      <c r="A87" s="12">
        <v>84</v>
      </c>
      <c r="B87" s="19" t="s">
        <v>390</v>
      </c>
      <c r="C87" s="19" t="s">
        <v>391</v>
      </c>
      <c r="D87" s="14" t="s">
        <v>392</v>
      </c>
      <c r="E87" s="37">
        <v>3</v>
      </c>
      <c r="F87" s="37"/>
      <c r="G87" s="37"/>
      <c r="H87" s="50" t="s">
        <v>347</v>
      </c>
      <c r="I87" s="13"/>
      <c r="J87" s="37">
        <v>1</v>
      </c>
      <c r="K87" s="37"/>
      <c r="L87" s="37"/>
      <c r="M87" s="37">
        <v>2</v>
      </c>
      <c r="N87" s="37">
        <v>2</v>
      </c>
      <c r="O87" s="37" t="s">
        <v>393</v>
      </c>
      <c r="P87" s="37">
        <v>30</v>
      </c>
      <c r="Q87" s="37"/>
      <c r="R87" s="20">
        <v>20</v>
      </c>
      <c r="S87" s="20"/>
      <c r="T87" s="37" t="s">
        <v>337</v>
      </c>
      <c r="U87" s="37" t="s">
        <v>394</v>
      </c>
      <c r="V87" s="37"/>
      <c r="W87" s="37"/>
      <c r="X87" s="37"/>
      <c r="Y87" s="37">
        <v>2</v>
      </c>
      <c r="Z87" s="37">
        <v>3</v>
      </c>
      <c r="AA87" s="37" t="s">
        <v>338</v>
      </c>
      <c r="AB87" s="37"/>
      <c r="AC87" s="37"/>
      <c r="AD87" s="37"/>
      <c r="AE87" s="37"/>
      <c r="AF87" s="37"/>
      <c r="AG87" s="9"/>
      <c r="AH87" s="31"/>
    </row>
    <row r="88" spans="1:34" customFormat="1" x14ac:dyDescent="0.25">
      <c r="A88" s="12">
        <v>85</v>
      </c>
      <c r="B88" s="13" t="s">
        <v>395</v>
      </c>
      <c r="C88" s="13" t="s">
        <v>396</v>
      </c>
      <c r="D88" s="42" t="s">
        <v>397</v>
      </c>
      <c r="E88" s="51">
        <v>1</v>
      </c>
      <c r="F88" s="51"/>
      <c r="G88" s="51">
        <v>2</v>
      </c>
      <c r="H88" s="15" t="s">
        <v>347</v>
      </c>
      <c r="I88" s="13">
        <f>G88*0.2</f>
        <v>0.4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9"/>
      <c r="AH88" s="52"/>
    </row>
    <row r="89" spans="1:34" customFormat="1" x14ac:dyDescent="0.25">
      <c r="A89" s="12">
        <v>86</v>
      </c>
      <c r="B89" s="21" t="s">
        <v>398</v>
      </c>
      <c r="C89" s="13" t="s">
        <v>396</v>
      </c>
      <c r="D89" s="14" t="s">
        <v>399</v>
      </c>
      <c r="E89" s="37">
        <v>2</v>
      </c>
      <c r="F89" s="37"/>
      <c r="G89" s="37"/>
      <c r="H89" s="15" t="s">
        <v>347</v>
      </c>
      <c r="I89" s="13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9"/>
      <c r="AH89" s="17"/>
    </row>
    <row r="90" spans="1:34" x14ac:dyDescent="0.25">
      <c r="A90" s="12">
        <v>87</v>
      </c>
      <c r="B90" s="19" t="s">
        <v>400</v>
      </c>
      <c r="C90" s="13" t="s">
        <v>401</v>
      </c>
      <c r="D90" s="14" t="s">
        <v>402</v>
      </c>
      <c r="E90" s="37">
        <v>2</v>
      </c>
      <c r="F90" s="37"/>
      <c r="G90" s="37"/>
      <c r="H90" s="15" t="s">
        <v>347</v>
      </c>
      <c r="I90" s="13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9"/>
      <c r="AH90" s="31"/>
    </row>
    <row r="91" spans="1:34" customFormat="1" ht="16" x14ac:dyDescent="0.15">
      <c r="A91" s="12">
        <v>88</v>
      </c>
      <c r="B91" s="41" t="s">
        <v>403</v>
      </c>
      <c r="C91" s="13" t="s">
        <v>401</v>
      </c>
      <c r="D91" s="42" t="s">
        <v>404</v>
      </c>
      <c r="E91" s="51">
        <v>1</v>
      </c>
      <c r="F91" s="51"/>
      <c r="G91" s="51"/>
      <c r="H91" s="51"/>
      <c r="I91" s="13"/>
      <c r="J91" s="51">
        <v>1</v>
      </c>
      <c r="K91" s="51"/>
      <c r="L91" s="51"/>
      <c r="M91" s="51">
        <v>30</v>
      </c>
      <c r="N91" s="53">
        <v>0</v>
      </c>
      <c r="O91" s="37"/>
      <c r="P91" s="51"/>
      <c r="Q91" s="51"/>
      <c r="R91" s="51"/>
      <c r="S91" s="51"/>
      <c r="T91" s="51"/>
      <c r="U91" s="51"/>
      <c r="V91" s="51"/>
      <c r="W91" s="51"/>
      <c r="X91" s="51"/>
      <c r="Y91" s="51">
        <v>2</v>
      </c>
      <c r="Z91" s="51">
        <v>3</v>
      </c>
      <c r="AA91" s="51"/>
      <c r="AB91" s="52" t="s">
        <v>405</v>
      </c>
      <c r="AC91" s="51"/>
      <c r="AD91" s="51"/>
      <c r="AE91" s="51"/>
      <c r="AF91" s="51"/>
      <c r="AG91" s="9"/>
      <c r="AH91" s="54"/>
    </row>
    <row r="92" spans="1:34" ht="16" x14ac:dyDescent="0.15">
      <c r="A92" s="12">
        <v>89</v>
      </c>
      <c r="B92" s="41" t="s">
        <v>406</v>
      </c>
      <c r="C92" s="13" t="s">
        <v>396</v>
      </c>
      <c r="D92" s="42" t="s">
        <v>407</v>
      </c>
      <c r="E92" s="51">
        <v>2</v>
      </c>
      <c r="F92" s="51"/>
      <c r="G92" s="51"/>
      <c r="H92" s="51"/>
      <c r="I92" s="13"/>
      <c r="J92" s="51"/>
      <c r="K92" s="51"/>
      <c r="L92" s="51"/>
      <c r="M92" s="51">
        <v>6</v>
      </c>
      <c r="N92" s="51">
        <v>6</v>
      </c>
      <c r="O92" s="37" t="s">
        <v>387</v>
      </c>
      <c r="P92" s="51"/>
      <c r="Q92" s="51"/>
      <c r="R92" s="51"/>
      <c r="S92" s="51"/>
      <c r="T92" s="51"/>
      <c r="U92" s="51" t="s">
        <v>408</v>
      </c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9"/>
      <c r="AH92" s="54"/>
    </row>
    <row r="93" spans="1:34" ht="16" x14ac:dyDescent="0.15">
      <c r="A93" s="12">
        <v>90</v>
      </c>
      <c r="B93" s="19" t="s">
        <v>406</v>
      </c>
      <c r="C93" s="13" t="s">
        <v>396</v>
      </c>
      <c r="D93" s="14" t="s">
        <v>409</v>
      </c>
      <c r="E93" s="37">
        <v>2</v>
      </c>
      <c r="F93" s="37"/>
      <c r="G93" s="37"/>
      <c r="H93" s="37"/>
      <c r="I93" s="13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9"/>
      <c r="AH93" s="31"/>
    </row>
    <row r="94" spans="1:34" customFormat="1" ht="16" x14ac:dyDescent="0.15">
      <c r="A94" s="12">
        <v>91</v>
      </c>
      <c r="B94" s="41" t="s">
        <v>410</v>
      </c>
      <c r="C94" s="19" t="s">
        <v>391</v>
      </c>
      <c r="D94" s="22" t="s">
        <v>411</v>
      </c>
      <c r="E94" s="55">
        <v>3</v>
      </c>
      <c r="F94" s="55"/>
      <c r="G94" s="55"/>
      <c r="H94" s="55"/>
      <c r="I94" s="13"/>
      <c r="J94" s="55"/>
      <c r="K94" s="55"/>
      <c r="L94" s="55"/>
      <c r="M94" s="55"/>
      <c r="N94" s="55"/>
      <c r="O94" s="55" t="s">
        <v>240</v>
      </c>
      <c r="P94" s="55">
        <v>18</v>
      </c>
      <c r="Q94" s="55"/>
      <c r="R94" s="55">
        <v>18</v>
      </c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9"/>
      <c r="AH94" s="52"/>
    </row>
    <row r="95" spans="1:34" ht="16" x14ac:dyDescent="0.15">
      <c r="A95" s="12">
        <v>92</v>
      </c>
      <c r="B95" s="41" t="s">
        <v>412</v>
      </c>
      <c r="C95" s="19" t="s">
        <v>396</v>
      </c>
      <c r="D95" s="49" t="s">
        <v>413</v>
      </c>
      <c r="E95" s="41"/>
      <c r="F95" s="19"/>
      <c r="G95" s="12"/>
      <c r="H95" s="41"/>
      <c r="I95" s="19"/>
      <c r="J95" s="12"/>
      <c r="K95" s="41"/>
      <c r="L95" s="19"/>
      <c r="M95" s="12"/>
      <c r="N95" s="41"/>
      <c r="O95" s="19"/>
      <c r="P95" s="12"/>
      <c r="Q95" s="12"/>
      <c r="R95" s="41"/>
      <c r="S95" s="41"/>
      <c r="T95" s="19"/>
      <c r="U95" s="49"/>
      <c r="V95" s="41"/>
      <c r="W95" s="19"/>
      <c r="X95" s="12"/>
      <c r="Y95" s="41"/>
      <c r="Z95" s="19"/>
      <c r="AA95" s="12"/>
      <c r="AB95" s="56"/>
      <c r="AC95" s="17"/>
      <c r="AD95" s="49"/>
      <c r="AE95" s="56"/>
      <c r="AF95" s="17"/>
      <c r="AG95" s="49"/>
      <c r="AH95" s="56"/>
    </row>
    <row r="96" spans="1:34" ht="16" x14ac:dyDescent="0.15">
      <c r="A96" s="12">
        <v>200</v>
      </c>
      <c r="B96" s="13" t="s">
        <v>414</v>
      </c>
      <c r="C96" s="13" t="s">
        <v>415</v>
      </c>
      <c r="D96" s="24" t="s">
        <v>416</v>
      </c>
      <c r="E96" s="37"/>
      <c r="F96" s="37"/>
      <c r="G96" s="37"/>
      <c r="H96" s="57"/>
      <c r="I96" s="29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9"/>
      <c r="AH96" s="52"/>
    </row>
    <row r="97" spans="1:34" x14ac:dyDescent="0.25">
      <c r="A97" s="12">
        <v>201</v>
      </c>
      <c r="B97" s="13" t="s">
        <v>414</v>
      </c>
      <c r="C97" s="13" t="s">
        <v>263</v>
      </c>
      <c r="D97" s="58" t="s">
        <v>417</v>
      </c>
      <c r="E97" s="37">
        <v>2</v>
      </c>
      <c r="F97" s="37"/>
      <c r="G97" s="37"/>
      <c r="H97" s="15" t="s">
        <v>274</v>
      </c>
      <c r="I97" s="13"/>
      <c r="J97" s="37">
        <v>9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13">
        <v>75</v>
      </c>
      <c r="W97" s="20">
        <v>40</v>
      </c>
      <c r="X97" s="37">
        <f t="shared" ref="X97:X107" si="3">V97*0.25</f>
        <v>18.75</v>
      </c>
      <c r="Y97" s="37">
        <v>20</v>
      </c>
      <c r="Z97" s="37">
        <v>50</v>
      </c>
      <c r="AA97" s="37" t="s">
        <v>418</v>
      </c>
      <c r="AB97" s="37"/>
      <c r="AC97" s="37"/>
      <c r="AD97" s="37"/>
      <c r="AE97" s="37"/>
      <c r="AF97" s="37"/>
      <c r="AG97" s="9"/>
      <c r="AH97" s="52"/>
    </row>
    <row r="98" spans="1:34" x14ac:dyDescent="0.25">
      <c r="A98" s="12">
        <v>202</v>
      </c>
      <c r="B98" s="13" t="s">
        <v>414</v>
      </c>
      <c r="C98" s="13" t="s">
        <v>263</v>
      </c>
      <c r="D98" s="58" t="s">
        <v>419</v>
      </c>
      <c r="E98" s="51">
        <v>3</v>
      </c>
      <c r="F98" s="51"/>
      <c r="G98" s="51"/>
      <c r="H98" s="15" t="s">
        <v>274</v>
      </c>
      <c r="I98" s="13"/>
      <c r="J98" s="51">
        <v>4</v>
      </c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41">
        <v>37.5</v>
      </c>
      <c r="W98" s="53">
        <v>20</v>
      </c>
      <c r="X98" s="37">
        <f t="shared" si="3"/>
        <v>9.375</v>
      </c>
      <c r="Y98" s="51">
        <v>10</v>
      </c>
      <c r="Z98" s="51">
        <v>30</v>
      </c>
      <c r="AA98" s="37" t="s">
        <v>418</v>
      </c>
      <c r="AB98" s="51"/>
      <c r="AC98" s="51"/>
      <c r="AD98" s="51"/>
      <c r="AE98" s="51"/>
      <c r="AF98" s="51"/>
      <c r="AG98" s="9"/>
      <c r="AH98" s="52"/>
    </row>
    <row r="99" spans="1:34" x14ac:dyDescent="0.25">
      <c r="A99" s="12">
        <v>203</v>
      </c>
      <c r="B99" s="13" t="s">
        <v>420</v>
      </c>
      <c r="C99" s="13" t="s">
        <v>421</v>
      </c>
      <c r="D99" s="42" t="s">
        <v>422</v>
      </c>
      <c r="E99" s="41">
        <v>2</v>
      </c>
      <c r="F99" s="51"/>
      <c r="G99" s="51"/>
      <c r="H99" s="15" t="s">
        <v>274</v>
      </c>
      <c r="I99" s="13"/>
      <c r="J99" s="51">
        <v>2</v>
      </c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>
        <v>3</v>
      </c>
      <c r="W99" s="51">
        <v>3</v>
      </c>
      <c r="X99" s="37">
        <f t="shared" si="3"/>
        <v>0.75</v>
      </c>
      <c r="Y99" s="51">
        <v>3</v>
      </c>
      <c r="Z99" s="51">
        <v>5</v>
      </c>
      <c r="AA99" s="37" t="s">
        <v>423</v>
      </c>
      <c r="AB99" s="51"/>
      <c r="AC99" s="51"/>
      <c r="AD99" s="51"/>
      <c r="AE99" s="51"/>
      <c r="AF99" s="51"/>
      <c r="AG99" s="9"/>
      <c r="AH99" s="52"/>
    </row>
    <row r="100" spans="1:34" customFormat="1" x14ac:dyDescent="0.25">
      <c r="A100" s="12">
        <v>204</v>
      </c>
      <c r="B100" s="13" t="s">
        <v>414</v>
      </c>
      <c r="C100" s="13" t="s">
        <v>424</v>
      </c>
      <c r="D100" s="42" t="s">
        <v>425</v>
      </c>
      <c r="E100" s="41">
        <v>2</v>
      </c>
      <c r="F100" s="51"/>
      <c r="G100" s="51"/>
      <c r="H100" s="15" t="s">
        <v>214</v>
      </c>
      <c r="I100" s="13"/>
      <c r="J100" s="51">
        <v>0.5</v>
      </c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>
        <v>6</v>
      </c>
      <c r="W100" s="51">
        <v>6</v>
      </c>
      <c r="X100" s="37">
        <f t="shared" si="3"/>
        <v>1.5</v>
      </c>
      <c r="Y100" s="51">
        <v>0.5</v>
      </c>
      <c r="Z100" s="51">
        <v>0.5</v>
      </c>
      <c r="AA100" s="37" t="s">
        <v>242</v>
      </c>
      <c r="AB100" s="51"/>
      <c r="AC100" s="51"/>
      <c r="AD100" s="51"/>
      <c r="AE100" s="51"/>
      <c r="AF100" s="51"/>
      <c r="AG100" s="9"/>
      <c r="AH100" s="52"/>
    </row>
    <row r="101" spans="1:34" customFormat="1" x14ac:dyDescent="0.25">
      <c r="A101" s="12">
        <v>205</v>
      </c>
      <c r="B101" s="13" t="s">
        <v>414</v>
      </c>
      <c r="C101" s="13" t="s">
        <v>424</v>
      </c>
      <c r="D101" s="42" t="s">
        <v>426</v>
      </c>
      <c r="E101" s="41">
        <v>2</v>
      </c>
      <c r="F101" s="51"/>
      <c r="G101" s="51"/>
      <c r="H101" s="15" t="s">
        <v>214</v>
      </c>
      <c r="I101" s="13"/>
      <c r="J101" s="51">
        <v>0.75</v>
      </c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>
        <v>15</v>
      </c>
      <c r="W101" s="51">
        <v>15</v>
      </c>
      <c r="X101" s="37">
        <f t="shared" si="3"/>
        <v>3.75</v>
      </c>
      <c r="Y101" s="51">
        <v>0.75</v>
      </c>
      <c r="Z101" s="51">
        <v>1</v>
      </c>
      <c r="AA101" s="37" t="s">
        <v>242</v>
      </c>
      <c r="AB101" s="51"/>
      <c r="AC101" s="51"/>
      <c r="AD101" s="51"/>
      <c r="AE101" s="51"/>
      <c r="AF101" s="51"/>
      <c r="AG101" s="9"/>
      <c r="AH101" s="52"/>
    </row>
    <row r="102" spans="1:34" x14ac:dyDescent="0.25">
      <c r="A102" s="12">
        <v>206</v>
      </c>
      <c r="B102" s="13" t="s">
        <v>414</v>
      </c>
      <c r="C102" s="13" t="s">
        <v>424</v>
      </c>
      <c r="D102" s="42" t="s">
        <v>427</v>
      </c>
      <c r="E102" s="41">
        <v>2</v>
      </c>
      <c r="F102" s="51"/>
      <c r="G102" s="51"/>
      <c r="H102" s="15" t="s">
        <v>214</v>
      </c>
      <c r="I102" s="13"/>
      <c r="J102" s="51">
        <v>0.75</v>
      </c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>
        <v>13</v>
      </c>
      <c r="W102" s="51">
        <v>13</v>
      </c>
      <c r="X102" s="37">
        <f t="shared" si="3"/>
        <v>3.25</v>
      </c>
      <c r="Y102" s="51">
        <v>0.75</v>
      </c>
      <c r="Z102" s="51">
        <v>1</v>
      </c>
      <c r="AA102" s="37" t="s">
        <v>242</v>
      </c>
      <c r="AB102" s="51"/>
      <c r="AC102" s="51"/>
      <c r="AD102" s="51"/>
      <c r="AE102" s="51"/>
      <c r="AF102" s="51"/>
      <c r="AG102" s="9"/>
      <c r="AH102" s="52"/>
    </row>
    <row r="103" spans="1:34" x14ac:dyDescent="0.25">
      <c r="A103" s="12">
        <v>207</v>
      </c>
      <c r="B103" s="13" t="s">
        <v>414</v>
      </c>
      <c r="C103" s="13" t="s">
        <v>424</v>
      </c>
      <c r="D103" s="42" t="s">
        <v>428</v>
      </c>
      <c r="E103" s="41">
        <v>2</v>
      </c>
      <c r="F103" s="51"/>
      <c r="G103" s="51"/>
      <c r="H103" s="15" t="s">
        <v>214</v>
      </c>
      <c r="I103" s="13"/>
      <c r="J103" s="51">
        <v>1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>
        <v>20</v>
      </c>
      <c r="W103" s="51">
        <v>20</v>
      </c>
      <c r="X103" s="37">
        <f t="shared" si="3"/>
        <v>5</v>
      </c>
      <c r="Y103" s="51">
        <v>1.5</v>
      </c>
      <c r="Z103" s="51">
        <v>2</v>
      </c>
      <c r="AA103" s="37" t="s">
        <v>242</v>
      </c>
      <c r="AB103" s="51"/>
      <c r="AC103" s="51"/>
      <c r="AD103" s="51"/>
      <c r="AE103" s="51"/>
      <c r="AF103" s="51"/>
      <c r="AG103" s="9"/>
      <c r="AH103" s="52"/>
    </row>
    <row r="104" spans="1:34" customFormat="1" x14ac:dyDescent="0.25">
      <c r="A104" s="12">
        <v>208</v>
      </c>
      <c r="B104" s="13" t="s">
        <v>414</v>
      </c>
      <c r="C104" s="13" t="s">
        <v>424</v>
      </c>
      <c r="D104" s="42" t="s">
        <v>429</v>
      </c>
      <c r="E104" s="41">
        <v>2</v>
      </c>
      <c r="F104" s="51"/>
      <c r="G104" s="51"/>
      <c r="H104" s="15" t="s">
        <v>214</v>
      </c>
      <c r="I104" s="13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>
        <v>2</v>
      </c>
      <c r="W104" s="51">
        <v>2</v>
      </c>
      <c r="X104" s="37">
        <f t="shared" si="3"/>
        <v>0.5</v>
      </c>
      <c r="Y104" s="51"/>
      <c r="Z104" s="51"/>
      <c r="AA104" s="37" t="s">
        <v>242</v>
      </c>
      <c r="AB104" s="51"/>
      <c r="AC104" s="51"/>
      <c r="AD104" s="51"/>
      <c r="AE104" s="51"/>
      <c r="AF104" s="51"/>
      <c r="AG104" s="9"/>
      <c r="AH104" s="52"/>
    </row>
    <row r="105" spans="1:34" x14ac:dyDescent="0.25">
      <c r="A105" s="12">
        <v>209</v>
      </c>
      <c r="B105" s="13" t="s">
        <v>414</v>
      </c>
      <c r="C105" s="13" t="s">
        <v>424</v>
      </c>
      <c r="D105" s="42" t="s">
        <v>430</v>
      </c>
      <c r="E105" s="41">
        <v>2</v>
      </c>
      <c r="F105" s="51"/>
      <c r="G105" s="51"/>
      <c r="H105" s="15" t="s">
        <v>214</v>
      </c>
      <c r="I105" s="13"/>
      <c r="J105" s="51">
        <v>1</v>
      </c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>
        <v>27</v>
      </c>
      <c r="W105" s="53">
        <v>5</v>
      </c>
      <c r="X105" s="37">
        <f t="shared" si="3"/>
        <v>6.75</v>
      </c>
      <c r="Y105" s="51">
        <v>1</v>
      </c>
      <c r="Z105" s="51">
        <v>2</v>
      </c>
      <c r="AA105" s="37" t="s">
        <v>242</v>
      </c>
      <c r="AB105" s="52"/>
      <c r="AC105" s="51"/>
      <c r="AD105" s="51"/>
      <c r="AE105" s="51"/>
      <c r="AF105" s="51"/>
      <c r="AG105" s="9"/>
      <c r="AH105" s="52"/>
    </row>
    <row r="106" spans="1:34" x14ac:dyDescent="0.25">
      <c r="A106" s="12">
        <v>210</v>
      </c>
      <c r="B106" s="13" t="s">
        <v>420</v>
      </c>
      <c r="C106" s="13" t="s">
        <v>431</v>
      </c>
      <c r="D106" s="42" t="s">
        <v>432</v>
      </c>
      <c r="E106" s="41">
        <v>3</v>
      </c>
      <c r="F106" s="51"/>
      <c r="G106" s="51"/>
      <c r="H106" s="15" t="s">
        <v>214</v>
      </c>
      <c r="I106" s="13"/>
      <c r="J106" s="51">
        <v>0.75</v>
      </c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>
        <v>12</v>
      </c>
      <c r="W106" s="51">
        <v>12</v>
      </c>
      <c r="X106" s="37">
        <f t="shared" si="3"/>
        <v>3</v>
      </c>
      <c r="Y106" s="51">
        <v>0.75</v>
      </c>
      <c r="Z106" s="51">
        <v>1</v>
      </c>
      <c r="AA106" s="37" t="s">
        <v>423</v>
      </c>
      <c r="AB106" s="51"/>
      <c r="AC106" s="51"/>
      <c r="AD106" s="51"/>
      <c r="AE106" s="51"/>
      <c r="AF106" s="51"/>
      <c r="AG106" s="9"/>
      <c r="AH106" s="52"/>
    </row>
    <row r="107" spans="1:34" x14ac:dyDescent="0.25">
      <c r="A107" s="12">
        <v>211</v>
      </c>
      <c r="B107" s="13" t="s">
        <v>420</v>
      </c>
      <c r="C107" s="13" t="s">
        <v>431</v>
      </c>
      <c r="D107" s="42" t="s">
        <v>433</v>
      </c>
      <c r="E107" s="41">
        <v>3</v>
      </c>
      <c r="F107" s="51"/>
      <c r="G107" s="51"/>
      <c r="H107" s="15" t="s">
        <v>214</v>
      </c>
      <c r="I107" s="13"/>
      <c r="J107" s="51">
        <v>1</v>
      </c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>
        <v>2</v>
      </c>
      <c r="W107" s="51">
        <v>2</v>
      </c>
      <c r="X107" s="37">
        <f t="shared" si="3"/>
        <v>0.5</v>
      </c>
      <c r="Y107" s="51">
        <v>1</v>
      </c>
      <c r="Z107" s="51">
        <v>2</v>
      </c>
      <c r="AA107" s="37" t="s">
        <v>423</v>
      </c>
      <c r="AB107" s="51"/>
      <c r="AC107" s="51"/>
      <c r="AD107" s="51"/>
      <c r="AE107" s="51"/>
      <c r="AF107" s="51"/>
      <c r="AG107" s="9"/>
      <c r="AH107" s="52"/>
    </row>
    <row r="108" spans="1:34" ht="18" x14ac:dyDescent="0.25">
      <c r="A108" s="12">
        <v>212</v>
      </c>
      <c r="B108" s="13" t="s">
        <v>414</v>
      </c>
      <c r="C108" s="13" t="s">
        <v>424</v>
      </c>
      <c r="D108" s="42" t="s">
        <v>434</v>
      </c>
      <c r="E108" s="41">
        <v>4</v>
      </c>
      <c r="F108" s="51"/>
      <c r="G108" s="51"/>
      <c r="H108" s="47"/>
      <c r="I108" s="13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35"/>
      <c r="W108" s="35"/>
      <c r="X108" s="37"/>
      <c r="Y108" s="51"/>
      <c r="Z108" s="51"/>
      <c r="AA108" s="51"/>
      <c r="AB108" s="51"/>
      <c r="AC108" s="51"/>
      <c r="AD108" s="51"/>
      <c r="AE108" s="51"/>
      <c r="AF108" s="51"/>
      <c r="AG108" s="9"/>
      <c r="AH108" s="52"/>
    </row>
    <row r="109" spans="1:34" x14ac:dyDescent="0.25">
      <c r="A109" s="12">
        <v>213</v>
      </c>
      <c r="B109" s="13" t="s">
        <v>414</v>
      </c>
      <c r="C109" s="13" t="s">
        <v>435</v>
      </c>
      <c r="D109" s="58" t="s">
        <v>436</v>
      </c>
      <c r="E109" s="37">
        <v>2</v>
      </c>
      <c r="F109" s="37"/>
      <c r="G109" s="13">
        <v>18</v>
      </c>
      <c r="H109" s="15" t="s">
        <v>247</v>
      </c>
      <c r="I109" s="13">
        <f>G109*0.2</f>
        <v>3.6</v>
      </c>
      <c r="J109" s="37">
        <v>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13">
        <v>18</v>
      </c>
      <c r="W109" s="20">
        <v>9</v>
      </c>
      <c r="X109" s="37">
        <f>V109*0.25</f>
        <v>4.5</v>
      </c>
      <c r="Y109" s="37">
        <v>2</v>
      </c>
      <c r="Z109" s="37">
        <v>3</v>
      </c>
      <c r="AA109" s="37" t="s">
        <v>277</v>
      </c>
      <c r="AB109" s="37"/>
      <c r="AC109" s="37"/>
      <c r="AD109" s="37"/>
      <c r="AE109" s="37"/>
      <c r="AF109" s="37"/>
      <c r="AG109" s="9"/>
      <c r="AH109" s="52"/>
    </row>
    <row r="110" spans="1:34" x14ac:dyDescent="0.25">
      <c r="A110" s="12">
        <v>214</v>
      </c>
      <c r="B110" s="13" t="s">
        <v>414</v>
      </c>
      <c r="C110" s="13" t="s">
        <v>435</v>
      </c>
      <c r="D110" s="58" t="s">
        <v>437</v>
      </c>
      <c r="E110" s="37">
        <v>2</v>
      </c>
      <c r="F110" s="37"/>
      <c r="G110" s="13">
        <v>9</v>
      </c>
      <c r="H110" s="15" t="s">
        <v>247</v>
      </c>
      <c r="I110" s="13">
        <f>G110*0.2</f>
        <v>1.8</v>
      </c>
      <c r="J110" s="37">
        <v>2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13">
        <v>9</v>
      </c>
      <c r="W110" s="20">
        <v>5</v>
      </c>
      <c r="X110" s="37">
        <f>V110*0.25</f>
        <v>2.25</v>
      </c>
      <c r="Y110" s="37">
        <v>2</v>
      </c>
      <c r="Z110" s="37">
        <v>3</v>
      </c>
      <c r="AA110" s="37" t="s">
        <v>277</v>
      </c>
      <c r="AB110" s="37"/>
      <c r="AC110" s="37"/>
      <c r="AD110" s="37"/>
      <c r="AE110" s="37"/>
      <c r="AF110" s="37"/>
      <c r="AG110" s="9"/>
      <c r="AH110" s="52"/>
    </row>
    <row r="111" spans="1:34" x14ac:dyDescent="0.25">
      <c r="A111" s="12">
        <v>215</v>
      </c>
      <c r="B111" s="13" t="s">
        <v>414</v>
      </c>
      <c r="C111" s="13" t="s">
        <v>435</v>
      </c>
      <c r="D111" s="58" t="s">
        <v>438</v>
      </c>
      <c r="E111" s="37">
        <v>2</v>
      </c>
      <c r="F111" s="37"/>
      <c r="G111" s="13">
        <v>18</v>
      </c>
      <c r="H111" s="15" t="s">
        <v>244</v>
      </c>
      <c r="I111" s="13">
        <f>G111*0.2</f>
        <v>3.6</v>
      </c>
      <c r="J111" s="37">
        <v>2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13">
        <v>18</v>
      </c>
      <c r="W111" s="20">
        <v>9</v>
      </c>
      <c r="X111" s="37">
        <f>V111*0.25</f>
        <v>4.5</v>
      </c>
      <c r="Y111" s="37">
        <v>2</v>
      </c>
      <c r="Z111" s="37">
        <v>3</v>
      </c>
      <c r="AA111" s="37" t="s">
        <v>277</v>
      </c>
      <c r="AB111" s="37"/>
      <c r="AC111" s="37"/>
      <c r="AD111" s="37"/>
      <c r="AE111" s="37"/>
      <c r="AF111" s="37"/>
      <c r="AG111" s="9"/>
      <c r="AH111" s="52"/>
    </row>
    <row r="112" spans="1:34" customFormat="1" ht="16" x14ac:dyDescent="0.15">
      <c r="A112" s="12">
        <v>216</v>
      </c>
      <c r="B112" s="13" t="s">
        <v>414</v>
      </c>
      <c r="C112" s="34" t="s">
        <v>435</v>
      </c>
      <c r="D112" s="33" t="s">
        <v>439</v>
      </c>
      <c r="E112" s="59">
        <v>3</v>
      </c>
      <c r="F112" s="51"/>
      <c r="G112" s="41">
        <v>15</v>
      </c>
      <c r="H112" s="41"/>
      <c r="I112" s="13">
        <f>G112*0.2</f>
        <v>3</v>
      </c>
      <c r="J112" s="51">
        <v>0.5</v>
      </c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41">
        <v>15</v>
      </c>
      <c r="W112" s="53">
        <v>0</v>
      </c>
      <c r="X112" s="37">
        <f>V112*0.25</f>
        <v>3.75</v>
      </c>
      <c r="Y112" s="51">
        <v>1</v>
      </c>
      <c r="Z112" s="51">
        <v>1</v>
      </c>
      <c r="AA112" s="51"/>
      <c r="AB112" s="51"/>
      <c r="AC112" s="51"/>
      <c r="AD112" s="51"/>
      <c r="AE112" s="51"/>
      <c r="AF112" s="51"/>
      <c r="AG112" s="9"/>
      <c r="AH112" s="52"/>
    </row>
    <row r="113" spans="1:34" customFormat="1" ht="16" x14ac:dyDescent="0.15">
      <c r="A113" s="12">
        <v>217</v>
      </c>
      <c r="B113" s="13" t="s">
        <v>414</v>
      </c>
      <c r="C113" s="13" t="s">
        <v>435</v>
      </c>
      <c r="D113" s="14" t="s">
        <v>440</v>
      </c>
      <c r="E113" s="37">
        <v>4</v>
      </c>
      <c r="F113" s="37"/>
      <c r="G113" s="53">
        <v>8</v>
      </c>
      <c r="H113" s="41"/>
      <c r="I113" s="13">
        <f>G113*0.2</f>
        <v>1.6</v>
      </c>
      <c r="J113" s="37">
        <v>1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20">
        <v>16</v>
      </c>
      <c r="X113" s="37"/>
      <c r="Y113" s="37">
        <v>1</v>
      </c>
      <c r="Z113" s="37">
        <v>1.5</v>
      </c>
      <c r="AA113" s="37" t="s">
        <v>267</v>
      </c>
      <c r="AB113" s="37"/>
      <c r="AC113" s="37"/>
      <c r="AD113" s="37"/>
      <c r="AE113" s="37"/>
      <c r="AF113" s="37"/>
      <c r="AG113" s="9"/>
      <c r="AH113" s="17"/>
    </row>
    <row r="114" spans="1:34" ht="16" x14ac:dyDescent="0.15">
      <c r="A114" s="12">
        <v>218</v>
      </c>
      <c r="B114" s="13" t="s">
        <v>441</v>
      </c>
      <c r="C114" s="13" t="s">
        <v>304</v>
      </c>
      <c r="D114" s="24" t="s">
        <v>442</v>
      </c>
      <c r="E114" s="37"/>
      <c r="F114" s="37"/>
      <c r="G114" s="37"/>
      <c r="H114" s="41"/>
      <c r="I114" s="13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9"/>
      <c r="AH114" s="17"/>
    </row>
    <row r="115" spans="1:34" ht="16" x14ac:dyDescent="0.15">
      <c r="A115" s="12">
        <v>219</v>
      </c>
      <c r="B115" s="13" t="s">
        <v>441</v>
      </c>
      <c r="C115" s="13" t="s">
        <v>443</v>
      </c>
      <c r="D115" s="24" t="s">
        <v>444</v>
      </c>
      <c r="E115" s="37"/>
      <c r="F115" s="37"/>
      <c r="G115" s="37"/>
      <c r="H115" s="61"/>
      <c r="I115" s="29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9"/>
      <c r="AH115" s="17"/>
    </row>
    <row r="116" spans="1:34" ht="16" x14ac:dyDescent="0.15">
      <c r="A116" s="12">
        <v>220</v>
      </c>
      <c r="B116" s="13" t="s">
        <v>441</v>
      </c>
      <c r="C116" s="13" t="s">
        <v>283</v>
      </c>
      <c r="D116" s="24" t="s">
        <v>445</v>
      </c>
      <c r="E116" s="37"/>
      <c r="F116" s="37"/>
      <c r="G116" s="37"/>
      <c r="H116" s="61"/>
      <c r="I116" s="29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9"/>
      <c r="AH116" s="17"/>
    </row>
    <row r="117" spans="1:34" ht="16" x14ac:dyDescent="0.15">
      <c r="A117" s="12">
        <v>221</v>
      </c>
      <c r="B117" s="13" t="s">
        <v>441</v>
      </c>
      <c r="C117" s="13" t="s">
        <v>306</v>
      </c>
      <c r="D117" s="62" t="s">
        <v>446</v>
      </c>
      <c r="E117" s="37"/>
      <c r="F117" s="37"/>
      <c r="G117" s="37"/>
      <c r="H117" s="61"/>
      <c r="I117" s="29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9"/>
      <c r="AH117" s="17"/>
    </row>
    <row r="118" spans="1:34" ht="16" x14ac:dyDescent="0.15">
      <c r="A118" s="12">
        <v>222</v>
      </c>
      <c r="B118" s="13" t="s">
        <v>441</v>
      </c>
      <c r="C118" s="13" t="s">
        <v>447</v>
      </c>
      <c r="D118" s="24" t="s">
        <v>448</v>
      </c>
      <c r="E118" s="37"/>
      <c r="F118" s="37"/>
      <c r="G118" s="37"/>
      <c r="H118" s="61"/>
      <c r="I118" s="29"/>
      <c r="J118" s="19">
        <v>2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>
        <v>2</v>
      </c>
      <c r="Z118" s="19">
        <v>3</v>
      </c>
      <c r="AA118" s="37"/>
      <c r="AB118" s="37"/>
      <c r="AC118" s="37"/>
      <c r="AD118" s="37"/>
      <c r="AE118" s="37"/>
      <c r="AF118" s="37"/>
      <c r="AG118" s="9"/>
      <c r="AH118" s="17"/>
    </row>
    <row r="119" spans="1:34" ht="16" x14ac:dyDescent="0.15">
      <c r="A119" s="12">
        <v>223</v>
      </c>
      <c r="B119" s="13" t="s">
        <v>449</v>
      </c>
      <c r="C119" s="13" t="s">
        <v>450</v>
      </c>
      <c r="D119" s="63" t="s">
        <v>451</v>
      </c>
      <c r="E119" s="37"/>
      <c r="F119" s="37"/>
      <c r="G119" s="37"/>
      <c r="H119" s="61"/>
      <c r="I119" s="29"/>
      <c r="J119" s="19">
        <v>0.5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>
        <v>0.5</v>
      </c>
      <c r="Z119" s="19">
        <v>1</v>
      </c>
      <c r="AA119" s="37"/>
      <c r="AB119" s="37"/>
      <c r="AC119" s="37"/>
      <c r="AD119" s="37"/>
      <c r="AE119" s="37"/>
      <c r="AF119" s="37"/>
      <c r="AG119" s="9"/>
      <c r="AH119" s="17"/>
    </row>
    <row r="120" spans="1:34" x14ac:dyDescent="0.25">
      <c r="A120" s="12">
        <v>400</v>
      </c>
      <c r="B120" s="13" t="s">
        <v>452</v>
      </c>
      <c r="C120" s="19" t="s">
        <v>453</v>
      </c>
      <c r="D120" s="14" t="s">
        <v>454</v>
      </c>
      <c r="E120" s="64">
        <v>2</v>
      </c>
      <c r="F120" s="51"/>
      <c r="G120" s="41">
        <v>4.5</v>
      </c>
      <c r="H120" s="65" t="s">
        <v>455</v>
      </c>
      <c r="I120" s="29">
        <f>G120*0.2</f>
        <v>0.9</v>
      </c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7"/>
      <c r="AH120" s="68"/>
    </row>
    <row r="121" spans="1:34" x14ac:dyDescent="0.25">
      <c r="A121" s="12">
        <v>401</v>
      </c>
      <c r="B121" s="13" t="s">
        <v>456</v>
      </c>
      <c r="C121" s="19" t="s">
        <v>457</v>
      </c>
      <c r="D121" s="14" t="s">
        <v>458</v>
      </c>
      <c r="E121" s="71">
        <v>2</v>
      </c>
      <c r="F121" s="19"/>
      <c r="G121" s="13">
        <v>9</v>
      </c>
      <c r="H121" s="65" t="s">
        <v>459</v>
      </c>
      <c r="I121" s="29">
        <f>G121*0.2</f>
        <v>1.8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67"/>
      <c r="AH121" s="73"/>
    </row>
    <row r="122" spans="1:34" x14ac:dyDescent="0.25">
      <c r="A122" s="12">
        <v>402</v>
      </c>
      <c r="B122" s="13" t="s">
        <v>460</v>
      </c>
      <c r="C122" s="19" t="s">
        <v>457</v>
      </c>
      <c r="D122" s="14" t="s">
        <v>461</v>
      </c>
      <c r="E122" s="19">
        <v>2</v>
      </c>
      <c r="F122" s="19"/>
      <c r="G122" s="13">
        <v>1</v>
      </c>
      <c r="H122" s="15" t="s">
        <v>462</v>
      </c>
      <c r="I122" s="13">
        <f>G122*0.2</f>
        <v>0.2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9"/>
      <c r="AH122" s="17"/>
    </row>
    <row r="123" spans="1:34" x14ac:dyDescent="0.25">
      <c r="A123" s="12">
        <v>403</v>
      </c>
      <c r="B123" s="13" t="s">
        <v>460</v>
      </c>
      <c r="C123" s="19" t="s">
        <v>290</v>
      </c>
      <c r="D123" s="14" t="s">
        <v>463</v>
      </c>
      <c r="E123" s="51">
        <v>3</v>
      </c>
      <c r="F123" s="51"/>
      <c r="G123" s="41">
        <v>2.5</v>
      </c>
      <c r="H123" s="15" t="s">
        <v>459</v>
      </c>
      <c r="I123" s="13">
        <f>G123*0.2</f>
        <v>0.5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9"/>
      <c r="AH123" s="52"/>
    </row>
    <row r="124" spans="1:34" customFormat="1" ht="16" x14ac:dyDescent="0.15">
      <c r="A124" s="12">
        <v>404</v>
      </c>
      <c r="B124" s="13" t="s">
        <v>460</v>
      </c>
      <c r="C124" s="19" t="s">
        <v>290</v>
      </c>
      <c r="D124" s="14" t="s">
        <v>464</v>
      </c>
      <c r="E124" s="19">
        <v>4</v>
      </c>
      <c r="F124" s="19"/>
      <c r="G124" s="19"/>
      <c r="H124" s="19"/>
      <c r="I124" s="13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9"/>
      <c r="AH124" s="31"/>
    </row>
    <row r="125" spans="1:34" customFormat="1" x14ac:dyDescent="0.25">
      <c r="A125" s="12">
        <v>405</v>
      </c>
      <c r="B125" s="13" t="s">
        <v>460</v>
      </c>
      <c r="C125" s="19" t="s">
        <v>290</v>
      </c>
      <c r="D125" s="14" t="s">
        <v>465</v>
      </c>
      <c r="E125" s="19">
        <v>3</v>
      </c>
      <c r="F125" s="19"/>
      <c r="G125" s="13">
        <v>2</v>
      </c>
      <c r="H125" s="15" t="s">
        <v>459</v>
      </c>
      <c r="I125" s="13">
        <f>G125*0.2</f>
        <v>0.4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9"/>
      <c r="AH125" s="17"/>
    </row>
    <row r="126" spans="1:34" customFormat="1" ht="16" x14ac:dyDescent="0.15">
      <c r="A126" s="12">
        <v>406</v>
      </c>
      <c r="B126" s="13" t="s">
        <v>460</v>
      </c>
      <c r="C126" s="19" t="s">
        <v>290</v>
      </c>
      <c r="D126" s="14" t="s">
        <v>466</v>
      </c>
      <c r="E126" s="19">
        <v>4</v>
      </c>
      <c r="F126" s="19"/>
      <c r="G126" s="19"/>
      <c r="H126" s="19"/>
      <c r="I126" s="13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9"/>
      <c r="AH126" s="60"/>
    </row>
    <row r="127" spans="1:34" customFormat="1" ht="16" x14ac:dyDescent="0.15">
      <c r="A127" s="12">
        <v>407</v>
      </c>
      <c r="B127" s="13" t="s">
        <v>467</v>
      </c>
      <c r="C127" s="19" t="s">
        <v>468</v>
      </c>
      <c r="D127" s="14" t="s">
        <v>469</v>
      </c>
      <c r="E127" s="19">
        <v>2</v>
      </c>
      <c r="F127" s="19"/>
      <c r="G127" s="19"/>
      <c r="H127" s="19"/>
      <c r="I127" s="13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9"/>
      <c r="AH127" s="60"/>
    </row>
    <row r="128" spans="1:34" customFormat="1" ht="16" x14ac:dyDescent="0.15">
      <c r="A128" s="12">
        <v>408</v>
      </c>
      <c r="B128" s="13" t="s">
        <v>467</v>
      </c>
      <c r="C128" s="19" t="s">
        <v>470</v>
      </c>
      <c r="D128" s="14" t="s">
        <v>471</v>
      </c>
      <c r="E128" s="19">
        <v>2</v>
      </c>
      <c r="F128" s="19"/>
      <c r="G128" s="13">
        <v>1</v>
      </c>
      <c r="H128" s="13"/>
      <c r="I128" s="13">
        <f>G128*0.2</f>
        <v>0.2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9"/>
      <c r="AH128" s="60"/>
    </row>
    <row r="129" spans="1:34" customFormat="1" ht="16" x14ac:dyDescent="0.15">
      <c r="A129" s="12">
        <v>409</v>
      </c>
      <c r="B129" s="13" t="s">
        <v>460</v>
      </c>
      <c r="C129" s="19" t="s">
        <v>299</v>
      </c>
      <c r="D129" s="14" t="s">
        <v>472</v>
      </c>
      <c r="E129" s="19">
        <v>2</v>
      </c>
      <c r="F129" s="19"/>
      <c r="G129" s="13">
        <v>1</v>
      </c>
      <c r="H129" s="13"/>
      <c r="I129" s="13">
        <f>G129*0.2</f>
        <v>0.2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9"/>
      <c r="AH129" s="60"/>
    </row>
    <row r="130" spans="1:34" customFormat="1" ht="16" x14ac:dyDescent="0.15">
      <c r="A130" s="12">
        <v>410</v>
      </c>
      <c r="B130" s="13" t="s">
        <v>460</v>
      </c>
      <c r="C130" s="19" t="s">
        <v>299</v>
      </c>
      <c r="D130" s="14" t="s">
        <v>473</v>
      </c>
      <c r="E130" s="19">
        <v>3</v>
      </c>
      <c r="F130" s="19"/>
      <c r="G130" s="13"/>
      <c r="H130" s="13"/>
      <c r="I130" s="13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7"/>
      <c r="AH130" s="60"/>
    </row>
    <row r="131" spans="1:34" customFormat="1" ht="16" x14ac:dyDescent="0.15">
      <c r="A131" s="12">
        <v>411</v>
      </c>
      <c r="B131" s="13" t="s">
        <v>460</v>
      </c>
      <c r="C131" s="19" t="s">
        <v>299</v>
      </c>
      <c r="D131" s="14" t="s">
        <v>474</v>
      </c>
      <c r="E131" s="19">
        <v>2</v>
      </c>
      <c r="F131" s="19"/>
      <c r="G131" s="13">
        <v>1</v>
      </c>
      <c r="H131" s="13"/>
      <c r="I131" s="13">
        <f>G131*0.2</f>
        <v>0.2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7"/>
      <c r="AH131" s="60"/>
    </row>
    <row r="132" spans="1:34" customFormat="1" ht="16" x14ac:dyDescent="0.15">
      <c r="A132" s="12">
        <v>412</v>
      </c>
      <c r="B132" s="13" t="s">
        <v>460</v>
      </c>
      <c r="C132" s="19" t="s">
        <v>299</v>
      </c>
      <c r="D132" s="14" t="s">
        <v>475</v>
      </c>
      <c r="E132" s="19">
        <v>2</v>
      </c>
      <c r="F132" s="19"/>
      <c r="G132" s="13">
        <v>1</v>
      </c>
      <c r="H132" s="13"/>
      <c r="I132" s="13">
        <f>G132*0.2</f>
        <v>0.2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7"/>
      <c r="AH132" s="60"/>
    </row>
    <row r="133" spans="1:34" ht="16" x14ac:dyDescent="0.15">
      <c r="A133" s="12">
        <v>413</v>
      </c>
      <c r="B133" s="13" t="s">
        <v>460</v>
      </c>
      <c r="C133" s="19" t="s">
        <v>299</v>
      </c>
      <c r="D133" s="14" t="s">
        <v>476</v>
      </c>
      <c r="E133" s="19">
        <v>3</v>
      </c>
      <c r="F133" s="19"/>
      <c r="G133" s="19"/>
      <c r="H133" s="19"/>
      <c r="I133" s="13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7"/>
      <c r="AH133" s="17"/>
    </row>
    <row r="134" spans="1:34" ht="16" x14ac:dyDescent="0.15">
      <c r="A134" s="12">
        <v>414</v>
      </c>
      <c r="B134" s="13" t="s">
        <v>460</v>
      </c>
      <c r="C134" s="19" t="s">
        <v>477</v>
      </c>
      <c r="D134" s="14" t="s">
        <v>478</v>
      </c>
      <c r="E134" s="37">
        <v>2</v>
      </c>
      <c r="F134" s="19"/>
      <c r="G134" s="19"/>
      <c r="H134" s="19"/>
      <c r="I134" s="13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7"/>
      <c r="AH134" s="17"/>
    </row>
    <row r="135" spans="1:34" ht="16" x14ac:dyDescent="0.15">
      <c r="A135" s="12">
        <v>415</v>
      </c>
      <c r="B135" s="13" t="s">
        <v>460</v>
      </c>
      <c r="C135" s="19" t="s">
        <v>477</v>
      </c>
      <c r="D135" s="14" t="s">
        <v>479</v>
      </c>
      <c r="E135" s="37">
        <v>2</v>
      </c>
      <c r="F135" s="19"/>
      <c r="G135" s="19"/>
      <c r="H135" s="19"/>
      <c r="I135" s="13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7"/>
      <c r="AH135" s="17"/>
    </row>
    <row r="136" spans="1:34" customFormat="1" ht="16" x14ac:dyDescent="0.15">
      <c r="A136" s="12">
        <v>416</v>
      </c>
      <c r="B136" s="13" t="s">
        <v>460</v>
      </c>
      <c r="C136" s="19" t="s">
        <v>477</v>
      </c>
      <c r="D136" s="14" t="s">
        <v>480</v>
      </c>
      <c r="E136" s="37">
        <v>2</v>
      </c>
      <c r="F136" s="19"/>
      <c r="G136" s="19"/>
      <c r="H136" s="19"/>
      <c r="I136" s="13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7"/>
      <c r="AH136" s="17"/>
    </row>
    <row r="137" spans="1:34" customFormat="1" ht="16" x14ac:dyDescent="0.15">
      <c r="A137" s="12">
        <v>417</v>
      </c>
      <c r="B137" s="13" t="s">
        <v>460</v>
      </c>
      <c r="C137" s="19" t="s">
        <v>477</v>
      </c>
      <c r="D137" s="14" t="s">
        <v>481</v>
      </c>
      <c r="E137" s="74">
        <v>2</v>
      </c>
      <c r="F137" s="74"/>
      <c r="G137" s="74"/>
      <c r="H137" s="74"/>
      <c r="I137" s="13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17"/>
      <c r="AH137" s="17"/>
    </row>
    <row r="138" spans="1:34" customFormat="1" ht="16" customHeight="1" x14ac:dyDescent="0.15">
      <c r="A138" s="12">
        <v>418</v>
      </c>
      <c r="B138" s="13" t="s">
        <v>460</v>
      </c>
      <c r="C138" s="19" t="s">
        <v>482</v>
      </c>
      <c r="D138" s="14" t="s">
        <v>483</v>
      </c>
      <c r="E138" s="19"/>
      <c r="F138" s="19"/>
      <c r="G138" s="19"/>
      <c r="H138" s="19"/>
      <c r="I138" s="13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19"/>
      <c r="AB138" s="19"/>
      <c r="AC138" s="19"/>
      <c r="AD138" s="19"/>
      <c r="AE138" s="19"/>
      <c r="AF138" s="19"/>
      <c r="AG138" s="17"/>
      <c r="AH138" s="17"/>
    </row>
    <row r="139" spans="1:34" customFormat="1" ht="16" x14ac:dyDescent="0.15">
      <c r="A139" s="12">
        <v>419</v>
      </c>
      <c r="B139" s="13" t="s">
        <v>460</v>
      </c>
      <c r="C139" s="74" t="s">
        <v>482</v>
      </c>
      <c r="D139" s="14" t="s">
        <v>484</v>
      </c>
      <c r="E139" s="19"/>
      <c r="F139" s="19"/>
      <c r="G139" s="19"/>
      <c r="H139" s="19"/>
      <c r="I139" s="13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19"/>
      <c r="AB139" s="19"/>
      <c r="AC139" s="19"/>
      <c r="AD139" s="19"/>
      <c r="AE139" s="19"/>
      <c r="AF139" s="19"/>
      <c r="AG139" s="17"/>
      <c r="AH139" s="60"/>
    </row>
    <row r="140" spans="1:34" ht="16" x14ac:dyDescent="0.15">
      <c r="A140" s="12">
        <v>450</v>
      </c>
      <c r="B140" s="13"/>
      <c r="C140" s="74"/>
      <c r="D140" s="14"/>
      <c r="E140" s="19"/>
      <c r="F140" s="75"/>
      <c r="G140" s="19"/>
      <c r="H140" s="72"/>
      <c r="I140" s="29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2"/>
      <c r="AB140" s="72"/>
      <c r="AC140" s="72"/>
      <c r="AD140" s="72"/>
      <c r="AE140" s="72"/>
      <c r="AF140" s="72"/>
      <c r="AG140" s="70"/>
      <c r="AH140" s="73"/>
    </row>
    <row r="141" spans="1:34" ht="48" x14ac:dyDescent="0.25">
      <c r="A141" s="77">
        <v>451</v>
      </c>
      <c r="B141" s="19"/>
      <c r="C141" s="19"/>
      <c r="D141" s="78" t="s">
        <v>485</v>
      </c>
      <c r="E141" s="71"/>
      <c r="F141" s="75"/>
      <c r="G141" s="19">
        <f>SUM(G137:G139)</f>
        <v>0</v>
      </c>
      <c r="H141" s="72"/>
      <c r="I141" s="72">
        <f>SUM(I137:I139)</f>
        <v>0</v>
      </c>
      <c r="J141" s="72">
        <f>SUM(J137:J139)*1.5</f>
        <v>0</v>
      </c>
      <c r="K141" s="72">
        <f>SUM(K137:K139)</f>
        <v>0</v>
      </c>
      <c r="L141" s="72">
        <f>SUM(L137:L139)</f>
        <v>0</v>
      </c>
      <c r="M141" s="72">
        <f>SUM(M137:M139)*1.5</f>
        <v>0</v>
      </c>
      <c r="N141" s="79">
        <f>SUM(N137:N139)*1.5</f>
        <v>0</v>
      </c>
      <c r="O141" s="72"/>
      <c r="P141" s="72">
        <f>SUM(P137:P139)*1.5</f>
        <v>0</v>
      </c>
      <c r="Q141" s="72"/>
      <c r="R141" s="79">
        <f>SUM(R137:R139)*1.5</f>
        <v>0</v>
      </c>
      <c r="S141" s="79"/>
      <c r="T141" s="29"/>
      <c r="U141" s="80" t="s">
        <v>486</v>
      </c>
      <c r="V141" s="72">
        <f>SUM(V137:V139)</f>
        <v>0</v>
      </c>
      <c r="W141" s="79">
        <f>SUM(W137:W139)</f>
        <v>0</v>
      </c>
      <c r="X141" s="72">
        <f>SUM(X137:X139)</f>
        <v>0</v>
      </c>
      <c r="Y141" s="72">
        <f>SUM(Y137:Y139)*1.3</f>
        <v>0</v>
      </c>
      <c r="Z141" s="72">
        <f>SUM(Z137:Z139)*2</f>
        <v>0</v>
      </c>
      <c r="AA141" s="72"/>
      <c r="AB141" s="81" t="s">
        <v>487</v>
      </c>
      <c r="AC141" s="72" t="s">
        <v>488</v>
      </c>
      <c r="AD141" s="72"/>
      <c r="AE141" s="72"/>
      <c r="AF141" s="72"/>
      <c r="AG141" s="70"/>
      <c r="AH141" s="70"/>
    </row>
    <row r="142" spans="1:34" ht="16" x14ac:dyDescent="0.15">
      <c r="A142" s="12">
        <v>452</v>
      </c>
      <c r="B142" s="19"/>
      <c r="C142" s="19"/>
      <c r="D142" s="18"/>
      <c r="E142" s="71"/>
      <c r="F142" s="75"/>
      <c r="G142" s="19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29"/>
      <c r="U142" s="82"/>
      <c r="V142" s="72"/>
      <c r="W142" s="79"/>
      <c r="X142" s="72"/>
      <c r="Y142" s="72"/>
      <c r="Z142" s="72"/>
      <c r="AA142" s="72"/>
      <c r="AB142" s="81"/>
      <c r="AC142" s="72"/>
      <c r="AD142" s="72"/>
      <c r="AE142" s="72"/>
      <c r="AF142" s="72"/>
      <c r="AG142" s="70"/>
      <c r="AH142" s="70"/>
    </row>
    <row r="143" spans="1:34" x14ac:dyDescent="0.25">
      <c r="A143" s="77">
        <v>453</v>
      </c>
      <c r="B143" s="13"/>
      <c r="C143" s="74"/>
      <c r="D143" s="49" t="s">
        <v>489</v>
      </c>
      <c r="E143" s="83"/>
      <c r="F143" s="84"/>
      <c r="G143" s="49">
        <f>G141+I141+K141+L141+V141+X141</f>
        <v>0</v>
      </c>
      <c r="H143" s="72"/>
      <c r="I143" s="29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2"/>
      <c r="AB143" s="72"/>
      <c r="AC143" s="72"/>
      <c r="AD143" s="72"/>
      <c r="AE143" s="72"/>
      <c r="AF143" s="72"/>
      <c r="AG143" s="70"/>
      <c r="AH143" s="73"/>
    </row>
    <row r="144" spans="1:34" ht="16" x14ac:dyDescent="0.15">
      <c r="A144" s="12">
        <v>454</v>
      </c>
      <c r="B144" s="13"/>
      <c r="C144" s="74"/>
      <c r="D144" s="49" t="s">
        <v>490</v>
      </c>
      <c r="E144" s="49"/>
      <c r="F144" s="49"/>
      <c r="G144" s="49">
        <f>M141+P141</f>
        <v>0</v>
      </c>
      <c r="H144" s="72"/>
      <c r="I144" s="29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19"/>
      <c r="AB144" s="19"/>
      <c r="AC144" s="19"/>
      <c r="AD144" s="19"/>
      <c r="AE144" s="19"/>
      <c r="AF144" s="19"/>
      <c r="AG144" s="17"/>
      <c r="AH144" s="60"/>
    </row>
    <row r="145" spans="1:34" x14ac:dyDescent="0.25">
      <c r="A145" s="77">
        <v>455</v>
      </c>
      <c r="B145" s="13"/>
      <c r="C145" s="19"/>
      <c r="D145" s="49" t="s">
        <v>491</v>
      </c>
      <c r="E145" s="49"/>
      <c r="F145" s="49"/>
      <c r="G145" s="49">
        <f>N141+R141</f>
        <v>0</v>
      </c>
      <c r="H145" s="85"/>
      <c r="I145" s="85">
        <f>N141</f>
        <v>0</v>
      </c>
      <c r="J145" s="19">
        <f>I145/2</f>
        <v>0</v>
      </c>
      <c r="K145" s="19">
        <f>J145/5.5</f>
        <v>0</v>
      </c>
      <c r="L145" s="19"/>
      <c r="M145" s="19"/>
      <c r="N145" s="74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7"/>
      <c r="AH145" s="17"/>
    </row>
    <row r="146" spans="1:34" ht="16" x14ac:dyDescent="0.15">
      <c r="A146" s="12">
        <v>456</v>
      </c>
      <c r="B146" s="19"/>
      <c r="C146" s="19"/>
      <c r="D146" s="49" t="s">
        <v>492</v>
      </c>
      <c r="E146" s="49"/>
      <c r="F146" s="49"/>
      <c r="G146" s="49">
        <f>J141+Y141+Z141</f>
        <v>0</v>
      </c>
      <c r="H146" s="29"/>
      <c r="I146" s="29"/>
      <c r="J146" s="29"/>
      <c r="K146" s="29"/>
      <c r="L146" s="29"/>
      <c r="M146" s="29"/>
      <c r="N146" s="13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67"/>
      <c r="AH146" s="69"/>
    </row>
    <row r="147" spans="1:34" x14ac:dyDescent="0.25">
      <c r="A147" s="77">
        <v>457</v>
      </c>
      <c r="B147" s="19"/>
      <c r="C147" s="19"/>
      <c r="D147" s="49" t="s">
        <v>493</v>
      </c>
      <c r="E147" s="49"/>
      <c r="F147" s="49"/>
      <c r="G147" s="86">
        <f>I152+I155+I158+I161+I164+I166+I168+I171+I172+I173+I174+I175+I176+I178+I180+I182</f>
        <v>840.25</v>
      </c>
      <c r="H147" s="65"/>
      <c r="I147" s="29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67"/>
      <c r="AH147" s="69"/>
    </row>
    <row r="148" spans="1:34" ht="16" x14ac:dyDescent="0.15">
      <c r="A148" s="12">
        <v>458</v>
      </c>
      <c r="B148" s="13"/>
      <c r="C148" s="13"/>
      <c r="D148" s="49" t="s">
        <v>494</v>
      </c>
      <c r="E148" s="49"/>
      <c r="F148" s="49"/>
      <c r="G148" s="86">
        <f>I153+I154+I156+I157+I159+I160+I162+I163+I165+I167+I169+I170+I177+I179+I181+I183</f>
        <v>514</v>
      </c>
      <c r="H148" s="61"/>
      <c r="I148" s="29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67"/>
      <c r="AH148" s="70"/>
    </row>
    <row r="149" spans="1:34" ht="16" x14ac:dyDescent="0.15">
      <c r="A149" s="87">
        <v>500</v>
      </c>
      <c r="B149" s="19"/>
      <c r="C149" s="19" t="s">
        <v>495</v>
      </c>
      <c r="D149" s="18"/>
      <c r="E149" s="19" t="s">
        <v>496</v>
      </c>
      <c r="F149" s="19"/>
      <c r="G149" s="19" t="s">
        <v>497</v>
      </c>
      <c r="H149" s="72" t="s">
        <v>498</v>
      </c>
      <c r="I149" s="88" t="s">
        <v>499</v>
      </c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0"/>
      <c r="AH149" s="73"/>
    </row>
    <row r="150" spans="1:34" ht="16" x14ac:dyDescent="0.15">
      <c r="A150" s="87">
        <v>501</v>
      </c>
      <c r="B150" s="13" t="s">
        <v>170</v>
      </c>
      <c r="C150" s="74" t="s">
        <v>500</v>
      </c>
      <c r="D150" s="22" t="s">
        <v>501</v>
      </c>
      <c r="E150" s="71" t="s">
        <v>502</v>
      </c>
      <c r="F150" s="89"/>
      <c r="G150" s="19">
        <v>3</v>
      </c>
      <c r="H150" s="88">
        <f>33-6</f>
        <v>27</v>
      </c>
      <c r="I150" s="88">
        <f t="shared" ref="I150:I172" si="4">H150*G150</f>
        <v>81</v>
      </c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0"/>
      <c r="AH150" s="70"/>
    </row>
    <row r="151" spans="1:34" ht="16" x14ac:dyDescent="0.15">
      <c r="A151" s="87">
        <v>502</v>
      </c>
      <c r="B151" s="13" t="s">
        <v>170</v>
      </c>
      <c r="C151" s="74" t="s">
        <v>500</v>
      </c>
      <c r="D151" s="22" t="s">
        <v>501</v>
      </c>
      <c r="E151" s="71" t="s">
        <v>503</v>
      </c>
      <c r="F151" s="75"/>
      <c r="G151" s="19">
        <v>9</v>
      </c>
      <c r="H151" s="88" t="s">
        <v>504</v>
      </c>
      <c r="I151" s="88">
        <f t="shared" si="4"/>
        <v>270</v>
      </c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0"/>
      <c r="AH151" s="70"/>
    </row>
    <row r="152" spans="1:34" ht="16" x14ac:dyDescent="0.15">
      <c r="A152" s="87">
        <v>503</v>
      </c>
      <c r="B152" s="13" t="s">
        <v>170</v>
      </c>
      <c r="C152" s="74" t="s">
        <v>500</v>
      </c>
      <c r="D152" s="22" t="s">
        <v>501</v>
      </c>
      <c r="E152" s="71" t="s">
        <v>505</v>
      </c>
      <c r="F152" s="75"/>
      <c r="G152" s="19">
        <v>12</v>
      </c>
      <c r="H152" s="88" t="s">
        <v>504</v>
      </c>
      <c r="I152" s="88">
        <f t="shared" si="4"/>
        <v>360</v>
      </c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0"/>
      <c r="AH152" s="73"/>
    </row>
    <row r="153" spans="1:34" ht="16" x14ac:dyDescent="0.15">
      <c r="A153" s="87">
        <v>504</v>
      </c>
      <c r="B153" s="13" t="s">
        <v>170</v>
      </c>
      <c r="C153" s="74" t="s">
        <v>500</v>
      </c>
      <c r="D153" s="18" t="s">
        <v>506</v>
      </c>
      <c r="E153" s="71" t="s">
        <v>502</v>
      </c>
      <c r="F153" s="75"/>
      <c r="G153" s="19">
        <v>1</v>
      </c>
      <c r="H153" s="88">
        <f>33-6</f>
        <v>27</v>
      </c>
      <c r="I153" s="88">
        <f t="shared" si="4"/>
        <v>27</v>
      </c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0"/>
      <c r="AH153" s="73"/>
    </row>
    <row r="154" spans="1:34" ht="16" x14ac:dyDescent="0.15">
      <c r="A154" s="87">
        <v>505</v>
      </c>
      <c r="B154" s="13" t="s">
        <v>170</v>
      </c>
      <c r="C154" s="74" t="s">
        <v>500</v>
      </c>
      <c r="D154" s="18" t="s">
        <v>506</v>
      </c>
      <c r="E154" s="19" t="s">
        <v>503</v>
      </c>
      <c r="F154" s="19"/>
      <c r="G154" s="19">
        <v>5</v>
      </c>
      <c r="H154" s="88">
        <v>30</v>
      </c>
      <c r="I154" s="88">
        <f t="shared" si="4"/>
        <v>150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7"/>
      <c r="AH154" s="17"/>
    </row>
    <row r="155" spans="1:34" ht="16" x14ac:dyDescent="0.15">
      <c r="A155" s="87">
        <v>506</v>
      </c>
      <c r="B155" s="13" t="s">
        <v>170</v>
      </c>
      <c r="C155" s="74" t="s">
        <v>500</v>
      </c>
      <c r="D155" s="18" t="s">
        <v>506</v>
      </c>
      <c r="E155" s="19" t="s">
        <v>505</v>
      </c>
      <c r="F155" s="19"/>
      <c r="G155" s="19">
        <v>7</v>
      </c>
      <c r="H155" s="88">
        <v>30</v>
      </c>
      <c r="I155" s="88">
        <f t="shared" si="4"/>
        <v>210</v>
      </c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0"/>
      <c r="AH155" s="70"/>
    </row>
    <row r="156" spans="1:34" ht="16" x14ac:dyDescent="0.15">
      <c r="A156" s="87">
        <v>507</v>
      </c>
      <c r="B156" s="13" t="s">
        <v>170</v>
      </c>
      <c r="C156" s="74" t="s">
        <v>500</v>
      </c>
      <c r="D156" s="22" t="s">
        <v>507</v>
      </c>
      <c r="E156" s="71" t="s">
        <v>502</v>
      </c>
      <c r="F156" s="19"/>
      <c r="G156" s="19">
        <v>1</v>
      </c>
      <c r="H156" s="88">
        <v>3</v>
      </c>
      <c r="I156" s="88">
        <f t="shared" si="4"/>
        <v>3</v>
      </c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0"/>
      <c r="AH156" s="70"/>
    </row>
    <row r="157" spans="1:34" ht="16" x14ac:dyDescent="0.15">
      <c r="A157" s="87">
        <v>508</v>
      </c>
      <c r="B157" s="13" t="s">
        <v>170</v>
      </c>
      <c r="C157" s="74" t="s">
        <v>500</v>
      </c>
      <c r="D157" s="22" t="s">
        <v>507</v>
      </c>
      <c r="E157" s="19" t="s">
        <v>503</v>
      </c>
      <c r="F157" s="19"/>
      <c r="G157" s="19">
        <v>5</v>
      </c>
      <c r="H157" s="85">
        <v>3</v>
      </c>
      <c r="I157" s="85">
        <f t="shared" si="4"/>
        <v>15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7"/>
      <c r="AH157" s="17"/>
    </row>
    <row r="158" spans="1:34" ht="16" x14ac:dyDescent="0.15">
      <c r="A158" s="87">
        <v>509</v>
      </c>
      <c r="B158" s="13" t="s">
        <v>170</v>
      </c>
      <c r="C158" s="74" t="s">
        <v>500</v>
      </c>
      <c r="D158" s="22" t="s">
        <v>507</v>
      </c>
      <c r="E158" s="19" t="s">
        <v>505</v>
      </c>
      <c r="F158" s="19"/>
      <c r="G158" s="19">
        <v>7</v>
      </c>
      <c r="H158" s="88">
        <v>3</v>
      </c>
      <c r="I158" s="88">
        <f t="shared" si="4"/>
        <v>21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7"/>
      <c r="AH158" s="17"/>
    </row>
    <row r="159" spans="1:34" ht="16" x14ac:dyDescent="0.15">
      <c r="A159" s="87">
        <v>510</v>
      </c>
      <c r="B159" s="13" t="s">
        <v>170</v>
      </c>
      <c r="C159" s="74" t="s">
        <v>500</v>
      </c>
      <c r="D159" s="22" t="s">
        <v>508</v>
      </c>
      <c r="E159" s="19" t="s">
        <v>502</v>
      </c>
      <c r="F159" s="19"/>
      <c r="G159" s="19">
        <v>0</v>
      </c>
      <c r="H159" s="85">
        <v>2</v>
      </c>
      <c r="I159" s="85">
        <f t="shared" si="4"/>
        <v>0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7"/>
      <c r="AH159" s="17"/>
    </row>
    <row r="160" spans="1:34" ht="16" x14ac:dyDescent="0.15">
      <c r="A160" s="87">
        <v>511</v>
      </c>
      <c r="B160" s="13" t="s">
        <v>170</v>
      </c>
      <c r="C160" s="74" t="s">
        <v>500</v>
      </c>
      <c r="D160" s="22" t="s">
        <v>508</v>
      </c>
      <c r="E160" s="19" t="s">
        <v>503</v>
      </c>
      <c r="F160" s="19"/>
      <c r="G160" s="19">
        <v>9</v>
      </c>
      <c r="H160" s="85">
        <v>1</v>
      </c>
      <c r="I160" s="85">
        <f t="shared" si="4"/>
        <v>9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7"/>
      <c r="AH160" s="17"/>
    </row>
    <row r="161" spans="1:34" ht="16" x14ac:dyDescent="0.15">
      <c r="A161" s="87">
        <v>512</v>
      </c>
      <c r="B161" s="13" t="s">
        <v>170</v>
      </c>
      <c r="C161" s="74" t="s">
        <v>500</v>
      </c>
      <c r="D161" s="22" t="s">
        <v>508</v>
      </c>
      <c r="E161" s="19" t="s">
        <v>505</v>
      </c>
      <c r="F161" s="19"/>
      <c r="G161" s="90"/>
      <c r="H161" s="88">
        <v>2</v>
      </c>
      <c r="I161" s="88">
        <f t="shared" si="4"/>
        <v>0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7"/>
      <c r="AH161" s="17"/>
    </row>
    <row r="162" spans="1:34" ht="16" x14ac:dyDescent="0.15">
      <c r="A162" s="87">
        <v>513</v>
      </c>
      <c r="B162" s="13" t="s">
        <v>170</v>
      </c>
      <c r="C162" s="74" t="s">
        <v>304</v>
      </c>
      <c r="D162" s="22" t="s">
        <v>509</v>
      </c>
      <c r="E162" s="19" t="s">
        <v>502</v>
      </c>
      <c r="F162" s="19"/>
      <c r="G162" s="19">
        <v>3</v>
      </c>
      <c r="H162" s="85">
        <v>8</v>
      </c>
      <c r="I162" s="85">
        <f t="shared" si="4"/>
        <v>24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7"/>
      <c r="AH162" s="17"/>
    </row>
    <row r="163" spans="1:34" ht="16" x14ac:dyDescent="0.15">
      <c r="A163" s="87">
        <v>514</v>
      </c>
      <c r="B163" s="13" t="s">
        <v>170</v>
      </c>
      <c r="C163" s="74" t="s">
        <v>304</v>
      </c>
      <c r="D163" s="22" t="s">
        <v>509</v>
      </c>
      <c r="E163" s="19" t="s">
        <v>503</v>
      </c>
      <c r="F163" s="19"/>
      <c r="G163" s="19">
        <v>9</v>
      </c>
      <c r="H163" s="85">
        <v>8</v>
      </c>
      <c r="I163" s="85">
        <f t="shared" si="4"/>
        <v>72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7"/>
      <c r="AH163" s="17"/>
    </row>
    <row r="164" spans="1:34" ht="16" x14ac:dyDescent="0.15">
      <c r="A164" s="87">
        <v>515</v>
      </c>
      <c r="B164" s="13" t="s">
        <v>170</v>
      </c>
      <c r="C164" s="74" t="s">
        <v>304</v>
      </c>
      <c r="D164" s="22" t="s">
        <v>510</v>
      </c>
      <c r="E164" s="19" t="s">
        <v>502</v>
      </c>
      <c r="F164" s="19"/>
      <c r="G164" s="19">
        <v>0</v>
      </c>
      <c r="H164" s="88">
        <v>12</v>
      </c>
      <c r="I164" s="88">
        <f t="shared" si="4"/>
        <v>0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7"/>
      <c r="AH164" s="17"/>
    </row>
    <row r="165" spans="1:34" ht="16" x14ac:dyDescent="0.15">
      <c r="A165" s="87">
        <v>516</v>
      </c>
      <c r="B165" s="13" t="s">
        <v>170</v>
      </c>
      <c r="C165" s="74" t="s">
        <v>304</v>
      </c>
      <c r="D165" s="22" t="s">
        <v>510</v>
      </c>
      <c r="E165" s="19" t="s">
        <v>503</v>
      </c>
      <c r="F165" s="19"/>
      <c r="G165" s="19">
        <v>2</v>
      </c>
      <c r="H165" s="85">
        <v>12</v>
      </c>
      <c r="I165" s="85">
        <f t="shared" si="4"/>
        <v>24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7"/>
      <c r="AH165" s="17"/>
    </row>
    <row r="166" spans="1:34" ht="16" x14ac:dyDescent="0.15">
      <c r="A166" s="87">
        <v>517</v>
      </c>
      <c r="B166" s="13" t="s">
        <v>170</v>
      </c>
      <c r="C166" s="74" t="s">
        <v>304</v>
      </c>
      <c r="D166" s="22" t="s">
        <v>511</v>
      </c>
      <c r="E166" s="19" t="s">
        <v>502</v>
      </c>
      <c r="F166" s="19"/>
      <c r="G166" s="19">
        <v>0</v>
      </c>
      <c r="H166" s="85">
        <v>1</v>
      </c>
      <c r="I166" s="85">
        <f t="shared" si="4"/>
        <v>0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7"/>
      <c r="AH166" s="17"/>
    </row>
    <row r="167" spans="1:34" ht="16" x14ac:dyDescent="0.15">
      <c r="A167" s="87">
        <v>518</v>
      </c>
      <c r="B167" s="13" t="s">
        <v>170</v>
      </c>
      <c r="C167" s="74" t="s">
        <v>304</v>
      </c>
      <c r="D167" s="22" t="s">
        <v>511</v>
      </c>
      <c r="E167" s="19" t="s">
        <v>503</v>
      </c>
      <c r="F167" s="19"/>
      <c r="G167" s="19">
        <v>0</v>
      </c>
      <c r="H167" s="88">
        <v>1</v>
      </c>
      <c r="I167" s="88">
        <f t="shared" si="4"/>
        <v>0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7"/>
      <c r="AH167" s="17"/>
    </row>
    <row r="168" spans="1:34" ht="16" x14ac:dyDescent="0.15">
      <c r="A168" s="87">
        <v>519</v>
      </c>
      <c r="B168" s="13" t="s">
        <v>170</v>
      </c>
      <c r="C168" s="74" t="s">
        <v>304</v>
      </c>
      <c r="D168" s="22" t="s">
        <v>511</v>
      </c>
      <c r="E168" s="19" t="s">
        <v>505</v>
      </c>
      <c r="F168" s="19"/>
      <c r="G168" s="90">
        <v>12</v>
      </c>
      <c r="H168" s="85">
        <v>1</v>
      </c>
      <c r="I168" s="85">
        <f t="shared" si="4"/>
        <v>12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7"/>
      <c r="AH168" s="17"/>
    </row>
    <row r="169" spans="1:34" customFormat="1" ht="16" x14ac:dyDescent="0.15">
      <c r="A169" s="87">
        <v>520</v>
      </c>
      <c r="B169" s="13" t="s">
        <v>170</v>
      </c>
      <c r="C169" s="19" t="s">
        <v>512</v>
      </c>
      <c r="D169" s="18" t="s">
        <v>513</v>
      </c>
      <c r="E169" s="91" t="s">
        <v>502</v>
      </c>
      <c r="F169" s="19"/>
      <c r="G169" s="19">
        <v>5</v>
      </c>
      <c r="H169" s="85"/>
      <c r="I169" s="85">
        <f t="shared" si="4"/>
        <v>0</v>
      </c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</row>
    <row r="170" spans="1:34" ht="16" x14ac:dyDescent="0.15">
      <c r="A170" s="87">
        <v>521</v>
      </c>
      <c r="B170" s="13" t="s">
        <v>170</v>
      </c>
      <c r="C170" s="19" t="s">
        <v>512</v>
      </c>
      <c r="D170" s="18" t="s">
        <v>514</v>
      </c>
      <c r="E170" s="91" t="s">
        <v>502</v>
      </c>
      <c r="F170" s="19"/>
      <c r="G170" s="19">
        <v>2</v>
      </c>
      <c r="H170" s="88">
        <v>35</v>
      </c>
      <c r="I170" s="88">
        <f t="shared" si="4"/>
        <v>70</v>
      </c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</row>
    <row r="171" spans="1:34" ht="16" x14ac:dyDescent="0.15">
      <c r="A171" s="87">
        <v>522</v>
      </c>
      <c r="B171" s="13" t="s">
        <v>170</v>
      </c>
      <c r="C171" s="19" t="s">
        <v>512</v>
      </c>
      <c r="D171" s="18" t="s">
        <v>515</v>
      </c>
      <c r="E171" s="91" t="s">
        <v>502</v>
      </c>
      <c r="F171" s="19"/>
      <c r="G171" s="19">
        <v>0.25</v>
      </c>
      <c r="H171" s="85">
        <v>189</v>
      </c>
      <c r="I171" s="85">
        <f t="shared" si="4"/>
        <v>47.25</v>
      </c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</row>
    <row r="172" spans="1:34" ht="16" x14ac:dyDescent="0.15">
      <c r="A172" s="87">
        <v>523</v>
      </c>
      <c r="B172" s="13" t="s">
        <v>170</v>
      </c>
      <c r="C172" s="19" t="s">
        <v>512</v>
      </c>
      <c r="D172" s="18" t="s">
        <v>516</v>
      </c>
      <c r="E172" s="91" t="s">
        <v>502</v>
      </c>
      <c r="F172" s="19"/>
      <c r="G172" s="19">
        <v>0.25</v>
      </c>
      <c r="H172" s="88">
        <v>160</v>
      </c>
      <c r="I172" s="88">
        <f t="shared" si="4"/>
        <v>40</v>
      </c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</row>
    <row r="173" spans="1:34" ht="16" x14ac:dyDescent="0.15">
      <c r="A173" s="87">
        <v>524</v>
      </c>
      <c r="B173" s="13" t="s">
        <v>517</v>
      </c>
      <c r="C173" s="19" t="s">
        <v>518</v>
      </c>
      <c r="D173" s="18" t="s">
        <v>519</v>
      </c>
      <c r="E173" s="91" t="s">
        <v>520</v>
      </c>
      <c r="F173" s="19"/>
      <c r="G173" s="19"/>
      <c r="H173" s="85">
        <v>63</v>
      </c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</row>
    <row r="174" spans="1:34" ht="16" x14ac:dyDescent="0.15">
      <c r="A174" s="87">
        <v>525</v>
      </c>
      <c r="B174" s="13" t="s">
        <v>170</v>
      </c>
      <c r="C174" s="19" t="s">
        <v>521</v>
      </c>
      <c r="D174" s="22" t="s">
        <v>522</v>
      </c>
      <c r="E174" s="19" t="s">
        <v>502</v>
      </c>
      <c r="F174" s="19"/>
      <c r="G174" s="90">
        <v>5</v>
      </c>
      <c r="H174" s="88">
        <v>6</v>
      </c>
      <c r="I174" s="88">
        <f t="shared" ref="I174:I181" si="5">H174*G174</f>
        <v>30</v>
      </c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7"/>
      <c r="AH174" s="17"/>
    </row>
    <row r="175" spans="1:34" ht="16" x14ac:dyDescent="0.15">
      <c r="A175" s="87">
        <v>526</v>
      </c>
      <c r="B175" s="13" t="s">
        <v>170</v>
      </c>
      <c r="C175" s="19" t="s">
        <v>521</v>
      </c>
      <c r="D175" s="22" t="s">
        <v>522</v>
      </c>
      <c r="E175" s="19" t="s">
        <v>503</v>
      </c>
      <c r="F175" s="19"/>
      <c r="G175" s="90">
        <v>10</v>
      </c>
      <c r="H175" s="85">
        <v>6</v>
      </c>
      <c r="I175" s="85">
        <f t="shared" si="5"/>
        <v>60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7"/>
      <c r="AH175" s="17"/>
    </row>
    <row r="176" spans="1:34" ht="16" x14ac:dyDescent="0.15">
      <c r="A176" s="87">
        <v>527</v>
      </c>
      <c r="B176" s="13" t="s">
        <v>170</v>
      </c>
      <c r="C176" s="19" t="s">
        <v>521</v>
      </c>
      <c r="D176" s="22" t="s">
        <v>523</v>
      </c>
      <c r="E176" s="91" t="s">
        <v>502</v>
      </c>
      <c r="F176" s="47"/>
      <c r="G176" s="19">
        <v>5</v>
      </c>
      <c r="H176" s="85">
        <v>10</v>
      </c>
      <c r="I176" s="85">
        <f t="shared" si="5"/>
        <v>50</v>
      </c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7"/>
      <c r="AH176" s="17"/>
    </row>
    <row r="177" spans="1:34" ht="16" x14ac:dyDescent="0.15">
      <c r="A177" s="87">
        <v>528</v>
      </c>
      <c r="B177" s="13" t="s">
        <v>170</v>
      </c>
      <c r="C177" s="19" t="s">
        <v>521</v>
      </c>
      <c r="D177" s="22" t="s">
        <v>523</v>
      </c>
      <c r="E177" s="91" t="s">
        <v>503</v>
      </c>
      <c r="F177" s="47"/>
      <c r="G177" s="19">
        <v>10</v>
      </c>
      <c r="H177" s="92">
        <v>10</v>
      </c>
      <c r="I177" s="85">
        <f t="shared" si="5"/>
        <v>100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7"/>
      <c r="AH177" s="17"/>
    </row>
    <row r="178" spans="1:34" ht="16" x14ac:dyDescent="0.15">
      <c r="A178" s="87">
        <v>529</v>
      </c>
      <c r="B178" s="13" t="s">
        <v>170</v>
      </c>
      <c r="C178" s="19" t="s">
        <v>521</v>
      </c>
      <c r="D178" s="17" t="s">
        <v>524</v>
      </c>
      <c r="E178" s="91" t="s">
        <v>502</v>
      </c>
      <c r="F178" s="47"/>
      <c r="G178" s="19">
        <v>5</v>
      </c>
      <c r="H178" s="88">
        <v>1</v>
      </c>
      <c r="I178" s="88">
        <f t="shared" si="5"/>
        <v>5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7"/>
      <c r="AH178" s="17"/>
    </row>
    <row r="179" spans="1:34" ht="16" x14ac:dyDescent="0.15">
      <c r="A179" s="87">
        <v>530</v>
      </c>
      <c r="B179" s="13" t="s">
        <v>170</v>
      </c>
      <c r="C179" s="19" t="s">
        <v>521</v>
      </c>
      <c r="D179" s="17" t="s">
        <v>524</v>
      </c>
      <c r="E179" s="91" t="s">
        <v>503</v>
      </c>
      <c r="F179" s="47"/>
      <c r="G179" s="19">
        <v>10</v>
      </c>
      <c r="H179" s="88">
        <v>1</v>
      </c>
      <c r="I179" s="88">
        <f t="shared" si="5"/>
        <v>10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7"/>
      <c r="AH179" s="17"/>
    </row>
    <row r="180" spans="1:34" ht="16" x14ac:dyDescent="0.15">
      <c r="A180" s="87">
        <v>531</v>
      </c>
      <c r="B180" s="13" t="s">
        <v>170</v>
      </c>
      <c r="C180" s="19" t="s">
        <v>521</v>
      </c>
      <c r="D180" s="17" t="s">
        <v>525</v>
      </c>
      <c r="E180" s="91" t="s">
        <v>502</v>
      </c>
      <c r="F180" s="19"/>
      <c r="G180" s="19">
        <v>5</v>
      </c>
      <c r="H180" s="88">
        <v>1</v>
      </c>
      <c r="I180" s="88">
        <f t="shared" si="5"/>
        <v>5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7"/>
      <c r="AH180" s="17"/>
    </row>
    <row r="181" spans="1:34" ht="16" x14ac:dyDescent="0.15">
      <c r="A181" s="87">
        <v>532</v>
      </c>
      <c r="B181" s="13" t="s">
        <v>170</v>
      </c>
      <c r="C181" s="19" t="s">
        <v>521</v>
      </c>
      <c r="D181" s="17" t="s">
        <v>525</v>
      </c>
      <c r="E181" s="91" t="s">
        <v>503</v>
      </c>
      <c r="F181" s="19"/>
      <c r="G181" s="19">
        <v>10</v>
      </c>
      <c r="H181" s="88">
        <v>1</v>
      </c>
      <c r="I181" s="88">
        <f t="shared" si="5"/>
        <v>10</v>
      </c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7"/>
      <c r="AH181" s="17"/>
    </row>
    <row r="182" spans="1:34" x14ac:dyDescent="0.25">
      <c r="A182" s="77">
        <v>600</v>
      </c>
      <c r="B182" s="19" t="s">
        <v>526</v>
      </c>
      <c r="C182" s="19"/>
      <c r="D182" s="22"/>
      <c r="E182" s="19"/>
      <c r="F182" s="19"/>
      <c r="G182" s="19"/>
      <c r="H182" s="72"/>
      <c r="I182" s="2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7"/>
      <c r="AH182" s="60"/>
    </row>
    <row r="183" spans="1:34" x14ac:dyDescent="0.25">
      <c r="A183" s="77">
        <v>601</v>
      </c>
      <c r="B183" s="19" t="s">
        <v>527</v>
      </c>
      <c r="C183" s="19"/>
      <c r="D183" s="18"/>
      <c r="E183" s="19"/>
      <c r="F183" s="19"/>
      <c r="G183" s="19"/>
      <c r="H183" s="19"/>
      <c r="I183" s="13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7"/>
      <c r="AH183" s="17"/>
    </row>
    <row r="184" spans="1:34" ht="16" x14ac:dyDescent="0.15">
      <c r="A184" s="12"/>
      <c r="B184" s="13"/>
      <c r="C184" s="13"/>
      <c r="D184" s="40"/>
      <c r="E184" s="37"/>
      <c r="F184" s="37"/>
      <c r="G184" s="37"/>
      <c r="H184" s="61"/>
      <c r="I184" s="2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37"/>
      <c r="AB184" s="37"/>
      <c r="AC184" s="37"/>
      <c r="AD184" s="37"/>
      <c r="AE184" s="37"/>
      <c r="AF184" s="37"/>
      <c r="AG184" s="9"/>
      <c r="AH184" s="17"/>
    </row>
    <row r="185" spans="1:34" customFormat="1" x14ac:dyDescent="0.25">
      <c r="A185" s="77"/>
      <c r="B185" s="19"/>
      <c r="C185" s="19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3"/>
      <c r="U185" s="93"/>
      <c r="V185" s="19"/>
      <c r="W185" s="20"/>
      <c r="X185" s="19"/>
      <c r="Y185" s="19"/>
      <c r="Z185" s="19"/>
      <c r="AA185" s="19"/>
      <c r="AB185" s="94"/>
      <c r="AC185" s="19"/>
      <c r="AD185" s="19"/>
      <c r="AE185" s="19"/>
      <c r="AF185" s="19"/>
      <c r="AG185" s="17"/>
      <c r="AH185" s="17"/>
    </row>
    <row r="186" spans="1:34" x14ac:dyDescent="0.25">
      <c r="A186" s="77"/>
      <c r="B186" s="19"/>
      <c r="C186" s="19"/>
      <c r="D186" s="18"/>
      <c r="E186" s="19"/>
      <c r="F186" s="19"/>
      <c r="G186" s="19"/>
      <c r="H186" s="72"/>
      <c r="I186" s="72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3"/>
      <c r="U186" s="93"/>
      <c r="V186" s="19"/>
      <c r="W186" s="20"/>
      <c r="X186" s="19"/>
      <c r="Y186" s="19"/>
      <c r="Z186" s="19"/>
      <c r="AA186" s="19"/>
      <c r="AB186" s="94"/>
      <c r="AC186" s="19"/>
      <c r="AD186" s="19"/>
      <c r="AE186" s="19"/>
      <c r="AF186" s="19"/>
      <c r="AG186" s="17"/>
      <c r="AH186" s="17"/>
    </row>
    <row r="187" spans="1:34" ht="16" x14ac:dyDescent="0.15">
      <c r="A187" s="12"/>
      <c r="B187" s="41"/>
      <c r="C187" s="19"/>
      <c r="D187" s="49"/>
      <c r="E187" s="41"/>
      <c r="F187" s="19"/>
      <c r="G187" s="12"/>
      <c r="H187" s="41"/>
      <c r="I187" s="19"/>
      <c r="J187" s="12"/>
      <c r="K187" s="41"/>
      <c r="L187" s="19"/>
      <c r="M187" s="12"/>
      <c r="N187" s="41"/>
      <c r="O187" s="19"/>
      <c r="P187" s="12"/>
      <c r="Q187" s="12"/>
      <c r="R187" s="41"/>
      <c r="S187" s="41"/>
      <c r="T187" s="19"/>
      <c r="U187" s="49"/>
      <c r="V187" s="41"/>
      <c r="W187" s="19"/>
      <c r="X187" s="12"/>
      <c r="Y187" s="41"/>
      <c r="Z187" s="19"/>
      <c r="AA187" s="12"/>
      <c r="AB187" s="56"/>
      <c r="AC187" s="17"/>
      <c r="AD187" s="49"/>
      <c r="AE187" s="56"/>
      <c r="AF187" s="17"/>
      <c r="AG187" s="49"/>
      <c r="AH187" s="56"/>
    </row>
    <row r="188" spans="1:34" x14ac:dyDescent="0.25">
      <c r="A188" s="77"/>
      <c r="B188" s="19"/>
      <c r="C188" s="19"/>
      <c r="D188" s="49"/>
      <c r="E188" s="49"/>
      <c r="F188" s="49"/>
      <c r="G188" s="49"/>
      <c r="H188" s="72"/>
      <c r="I188" s="29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0"/>
      <c r="AH188" s="70"/>
    </row>
    <row r="189" spans="1:34" x14ac:dyDescent="0.25">
      <c r="A189" s="77"/>
      <c r="B189" s="13"/>
      <c r="C189" s="19"/>
      <c r="D189" s="18"/>
      <c r="E189" s="91"/>
      <c r="F189" s="19"/>
      <c r="G189" s="19"/>
      <c r="H189" s="47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</row>
    <row r="190" spans="1:34" x14ac:dyDescent="0.25">
      <c r="B190" s="75"/>
      <c r="C190" s="75"/>
      <c r="D190" s="96"/>
      <c r="E190" s="75"/>
      <c r="F190" s="75"/>
      <c r="G190" s="75"/>
      <c r="H190" s="97"/>
      <c r="I190" s="98"/>
    </row>
    <row r="191" spans="1:34" x14ac:dyDescent="0.25">
      <c r="B191" s="75"/>
      <c r="C191" s="75"/>
      <c r="D191" s="96"/>
      <c r="E191" s="75"/>
      <c r="F191" s="75"/>
      <c r="G191" s="75"/>
      <c r="H191" s="97"/>
      <c r="I191" s="98"/>
    </row>
    <row r="192" spans="1:34" x14ac:dyDescent="0.25">
      <c r="B192" s="75"/>
      <c r="C192" s="75"/>
      <c r="D192" s="96"/>
      <c r="E192" s="75"/>
      <c r="F192" s="75"/>
      <c r="G192" s="75"/>
      <c r="H192" s="97"/>
      <c r="I192" s="98"/>
    </row>
    <row r="193" spans="2:9" x14ac:dyDescent="0.25">
      <c r="B193" s="75"/>
      <c r="C193" s="75"/>
      <c r="D193" s="96"/>
      <c r="E193" s="75"/>
      <c r="F193" s="75"/>
      <c r="G193" s="75"/>
      <c r="H193" s="97"/>
      <c r="I193" s="98"/>
    </row>
    <row r="198" spans="2:9" x14ac:dyDescent="0.25">
      <c r="E198" s="11"/>
    </row>
    <row r="199" spans="2:9" x14ac:dyDescent="0.25">
      <c r="E199" s="11"/>
    </row>
  </sheetData>
  <autoFilter ref="A3:AH189"/>
  <phoneticPr fontId="41" type="noConversion"/>
  <conditionalFormatting sqref="AB4:AH18 B102:C104 D103:G104 B101:AH101 B133:G133 C134:G137 H88:H93 D102:AH102 I87:N93 P90:AB94 B94:N94 B124:I132 P4:Y18 B105:G114 B134:B139 C138:I139 H103:AH114 B183:C183 E183:AH183 E185:AH185 B185:C185 J184:AH184 J186:AH186 B187:C187 B145:C145 E187:AH187 H145:AH145 J158:AH158 J161:AH161 J164:AH164 J167:AH167 J170:AH170 J177:AH182 B157:AH157 B159:C160 E159:AH160 B162:C163 E162:AH163 B165:C166 E165:AH166 B168:C169 E168:AH169 J172:AH172 B171:C171 E171:AH171 B173:C173 J174:AH174 E173:AH173 B175:C176 E175:AH176 H133:I137 B122:AH123 J155:AH156 J25:AH25 B19:AH22 O71 AB71:AH84 B70:AH70 E154:AH154 B154:C154 B87:G93 AC86:AH94 AB86:AB89 P86:Y89 B86:N86 B98:N100 P98:AH100 AB51:AH64 J150:AH153 J115:AH121 J96:AH96 B36 I26:AH26 C26:G26 E65:E69 B4:N18 B65:B69 P71:Y84 B39:AH50 B35:AH35 B71:N84 B51:Y64 C27:AH34 C23:AH24 B23:B34 J124:AH144 N146 A3:AH3">
    <cfRule type="cellIs" dxfId="43" priority="48" operator="equal">
      <formula>"TBD"</formula>
    </cfRule>
  </conditionalFormatting>
  <conditionalFormatting sqref="E33:I34 X54:X64 L52 T53 T157 AG160 AG166 AG163 AG122:AG139 AG71:AG84 X71:X84 E70:G70 I32 I70:N70 P70:AG70 AG51:AG64 X51:X52 AG86:AG94 AG98:AG114 E21:G23 I21:N23 P21:AG23 E35:G35 E26:G32 I35 J32:N35 I26:N31 P26:AG35">
    <cfRule type="cellIs" dxfId="42" priority="46" operator="equal">
      <formula>"顺延"</formula>
    </cfRule>
    <cfRule type="containsText" dxfId="41" priority="47" operator="containsText" text="已完成">
      <formula>NOT(ISERROR(SEARCH("已完成",E21)))</formula>
    </cfRule>
  </conditionalFormatting>
  <conditionalFormatting sqref="E33:I34 X54:X64 L52 T53 T157 AG71:AG84 X71:X84 E70:G70 I32 I70:N70 P70:AG70 AG51:AG64 X51:X52 AG86:AG94 AG150:AG187 AG98:AG145 AG96 E21:G23 I21:N23 P21:AF23 AG3:AG25 E35:G35 E26:G32 I35 J32:N35 I26:N31 P26:AG35">
    <cfRule type="cellIs" dxfId="40" priority="45" operator="equal">
      <formula>"已完成"</formula>
    </cfRule>
  </conditionalFormatting>
  <conditionalFormatting sqref="C118 B190:G193 C121 F189:G189 F155:F156 B177:I181 B182:C182 E182:I182 D183 B184:I184 B144:C144 B186:I186 B158:I158 B161:I161 B164:I164 B167:I167 B170:I170 B172:I172 B174:I174 C25:I25 H155:I156 B155:D156 B189:D189 H140:I144 H150:I153 J188:AH189 I188:I193 I148:AH149 B147:C149 B188:H188 D144:G149 C119:D120 E118:H118 B118:B121 B96 B115:I117 I118:I121 D96:I96 H147:AH147 H146:M146 O146:AH146 F119:H121">
    <cfRule type="cellIs" dxfId="39" priority="44" stopIfTrue="1" operator="equal">
      <formula>"TBD"</formula>
    </cfRule>
  </conditionalFormatting>
  <conditionalFormatting sqref="Z4:AA18">
    <cfRule type="cellIs" dxfId="38" priority="43" operator="equal">
      <formula>"TBD"</formula>
    </cfRule>
  </conditionalFormatting>
  <conditionalFormatting sqref="Z71:AA84 Z51:AA64 Z86:AA89">
    <cfRule type="cellIs" dxfId="37" priority="42" operator="equal">
      <formula>"TBD"</formula>
    </cfRule>
  </conditionalFormatting>
  <conditionalFormatting sqref="O4:O18">
    <cfRule type="cellIs" dxfId="36" priority="41" operator="equal">
      <formula>"TBD"</formula>
    </cfRule>
  </conditionalFormatting>
  <conditionalFormatting sqref="O72:O84 O86:O94 O98:O100">
    <cfRule type="cellIs" dxfId="35" priority="40" operator="equal">
      <formula>"TBD"</formula>
    </cfRule>
  </conditionalFormatting>
  <conditionalFormatting sqref="C96">
    <cfRule type="cellIs" dxfId="34" priority="39" stopIfTrue="1" operator="equal">
      <formula>"TBD"</formula>
    </cfRule>
  </conditionalFormatting>
  <conditionalFormatting sqref="B140:D143 B150:D153">
    <cfRule type="cellIs" dxfId="33" priority="38" stopIfTrue="1" operator="equal">
      <formula>"TBD"</formula>
    </cfRule>
  </conditionalFormatting>
  <conditionalFormatting sqref="H148:H149">
    <cfRule type="cellIs" dxfId="32" priority="37" stopIfTrue="1" operator="equal">
      <formula>"TBD"</formula>
    </cfRule>
  </conditionalFormatting>
  <conditionalFormatting sqref="G140:G143 G150:G153">
    <cfRule type="cellIs" dxfId="31" priority="36" stopIfTrue="1" operator="equal">
      <formula>"TBD"</formula>
    </cfRule>
  </conditionalFormatting>
  <conditionalFormatting sqref="G155:G156">
    <cfRule type="cellIs" dxfId="30" priority="35" stopIfTrue="1" operator="equal">
      <formula>"TBD"</formula>
    </cfRule>
  </conditionalFormatting>
  <conditionalFormatting sqref="B146:C146">
    <cfRule type="cellIs" dxfId="29" priority="34" stopIfTrue="1" operator="equal">
      <formula>"TBD"</formula>
    </cfRule>
  </conditionalFormatting>
  <conditionalFormatting sqref="D182">
    <cfRule type="cellIs" dxfId="28" priority="33" stopIfTrue="1" operator="equal">
      <formula>"TBD"</formula>
    </cfRule>
  </conditionalFormatting>
  <conditionalFormatting sqref="D185">
    <cfRule type="cellIs" dxfId="27" priority="32" stopIfTrue="1" operator="equal">
      <formula>"TBD"</formula>
    </cfRule>
  </conditionalFormatting>
  <conditionalFormatting sqref="D187">
    <cfRule type="cellIs" dxfId="26" priority="31" stopIfTrue="1" operator="equal">
      <formula>"TBD"</formula>
    </cfRule>
  </conditionalFormatting>
  <conditionalFormatting sqref="D154">
    <cfRule type="cellIs" dxfId="25" priority="30" stopIfTrue="1" operator="equal">
      <formula>"TBD"</formula>
    </cfRule>
  </conditionalFormatting>
  <conditionalFormatting sqref="D159">
    <cfRule type="cellIs" dxfId="24" priority="29" stopIfTrue="1" operator="equal">
      <formula>"TBD"</formula>
    </cfRule>
  </conditionalFormatting>
  <conditionalFormatting sqref="D160">
    <cfRule type="cellIs" dxfId="23" priority="28" stopIfTrue="1" operator="equal">
      <formula>"TBD"</formula>
    </cfRule>
  </conditionalFormatting>
  <conditionalFormatting sqref="D163">
    <cfRule type="cellIs" dxfId="22" priority="27" stopIfTrue="1" operator="equal">
      <formula>"TBD"</formula>
    </cfRule>
  </conditionalFormatting>
  <conditionalFormatting sqref="D162">
    <cfRule type="cellIs" dxfId="21" priority="26" stopIfTrue="1" operator="equal">
      <formula>"TBD"</formula>
    </cfRule>
  </conditionalFormatting>
  <conditionalFormatting sqref="D166">
    <cfRule type="cellIs" dxfId="20" priority="25" stopIfTrue="1" operator="equal">
      <formula>"TBD"</formula>
    </cfRule>
  </conditionalFormatting>
  <conditionalFormatting sqref="D165">
    <cfRule type="cellIs" dxfId="19" priority="24" stopIfTrue="1" operator="equal">
      <formula>"TBD"</formula>
    </cfRule>
  </conditionalFormatting>
  <conditionalFormatting sqref="D168">
    <cfRule type="cellIs" dxfId="18" priority="23" stopIfTrue="1" operator="equal">
      <formula>"TBD"</formula>
    </cfRule>
  </conditionalFormatting>
  <conditionalFormatting sqref="D169">
    <cfRule type="cellIs" dxfId="17" priority="22" stopIfTrue="1" operator="equal">
      <formula>"TBD"</formula>
    </cfRule>
  </conditionalFormatting>
  <conditionalFormatting sqref="D171">
    <cfRule type="cellIs" dxfId="16" priority="21" stopIfTrue="1" operator="equal">
      <formula>"TBD"</formula>
    </cfRule>
  </conditionalFormatting>
  <conditionalFormatting sqref="D173">
    <cfRule type="cellIs" dxfId="15" priority="20" stopIfTrue="1" operator="equal">
      <formula>"TBD"</formula>
    </cfRule>
  </conditionalFormatting>
  <conditionalFormatting sqref="D175">
    <cfRule type="cellIs" dxfId="14" priority="19" stopIfTrue="1" operator="equal">
      <formula>"TBD"</formula>
    </cfRule>
  </conditionalFormatting>
  <conditionalFormatting sqref="D176">
    <cfRule type="cellIs" dxfId="13" priority="18" stopIfTrue="1" operator="equal">
      <formula>"TBD"</formula>
    </cfRule>
  </conditionalFormatting>
  <conditionalFormatting sqref="B95:C95 E95:F95 H95:I95 K95:L95 N95:O95 R95:T95 V95:W95 Y95:Z95 AB95:AC95 AE95:AF95 AH95 AH97 AE97:AF97 AB97:AC97 Y97:Z97 V97:W97 R97:T97 N97:O97 K97:L97 H97:I97 E97:F97 B97:C97">
    <cfRule type="cellIs" dxfId="12" priority="17" operator="equal">
      <formula>"TBD"</formula>
    </cfRule>
  </conditionalFormatting>
  <conditionalFormatting sqref="B85">
    <cfRule type="cellIs" dxfId="11" priority="16" operator="equal">
      <formula>"TBD"</formula>
    </cfRule>
  </conditionalFormatting>
  <conditionalFormatting sqref="C65:D69 O65:O69 F65:M69">
    <cfRule type="cellIs" dxfId="10" priority="15" operator="equal">
      <formula>"TBD"</formula>
    </cfRule>
  </conditionalFormatting>
  <conditionalFormatting sqref="P65:AB69">
    <cfRule type="cellIs" dxfId="9" priority="14" operator="equal">
      <formula>"TBD"</formula>
    </cfRule>
  </conditionalFormatting>
  <conditionalFormatting sqref="AC65:AH69">
    <cfRule type="cellIs" dxfId="8" priority="13" operator="equal">
      <formula>"TBD"</formula>
    </cfRule>
  </conditionalFormatting>
  <conditionalFormatting sqref="B37:AH38 C36:AH36">
    <cfRule type="cellIs" dxfId="7" priority="12" operator="equal">
      <formula>"TBD"</formula>
    </cfRule>
  </conditionalFormatting>
  <conditionalFormatting sqref="N65:N69">
    <cfRule type="cellIs" dxfId="6" priority="7" operator="equal">
      <formula>"TBD"</formula>
    </cfRule>
  </conditionalFormatting>
  <conditionalFormatting sqref="N40">
    <cfRule type="cellIs" dxfId="5" priority="5" operator="equal">
      <formula>"顺延"</formula>
    </cfRule>
    <cfRule type="containsText" dxfId="4" priority="6" operator="containsText" text="已完成">
      <formula>NOT(ISERROR(SEARCH("已完成",N40)))</formula>
    </cfRule>
  </conditionalFormatting>
  <conditionalFormatting sqref="N40">
    <cfRule type="cellIs" dxfId="3" priority="4" operator="equal">
      <formula>"已完成"</formula>
    </cfRule>
  </conditionalFormatting>
  <conditionalFormatting sqref="R40:S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:S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对局</vt:lpstr>
      <vt:lpstr>副本</vt:lpstr>
      <vt:lpstr>宠物</vt:lpstr>
      <vt:lpstr>任务</vt:lpstr>
      <vt:lpstr>道具</vt:lpstr>
      <vt:lpstr>技能</vt:lpstr>
      <vt:lpstr>其他</vt:lpstr>
      <vt:lpstr>玩法</vt:lpstr>
      <vt:lpstr>工作表6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2015-07-06T07:53:02Z</dcterms:created>
  <dcterms:modified xsi:type="dcterms:W3CDTF">2016-01-14T08:56:36Z</dcterms:modified>
</cp:coreProperties>
</file>