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0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aelTong/Desktop/GameGiraffe SVN/gd/MT/"/>
    </mc:Choice>
  </mc:AlternateContent>
  <bookViews>
    <workbookView xWindow="5860" yWindow="1840" windowWidth="24800" windowHeight="16440" tabRatio="500"/>
  </bookViews>
  <sheets>
    <sheet name="Overview_EN" sheetId="1" r:id="rId1"/>
    <sheet name="DataSheet" sheetId="3" r:id="rId2"/>
  </sheets>
  <definedNames>
    <definedName name="_xlnm._FilterDatabase" localSheetId="0" hidden="1">Overview_EN!$A$2:$H$2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H3" i="3" l="1" a="1"/>
  <c r="BH3" i="3"/>
  <c r="M86" i="1"/>
  <c r="N86" i="1"/>
  <c r="BI2" i="3" a="1"/>
  <c r="BI2" i="3"/>
  <c r="N85" i="1"/>
  <c r="F42" i="1"/>
  <c r="F43" i="1"/>
  <c r="F44" i="1"/>
  <c r="F45" i="1"/>
  <c r="F46" i="1"/>
  <c r="F47" i="1"/>
  <c r="F48" i="1"/>
  <c r="AS2" i="3"/>
  <c r="AS3" i="3"/>
  <c r="AS4" i="3"/>
  <c r="AS5" i="3"/>
  <c r="AS6" i="3"/>
  <c r="AS7" i="3"/>
  <c r="AS8" i="3"/>
  <c r="AS9" i="3"/>
  <c r="AS10" i="3"/>
  <c r="AS11" i="3"/>
  <c r="AS12" i="3"/>
  <c r="AS13" i="3"/>
  <c r="AS14" i="3"/>
  <c r="AS15" i="3"/>
  <c r="AS16" i="3"/>
  <c r="AS17" i="3"/>
  <c r="AS18" i="3"/>
  <c r="AS19" i="3"/>
  <c r="AS20" i="3"/>
  <c r="AS21" i="3"/>
  <c r="AS22" i="3"/>
  <c r="AS23" i="3"/>
  <c r="AS24" i="3"/>
  <c r="AS25" i="3"/>
  <c r="AS26" i="3"/>
  <c r="AS27" i="3"/>
  <c r="AS28" i="3"/>
  <c r="AS29" i="3"/>
  <c r="AS30" i="3"/>
  <c r="AS31" i="3"/>
  <c r="AS32" i="3"/>
  <c r="AS33" i="3"/>
  <c r="AS34" i="3"/>
  <c r="AS35" i="3"/>
  <c r="AS36" i="3"/>
  <c r="AS37" i="3"/>
  <c r="AS38" i="3"/>
  <c r="AH3" i="3"/>
  <c r="AH4" i="3"/>
  <c r="AH5" i="3"/>
  <c r="AH6" i="3"/>
  <c r="AH7" i="3"/>
  <c r="AH8" i="3"/>
  <c r="AH9" i="3"/>
  <c r="AH10" i="3"/>
  <c r="AH11" i="3"/>
  <c r="AH12" i="3"/>
  <c r="AH13" i="3"/>
  <c r="AH14" i="3"/>
  <c r="AH15" i="3"/>
  <c r="AH16" i="3"/>
  <c r="AH17" i="3"/>
  <c r="AH18" i="3"/>
  <c r="AH19" i="3"/>
  <c r="AH20" i="3"/>
  <c r="AH21" i="3"/>
  <c r="AH22" i="3"/>
  <c r="AH23" i="3"/>
  <c r="AH24" i="3"/>
  <c r="AH25" i="3"/>
  <c r="AH26" i="3"/>
  <c r="AH27" i="3"/>
  <c r="AH28" i="3"/>
  <c r="AH29" i="3"/>
  <c r="AH30" i="3"/>
  <c r="AH31" i="3"/>
  <c r="AH32" i="3"/>
  <c r="AH33" i="3"/>
  <c r="AH34" i="3"/>
  <c r="AH35" i="3"/>
  <c r="AH36" i="3"/>
  <c r="AH37" i="3"/>
  <c r="AH38" i="3"/>
  <c r="AH39" i="3"/>
  <c r="AX3" i="3" a="1"/>
  <c r="AX3" i="3"/>
  <c r="AX4" i="3" a="1"/>
  <c r="AX4" i="3"/>
  <c r="AX5" i="3" a="1"/>
  <c r="AX5" i="3"/>
  <c r="AX6" i="3" a="1"/>
  <c r="AX6" i="3"/>
  <c r="AX7" i="3" a="1"/>
  <c r="AX7" i="3"/>
  <c r="AX8" i="3" a="1"/>
  <c r="AX8" i="3"/>
  <c r="AX9" i="3" a="1"/>
  <c r="AX9" i="3"/>
  <c r="AX10" i="3" a="1"/>
  <c r="AX10" i="3"/>
  <c r="AX11" i="3" a="1"/>
  <c r="AX11" i="3"/>
  <c r="AX12" i="3" a="1"/>
  <c r="AX12" i="3"/>
  <c r="AX13" i="3" a="1"/>
  <c r="AX13" i="3"/>
  <c r="AX2" i="3" a="1"/>
  <c r="AX2" i="3"/>
  <c r="AF2" i="3"/>
  <c r="AF3" i="3"/>
  <c r="AF4" i="3"/>
  <c r="AF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V3" i="3" a="1"/>
  <c r="AV3" i="3"/>
  <c r="A86" i="1"/>
  <c r="AG2" i="3"/>
  <c r="AG3" i="3"/>
  <c r="AG4" i="3"/>
  <c r="AG5" i="3"/>
  <c r="AG6" i="3"/>
  <c r="AG7" i="3"/>
  <c r="AG8" i="3"/>
  <c r="AG9" i="3"/>
  <c r="AG10" i="3"/>
  <c r="AG11" i="3"/>
  <c r="AG12" i="3"/>
  <c r="AG13" i="3"/>
  <c r="AG14" i="3"/>
  <c r="AG15" i="3"/>
  <c r="AG16" i="3"/>
  <c r="AG17" i="3"/>
  <c r="AG18" i="3"/>
  <c r="AG19" i="3"/>
  <c r="AG20" i="3"/>
  <c r="AG21" i="3"/>
  <c r="AG22" i="3"/>
  <c r="AG23" i="3"/>
  <c r="AG24" i="3"/>
  <c r="AG25" i="3"/>
  <c r="AG26" i="3"/>
  <c r="AG27" i="3"/>
  <c r="AG28" i="3"/>
  <c r="AG29" i="3"/>
  <c r="AG30" i="3"/>
  <c r="AG31" i="3"/>
  <c r="AG32" i="3"/>
  <c r="AG33" i="3"/>
  <c r="AG34" i="3"/>
  <c r="AG35" i="3"/>
  <c r="AG36" i="3"/>
  <c r="AG37" i="3"/>
  <c r="AG38" i="3"/>
  <c r="AW3" i="3" a="1"/>
  <c r="AW3" i="3"/>
  <c r="B86" i="1"/>
  <c r="C86" i="1"/>
  <c r="AI2" i="3"/>
  <c r="AI3" i="3"/>
  <c r="AI4" i="3"/>
  <c r="AI5" i="3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AI36" i="3"/>
  <c r="AI37" i="3"/>
  <c r="AI38" i="3"/>
  <c r="AY3" i="3" a="1"/>
  <c r="AY3" i="3"/>
  <c r="D86" i="1"/>
  <c r="AJ3" i="3"/>
  <c r="AJ4" i="3"/>
  <c r="AJ5" i="3"/>
  <c r="AJ6" i="3"/>
  <c r="AJ7" i="3"/>
  <c r="AJ8" i="3"/>
  <c r="AJ9" i="3"/>
  <c r="AJ10" i="3"/>
  <c r="AJ11" i="3"/>
  <c r="AJ12" i="3"/>
  <c r="AJ13" i="3"/>
  <c r="AJ14" i="3"/>
  <c r="AJ15" i="3"/>
  <c r="AJ16" i="3"/>
  <c r="AJ17" i="3"/>
  <c r="AJ18" i="3"/>
  <c r="AJ19" i="3"/>
  <c r="AJ20" i="3"/>
  <c r="AJ21" i="3"/>
  <c r="AJ22" i="3"/>
  <c r="AJ23" i="3"/>
  <c r="AJ24" i="3"/>
  <c r="AJ25" i="3"/>
  <c r="AJ26" i="3"/>
  <c r="AJ27" i="3"/>
  <c r="AJ28" i="3"/>
  <c r="AJ29" i="3"/>
  <c r="AJ30" i="3"/>
  <c r="AJ31" i="3"/>
  <c r="AJ32" i="3"/>
  <c r="AJ33" i="3"/>
  <c r="AJ34" i="3"/>
  <c r="AJ35" i="3"/>
  <c r="AJ36" i="3"/>
  <c r="AJ37" i="3"/>
  <c r="AZ3" i="3" a="1"/>
  <c r="AZ3" i="3"/>
  <c r="E86" i="1"/>
  <c r="AK2" i="3"/>
  <c r="AK3" i="3"/>
  <c r="AK4" i="3"/>
  <c r="AK5" i="3"/>
  <c r="AK6" i="3"/>
  <c r="AK7" i="3"/>
  <c r="AK8" i="3"/>
  <c r="AK9" i="3"/>
  <c r="AK10" i="3"/>
  <c r="AK11" i="3"/>
  <c r="AK12" i="3"/>
  <c r="AK13" i="3"/>
  <c r="AK14" i="3"/>
  <c r="AK15" i="3"/>
  <c r="AK16" i="3"/>
  <c r="AK17" i="3"/>
  <c r="AK18" i="3"/>
  <c r="AK19" i="3"/>
  <c r="AK20" i="3"/>
  <c r="AK21" i="3"/>
  <c r="AK22" i="3"/>
  <c r="AK23" i="3"/>
  <c r="AK24" i="3"/>
  <c r="AK25" i="3"/>
  <c r="AK26" i="3"/>
  <c r="AK27" i="3"/>
  <c r="AK28" i="3"/>
  <c r="AK29" i="3"/>
  <c r="AK30" i="3"/>
  <c r="AK31" i="3"/>
  <c r="AK32" i="3"/>
  <c r="AK33" i="3"/>
  <c r="AK34" i="3"/>
  <c r="AK35" i="3"/>
  <c r="AK36" i="3"/>
  <c r="AK37" i="3"/>
  <c r="AK38" i="3"/>
  <c r="BA3" i="3" a="1"/>
  <c r="BA3" i="3"/>
  <c r="F86" i="1"/>
  <c r="AL2" i="3"/>
  <c r="AL3" i="3"/>
  <c r="AL4" i="3"/>
  <c r="AL5" i="3"/>
  <c r="AL6" i="3"/>
  <c r="AL7" i="3"/>
  <c r="AL8" i="3"/>
  <c r="AL9" i="3"/>
  <c r="AL10" i="3"/>
  <c r="AL11" i="3"/>
  <c r="AL12" i="3"/>
  <c r="AL13" i="3"/>
  <c r="AL14" i="3"/>
  <c r="AL15" i="3"/>
  <c r="AL16" i="3"/>
  <c r="AL17" i="3"/>
  <c r="AL18" i="3"/>
  <c r="AL19" i="3"/>
  <c r="AL20" i="3"/>
  <c r="AL21" i="3"/>
  <c r="AL22" i="3"/>
  <c r="AL23" i="3"/>
  <c r="AL24" i="3"/>
  <c r="AL25" i="3"/>
  <c r="AL26" i="3"/>
  <c r="AL27" i="3"/>
  <c r="AL28" i="3"/>
  <c r="AL29" i="3"/>
  <c r="AL30" i="3"/>
  <c r="AL31" i="3"/>
  <c r="AL32" i="3"/>
  <c r="AL33" i="3"/>
  <c r="AL34" i="3"/>
  <c r="AL35" i="3"/>
  <c r="AL36" i="3"/>
  <c r="AL37" i="3"/>
  <c r="AL38" i="3"/>
  <c r="BB3" i="3" a="1"/>
  <c r="BB3" i="3"/>
  <c r="G86" i="1"/>
  <c r="AM2" i="3"/>
  <c r="AM3" i="3"/>
  <c r="AM4" i="3"/>
  <c r="AM5" i="3"/>
  <c r="AM6" i="3"/>
  <c r="AM7" i="3"/>
  <c r="AM8" i="3"/>
  <c r="AM9" i="3"/>
  <c r="AM10" i="3"/>
  <c r="AM11" i="3"/>
  <c r="AM12" i="3"/>
  <c r="AM13" i="3"/>
  <c r="AM14" i="3"/>
  <c r="AM15" i="3"/>
  <c r="AM16" i="3"/>
  <c r="AM17" i="3"/>
  <c r="AM18" i="3"/>
  <c r="AM19" i="3"/>
  <c r="AM20" i="3"/>
  <c r="AM21" i="3"/>
  <c r="AM22" i="3"/>
  <c r="AM23" i="3"/>
  <c r="AM24" i="3"/>
  <c r="AM25" i="3"/>
  <c r="AM26" i="3"/>
  <c r="AM27" i="3"/>
  <c r="AM28" i="3"/>
  <c r="AM29" i="3"/>
  <c r="AM30" i="3"/>
  <c r="AM31" i="3"/>
  <c r="AM32" i="3"/>
  <c r="AM33" i="3"/>
  <c r="AM34" i="3"/>
  <c r="AM35" i="3"/>
  <c r="AM36" i="3"/>
  <c r="AM37" i="3"/>
  <c r="BC3" i="3" a="1"/>
  <c r="BC3" i="3"/>
  <c r="H86" i="1"/>
  <c r="AN2" i="3"/>
  <c r="AN3" i="3"/>
  <c r="AN4" i="3"/>
  <c r="AN5" i="3"/>
  <c r="AN6" i="3"/>
  <c r="AN7" i="3"/>
  <c r="AN8" i="3"/>
  <c r="AN9" i="3"/>
  <c r="AN10" i="3"/>
  <c r="AN11" i="3"/>
  <c r="AN12" i="3"/>
  <c r="AN13" i="3"/>
  <c r="AN14" i="3"/>
  <c r="AN15" i="3"/>
  <c r="AN16" i="3"/>
  <c r="AN17" i="3"/>
  <c r="AN18" i="3"/>
  <c r="AN19" i="3"/>
  <c r="AN20" i="3"/>
  <c r="AN21" i="3"/>
  <c r="AN22" i="3"/>
  <c r="AN23" i="3"/>
  <c r="AN24" i="3"/>
  <c r="AN25" i="3"/>
  <c r="AN26" i="3"/>
  <c r="AN27" i="3"/>
  <c r="AN28" i="3"/>
  <c r="AN29" i="3"/>
  <c r="AN30" i="3"/>
  <c r="AN31" i="3"/>
  <c r="AN32" i="3"/>
  <c r="AN33" i="3"/>
  <c r="AN34" i="3"/>
  <c r="AN35" i="3"/>
  <c r="AN36" i="3"/>
  <c r="AN37" i="3"/>
  <c r="AN38" i="3"/>
  <c r="BD3" i="3" a="1"/>
  <c r="BD3" i="3"/>
  <c r="I86" i="1"/>
  <c r="AO2" i="3"/>
  <c r="AO3" i="3"/>
  <c r="AO4" i="3"/>
  <c r="AO5" i="3"/>
  <c r="AO6" i="3"/>
  <c r="AO7" i="3"/>
  <c r="AO8" i="3"/>
  <c r="AO9" i="3"/>
  <c r="AO10" i="3"/>
  <c r="AO11" i="3"/>
  <c r="AO12" i="3"/>
  <c r="AO13" i="3"/>
  <c r="AO14" i="3"/>
  <c r="AO15" i="3"/>
  <c r="AO16" i="3"/>
  <c r="AO17" i="3"/>
  <c r="AO18" i="3"/>
  <c r="AO19" i="3"/>
  <c r="AO20" i="3"/>
  <c r="AO21" i="3"/>
  <c r="AO22" i="3"/>
  <c r="AO23" i="3"/>
  <c r="AO24" i="3"/>
  <c r="AO25" i="3"/>
  <c r="AO26" i="3"/>
  <c r="AO27" i="3"/>
  <c r="AO28" i="3"/>
  <c r="AO29" i="3"/>
  <c r="AO30" i="3"/>
  <c r="AO31" i="3"/>
  <c r="AO32" i="3"/>
  <c r="AO33" i="3"/>
  <c r="AO34" i="3"/>
  <c r="AO35" i="3"/>
  <c r="AO36" i="3"/>
  <c r="AO37" i="3"/>
  <c r="AO38" i="3"/>
  <c r="BE3" i="3" a="1"/>
  <c r="BE3" i="3"/>
  <c r="J86" i="1"/>
  <c r="AP2" i="3"/>
  <c r="AP3" i="3"/>
  <c r="AP4" i="3"/>
  <c r="AP5" i="3"/>
  <c r="AP6" i="3"/>
  <c r="AP7" i="3"/>
  <c r="AP8" i="3"/>
  <c r="AP9" i="3"/>
  <c r="AP10" i="3"/>
  <c r="AP11" i="3"/>
  <c r="AP12" i="3"/>
  <c r="AP13" i="3"/>
  <c r="AP14" i="3"/>
  <c r="AP15" i="3"/>
  <c r="AP16" i="3"/>
  <c r="AP17" i="3"/>
  <c r="AP18" i="3"/>
  <c r="AP19" i="3"/>
  <c r="AP20" i="3"/>
  <c r="AP21" i="3"/>
  <c r="AP22" i="3"/>
  <c r="AP23" i="3"/>
  <c r="AP24" i="3"/>
  <c r="AP25" i="3"/>
  <c r="AP26" i="3"/>
  <c r="AP27" i="3"/>
  <c r="AP28" i="3"/>
  <c r="AP29" i="3"/>
  <c r="AP30" i="3"/>
  <c r="AP31" i="3"/>
  <c r="AP32" i="3"/>
  <c r="AP33" i="3"/>
  <c r="AP34" i="3"/>
  <c r="AP35" i="3"/>
  <c r="AP36" i="3"/>
  <c r="AP37" i="3"/>
  <c r="AP38" i="3"/>
  <c r="BF3" i="3" a="1"/>
  <c r="BF3" i="3"/>
  <c r="K86" i="1"/>
  <c r="AQ2" i="3"/>
  <c r="AQ3" i="3"/>
  <c r="AQ4" i="3"/>
  <c r="AQ5" i="3"/>
  <c r="AQ6" i="3"/>
  <c r="AQ7" i="3"/>
  <c r="AQ8" i="3"/>
  <c r="AQ9" i="3"/>
  <c r="AQ10" i="3"/>
  <c r="AQ11" i="3"/>
  <c r="AQ12" i="3"/>
  <c r="AQ13" i="3"/>
  <c r="AQ14" i="3"/>
  <c r="AQ15" i="3"/>
  <c r="AQ16" i="3"/>
  <c r="AQ17" i="3"/>
  <c r="AQ18" i="3"/>
  <c r="AQ19" i="3"/>
  <c r="AQ20" i="3"/>
  <c r="AQ21" i="3"/>
  <c r="AQ22" i="3"/>
  <c r="AQ23" i="3"/>
  <c r="AQ24" i="3"/>
  <c r="AQ25" i="3"/>
  <c r="AQ26" i="3"/>
  <c r="AQ27" i="3"/>
  <c r="AQ28" i="3"/>
  <c r="AQ29" i="3"/>
  <c r="AQ30" i="3"/>
  <c r="AQ31" i="3"/>
  <c r="AQ32" i="3"/>
  <c r="AQ33" i="3"/>
  <c r="AQ34" i="3"/>
  <c r="AQ35" i="3"/>
  <c r="AQ36" i="3"/>
  <c r="AQ37" i="3"/>
  <c r="AQ38" i="3"/>
  <c r="BG3" i="3" a="1"/>
  <c r="BG3" i="3"/>
  <c r="L86" i="1"/>
  <c r="AR2" i="3"/>
  <c r="AR3" i="3"/>
  <c r="AR4" i="3"/>
  <c r="AR5" i="3"/>
  <c r="AR6" i="3"/>
  <c r="AR7" i="3"/>
  <c r="AR8" i="3"/>
  <c r="AR9" i="3"/>
  <c r="AR10" i="3"/>
  <c r="AR11" i="3"/>
  <c r="AR12" i="3"/>
  <c r="AR13" i="3"/>
  <c r="AR14" i="3"/>
  <c r="AR15" i="3"/>
  <c r="AR16" i="3"/>
  <c r="AR17" i="3"/>
  <c r="AR18" i="3"/>
  <c r="AR19" i="3"/>
  <c r="AR20" i="3"/>
  <c r="AR21" i="3"/>
  <c r="AR22" i="3"/>
  <c r="AR23" i="3"/>
  <c r="AR24" i="3"/>
  <c r="AR25" i="3"/>
  <c r="AR26" i="3"/>
  <c r="AR27" i="3"/>
  <c r="AR28" i="3"/>
  <c r="AR29" i="3"/>
  <c r="AR30" i="3"/>
  <c r="AR31" i="3"/>
  <c r="AR32" i="3"/>
  <c r="AR33" i="3"/>
  <c r="AR34" i="3"/>
  <c r="AR35" i="3"/>
  <c r="AR36" i="3"/>
  <c r="AR37" i="3"/>
  <c r="AR38" i="3"/>
  <c r="AT2" i="3"/>
  <c r="AT3" i="3"/>
  <c r="AT4" i="3"/>
  <c r="AT5" i="3"/>
  <c r="AT6" i="3"/>
  <c r="AT7" i="3"/>
  <c r="AT8" i="3"/>
  <c r="AT9" i="3"/>
  <c r="AT10" i="3"/>
  <c r="AT11" i="3"/>
  <c r="AT12" i="3"/>
  <c r="AT13" i="3"/>
  <c r="AT14" i="3"/>
  <c r="AT15" i="3"/>
  <c r="AT16" i="3"/>
  <c r="AT17" i="3"/>
  <c r="AT18" i="3"/>
  <c r="AT19" i="3"/>
  <c r="AT20" i="3"/>
  <c r="AT21" i="3"/>
  <c r="AT22" i="3"/>
  <c r="AT23" i="3"/>
  <c r="AT24" i="3"/>
  <c r="AT25" i="3"/>
  <c r="AT26" i="3"/>
  <c r="AT27" i="3"/>
  <c r="AT28" i="3"/>
  <c r="AT29" i="3"/>
  <c r="AT30" i="3"/>
  <c r="AT31" i="3"/>
  <c r="AT32" i="3"/>
  <c r="AT33" i="3"/>
  <c r="AT34" i="3"/>
  <c r="AT35" i="3"/>
  <c r="AT36" i="3"/>
  <c r="AT37" i="3"/>
  <c r="AT38" i="3"/>
  <c r="BJ3" i="3" a="1"/>
  <c r="BJ3" i="3"/>
  <c r="O86" i="1"/>
  <c r="AV4" i="3" a="1"/>
  <c r="AV4" i="3"/>
  <c r="A87" i="1"/>
  <c r="AW4" i="3" a="1"/>
  <c r="AW4" i="3"/>
  <c r="B87" i="1"/>
  <c r="C87" i="1"/>
  <c r="AY4" i="3" a="1"/>
  <c r="AY4" i="3"/>
  <c r="D87" i="1"/>
  <c r="AZ4" i="3" a="1"/>
  <c r="AZ4" i="3"/>
  <c r="E87" i="1"/>
  <c r="BA4" i="3" a="1"/>
  <c r="BA4" i="3"/>
  <c r="F87" i="1"/>
  <c r="BB4" i="3" a="1"/>
  <c r="BB4" i="3"/>
  <c r="G87" i="1"/>
  <c r="BC4" i="3" a="1"/>
  <c r="BC4" i="3"/>
  <c r="H87" i="1"/>
  <c r="BD4" i="3" a="1"/>
  <c r="BD4" i="3"/>
  <c r="I87" i="1"/>
  <c r="BE4" i="3" a="1"/>
  <c r="BE4" i="3"/>
  <c r="J87" i="1"/>
  <c r="BF4" i="3" a="1"/>
  <c r="BF4" i="3"/>
  <c r="K87" i="1"/>
  <c r="BG4" i="3" a="1"/>
  <c r="BG4" i="3"/>
  <c r="L87" i="1"/>
  <c r="BH4" i="3" a="1"/>
  <c r="BH4" i="3"/>
  <c r="M87" i="1"/>
  <c r="BJ4" i="3" a="1"/>
  <c r="BJ4" i="3"/>
  <c r="O87" i="1"/>
  <c r="AV5" i="3" a="1"/>
  <c r="AV5" i="3"/>
  <c r="A88" i="1"/>
  <c r="AW5" i="3" a="1"/>
  <c r="AW5" i="3"/>
  <c r="B88" i="1"/>
  <c r="C88" i="1"/>
  <c r="AY5" i="3" a="1"/>
  <c r="AY5" i="3"/>
  <c r="D88" i="1"/>
  <c r="AZ5" i="3" a="1"/>
  <c r="AZ5" i="3"/>
  <c r="E88" i="1"/>
  <c r="BA5" i="3" a="1"/>
  <c r="BA5" i="3"/>
  <c r="F88" i="1"/>
  <c r="BB5" i="3" a="1"/>
  <c r="BB5" i="3"/>
  <c r="G88" i="1"/>
  <c r="BC5" i="3" a="1"/>
  <c r="BC5" i="3"/>
  <c r="H88" i="1"/>
  <c r="BD5" i="3" a="1"/>
  <c r="BD5" i="3"/>
  <c r="I88" i="1"/>
  <c r="BE5" i="3" a="1"/>
  <c r="BE5" i="3"/>
  <c r="J88" i="1"/>
  <c r="BF5" i="3" a="1"/>
  <c r="BF5" i="3"/>
  <c r="K88" i="1"/>
  <c r="BG5" i="3" a="1"/>
  <c r="BG5" i="3"/>
  <c r="L88" i="1"/>
  <c r="BH5" i="3" a="1"/>
  <c r="BH5" i="3"/>
  <c r="M88" i="1"/>
  <c r="BJ5" i="3" a="1"/>
  <c r="BJ5" i="3"/>
  <c r="O88" i="1"/>
  <c r="AV6" i="3" a="1"/>
  <c r="AV6" i="3"/>
  <c r="A89" i="1"/>
  <c r="AW6" i="3" a="1"/>
  <c r="AW6" i="3"/>
  <c r="B89" i="1"/>
  <c r="C89" i="1"/>
  <c r="AY6" i="3" a="1"/>
  <c r="AY6" i="3"/>
  <c r="D89" i="1"/>
  <c r="AZ6" i="3" a="1"/>
  <c r="AZ6" i="3"/>
  <c r="E89" i="1"/>
  <c r="BA6" i="3" a="1"/>
  <c r="BA6" i="3"/>
  <c r="F89" i="1"/>
  <c r="BB6" i="3" a="1"/>
  <c r="BB6" i="3"/>
  <c r="G89" i="1"/>
  <c r="BC6" i="3" a="1"/>
  <c r="BC6" i="3"/>
  <c r="H89" i="1"/>
  <c r="BD6" i="3" a="1"/>
  <c r="BD6" i="3"/>
  <c r="I89" i="1"/>
  <c r="BE6" i="3" a="1"/>
  <c r="BE6" i="3"/>
  <c r="J89" i="1"/>
  <c r="BF6" i="3" a="1"/>
  <c r="BF6" i="3"/>
  <c r="K89" i="1"/>
  <c r="BG6" i="3" a="1"/>
  <c r="BG6" i="3"/>
  <c r="L89" i="1"/>
  <c r="BH6" i="3" a="1"/>
  <c r="BH6" i="3"/>
  <c r="M89" i="1"/>
  <c r="BJ6" i="3" a="1"/>
  <c r="BJ6" i="3"/>
  <c r="O89" i="1"/>
  <c r="AV7" i="3" a="1"/>
  <c r="AV7" i="3"/>
  <c r="A90" i="1"/>
  <c r="AW7" i="3" a="1"/>
  <c r="AW7" i="3"/>
  <c r="B90" i="1"/>
  <c r="C90" i="1"/>
  <c r="AY7" i="3" a="1"/>
  <c r="AY7" i="3"/>
  <c r="D90" i="1"/>
  <c r="AZ7" i="3" a="1"/>
  <c r="AZ7" i="3"/>
  <c r="E90" i="1"/>
  <c r="BA7" i="3" a="1"/>
  <c r="BA7" i="3"/>
  <c r="F90" i="1"/>
  <c r="BB7" i="3" a="1"/>
  <c r="BB7" i="3"/>
  <c r="G90" i="1"/>
  <c r="BC7" i="3" a="1"/>
  <c r="BC7" i="3"/>
  <c r="H90" i="1"/>
  <c r="BD7" i="3" a="1"/>
  <c r="BD7" i="3"/>
  <c r="I90" i="1"/>
  <c r="BE7" i="3" a="1"/>
  <c r="BE7" i="3"/>
  <c r="J90" i="1"/>
  <c r="BF7" i="3" a="1"/>
  <c r="BF7" i="3"/>
  <c r="K90" i="1"/>
  <c r="BG7" i="3" a="1"/>
  <c r="BG7" i="3"/>
  <c r="L90" i="1"/>
  <c r="BH7" i="3" a="1"/>
  <c r="BH7" i="3"/>
  <c r="M90" i="1"/>
  <c r="O90" i="1"/>
  <c r="AV8" i="3" a="1"/>
  <c r="AV8" i="3"/>
  <c r="A91" i="1"/>
  <c r="AW8" i="3" a="1"/>
  <c r="AW8" i="3"/>
  <c r="B91" i="1"/>
  <c r="C91" i="1"/>
  <c r="AY8" i="3" a="1"/>
  <c r="AY8" i="3"/>
  <c r="D91" i="1"/>
  <c r="AZ8" i="3" a="1"/>
  <c r="AZ8" i="3"/>
  <c r="E91" i="1"/>
  <c r="BA8" i="3" a="1"/>
  <c r="BA8" i="3"/>
  <c r="F91" i="1"/>
  <c r="BB8" i="3" a="1"/>
  <c r="BB8" i="3"/>
  <c r="G91" i="1"/>
  <c r="BC8" i="3" a="1"/>
  <c r="BC8" i="3"/>
  <c r="H91" i="1"/>
  <c r="BD8" i="3" a="1"/>
  <c r="BD8" i="3"/>
  <c r="I91" i="1"/>
  <c r="BE8" i="3" a="1"/>
  <c r="BE8" i="3"/>
  <c r="J91" i="1"/>
  <c r="BF8" i="3" a="1"/>
  <c r="BF8" i="3"/>
  <c r="K91" i="1"/>
  <c r="BG8" i="3" a="1"/>
  <c r="BG8" i="3"/>
  <c r="L91" i="1"/>
  <c r="BH8" i="3" a="1"/>
  <c r="BH8" i="3"/>
  <c r="M91" i="1"/>
  <c r="O91" i="1"/>
  <c r="AW2" i="3" a="1"/>
  <c r="AW2" i="3"/>
  <c r="B85" i="1"/>
  <c r="C85" i="1"/>
  <c r="AY2" i="3" a="1"/>
  <c r="AY2" i="3"/>
  <c r="D85" i="1"/>
  <c r="AZ2" i="3" a="1"/>
  <c r="AZ2" i="3"/>
  <c r="E85" i="1"/>
  <c r="BA2" i="3" a="1"/>
  <c r="BA2" i="3"/>
  <c r="F85" i="1"/>
  <c r="BB2" i="3" a="1"/>
  <c r="BB2" i="3"/>
  <c r="G85" i="1"/>
  <c r="BC2" i="3" a="1"/>
  <c r="BC2" i="3"/>
  <c r="H85" i="1"/>
  <c r="BD2" i="3" a="1"/>
  <c r="BD2" i="3"/>
  <c r="I85" i="1"/>
  <c r="BE2" i="3" a="1"/>
  <c r="BE2" i="3"/>
  <c r="J85" i="1"/>
  <c r="BF2" i="3" a="1"/>
  <c r="BF2" i="3"/>
  <c r="K85" i="1"/>
  <c r="BG2" i="3" a="1"/>
  <c r="BG2" i="3"/>
  <c r="L85" i="1"/>
  <c r="BH2" i="3" a="1"/>
  <c r="BH2" i="3"/>
  <c r="M85" i="1"/>
  <c r="BJ2" i="3" a="1"/>
  <c r="BJ2" i="3"/>
  <c r="O85" i="1"/>
  <c r="BF9" i="3" a="1"/>
  <c r="BF9" i="3"/>
  <c r="BG9" i="3" a="1"/>
  <c r="BG9" i="3"/>
  <c r="BF10" i="3" a="1"/>
  <c r="BF10" i="3"/>
  <c r="BG10" i="3" a="1"/>
  <c r="BG10" i="3"/>
  <c r="BF11" i="3" a="1"/>
  <c r="BF11" i="3"/>
  <c r="BG11" i="3" a="1"/>
  <c r="BG11" i="3"/>
  <c r="BB9" i="3" a="1"/>
  <c r="BB9" i="3"/>
  <c r="BC9" i="3" a="1"/>
  <c r="BC9" i="3"/>
  <c r="AZ9" i="3" a="1"/>
  <c r="AZ9" i="3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G11" i="3" a="1"/>
  <c r="G11" i="3"/>
  <c r="D80" i="1"/>
  <c r="AW9" i="3" a="1"/>
  <c r="AW9" i="3"/>
  <c r="AY9" i="3" a="1"/>
  <c r="AY9" i="3"/>
  <c r="BA9" i="3" a="1"/>
  <c r="BA9" i="3"/>
  <c r="BD9" i="3" a="1"/>
  <c r="BD9" i="3"/>
  <c r="BE9" i="3" a="1"/>
  <c r="BE9" i="3"/>
  <c r="BH9" i="3" a="1"/>
  <c r="BH9" i="3"/>
  <c r="AW10" i="3" a="1"/>
  <c r="AW10" i="3"/>
  <c r="AY10" i="3" a="1"/>
  <c r="AY10" i="3"/>
  <c r="BA10" i="3" a="1"/>
  <c r="BA10" i="3"/>
  <c r="BD10" i="3" a="1"/>
  <c r="BD10" i="3"/>
  <c r="BE10" i="3" a="1"/>
  <c r="BE10" i="3"/>
  <c r="BH10" i="3" a="1"/>
  <c r="BH10" i="3"/>
  <c r="AW11" i="3" a="1"/>
  <c r="AW11" i="3"/>
  <c r="AY11" i="3" a="1"/>
  <c r="AY11" i="3"/>
  <c r="BA11" i="3" a="1"/>
  <c r="BA11" i="3"/>
  <c r="BD11" i="3" a="1"/>
  <c r="BD11" i="3"/>
  <c r="BE11" i="3" a="1"/>
  <c r="BE11" i="3"/>
  <c r="BH11" i="3" a="1"/>
  <c r="BH11" i="3"/>
  <c r="AW12" i="3" a="1"/>
  <c r="AW12" i="3"/>
  <c r="AY12" i="3" a="1"/>
  <c r="AY12" i="3"/>
  <c r="BA12" i="3" a="1"/>
  <c r="BA12" i="3"/>
  <c r="BD12" i="3" a="1"/>
  <c r="BD12" i="3"/>
  <c r="BE12" i="3" a="1"/>
  <c r="BE12" i="3"/>
  <c r="BH12" i="3" a="1"/>
  <c r="BH12" i="3"/>
  <c r="AW13" i="3" a="1"/>
  <c r="AW13" i="3"/>
  <c r="AY13" i="3" a="1"/>
  <c r="AY13" i="3"/>
  <c r="BA13" i="3" a="1"/>
  <c r="BA13" i="3"/>
  <c r="BD13" i="3" a="1"/>
  <c r="BD13" i="3"/>
  <c r="BE13" i="3" a="1"/>
  <c r="BE13" i="3"/>
  <c r="BH13" i="3" a="1"/>
  <c r="BH13" i="3"/>
  <c r="AW14" i="3" a="1"/>
  <c r="AW14" i="3"/>
  <c r="AY14" i="3" a="1"/>
  <c r="AY14" i="3"/>
  <c r="BA14" i="3" a="1"/>
  <c r="BA14" i="3"/>
  <c r="BD14" i="3" a="1"/>
  <c r="BD14" i="3"/>
  <c r="BE14" i="3" a="1"/>
  <c r="BE14" i="3"/>
  <c r="BH14" i="3" a="1"/>
  <c r="BH14" i="3"/>
  <c r="AW15" i="3" a="1"/>
  <c r="AW15" i="3"/>
  <c r="AY15" i="3" a="1"/>
  <c r="AY15" i="3"/>
  <c r="BA15" i="3" a="1"/>
  <c r="BA15" i="3"/>
  <c r="BD15" i="3" a="1"/>
  <c r="BD15" i="3"/>
  <c r="BE15" i="3" a="1"/>
  <c r="BE15" i="3"/>
  <c r="BH15" i="3" a="1"/>
  <c r="BH15" i="3"/>
  <c r="AW16" i="3" a="1"/>
  <c r="AW16" i="3"/>
  <c r="AY16" i="3" a="1"/>
  <c r="AY16" i="3"/>
  <c r="BA16" i="3" a="1"/>
  <c r="BA16" i="3"/>
  <c r="BD16" i="3" a="1"/>
  <c r="BD16" i="3"/>
  <c r="BE16" i="3" a="1"/>
  <c r="BE16" i="3"/>
  <c r="BH16" i="3" a="1"/>
  <c r="BH16" i="3"/>
  <c r="AW17" i="3" a="1"/>
  <c r="AW17" i="3"/>
  <c r="AY17" i="3" a="1"/>
  <c r="AY17" i="3"/>
  <c r="BA17" i="3" a="1"/>
  <c r="BA17" i="3"/>
  <c r="BD17" i="3" a="1"/>
  <c r="BD17" i="3"/>
  <c r="BE17" i="3" a="1"/>
  <c r="BE17" i="3"/>
  <c r="BH17" i="3" a="1"/>
  <c r="BH17" i="3"/>
  <c r="AW18" i="3" a="1"/>
  <c r="AW18" i="3"/>
  <c r="AY18" i="3" a="1"/>
  <c r="AY18" i="3"/>
  <c r="BA18" i="3" a="1"/>
  <c r="BA18" i="3"/>
  <c r="BD18" i="3" a="1"/>
  <c r="BD18" i="3"/>
  <c r="BE18" i="3" a="1"/>
  <c r="BE18" i="3"/>
  <c r="BH18" i="3" a="1"/>
  <c r="BH18" i="3"/>
  <c r="AW19" i="3" a="1"/>
  <c r="AW19" i="3"/>
  <c r="AY19" i="3" a="1"/>
  <c r="AY19" i="3"/>
  <c r="BA19" i="3" a="1"/>
  <c r="BA19" i="3"/>
  <c r="BD19" i="3" a="1"/>
  <c r="BD19" i="3"/>
  <c r="BE19" i="3" a="1"/>
  <c r="BE19" i="3"/>
  <c r="BH19" i="3" a="1"/>
  <c r="BH19" i="3"/>
  <c r="AW20" i="3" a="1"/>
  <c r="AW20" i="3"/>
  <c r="AY20" i="3" a="1"/>
  <c r="AY20" i="3"/>
  <c r="BA20" i="3" a="1"/>
  <c r="BA20" i="3"/>
  <c r="BD20" i="3" a="1"/>
  <c r="BD20" i="3"/>
  <c r="BE20" i="3" a="1"/>
  <c r="BE20" i="3"/>
  <c r="BH20" i="3" a="1"/>
  <c r="BH20" i="3"/>
  <c r="AW21" i="3" a="1"/>
  <c r="AW21" i="3"/>
  <c r="AY21" i="3" a="1"/>
  <c r="AY21" i="3"/>
  <c r="BA21" i="3" a="1"/>
  <c r="BA21" i="3"/>
  <c r="BD21" i="3" a="1"/>
  <c r="BD21" i="3"/>
  <c r="BE21" i="3" a="1"/>
  <c r="BE21" i="3"/>
  <c r="BH21" i="3" a="1"/>
  <c r="BH21" i="3"/>
  <c r="AW22" i="3" a="1"/>
  <c r="AW22" i="3"/>
  <c r="AY22" i="3" a="1"/>
  <c r="AY22" i="3"/>
  <c r="BA22" i="3" a="1"/>
  <c r="BA22" i="3"/>
  <c r="BD22" i="3" a="1"/>
  <c r="BD22" i="3"/>
  <c r="BE22" i="3" a="1"/>
  <c r="BE22" i="3"/>
  <c r="BH22" i="3" a="1"/>
  <c r="BH22" i="3"/>
  <c r="AW23" i="3" a="1"/>
  <c r="AW23" i="3"/>
  <c r="AY23" i="3" a="1"/>
  <c r="AY23" i="3"/>
  <c r="BA23" i="3" a="1"/>
  <c r="BA23" i="3"/>
  <c r="BD23" i="3" a="1"/>
  <c r="BD23" i="3"/>
  <c r="BE23" i="3" a="1"/>
  <c r="BE23" i="3"/>
  <c r="BH23" i="3" a="1"/>
  <c r="BH23" i="3"/>
  <c r="AW24" i="3" a="1"/>
  <c r="AW24" i="3"/>
  <c r="AY24" i="3" a="1"/>
  <c r="AY24" i="3"/>
  <c r="BA24" i="3" a="1"/>
  <c r="BA24" i="3"/>
  <c r="BD24" i="3" a="1"/>
  <c r="BD24" i="3"/>
  <c r="BE24" i="3" a="1"/>
  <c r="BE24" i="3"/>
  <c r="BH24" i="3" a="1"/>
  <c r="BH24" i="3"/>
  <c r="AW25" i="3" a="1"/>
  <c r="AW25" i="3"/>
  <c r="AY25" i="3" a="1"/>
  <c r="AY25" i="3"/>
  <c r="BA25" i="3" a="1"/>
  <c r="BA25" i="3"/>
  <c r="BD25" i="3" a="1"/>
  <c r="BD25" i="3"/>
  <c r="BE25" i="3" a="1"/>
  <c r="BE25" i="3"/>
  <c r="BH25" i="3" a="1"/>
  <c r="BH25" i="3"/>
  <c r="AW26" i="3" a="1"/>
  <c r="AW26" i="3"/>
  <c r="AY26" i="3" a="1"/>
  <c r="AY26" i="3"/>
  <c r="BA26" i="3" a="1"/>
  <c r="BA26" i="3"/>
  <c r="BD26" i="3" a="1"/>
  <c r="BD26" i="3"/>
  <c r="BE26" i="3" a="1"/>
  <c r="BE26" i="3"/>
  <c r="BH26" i="3" a="1"/>
  <c r="BH26" i="3"/>
  <c r="AW27" i="3" a="1"/>
  <c r="AW27" i="3"/>
  <c r="AY27" i="3" a="1"/>
  <c r="AY27" i="3"/>
  <c r="BA27" i="3" a="1"/>
  <c r="BA27" i="3"/>
  <c r="BD27" i="3" a="1"/>
  <c r="BD27" i="3"/>
  <c r="BE27" i="3" a="1"/>
  <c r="BE27" i="3"/>
  <c r="BH27" i="3" a="1"/>
  <c r="BH27" i="3"/>
  <c r="AW28" i="3" a="1"/>
  <c r="AW28" i="3"/>
  <c r="AY28" i="3" a="1"/>
  <c r="AY28" i="3"/>
  <c r="BA28" i="3" a="1"/>
  <c r="BA28" i="3"/>
  <c r="BD28" i="3" a="1"/>
  <c r="BD28" i="3"/>
  <c r="BE28" i="3" a="1"/>
  <c r="BE28" i="3"/>
  <c r="BH28" i="3" a="1"/>
  <c r="BH28" i="3"/>
  <c r="AW29" i="3" a="1"/>
  <c r="AW29" i="3"/>
  <c r="AY29" i="3" a="1"/>
  <c r="AY29" i="3"/>
  <c r="BA29" i="3" a="1"/>
  <c r="BA29" i="3"/>
  <c r="BD29" i="3" a="1"/>
  <c r="BD29" i="3"/>
  <c r="BE29" i="3" a="1"/>
  <c r="BE29" i="3"/>
  <c r="BH29" i="3" a="1"/>
  <c r="BH29" i="3"/>
  <c r="AW30" i="3" a="1"/>
  <c r="AW30" i="3"/>
  <c r="AY30" i="3" a="1"/>
  <c r="AY30" i="3"/>
  <c r="BA30" i="3" a="1"/>
  <c r="BA30" i="3"/>
  <c r="BD30" i="3" a="1"/>
  <c r="BD30" i="3"/>
  <c r="BE30" i="3" a="1"/>
  <c r="BE30" i="3"/>
  <c r="BH30" i="3" a="1"/>
  <c r="BH30" i="3"/>
  <c r="AW31" i="3" a="1"/>
  <c r="AW31" i="3"/>
  <c r="AY31" i="3" a="1"/>
  <c r="AY31" i="3"/>
  <c r="BA31" i="3" a="1"/>
  <c r="BA31" i="3"/>
  <c r="BD31" i="3" a="1"/>
  <c r="BD31" i="3"/>
  <c r="BE31" i="3" a="1"/>
  <c r="BE31" i="3"/>
  <c r="BH31" i="3" a="1"/>
  <c r="BH31" i="3"/>
  <c r="AW32" i="3" a="1"/>
  <c r="AW32" i="3"/>
  <c r="AY32" i="3" a="1"/>
  <c r="AY32" i="3"/>
  <c r="BA32" i="3" a="1"/>
  <c r="BA32" i="3"/>
  <c r="BD32" i="3" a="1"/>
  <c r="BD32" i="3"/>
  <c r="BE32" i="3" a="1"/>
  <c r="BE32" i="3"/>
  <c r="BH32" i="3" a="1"/>
  <c r="BH32" i="3"/>
  <c r="AW33" i="3" a="1"/>
  <c r="AW33" i="3"/>
  <c r="AY33" i="3" a="1"/>
  <c r="AY33" i="3"/>
  <c r="BA33" i="3" a="1"/>
  <c r="BA33" i="3"/>
  <c r="BD33" i="3" a="1"/>
  <c r="BD33" i="3"/>
  <c r="BE33" i="3" a="1"/>
  <c r="BE33" i="3"/>
  <c r="BH33" i="3" a="1"/>
  <c r="BH33" i="3"/>
  <c r="AW34" i="3" a="1"/>
  <c r="AW34" i="3"/>
  <c r="AY34" i="3" a="1"/>
  <c r="AY34" i="3"/>
  <c r="BA34" i="3" a="1"/>
  <c r="BA34" i="3"/>
  <c r="BD34" i="3" a="1"/>
  <c r="BD34" i="3"/>
  <c r="BE34" i="3" a="1"/>
  <c r="BE34" i="3"/>
  <c r="BH34" i="3" a="1"/>
  <c r="BH34" i="3"/>
  <c r="AW35" i="3" a="1"/>
  <c r="AW35" i="3"/>
  <c r="AY35" i="3" a="1"/>
  <c r="AY35" i="3"/>
  <c r="BA35" i="3" a="1"/>
  <c r="BA35" i="3"/>
  <c r="BD35" i="3" a="1"/>
  <c r="BD35" i="3"/>
  <c r="BE35" i="3" a="1"/>
  <c r="BE35" i="3"/>
  <c r="BH35" i="3" a="1"/>
  <c r="BH35" i="3"/>
  <c r="AW36" i="3" a="1"/>
  <c r="AW36" i="3"/>
  <c r="AY36" i="3" a="1"/>
  <c r="AY36" i="3"/>
  <c r="BA36" i="3" a="1"/>
  <c r="BA36" i="3"/>
  <c r="BD36" i="3" a="1"/>
  <c r="BD36" i="3"/>
  <c r="BE36" i="3" a="1"/>
  <c r="BE36" i="3"/>
  <c r="BH36" i="3" a="1"/>
  <c r="BH36" i="3"/>
  <c r="AW37" i="3" a="1"/>
  <c r="AW37" i="3"/>
  <c r="AY37" i="3" a="1"/>
  <c r="AY37" i="3"/>
  <c r="BA37" i="3" a="1"/>
  <c r="BA37" i="3"/>
  <c r="BD37" i="3" a="1"/>
  <c r="BD37" i="3"/>
  <c r="BE37" i="3" a="1"/>
  <c r="BE37" i="3"/>
  <c r="BH37" i="3" a="1"/>
  <c r="BH37" i="3"/>
  <c r="AW38" i="3" a="1"/>
  <c r="AW38" i="3"/>
  <c r="AY38" i="3" a="1"/>
  <c r="AY38" i="3"/>
  <c r="BA38" i="3" a="1"/>
  <c r="BA38" i="3"/>
  <c r="BD38" i="3" a="1"/>
  <c r="BD38" i="3"/>
  <c r="BE38" i="3" a="1"/>
  <c r="BE38" i="3"/>
  <c r="BH38" i="3" a="1"/>
  <c r="BH38" i="3"/>
  <c r="AW39" i="3" a="1"/>
  <c r="AW39" i="3"/>
  <c r="AY39" i="3" a="1"/>
  <c r="AY39" i="3"/>
  <c r="BA39" i="3" a="1"/>
  <c r="BA39" i="3"/>
  <c r="BD39" i="3" a="1"/>
  <c r="BD39" i="3"/>
  <c r="BE39" i="3" a="1"/>
  <c r="BE39" i="3"/>
  <c r="BH39" i="3" a="1"/>
  <c r="BH39" i="3"/>
  <c r="AW40" i="3" a="1"/>
  <c r="AW40" i="3"/>
  <c r="AY40" i="3" a="1"/>
  <c r="AY40" i="3"/>
  <c r="BA40" i="3" a="1"/>
  <c r="BA40" i="3"/>
  <c r="BD40" i="3" a="1"/>
  <c r="BD40" i="3"/>
  <c r="BE40" i="3" a="1"/>
  <c r="BE40" i="3"/>
  <c r="BH40" i="3" a="1"/>
  <c r="BH40" i="3"/>
  <c r="AW41" i="3" a="1"/>
  <c r="AW41" i="3"/>
  <c r="AY41" i="3" a="1"/>
  <c r="AY41" i="3"/>
  <c r="BA41" i="3" a="1"/>
  <c r="BA41" i="3"/>
  <c r="BD41" i="3" a="1"/>
  <c r="BD41" i="3"/>
  <c r="BE41" i="3" a="1"/>
  <c r="BE41" i="3"/>
  <c r="BH41" i="3" a="1"/>
  <c r="BH41" i="3"/>
  <c r="AW42" i="3" a="1"/>
  <c r="AW42" i="3"/>
  <c r="AY42" i="3" a="1"/>
  <c r="AY42" i="3"/>
  <c r="BA42" i="3" a="1"/>
  <c r="BA42" i="3"/>
  <c r="BD42" i="3" a="1"/>
  <c r="BD42" i="3"/>
  <c r="BE42" i="3" a="1"/>
  <c r="BE42" i="3"/>
  <c r="BH42" i="3" a="1"/>
  <c r="BH42" i="3"/>
  <c r="AW43" i="3" a="1"/>
  <c r="AW43" i="3"/>
  <c r="AY43" i="3" a="1"/>
  <c r="AY43" i="3"/>
  <c r="BA43" i="3" a="1"/>
  <c r="BA43" i="3"/>
  <c r="BD43" i="3" a="1"/>
  <c r="BD43" i="3"/>
  <c r="BE43" i="3" a="1"/>
  <c r="BE43" i="3"/>
  <c r="BH43" i="3" a="1"/>
  <c r="BH43" i="3"/>
  <c r="AW44" i="3" a="1"/>
  <c r="AW44" i="3"/>
  <c r="AY44" i="3" a="1"/>
  <c r="AY44" i="3"/>
  <c r="BA44" i="3" a="1"/>
  <c r="BA44" i="3"/>
  <c r="BD44" i="3" a="1"/>
  <c r="BD44" i="3"/>
  <c r="BE44" i="3" a="1"/>
  <c r="BE44" i="3"/>
  <c r="BH44" i="3" a="1"/>
  <c r="BH44" i="3"/>
  <c r="AW45" i="3" a="1"/>
  <c r="AW45" i="3"/>
  <c r="AY45" i="3" a="1"/>
  <c r="AY45" i="3"/>
  <c r="BA45" i="3" a="1"/>
  <c r="BA45" i="3"/>
  <c r="BD45" i="3" a="1"/>
  <c r="BD45" i="3"/>
  <c r="BE45" i="3" a="1"/>
  <c r="BE45" i="3"/>
  <c r="BH45" i="3" a="1"/>
  <c r="BH45" i="3"/>
  <c r="AW46" i="3" a="1"/>
  <c r="AW46" i="3"/>
  <c r="AY46" i="3" a="1"/>
  <c r="AY46" i="3"/>
  <c r="BA46" i="3" a="1"/>
  <c r="BA46" i="3"/>
  <c r="BD46" i="3" a="1"/>
  <c r="BD46" i="3"/>
  <c r="BE46" i="3" a="1"/>
  <c r="BE46" i="3"/>
  <c r="BH46" i="3" a="1"/>
  <c r="BH46" i="3"/>
  <c r="AW47" i="3" a="1"/>
  <c r="AW47" i="3"/>
  <c r="AY47" i="3" a="1"/>
  <c r="AY47" i="3"/>
  <c r="BA47" i="3" a="1"/>
  <c r="BA47" i="3"/>
  <c r="BD47" i="3" a="1"/>
  <c r="BD47" i="3"/>
  <c r="BE47" i="3" a="1"/>
  <c r="BE47" i="3"/>
  <c r="BH47" i="3" a="1"/>
  <c r="BH47" i="3"/>
  <c r="AW48" i="3" a="1"/>
  <c r="AW48" i="3"/>
  <c r="AY48" i="3" a="1"/>
  <c r="AY48" i="3"/>
  <c r="BA48" i="3" a="1"/>
  <c r="BA48" i="3"/>
  <c r="BD48" i="3" a="1"/>
  <c r="BD48" i="3"/>
  <c r="BE48" i="3" a="1"/>
  <c r="BE48" i="3"/>
  <c r="BH48" i="3" a="1"/>
  <c r="BH48" i="3"/>
  <c r="AW49" i="3" a="1"/>
  <c r="AW49" i="3"/>
  <c r="AY49" i="3" a="1"/>
  <c r="AY49" i="3"/>
  <c r="BA49" i="3" a="1"/>
  <c r="BA49" i="3"/>
  <c r="BD49" i="3" a="1"/>
  <c r="BD49" i="3"/>
  <c r="BE49" i="3" a="1"/>
  <c r="BE49" i="3"/>
  <c r="BH49" i="3" a="1"/>
  <c r="BH49" i="3"/>
  <c r="AW50" i="3" a="1"/>
  <c r="AW50" i="3"/>
  <c r="AY50" i="3" a="1"/>
  <c r="AY50" i="3"/>
  <c r="BA50" i="3" a="1"/>
  <c r="BA50" i="3"/>
  <c r="BD50" i="3" a="1"/>
  <c r="BD50" i="3"/>
  <c r="BE50" i="3" a="1"/>
  <c r="BE50" i="3"/>
  <c r="BH50" i="3" a="1"/>
  <c r="BH50" i="3"/>
  <c r="AW51" i="3" a="1"/>
  <c r="AW51" i="3"/>
  <c r="AY51" i="3" a="1"/>
  <c r="AY51" i="3"/>
  <c r="BA51" i="3" a="1"/>
  <c r="BA51" i="3"/>
  <c r="BD51" i="3" a="1"/>
  <c r="BD51" i="3"/>
  <c r="BE51" i="3" a="1"/>
  <c r="BE51" i="3"/>
  <c r="BH51" i="3" a="1"/>
  <c r="BH51" i="3"/>
  <c r="AW52" i="3" a="1"/>
  <c r="AW52" i="3"/>
  <c r="AY52" i="3" a="1"/>
  <c r="AY52" i="3"/>
  <c r="BA52" i="3" a="1"/>
  <c r="BA52" i="3"/>
  <c r="BD52" i="3" a="1"/>
  <c r="BD52" i="3"/>
  <c r="BE52" i="3" a="1"/>
  <c r="BE52" i="3"/>
  <c r="BH52" i="3" a="1"/>
  <c r="BH52" i="3"/>
  <c r="AW53" i="3" a="1"/>
  <c r="AW53" i="3"/>
  <c r="AY53" i="3" a="1"/>
  <c r="AY53" i="3"/>
  <c r="BA53" i="3" a="1"/>
  <c r="BA53" i="3"/>
  <c r="BD53" i="3" a="1"/>
  <c r="BD53" i="3"/>
  <c r="BE53" i="3" a="1"/>
  <c r="BE53" i="3"/>
  <c r="BH53" i="3" a="1"/>
  <c r="BH53" i="3"/>
  <c r="AW54" i="3" a="1"/>
  <c r="AW54" i="3"/>
  <c r="AY54" i="3" a="1"/>
  <c r="AY54" i="3"/>
  <c r="BA54" i="3" a="1"/>
  <c r="BA54" i="3"/>
  <c r="BD54" i="3" a="1"/>
  <c r="BD54" i="3"/>
  <c r="BE54" i="3" a="1"/>
  <c r="BE54" i="3"/>
  <c r="BH54" i="3" a="1"/>
  <c r="BH54" i="3"/>
  <c r="AW55" i="3" a="1"/>
  <c r="AW55" i="3"/>
  <c r="AY55" i="3" a="1"/>
  <c r="AY55" i="3"/>
  <c r="BA55" i="3" a="1"/>
  <c r="BA55" i="3"/>
  <c r="BD55" i="3" a="1"/>
  <c r="BD55" i="3"/>
  <c r="BE55" i="3" a="1"/>
  <c r="BE55" i="3"/>
  <c r="BH55" i="3" a="1"/>
  <c r="BH55" i="3"/>
  <c r="AW56" i="3" a="1"/>
  <c r="AW56" i="3"/>
  <c r="AY56" i="3" a="1"/>
  <c r="AY56" i="3"/>
  <c r="BA56" i="3" a="1"/>
  <c r="BA56" i="3"/>
  <c r="BD56" i="3" a="1"/>
  <c r="BD56" i="3"/>
  <c r="BE56" i="3" a="1"/>
  <c r="BE56" i="3"/>
  <c r="BH56" i="3" a="1"/>
  <c r="BH56" i="3"/>
  <c r="AW57" i="3" a="1"/>
  <c r="AW57" i="3"/>
  <c r="AY57" i="3" a="1"/>
  <c r="AY57" i="3"/>
  <c r="BA57" i="3" a="1"/>
  <c r="BA57" i="3"/>
  <c r="BD57" i="3" a="1"/>
  <c r="BD57" i="3"/>
  <c r="BE57" i="3" a="1"/>
  <c r="BE57" i="3"/>
  <c r="BH57" i="3" a="1"/>
  <c r="BH57" i="3"/>
  <c r="AW58" i="3" a="1"/>
  <c r="AW58" i="3"/>
  <c r="AY58" i="3" a="1"/>
  <c r="AY58" i="3"/>
  <c r="BA58" i="3" a="1"/>
  <c r="BA58" i="3"/>
  <c r="BD58" i="3" a="1"/>
  <c r="BD58" i="3"/>
  <c r="BE58" i="3" a="1"/>
  <c r="BE58" i="3"/>
  <c r="BH58" i="3" a="1"/>
  <c r="BH58" i="3"/>
  <c r="AW59" i="3" a="1"/>
  <c r="AW59" i="3"/>
  <c r="AY59" i="3" a="1"/>
  <c r="AY59" i="3"/>
  <c r="BA59" i="3" a="1"/>
  <c r="BA59" i="3"/>
  <c r="BD59" i="3" a="1"/>
  <c r="BD59" i="3"/>
  <c r="BE59" i="3" a="1"/>
  <c r="BE59" i="3"/>
  <c r="BH59" i="3" a="1"/>
  <c r="BH59" i="3"/>
  <c r="AW60" i="3" a="1"/>
  <c r="AW60" i="3"/>
  <c r="AY60" i="3" a="1"/>
  <c r="AY60" i="3"/>
  <c r="BA60" i="3" a="1"/>
  <c r="BA60" i="3"/>
  <c r="BD60" i="3" a="1"/>
  <c r="BD60" i="3"/>
  <c r="BE60" i="3" a="1"/>
  <c r="BE60" i="3"/>
  <c r="BH60" i="3" a="1"/>
  <c r="BH60" i="3"/>
  <c r="AW61" i="3" a="1"/>
  <c r="AW61" i="3"/>
  <c r="AY61" i="3" a="1"/>
  <c r="AY61" i="3"/>
  <c r="BA61" i="3" a="1"/>
  <c r="BA61" i="3"/>
  <c r="BD61" i="3" a="1"/>
  <c r="BD61" i="3"/>
  <c r="BE61" i="3" a="1"/>
  <c r="BE61" i="3"/>
  <c r="BH61" i="3" a="1"/>
  <c r="BH61" i="3"/>
  <c r="AW62" i="3" a="1"/>
  <c r="AW62" i="3"/>
  <c r="AY62" i="3" a="1"/>
  <c r="AY62" i="3"/>
  <c r="BA62" i="3" a="1"/>
  <c r="BA62" i="3"/>
  <c r="BD62" i="3" a="1"/>
  <c r="BD62" i="3"/>
  <c r="BE62" i="3" a="1"/>
  <c r="BE62" i="3"/>
  <c r="BH62" i="3" a="1"/>
  <c r="BH62" i="3"/>
  <c r="AW63" i="3" a="1"/>
  <c r="AW63" i="3"/>
  <c r="AY63" i="3" a="1"/>
  <c r="AY63" i="3"/>
  <c r="BA63" i="3" a="1"/>
  <c r="BA63" i="3"/>
  <c r="BD63" i="3" a="1"/>
  <c r="BD63" i="3"/>
  <c r="BE63" i="3" a="1"/>
  <c r="BE63" i="3"/>
  <c r="BH63" i="3" a="1"/>
  <c r="BH63" i="3"/>
  <c r="AW64" i="3" a="1"/>
  <c r="AW64" i="3"/>
  <c r="AY64" i="3" a="1"/>
  <c r="AY64" i="3"/>
  <c r="BA64" i="3" a="1"/>
  <c r="BA64" i="3"/>
  <c r="BD64" i="3" a="1"/>
  <c r="BD64" i="3"/>
  <c r="BE64" i="3" a="1"/>
  <c r="BE64" i="3"/>
  <c r="BH64" i="3" a="1"/>
  <c r="BH64" i="3"/>
  <c r="AW65" i="3" a="1"/>
  <c r="AW65" i="3"/>
  <c r="AY65" i="3" a="1"/>
  <c r="AY65" i="3"/>
  <c r="BA65" i="3" a="1"/>
  <c r="BA65" i="3"/>
  <c r="BD65" i="3" a="1"/>
  <c r="BD65" i="3"/>
  <c r="BE65" i="3" a="1"/>
  <c r="BE65" i="3"/>
  <c r="BH65" i="3" a="1"/>
  <c r="BH65" i="3"/>
  <c r="AW66" i="3" a="1"/>
  <c r="AW66" i="3"/>
  <c r="AY66" i="3" a="1"/>
  <c r="AY66" i="3"/>
  <c r="BA66" i="3" a="1"/>
  <c r="BA66" i="3"/>
  <c r="BD66" i="3" a="1"/>
  <c r="BD66" i="3"/>
  <c r="BE66" i="3" a="1"/>
  <c r="BE66" i="3"/>
  <c r="BH66" i="3" a="1"/>
  <c r="BH66" i="3"/>
  <c r="AW67" i="3" a="1"/>
  <c r="AW67" i="3"/>
  <c r="AY67" i="3" a="1"/>
  <c r="AY67" i="3"/>
  <c r="BA67" i="3" a="1"/>
  <c r="BA67" i="3"/>
  <c r="BD67" i="3" a="1"/>
  <c r="BD67" i="3"/>
  <c r="BE67" i="3" a="1"/>
  <c r="BE67" i="3"/>
  <c r="BH67" i="3" a="1"/>
  <c r="BH67" i="3"/>
  <c r="AW68" i="3" a="1"/>
  <c r="AW68" i="3"/>
  <c r="AY68" i="3" a="1"/>
  <c r="AY68" i="3"/>
  <c r="BA68" i="3" a="1"/>
  <c r="BA68" i="3"/>
  <c r="BD68" i="3" a="1"/>
  <c r="BD68" i="3"/>
  <c r="BE68" i="3" a="1"/>
  <c r="BE68" i="3"/>
  <c r="BH68" i="3" a="1"/>
  <c r="BH68" i="3"/>
  <c r="AW69" i="3" a="1"/>
  <c r="AW69" i="3"/>
  <c r="AY69" i="3" a="1"/>
  <c r="AY69" i="3"/>
  <c r="BA69" i="3" a="1"/>
  <c r="BA69" i="3"/>
  <c r="BD69" i="3" a="1"/>
  <c r="BD69" i="3"/>
  <c r="BE69" i="3" a="1"/>
  <c r="BE69" i="3"/>
  <c r="BH69" i="3" a="1"/>
  <c r="BH69" i="3"/>
  <c r="AW70" i="3" a="1"/>
  <c r="AW70" i="3"/>
  <c r="AY70" i="3" a="1"/>
  <c r="AY70" i="3"/>
  <c r="BA70" i="3" a="1"/>
  <c r="BA70" i="3"/>
  <c r="BD70" i="3" a="1"/>
  <c r="BD70" i="3"/>
  <c r="BE70" i="3" a="1"/>
  <c r="BE70" i="3"/>
  <c r="BH70" i="3" a="1"/>
  <c r="BH70" i="3"/>
  <c r="AW71" i="3" a="1"/>
  <c r="AW71" i="3"/>
  <c r="AY71" i="3" a="1"/>
  <c r="AY71" i="3"/>
  <c r="BA71" i="3" a="1"/>
  <c r="BA71" i="3"/>
  <c r="BD71" i="3" a="1"/>
  <c r="BD71" i="3"/>
  <c r="BE71" i="3" a="1"/>
  <c r="BE71" i="3"/>
  <c r="BH71" i="3" a="1"/>
  <c r="BH71" i="3"/>
  <c r="AW72" i="3" a="1"/>
  <c r="AW72" i="3"/>
  <c r="AY72" i="3" a="1"/>
  <c r="AY72" i="3"/>
  <c r="BA72" i="3" a="1"/>
  <c r="BA72" i="3"/>
  <c r="BD72" i="3" a="1"/>
  <c r="BD72" i="3"/>
  <c r="BE72" i="3" a="1"/>
  <c r="BE72" i="3"/>
  <c r="BH72" i="3" a="1"/>
  <c r="BH72" i="3"/>
  <c r="AW73" i="3" a="1"/>
  <c r="AW73" i="3"/>
  <c r="AY73" i="3" a="1"/>
  <c r="AY73" i="3"/>
  <c r="BA73" i="3" a="1"/>
  <c r="BA73" i="3"/>
  <c r="BD73" i="3" a="1"/>
  <c r="BD73" i="3"/>
  <c r="BE73" i="3" a="1"/>
  <c r="BE73" i="3"/>
  <c r="BH73" i="3" a="1"/>
  <c r="BH73" i="3"/>
  <c r="AW74" i="3" a="1"/>
  <c r="AW74" i="3"/>
  <c r="AY74" i="3" a="1"/>
  <c r="AY74" i="3"/>
  <c r="BA74" i="3" a="1"/>
  <c r="BA74" i="3"/>
  <c r="BD74" i="3" a="1"/>
  <c r="BD74" i="3"/>
  <c r="BE74" i="3" a="1"/>
  <c r="BE74" i="3"/>
  <c r="BH74" i="3" a="1"/>
  <c r="BH74" i="3"/>
  <c r="AW75" i="3" a="1"/>
  <c r="AW75" i="3"/>
  <c r="AY75" i="3" a="1"/>
  <c r="AY75" i="3"/>
  <c r="BA75" i="3" a="1"/>
  <c r="BA75" i="3"/>
  <c r="BD75" i="3" a="1"/>
  <c r="BD75" i="3"/>
  <c r="BE75" i="3" a="1"/>
  <c r="BE75" i="3"/>
  <c r="BH75" i="3" a="1"/>
  <c r="BH75" i="3"/>
  <c r="AW76" i="3" a="1"/>
  <c r="AW76" i="3"/>
  <c r="AY76" i="3" a="1"/>
  <c r="AY76" i="3"/>
  <c r="BA76" i="3" a="1"/>
  <c r="BA76" i="3"/>
  <c r="BD76" i="3" a="1"/>
  <c r="BD76" i="3"/>
  <c r="BE76" i="3" a="1"/>
  <c r="BE76" i="3"/>
  <c r="BH76" i="3" a="1"/>
  <c r="BH76" i="3"/>
  <c r="AW77" i="3" a="1"/>
  <c r="AW77" i="3"/>
  <c r="AY77" i="3" a="1"/>
  <c r="AY77" i="3"/>
  <c r="BA77" i="3" a="1"/>
  <c r="BA77" i="3"/>
  <c r="BD77" i="3" a="1"/>
  <c r="BD77" i="3"/>
  <c r="BE77" i="3" a="1"/>
  <c r="BE77" i="3"/>
  <c r="BH77" i="3" a="1"/>
  <c r="BH77" i="3"/>
  <c r="AW78" i="3" a="1"/>
  <c r="AW78" i="3"/>
  <c r="AY78" i="3" a="1"/>
  <c r="AY78" i="3"/>
  <c r="BA78" i="3" a="1"/>
  <c r="BA78" i="3"/>
  <c r="BD78" i="3" a="1"/>
  <c r="BD78" i="3"/>
  <c r="BE78" i="3" a="1"/>
  <c r="BE78" i="3"/>
  <c r="BH78" i="3" a="1"/>
  <c r="BH78" i="3"/>
  <c r="AW79" i="3" a="1"/>
  <c r="AW79" i="3"/>
  <c r="AY79" i="3" a="1"/>
  <c r="AY79" i="3"/>
  <c r="BA79" i="3" a="1"/>
  <c r="BA79" i="3"/>
  <c r="BD79" i="3" a="1"/>
  <c r="BD79" i="3"/>
  <c r="BE79" i="3" a="1"/>
  <c r="BE79" i="3"/>
  <c r="BH79" i="3" a="1"/>
  <c r="BH79" i="3"/>
  <c r="AW80" i="3" a="1"/>
  <c r="AW80" i="3"/>
  <c r="AY80" i="3" a="1"/>
  <c r="AY80" i="3"/>
  <c r="BA80" i="3" a="1"/>
  <c r="BA80" i="3"/>
  <c r="BD80" i="3" a="1"/>
  <c r="BD80" i="3"/>
  <c r="BE80" i="3" a="1"/>
  <c r="BE80" i="3"/>
  <c r="BH80" i="3" a="1"/>
  <c r="BH80" i="3"/>
  <c r="AV9" i="3" a="1"/>
  <c r="AV9" i="3"/>
  <c r="AV10" i="3" a="1"/>
  <c r="AV10" i="3"/>
  <c r="AV11" i="3" a="1"/>
  <c r="AV11" i="3"/>
  <c r="AV12" i="3" a="1"/>
  <c r="AV12" i="3"/>
  <c r="AV13" i="3" a="1"/>
  <c r="AV13" i="3"/>
  <c r="AV14" i="3" a="1"/>
  <c r="AV14" i="3"/>
  <c r="AV15" i="3" a="1"/>
  <c r="AV15" i="3"/>
  <c r="AV16" i="3" a="1"/>
  <c r="AV16" i="3"/>
  <c r="AV17" i="3" a="1"/>
  <c r="AV17" i="3"/>
  <c r="AV18" i="3" a="1"/>
  <c r="AV18" i="3"/>
  <c r="AV19" i="3" a="1"/>
  <c r="AV19" i="3"/>
  <c r="AV20" i="3" a="1"/>
  <c r="AV20" i="3"/>
  <c r="AV21" i="3" a="1"/>
  <c r="AV21" i="3"/>
  <c r="AV22" i="3" a="1"/>
  <c r="AV22" i="3"/>
  <c r="AV23" i="3" a="1"/>
  <c r="AV23" i="3"/>
  <c r="AV24" i="3" a="1"/>
  <c r="AV24" i="3"/>
  <c r="AV25" i="3" a="1"/>
  <c r="AV25" i="3"/>
  <c r="AV26" i="3" a="1"/>
  <c r="AV26" i="3"/>
  <c r="AV27" i="3" a="1"/>
  <c r="AV27" i="3"/>
  <c r="AV28" i="3" a="1"/>
  <c r="AV28" i="3"/>
  <c r="AV29" i="3" a="1"/>
  <c r="AV29" i="3"/>
  <c r="AV30" i="3" a="1"/>
  <c r="AV30" i="3"/>
  <c r="AV31" i="3" a="1"/>
  <c r="AV31" i="3"/>
  <c r="AV32" i="3" a="1"/>
  <c r="AV32" i="3"/>
  <c r="AV33" i="3" a="1"/>
  <c r="AV33" i="3"/>
  <c r="AV34" i="3" a="1"/>
  <c r="AV34" i="3"/>
  <c r="AV35" i="3" a="1"/>
  <c r="AV35" i="3"/>
  <c r="AV36" i="3" a="1"/>
  <c r="AV36" i="3"/>
  <c r="AV37" i="3" a="1"/>
  <c r="AV37" i="3"/>
  <c r="AV38" i="3" a="1"/>
  <c r="AV38" i="3"/>
  <c r="AV39" i="3" a="1"/>
  <c r="AV39" i="3"/>
  <c r="AV40" i="3" a="1"/>
  <c r="AV40" i="3"/>
  <c r="AV41" i="3" a="1"/>
  <c r="AV41" i="3"/>
  <c r="AV42" i="3" a="1"/>
  <c r="AV42" i="3"/>
  <c r="AV43" i="3" a="1"/>
  <c r="AV43" i="3"/>
  <c r="AV44" i="3" a="1"/>
  <c r="AV44" i="3"/>
  <c r="AV45" i="3" a="1"/>
  <c r="AV45" i="3"/>
  <c r="AV46" i="3" a="1"/>
  <c r="AV46" i="3"/>
  <c r="AV47" i="3" a="1"/>
  <c r="AV47" i="3"/>
  <c r="AV48" i="3" a="1"/>
  <c r="AV48" i="3"/>
  <c r="AV49" i="3" a="1"/>
  <c r="AV49" i="3"/>
  <c r="AV50" i="3" a="1"/>
  <c r="AV50" i="3"/>
  <c r="AV51" i="3" a="1"/>
  <c r="AV51" i="3"/>
  <c r="AV52" i="3" a="1"/>
  <c r="AV52" i="3"/>
  <c r="AV53" i="3" a="1"/>
  <c r="AV53" i="3"/>
  <c r="AV54" i="3" a="1"/>
  <c r="AV54" i="3"/>
  <c r="AV55" i="3" a="1"/>
  <c r="AV55" i="3"/>
  <c r="AV56" i="3" a="1"/>
  <c r="AV56" i="3"/>
  <c r="AV57" i="3" a="1"/>
  <c r="AV57" i="3"/>
  <c r="AV58" i="3" a="1"/>
  <c r="AV58" i="3"/>
  <c r="AV59" i="3" a="1"/>
  <c r="AV59" i="3"/>
  <c r="AV60" i="3" a="1"/>
  <c r="AV60" i="3"/>
  <c r="AV61" i="3" a="1"/>
  <c r="AV61" i="3"/>
  <c r="AV62" i="3" a="1"/>
  <c r="AV62" i="3"/>
  <c r="AV63" i="3" a="1"/>
  <c r="AV63" i="3"/>
  <c r="AV64" i="3" a="1"/>
  <c r="AV64" i="3"/>
  <c r="AV65" i="3" a="1"/>
  <c r="AV65" i="3"/>
  <c r="AV66" i="3" a="1"/>
  <c r="AV66" i="3"/>
  <c r="AV67" i="3" a="1"/>
  <c r="AV67" i="3"/>
  <c r="AV68" i="3" a="1"/>
  <c r="AV68" i="3"/>
  <c r="AV69" i="3" a="1"/>
  <c r="AV69" i="3"/>
  <c r="AV70" i="3" a="1"/>
  <c r="AV70" i="3"/>
  <c r="AV71" i="3" a="1"/>
  <c r="AV71" i="3"/>
  <c r="AV72" i="3" a="1"/>
  <c r="AV72" i="3"/>
  <c r="AV73" i="3" a="1"/>
  <c r="AV73" i="3"/>
  <c r="AV74" i="3" a="1"/>
  <c r="AV74" i="3"/>
  <c r="AV75" i="3" a="1"/>
  <c r="AV75" i="3"/>
  <c r="AV76" i="3" a="1"/>
  <c r="AV76" i="3"/>
  <c r="AV77" i="3" a="1"/>
  <c r="AV77" i="3"/>
  <c r="AV78" i="3" a="1"/>
  <c r="AV78" i="3"/>
  <c r="AV79" i="3" a="1"/>
  <c r="AV79" i="3"/>
  <c r="AV80" i="3" a="1"/>
  <c r="AV80" i="3"/>
  <c r="AV81" i="3" a="1"/>
  <c r="AV81" i="3"/>
  <c r="AV82" i="3" a="1"/>
  <c r="AV82" i="3"/>
  <c r="AV83" i="3" a="1"/>
  <c r="AV83" i="3"/>
  <c r="AV84" i="3" a="1"/>
  <c r="AV84" i="3"/>
  <c r="AV85" i="3" a="1"/>
  <c r="AV85" i="3"/>
  <c r="AV86" i="3" a="1"/>
  <c r="AV86" i="3"/>
  <c r="AV87" i="3" a="1"/>
  <c r="AV87" i="3"/>
  <c r="AV88" i="3" a="1"/>
  <c r="AV88" i="3"/>
  <c r="AV89" i="3" a="1"/>
  <c r="AV89" i="3"/>
  <c r="AV90" i="3" a="1"/>
  <c r="AV90" i="3"/>
  <c r="AV91" i="3" a="1"/>
  <c r="AV91" i="3"/>
  <c r="AV2" i="3" a="1"/>
  <c r="AV2" i="3"/>
  <c r="Z2" i="3"/>
  <c r="Z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AC3" i="3" a="1"/>
  <c r="AC3" i="3"/>
  <c r="AC4" i="3" a="1"/>
  <c r="AC4" i="3"/>
  <c r="AC5" i="3" a="1"/>
  <c r="AC5" i="3"/>
  <c r="AC6" i="3" a="1"/>
  <c r="AC6" i="3"/>
  <c r="AC7" i="3" a="1"/>
  <c r="AC7" i="3"/>
  <c r="AC8" i="3" a="1"/>
  <c r="AC8" i="3"/>
  <c r="AC9" i="3" a="1"/>
  <c r="AC9" i="3"/>
  <c r="AC10" i="3" a="1"/>
  <c r="AC10" i="3"/>
  <c r="AC11" i="3" a="1"/>
  <c r="AC11" i="3"/>
  <c r="AC12" i="3" a="1"/>
  <c r="AC12" i="3"/>
  <c r="AC13" i="3" a="1"/>
  <c r="AC13" i="3"/>
  <c r="AC14" i="3" a="1"/>
  <c r="AC14" i="3"/>
  <c r="AC15" i="3" a="1"/>
  <c r="AC15" i="3"/>
  <c r="AC16" i="3" a="1"/>
  <c r="AC16" i="3"/>
  <c r="AC17" i="3" a="1"/>
  <c r="AC17" i="3"/>
  <c r="AC18" i="3" a="1"/>
  <c r="AC18" i="3"/>
  <c r="AC19" i="3" a="1"/>
  <c r="AC19" i="3"/>
  <c r="AC20" i="3" a="1"/>
  <c r="AC20" i="3"/>
  <c r="AC21" i="3" a="1"/>
  <c r="AC21" i="3"/>
  <c r="AC22" i="3" a="1"/>
  <c r="AC22" i="3"/>
  <c r="AC23" i="3" a="1"/>
  <c r="AC23" i="3"/>
  <c r="AC24" i="3" a="1"/>
  <c r="AC24" i="3"/>
  <c r="AC25" i="3" a="1"/>
  <c r="AC25" i="3"/>
  <c r="AC26" i="3" a="1"/>
  <c r="AC26" i="3"/>
  <c r="AC27" i="3" a="1"/>
  <c r="AC27" i="3"/>
  <c r="AC28" i="3" a="1"/>
  <c r="AC28" i="3"/>
  <c r="AC29" i="3" a="1"/>
  <c r="AC29" i="3"/>
  <c r="AC30" i="3" a="1"/>
  <c r="AC30" i="3"/>
  <c r="AC31" i="3" a="1"/>
  <c r="AC31" i="3"/>
  <c r="AC32" i="3" a="1"/>
  <c r="AC32" i="3"/>
  <c r="AC33" i="3" a="1"/>
  <c r="AC33" i="3"/>
  <c r="AC34" i="3" a="1"/>
  <c r="AC34" i="3"/>
  <c r="AC35" i="3" a="1"/>
  <c r="AC35" i="3"/>
  <c r="AC36" i="3" a="1"/>
  <c r="AC36" i="3"/>
  <c r="AC37" i="3" a="1"/>
  <c r="AC37" i="3"/>
  <c r="AC38" i="3" a="1"/>
  <c r="AC38" i="3"/>
  <c r="AC39" i="3" a="1"/>
  <c r="AC39" i="3"/>
  <c r="AC40" i="3" a="1"/>
  <c r="AC40" i="3"/>
  <c r="AC41" i="3" a="1"/>
  <c r="AC41" i="3"/>
  <c r="AC42" i="3" a="1"/>
  <c r="AC42" i="3"/>
  <c r="AC43" i="3" a="1"/>
  <c r="AC43" i="3"/>
  <c r="AC44" i="3" a="1"/>
  <c r="AC44" i="3"/>
  <c r="AC45" i="3" a="1"/>
  <c r="AC45" i="3"/>
  <c r="AC46" i="3" a="1"/>
  <c r="AC46" i="3"/>
  <c r="AC47" i="3" a="1"/>
  <c r="AC47" i="3"/>
  <c r="AC48" i="3" a="1"/>
  <c r="AC48" i="3"/>
  <c r="AC49" i="3" a="1"/>
  <c r="AC49" i="3"/>
  <c r="AC50" i="3" a="1"/>
  <c r="AC50" i="3"/>
  <c r="AC51" i="3" a="1"/>
  <c r="AC51" i="3"/>
  <c r="AC52" i="3" a="1"/>
  <c r="AC52" i="3"/>
  <c r="AC53" i="3" a="1"/>
  <c r="AC53" i="3"/>
  <c r="AC54" i="3" a="1"/>
  <c r="AC54" i="3"/>
  <c r="AC55" i="3" a="1"/>
  <c r="AC55" i="3"/>
  <c r="AC56" i="3" a="1"/>
  <c r="AC56" i="3"/>
  <c r="AC57" i="3" a="1"/>
  <c r="AC57" i="3"/>
  <c r="AC58" i="3" a="1"/>
  <c r="AC58" i="3"/>
  <c r="AC59" i="3" a="1"/>
  <c r="AC59" i="3"/>
  <c r="AC60" i="3" a="1"/>
  <c r="AC60" i="3"/>
  <c r="AC61" i="3" a="1"/>
  <c r="AC61" i="3"/>
  <c r="AC62" i="3" a="1"/>
  <c r="AC62" i="3"/>
  <c r="AC63" i="3" a="1"/>
  <c r="AC63" i="3"/>
  <c r="AC64" i="3" a="1"/>
  <c r="AC64" i="3"/>
  <c r="AC65" i="3" a="1"/>
  <c r="AC65" i="3"/>
  <c r="AC66" i="3" a="1"/>
  <c r="AC66" i="3"/>
  <c r="AC67" i="3" a="1"/>
  <c r="AC67" i="3"/>
  <c r="AC68" i="3" a="1"/>
  <c r="AC68" i="3"/>
  <c r="AC69" i="3" a="1"/>
  <c r="AC69" i="3"/>
  <c r="AC70" i="3" a="1"/>
  <c r="AC70" i="3"/>
  <c r="AC2" i="3" a="1"/>
  <c r="AC2" i="3"/>
  <c r="Y2" i="3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AB3" i="3" a="1"/>
  <c r="AB3" i="3"/>
  <c r="AB4" i="3" a="1"/>
  <c r="AB4" i="3"/>
  <c r="AB5" i="3" a="1"/>
  <c r="AB5" i="3"/>
  <c r="AB6" i="3" a="1"/>
  <c r="AB6" i="3"/>
  <c r="AB7" i="3" a="1"/>
  <c r="AB7" i="3"/>
  <c r="AB8" i="3" a="1"/>
  <c r="AB8" i="3"/>
  <c r="AB9" i="3" a="1"/>
  <c r="AB9" i="3"/>
  <c r="AB10" i="3" a="1"/>
  <c r="AB10" i="3"/>
  <c r="AB11" i="3" a="1"/>
  <c r="AB11" i="3"/>
  <c r="AB12" i="3" a="1"/>
  <c r="AB12" i="3"/>
  <c r="AB13" i="3" a="1"/>
  <c r="AB13" i="3"/>
  <c r="AB14" i="3" a="1"/>
  <c r="AB14" i="3"/>
  <c r="AB15" i="3" a="1"/>
  <c r="AB15" i="3"/>
  <c r="AB16" i="3" a="1"/>
  <c r="AB16" i="3"/>
  <c r="AB17" i="3" a="1"/>
  <c r="AB17" i="3"/>
  <c r="AB18" i="3" a="1"/>
  <c r="AB18" i="3"/>
  <c r="AB19" i="3" a="1"/>
  <c r="AB19" i="3"/>
  <c r="AB20" i="3" a="1"/>
  <c r="AB20" i="3"/>
  <c r="AB21" i="3" a="1"/>
  <c r="AB21" i="3"/>
  <c r="AB22" i="3" a="1"/>
  <c r="AB22" i="3"/>
  <c r="AB23" i="3" a="1"/>
  <c r="AB23" i="3"/>
  <c r="AB24" i="3" a="1"/>
  <c r="AB24" i="3"/>
  <c r="AB25" i="3" a="1"/>
  <c r="AB25" i="3"/>
  <c r="AB26" i="3" a="1"/>
  <c r="AB26" i="3"/>
  <c r="AB27" i="3" a="1"/>
  <c r="AB27" i="3"/>
  <c r="AB28" i="3" a="1"/>
  <c r="AB28" i="3"/>
  <c r="AB29" i="3" a="1"/>
  <c r="AB29" i="3"/>
  <c r="AB30" i="3" a="1"/>
  <c r="AB30" i="3"/>
  <c r="AB31" i="3" a="1"/>
  <c r="AB31" i="3"/>
  <c r="AB32" i="3" a="1"/>
  <c r="AB32" i="3"/>
  <c r="AB33" i="3" a="1"/>
  <c r="AB33" i="3"/>
  <c r="AB34" i="3" a="1"/>
  <c r="AB34" i="3"/>
  <c r="AB35" i="3" a="1"/>
  <c r="AB35" i="3"/>
  <c r="AB36" i="3" a="1"/>
  <c r="AB36" i="3"/>
  <c r="AB37" i="3" a="1"/>
  <c r="AB37" i="3"/>
  <c r="AB38" i="3" a="1"/>
  <c r="AB38" i="3"/>
  <c r="AB39" i="3" a="1"/>
  <c r="AB39" i="3"/>
  <c r="AB40" i="3" a="1"/>
  <c r="AB40" i="3"/>
  <c r="AB41" i="3" a="1"/>
  <c r="AB41" i="3"/>
  <c r="AB42" i="3" a="1"/>
  <c r="AB42" i="3"/>
  <c r="AB43" i="3" a="1"/>
  <c r="AB43" i="3"/>
  <c r="AB44" i="3" a="1"/>
  <c r="AB44" i="3"/>
  <c r="AB45" i="3" a="1"/>
  <c r="AB45" i="3"/>
  <c r="AB46" i="3" a="1"/>
  <c r="AB46" i="3"/>
  <c r="AB47" i="3" a="1"/>
  <c r="AB47" i="3"/>
  <c r="AB48" i="3" a="1"/>
  <c r="AB48" i="3"/>
  <c r="AB49" i="3" a="1"/>
  <c r="AB49" i="3"/>
  <c r="AB50" i="3" a="1"/>
  <c r="AB50" i="3"/>
  <c r="AB51" i="3" a="1"/>
  <c r="AB51" i="3"/>
  <c r="AB52" i="3" a="1"/>
  <c r="AB52" i="3"/>
  <c r="AB53" i="3" a="1"/>
  <c r="AB53" i="3"/>
  <c r="AB54" i="3" a="1"/>
  <c r="AB54" i="3"/>
  <c r="AB55" i="3" a="1"/>
  <c r="AB55" i="3"/>
  <c r="AB56" i="3" a="1"/>
  <c r="AB56" i="3"/>
  <c r="AB57" i="3" a="1"/>
  <c r="AB57" i="3"/>
  <c r="AB58" i="3" a="1"/>
  <c r="AB58" i="3"/>
  <c r="AB59" i="3" a="1"/>
  <c r="AB59" i="3"/>
  <c r="AB60" i="3" a="1"/>
  <c r="AB60" i="3"/>
  <c r="AB61" i="3" a="1"/>
  <c r="AB61" i="3"/>
  <c r="AB62" i="3" a="1"/>
  <c r="AB62" i="3"/>
  <c r="AB63" i="3" a="1"/>
  <c r="AB63" i="3"/>
  <c r="AB2" i="3" a="1"/>
  <c r="AB2" i="3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S2" i="3" a="1"/>
  <c r="S2" i="3"/>
  <c r="AB1" i="3"/>
  <c r="AC1" i="3"/>
  <c r="O2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U1" i="3" a="1"/>
  <c r="U1" i="3"/>
  <c r="U2" i="3" a="1"/>
  <c r="U2" i="3"/>
  <c r="U3" i="3" a="1"/>
  <c r="U3" i="3"/>
  <c r="U4" i="3" a="1"/>
  <c r="U4" i="3"/>
  <c r="U5" i="3" a="1"/>
  <c r="U5" i="3"/>
  <c r="U6" i="3" a="1"/>
  <c r="U6" i="3"/>
  <c r="U7" i="3" a="1"/>
  <c r="U7" i="3"/>
  <c r="U8" i="3" a="1"/>
  <c r="U9" i="3" a="1"/>
  <c r="U9" i="3"/>
  <c r="U10" i="3" a="1"/>
  <c r="U10" i="3"/>
  <c r="U11" i="3" a="1"/>
  <c r="U11" i="3"/>
  <c r="U12" i="3" a="1"/>
  <c r="U12" i="3"/>
  <c r="U13" i="3" a="1"/>
  <c r="U13" i="3"/>
  <c r="U14" i="3" a="1"/>
  <c r="U14" i="3"/>
  <c r="U15" i="3" a="1"/>
  <c r="U15" i="3"/>
  <c r="U16" i="3" a="1"/>
  <c r="U16" i="3"/>
  <c r="U17" i="3" a="1"/>
  <c r="U17" i="3"/>
  <c r="U18" i="3" a="1"/>
  <c r="U18" i="3"/>
  <c r="U19" i="3" a="1"/>
  <c r="U19" i="3"/>
  <c r="U20" i="3" a="1"/>
  <c r="U20" i="3"/>
  <c r="U21" i="3" a="1"/>
  <c r="U21" i="3"/>
  <c r="U22" i="3" a="1"/>
  <c r="U22" i="3"/>
  <c r="U23" i="3" a="1"/>
  <c r="U23" i="3"/>
  <c r="U24" i="3" a="1"/>
  <c r="U24" i="3"/>
  <c r="U25" i="3" a="1"/>
  <c r="U25" i="3"/>
  <c r="U26" i="3" a="1"/>
  <c r="U26" i="3"/>
  <c r="U27" i="3" a="1"/>
  <c r="U27" i="3"/>
  <c r="U28" i="3" a="1"/>
  <c r="U28" i="3"/>
  <c r="U29" i="3" a="1"/>
  <c r="U29" i="3"/>
  <c r="U30" i="3" a="1"/>
  <c r="U30" i="3"/>
  <c r="U31" i="3" a="1"/>
  <c r="U31" i="3"/>
  <c r="U32" i="3" a="1"/>
  <c r="U32" i="3"/>
  <c r="U33" i="3" a="1"/>
  <c r="U33" i="3"/>
  <c r="U34" i="3" a="1"/>
  <c r="U34" i="3"/>
  <c r="U35" i="3" a="1"/>
  <c r="U35" i="3"/>
  <c r="U36" i="3" a="1"/>
  <c r="U36" i="3"/>
  <c r="U37" i="3" a="1"/>
  <c r="U37" i="3"/>
  <c r="P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V1" i="3" a="1"/>
  <c r="V1" i="3"/>
  <c r="V2" i="3" a="1"/>
  <c r="V2" i="3"/>
  <c r="V3" i="3" a="1"/>
  <c r="V3" i="3"/>
  <c r="V4" i="3" a="1"/>
  <c r="V4" i="3"/>
  <c r="V5" i="3" a="1"/>
  <c r="V5" i="3"/>
  <c r="V6" i="3" a="1"/>
  <c r="V6" i="3"/>
  <c r="V7" i="3" a="1"/>
  <c r="V7" i="3"/>
  <c r="V8" i="3" a="1"/>
  <c r="V8" i="3"/>
  <c r="V9" i="3" a="1"/>
  <c r="V9" i="3"/>
  <c r="V10" i="3" a="1"/>
  <c r="V10" i="3"/>
  <c r="V11" i="3" a="1"/>
  <c r="V11" i="3"/>
  <c r="V12" i="3" a="1"/>
  <c r="V12" i="3"/>
  <c r="V13" i="3" a="1"/>
  <c r="V13" i="3"/>
  <c r="V14" i="3" a="1"/>
  <c r="V14" i="3"/>
  <c r="V15" i="3" a="1"/>
  <c r="V15" i="3"/>
  <c r="V16" i="3" a="1"/>
  <c r="V16" i="3"/>
  <c r="V17" i="3" a="1"/>
  <c r="V17" i="3"/>
  <c r="V18" i="3" a="1"/>
  <c r="V18" i="3"/>
  <c r="V19" i="3" a="1"/>
  <c r="V19" i="3"/>
  <c r="V20" i="3" a="1"/>
  <c r="V20" i="3"/>
  <c r="V21" i="3" a="1"/>
  <c r="V21" i="3"/>
  <c r="V22" i="3" a="1"/>
  <c r="V22" i="3"/>
  <c r="V23" i="3" a="1"/>
  <c r="V23" i="3"/>
  <c r="V24" i="3" a="1"/>
  <c r="V24" i="3"/>
  <c r="V25" i="3" a="1"/>
  <c r="V25" i="3"/>
  <c r="V26" i="3" a="1"/>
  <c r="V26" i="3"/>
  <c r="V27" i="3" a="1"/>
  <c r="V27" i="3"/>
  <c r="V28" i="3" a="1"/>
  <c r="V28" i="3"/>
  <c r="V29" i="3" a="1"/>
  <c r="V29" i="3"/>
  <c r="V30" i="3" a="1"/>
  <c r="V30" i="3"/>
  <c r="V31" i="3" a="1"/>
  <c r="V31" i="3"/>
  <c r="V32" i="3" a="1"/>
  <c r="V32" i="3"/>
  <c r="V33" i="3" a="1"/>
  <c r="V33" i="3"/>
  <c r="V34" i="3" a="1"/>
  <c r="V34" i="3"/>
  <c r="V35" i="3" a="1"/>
  <c r="V35" i="3"/>
  <c r="V36" i="3" a="1"/>
  <c r="V36" i="3"/>
  <c r="V37" i="3" a="1"/>
  <c r="V37" i="3"/>
  <c r="N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T2" i="3" a="1"/>
  <c r="T2" i="3"/>
  <c r="Q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W2" i="3" a="1"/>
  <c r="W2" i="3"/>
  <c r="S3" i="3" a="1"/>
  <c r="S3" i="3"/>
  <c r="T3" i="3" a="1"/>
  <c r="T3" i="3"/>
  <c r="W3" i="3" a="1"/>
  <c r="W3" i="3"/>
  <c r="S4" i="3" a="1"/>
  <c r="S4" i="3"/>
  <c r="T4" i="3" a="1"/>
  <c r="T4" i="3"/>
  <c r="W4" i="3" a="1"/>
  <c r="W4" i="3"/>
  <c r="S5" i="3" a="1"/>
  <c r="S5" i="3"/>
  <c r="T5" i="3" a="1"/>
  <c r="T5" i="3"/>
  <c r="W5" i="3" a="1"/>
  <c r="W5" i="3"/>
  <c r="S6" i="3" a="1"/>
  <c r="S6" i="3"/>
  <c r="T6" i="3" a="1"/>
  <c r="T6" i="3"/>
  <c r="W6" i="3" a="1"/>
  <c r="W6" i="3"/>
  <c r="S7" i="3" a="1"/>
  <c r="S7" i="3"/>
  <c r="T7" i="3" a="1"/>
  <c r="T7" i="3"/>
  <c r="W7" i="3" a="1"/>
  <c r="W7" i="3"/>
  <c r="S8" i="3" a="1"/>
  <c r="S8" i="3"/>
  <c r="T8" i="3" a="1"/>
  <c r="T8" i="3"/>
  <c r="U8" i="3"/>
  <c r="W8" i="3" a="1"/>
  <c r="W8" i="3"/>
  <c r="S9" i="3" a="1"/>
  <c r="S9" i="3"/>
  <c r="T9" i="3" a="1"/>
  <c r="T9" i="3"/>
  <c r="W9" i="3" a="1"/>
  <c r="W9" i="3"/>
  <c r="S10" i="3" a="1"/>
  <c r="S10" i="3"/>
  <c r="T10" i="3" a="1"/>
  <c r="T10" i="3"/>
  <c r="W10" i="3" a="1"/>
  <c r="W10" i="3"/>
  <c r="S11" i="3" a="1"/>
  <c r="S11" i="3"/>
  <c r="T11" i="3" a="1"/>
  <c r="T11" i="3"/>
  <c r="W11" i="3" a="1"/>
  <c r="W11" i="3"/>
  <c r="S12" i="3" a="1"/>
  <c r="S12" i="3"/>
  <c r="T12" i="3" a="1"/>
  <c r="T12" i="3"/>
  <c r="W12" i="3" a="1"/>
  <c r="W12" i="3"/>
  <c r="S13" i="3" a="1"/>
  <c r="S13" i="3"/>
  <c r="T13" i="3" a="1"/>
  <c r="T13" i="3"/>
  <c r="W13" i="3" a="1"/>
  <c r="W13" i="3"/>
  <c r="S14" i="3" a="1"/>
  <c r="S14" i="3"/>
  <c r="T14" i="3" a="1"/>
  <c r="T14" i="3"/>
  <c r="W14" i="3" a="1"/>
  <c r="W14" i="3"/>
  <c r="S15" i="3" a="1"/>
  <c r="S15" i="3"/>
  <c r="T15" i="3" a="1"/>
  <c r="T15" i="3"/>
  <c r="W15" i="3" a="1"/>
  <c r="W15" i="3"/>
  <c r="S16" i="3" a="1"/>
  <c r="S16" i="3"/>
  <c r="T16" i="3" a="1"/>
  <c r="T16" i="3"/>
  <c r="W16" i="3" a="1"/>
  <c r="W16" i="3"/>
  <c r="S17" i="3" a="1"/>
  <c r="S17" i="3"/>
  <c r="T17" i="3" a="1"/>
  <c r="T17" i="3"/>
  <c r="W17" i="3" a="1"/>
  <c r="W17" i="3"/>
  <c r="S18" i="3" a="1"/>
  <c r="S18" i="3"/>
  <c r="T18" i="3" a="1"/>
  <c r="T18" i="3"/>
  <c r="W18" i="3" a="1"/>
  <c r="W18" i="3"/>
  <c r="S19" i="3" a="1"/>
  <c r="S19" i="3"/>
  <c r="T19" i="3" a="1"/>
  <c r="T19" i="3"/>
  <c r="W19" i="3" a="1"/>
  <c r="W19" i="3"/>
  <c r="S20" i="3" a="1"/>
  <c r="S20" i="3"/>
  <c r="T20" i="3" a="1"/>
  <c r="T20" i="3"/>
  <c r="W20" i="3" a="1"/>
  <c r="W20" i="3"/>
  <c r="S21" i="3" a="1"/>
  <c r="S21" i="3"/>
  <c r="T21" i="3" a="1"/>
  <c r="T21" i="3"/>
  <c r="W21" i="3" a="1"/>
  <c r="W21" i="3"/>
  <c r="S22" i="3" a="1"/>
  <c r="S22" i="3"/>
  <c r="T22" i="3" a="1"/>
  <c r="T22" i="3"/>
  <c r="W22" i="3" a="1"/>
  <c r="W22" i="3"/>
  <c r="S23" i="3" a="1"/>
  <c r="S23" i="3"/>
  <c r="T23" i="3" a="1"/>
  <c r="T23" i="3"/>
  <c r="W23" i="3" a="1"/>
  <c r="W23" i="3"/>
  <c r="S24" i="3" a="1"/>
  <c r="S24" i="3"/>
  <c r="T24" i="3" a="1"/>
  <c r="T24" i="3"/>
  <c r="W24" i="3" a="1"/>
  <c r="W24" i="3"/>
  <c r="S25" i="3" a="1"/>
  <c r="S25" i="3"/>
  <c r="T25" i="3" a="1"/>
  <c r="T25" i="3"/>
  <c r="W25" i="3" a="1"/>
  <c r="W25" i="3"/>
  <c r="S26" i="3" a="1"/>
  <c r="S26" i="3"/>
  <c r="T26" i="3" a="1"/>
  <c r="T26" i="3"/>
  <c r="W26" i="3" a="1"/>
  <c r="W26" i="3"/>
  <c r="S27" i="3" a="1"/>
  <c r="S27" i="3"/>
  <c r="T27" i="3" a="1"/>
  <c r="T27" i="3"/>
  <c r="W27" i="3" a="1"/>
  <c r="W27" i="3"/>
  <c r="S28" i="3" a="1"/>
  <c r="S28" i="3"/>
  <c r="T28" i="3" a="1"/>
  <c r="T28" i="3"/>
  <c r="W28" i="3" a="1"/>
  <c r="W28" i="3"/>
  <c r="S29" i="3" a="1"/>
  <c r="S29" i="3"/>
  <c r="T29" i="3" a="1"/>
  <c r="T29" i="3"/>
  <c r="W29" i="3" a="1"/>
  <c r="W29" i="3"/>
  <c r="S30" i="3" a="1"/>
  <c r="S30" i="3"/>
  <c r="T30" i="3" a="1"/>
  <c r="T30" i="3"/>
  <c r="W30" i="3" a="1"/>
  <c r="W30" i="3"/>
  <c r="S31" i="3" a="1"/>
  <c r="S31" i="3"/>
  <c r="T31" i="3" a="1"/>
  <c r="T31" i="3"/>
  <c r="W31" i="3" a="1"/>
  <c r="W31" i="3"/>
  <c r="S32" i="3" a="1"/>
  <c r="S32" i="3"/>
  <c r="T32" i="3" a="1"/>
  <c r="T32" i="3"/>
  <c r="W32" i="3" a="1"/>
  <c r="W32" i="3"/>
  <c r="S33" i="3" a="1"/>
  <c r="S33" i="3"/>
  <c r="T33" i="3" a="1"/>
  <c r="T33" i="3"/>
  <c r="W33" i="3" a="1"/>
  <c r="W33" i="3"/>
  <c r="S34" i="3" a="1"/>
  <c r="S34" i="3"/>
  <c r="T34" i="3" a="1"/>
  <c r="T34" i="3"/>
  <c r="W34" i="3" a="1"/>
  <c r="W34" i="3"/>
  <c r="S35" i="3" a="1"/>
  <c r="S35" i="3"/>
  <c r="T35" i="3" a="1"/>
  <c r="T35" i="3"/>
  <c r="W35" i="3" a="1"/>
  <c r="W35" i="3"/>
  <c r="S36" i="3" a="1"/>
  <c r="S36" i="3"/>
  <c r="T36" i="3" a="1"/>
  <c r="T36" i="3"/>
  <c r="W36" i="3" a="1"/>
  <c r="W36" i="3"/>
  <c r="S37" i="3" a="1"/>
  <c r="S37" i="3"/>
  <c r="T37" i="3" a="1"/>
  <c r="T37" i="3"/>
  <c r="W37" i="3" a="1"/>
  <c r="W37" i="3"/>
  <c r="T1" i="3" a="1"/>
  <c r="T1" i="3"/>
  <c r="W1" i="3" a="1"/>
  <c r="W1" i="3"/>
  <c r="S1" i="3" a="1"/>
  <c r="S1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H10" i="3" a="1"/>
  <c r="H10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I10" i="3" a="1"/>
  <c r="I10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J10" i="3" a="1"/>
  <c r="J10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K10" i="3" a="1"/>
  <c r="K10" i="3"/>
  <c r="G10" i="3" a="1"/>
  <c r="G10" i="3"/>
  <c r="G3" i="3" a="1"/>
  <c r="G3" i="3"/>
  <c r="H3" i="3" a="1"/>
  <c r="H3" i="3"/>
  <c r="I3" i="3" a="1"/>
  <c r="I3" i="3"/>
  <c r="J3" i="3" a="1"/>
  <c r="J3" i="3"/>
  <c r="K3" i="3" a="1"/>
  <c r="K3" i="3"/>
  <c r="G4" i="3" a="1"/>
  <c r="G4" i="3"/>
  <c r="H4" i="3" a="1"/>
  <c r="H4" i="3"/>
  <c r="I4" i="3" a="1"/>
  <c r="I4" i="3"/>
  <c r="J4" i="3" a="1"/>
  <c r="J4" i="3"/>
  <c r="K4" i="3" a="1"/>
  <c r="K4" i="3"/>
  <c r="G5" i="3" a="1"/>
  <c r="G5" i="3"/>
  <c r="H5" i="3" a="1"/>
  <c r="H5" i="3"/>
  <c r="I5" i="3" a="1"/>
  <c r="I5" i="3"/>
  <c r="J5" i="3" a="1"/>
  <c r="J5" i="3"/>
  <c r="K5" i="3" a="1"/>
  <c r="K5" i="3"/>
  <c r="G6" i="3" a="1"/>
  <c r="G6" i="3"/>
  <c r="H6" i="3" a="1"/>
  <c r="H6" i="3"/>
  <c r="I6" i="3" a="1"/>
  <c r="I6" i="3"/>
  <c r="J6" i="3" a="1"/>
  <c r="J6" i="3"/>
  <c r="K6" i="3" a="1"/>
  <c r="K6" i="3"/>
  <c r="G7" i="3" a="1"/>
  <c r="G7" i="3"/>
  <c r="H7" i="3" a="1"/>
  <c r="H7" i="3"/>
  <c r="I7" i="3" a="1"/>
  <c r="I7" i="3"/>
  <c r="J7" i="3" a="1"/>
  <c r="J7" i="3"/>
  <c r="K7" i="3" a="1"/>
  <c r="K7" i="3"/>
  <c r="G8" i="3" a="1"/>
  <c r="G8" i="3"/>
  <c r="H8" i="3" a="1"/>
  <c r="H8" i="3"/>
  <c r="I8" i="3" a="1"/>
  <c r="I8" i="3"/>
  <c r="J8" i="3" a="1"/>
  <c r="J8" i="3"/>
  <c r="K8" i="3" a="1"/>
  <c r="K8" i="3"/>
  <c r="G9" i="3" a="1"/>
  <c r="G9" i="3"/>
  <c r="H9" i="3" a="1"/>
  <c r="H9" i="3"/>
  <c r="I9" i="3" a="1"/>
  <c r="I9" i="3"/>
  <c r="J9" i="3" a="1"/>
  <c r="J9" i="3"/>
  <c r="K9" i="3" a="1"/>
  <c r="K9" i="3"/>
  <c r="H2" i="3" a="1"/>
  <c r="H2" i="3"/>
  <c r="I2" i="3" a="1"/>
  <c r="I2" i="3"/>
  <c r="J2" i="3" a="1"/>
  <c r="J2" i="3"/>
  <c r="K2" i="3" a="1"/>
  <c r="K2" i="3"/>
  <c r="G2" i="3" a="1"/>
  <c r="G2" i="3"/>
  <c r="H11" i="3" a="1"/>
  <c r="H11" i="3"/>
  <c r="I11" i="3" a="1"/>
  <c r="I11" i="3"/>
  <c r="J11" i="3" a="1"/>
  <c r="J11" i="3"/>
  <c r="K11" i="3" a="1"/>
  <c r="K11" i="3"/>
  <c r="G12" i="3" a="1"/>
  <c r="G12" i="3"/>
  <c r="H12" i="3" a="1"/>
  <c r="H12" i="3"/>
  <c r="I12" i="3" a="1"/>
  <c r="I12" i="3"/>
  <c r="J12" i="3" a="1"/>
  <c r="J12" i="3"/>
  <c r="K12" i="3" a="1"/>
  <c r="K12" i="3"/>
  <c r="G13" i="3" a="1"/>
  <c r="G13" i="3"/>
  <c r="H13" i="3" a="1"/>
  <c r="H13" i="3"/>
  <c r="I13" i="3" a="1"/>
  <c r="I13" i="3"/>
  <c r="J13" i="3" a="1"/>
  <c r="J13" i="3"/>
  <c r="K13" i="3" a="1"/>
  <c r="K13" i="3"/>
  <c r="G14" i="3" a="1"/>
  <c r="G14" i="3"/>
  <c r="H14" i="3" a="1"/>
  <c r="H14" i="3"/>
  <c r="I14" i="3" a="1"/>
  <c r="I14" i="3"/>
  <c r="J14" i="3" a="1"/>
  <c r="J14" i="3"/>
  <c r="K14" i="3" a="1"/>
  <c r="K14" i="3"/>
  <c r="G15" i="3" a="1"/>
  <c r="G15" i="3"/>
  <c r="H15" i="3" a="1"/>
  <c r="H15" i="3"/>
  <c r="I15" i="3" a="1"/>
  <c r="I15" i="3"/>
  <c r="J15" i="3" a="1"/>
  <c r="J15" i="3"/>
  <c r="K15" i="3" a="1"/>
  <c r="K15" i="3"/>
  <c r="G16" i="3" a="1"/>
  <c r="G16" i="3"/>
  <c r="H16" i="3" a="1"/>
  <c r="H16" i="3"/>
  <c r="I16" i="3" a="1"/>
  <c r="I16" i="3"/>
  <c r="J16" i="3" a="1"/>
  <c r="J16" i="3"/>
  <c r="K16" i="3" a="1"/>
  <c r="K16" i="3"/>
  <c r="G17" i="3" a="1"/>
  <c r="G17" i="3"/>
  <c r="H17" i="3" a="1"/>
  <c r="H17" i="3"/>
  <c r="I17" i="3" a="1"/>
  <c r="I17" i="3"/>
  <c r="J17" i="3" a="1"/>
  <c r="J17" i="3"/>
  <c r="K17" i="3" a="1"/>
  <c r="K17" i="3"/>
  <c r="G18" i="3" a="1"/>
  <c r="G18" i="3"/>
  <c r="H18" i="3" a="1"/>
  <c r="H18" i="3"/>
  <c r="I18" i="3" a="1"/>
  <c r="I18" i="3"/>
  <c r="J18" i="3" a="1"/>
  <c r="J18" i="3"/>
  <c r="K18" i="3" a="1"/>
  <c r="K18" i="3"/>
  <c r="G19" i="3" a="1"/>
  <c r="G19" i="3"/>
  <c r="H19" i="3" a="1"/>
  <c r="H19" i="3"/>
  <c r="I19" i="3" a="1"/>
  <c r="I19" i="3"/>
  <c r="J19" i="3" a="1"/>
  <c r="J19" i="3"/>
  <c r="K19" i="3" a="1"/>
  <c r="K19" i="3"/>
  <c r="G20" i="3" a="1"/>
  <c r="G20" i="3"/>
  <c r="H20" i="3" a="1"/>
  <c r="H20" i="3"/>
  <c r="I20" i="3" a="1"/>
  <c r="I20" i="3"/>
  <c r="J20" i="3" a="1"/>
  <c r="J20" i="3"/>
  <c r="K20" i="3" a="1"/>
  <c r="K20" i="3"/>
  <c r="G21" i="3" a="1"/>
  <c r="G21" i="3"/>
  <c r="H21" i="3" a="1"/>
  <c r="H21" i="3"/>
  <c r="I21" i="3" a="1"/>
  <c r="I21" i="3"/>
  <c r="J21" i="3" a="1"/>
  <c r="J21" i="3"/>
  <c r="K21" i="3" a="1"/>
  <c r="K21" i="3"/>
  <c r="G22" i="3" a="1"/>
  <c r="G22" i="3"/>
  <c r="H22" i="3" a="1"/>
  <c r="H22" i="3"/>
  <c r="I22" i="3" a="1"/>
  <c r="I22" i="3"/>
  <c r="J22" i="3" a="1"/>
  <c r="J22" i="3"/>
  <c r="K22" i="3" a="1"/>
  <c r="K22" i="3"/>
  <c r="G23" i="3" a="1"/>
  <c r="G23" i="3"/>
  <c r="H23" i="3" a="1"/>
  <c r="H23" i="3"/>
  <c r="I23" i="3" a="1"/>
  <c r="I23" i="3"/>
  <c r="J23" i="3" a="1"/>
  <c r="J23" i="3"/>
  <c r="K23" i="3" a="1"/>
  <c r="K23" i="3"/>
  <c r="G24" i="3" a="1"/>
  <c r="G24" i="3"/>
  <c r="H24" i="3" a="1"/>
  <c r="H24" i="3"/>
  <c r="I24" i="3" a="1"/>
  <c r="I24" i="3"/>
  <c r="J24" i="3" a="1"/>
  <c r="J24" i="3"/>
  <c r="K24" i="3" a="1"/>
  <c r="K24" i="3"/>
  <c r="G25" i="3" a="1"/>
  <c r="G25" i="3"/>
  <c r="H25" i="3" a="1"/>
  <c r="H25" i="3"/>
  <c r="I25" i="3" a="1"/>
  <c r="I25" i="3"/>
  <c r="J25" i="3" a="1"/>
  <c r="J25" i="3"/>
  <c r="K25" i="3" a="1"/>
  <c r="K25" i="3"/>
  <c r="G26" i="3" a="1"/>
  <c r="G26" i="3"/>
  <c r="H26" i="3" a="1"/>
  <c r="H26" i="3"/>
  <c r="I26" i="3" a="1"/>
  <c r="I26" i="3"/>
  <c r="J26" i="3" a="1"/>
  <c r="J26" i="3"/>
  <c r="K26" i="3" a="1"/>
  <c r="K26" i="3"/>
  <c r="G27" i="3" a="1"/>
  <c r="G27" i="3"/>
  <c r="H27" i="3" a="1"/>
  <c r="H27" i="3"/>
  <c r="I27" i="3" a="1"/>
  <c r="I27" i="3"/>
  <c r="J27" i="3" a="1"/>
  <c r="J27" i="3"/>
  <c r="K27" i="3" a="1"/>
  <c r="K27" i="3"/>
  <c r="G28" i="3" a="1"/>
  <c r="G28" i="3"/>
  <c r="H28" i="3" a="1"/>
  <c r="H28" i="3"/>
  <c r="I28" i="3" a="1"/>
  <c r="I28" i="3"/>
  <c r="J28" i="3" a="1"/>
  <c r="J28" i="3"/>
  <c r="K28" i="3" a="1"/>
  <c r="K28" i="3"/>
  <c r="G29" i="3" a="1"/>
  <c r="G29" i="3"/>
  <c r="H29" i="3" a="1"/>
  <c r="H29" i="3"/>
  <c r="I29" i="3" a="1"/>
  <c r="I29" i="3"/>
  <c r="J29" i="3" a="1"/>
  <c r="J29" i="3"/>
  <c r="K29" i="3" a="1"/>
  <c r="K29" i="3"/>
  <c r="G30" i="3" a="1"/>
  <c r="G30" i="3"/>
  <c r="H30" i="3" a="1"/>
  <c r="H30" i="3"/>
  <c r="I30" i="3" a="1"/>
  <c r="I30" i="3"/>
  <c r="J30" i="3" a="1"/>
  <c r="J30" i="3"/>
  <c r="K30" i="3" a="1"/>
  <c r="K30" i="3"/>
  <c r="G31" i="3" a="1"/>
  <c r="G31" i="3"/>
  <c r="H31" i="3" a="1"/>
  <c r="H31" i="3"/>
  <c r="I31" i="3" a="1"/>
  <c r="I31" i="3"/>
  <c r="J31" i="3" a="1"/>
  <c r="J31" i="3"/>
  <c r="K31" i="3" a="1"/>
  <c r="K31" i="3"/>
  <c r="G32" i="3" a="1"/>
  <c r="G32" i="3"/>
  <c r="H32" i="3" a="1"/>
  <c r="H32" i="3"/>
  <c r="I32" i="3" a="1"/>
  <c r="I32" i="3"/>
  <c r="J32" i="3" a="1"/>
  <c r="J32" i="3"/>
  <c r="K32" i="3" a="1"/>
  <c r="K32" i="3"/>
  <c r="G33" i="3" a="1"/>
  <c r="G33" i="3"/>
  <c r="H33" i="3" a="1"/>
  <c r="H33" i="3"/>
  <c r="I33" i="3" a="1"/>
  <c r="I33" i="3"/>
  <c r="J33" i="3" a="1"/>
  <c r="J33" i="3"/>
  <c r="K33" i="3" a="1"/>
  <c r="K33" i="3"/>
  <c r="G34" i="3" a="1"/>
  <c r="G34" i="3"/>
  <c r="H34" i="3" a="1"/>
  <c r="H34" i="3"/>
  <c r="I34" i="3" a="1"/>
  <c r="I34" i="3"/>
  <c r="J34" i="3" a="1"/>
  <c r="J34" i="3"/>
  <c r="K34" i="3" a="1"/>
  <c r="K34" i="3"/>
  <c r="G35" i="3" a="1"/>
  <c r="G35" i="3"/>
  <c r="H35" i="3" a="1"/>
  <c r="H35" i="3"/>
  <c r="I35" i="3" a="1"/>
  <c r="I35" i="3"/>
  <c r="J35" i="3" a="1"/>
  <c r="J35" i="3"/>
  <c r="K35" i="3" a="1"/>
  <c r="K35" i="3"/>
  <c r="G36" i="3" a="1"/>
  <c r="G36" i="3"/>
  <c r="H36" i="3" a="1"/>
  <c r="H36" i="3"/>
  <c r="I36" i="3" a="1"/>
  <c r="I36" i="3"/>
  <c r="J36" i="3" a="1"/>
  <c r="J36" i="3"/>
  <c r="K36" i="3" a="1"/>
  <c r="K36" i="3"/>
  <c r="G37" i="3" a="1"/>
  <c r="G37" i="3"/>
  <c r="H37" i="3" a="1"/>
  <c r="H37" i="3"/>
  <c r="I37" i="3" a="1"/>
  <c r="I37" i="3"/>
  <c r="J37" i="3" a="1"/>
  <c r="J37" i="3"/>
  <c r="K37" i="3" a="1"/>
  <c r="K37" i="3"/>
  <c r="G38" i="3" a="1"/>
  <c r="G38" i="3"/>
  <c r="H38" i="3" a="1"/>
  <c r="H38" i="3"/>
  <c r="I38" i="3" a="1"/>
  <c r="I38" i="3"/>
  <c r="J38" i="3" a="1"/>
  <c r="J38" i="3"/>
  <c r="K38" i="3" a="1"/>
  <c r="K38" i="3"/>
  <c r="G39" i="3" a="1"/>
  <c r="G39" i="3"/>
  <c r="H39" i="3" a="1"/>
  <c r="H39" i="3"/>
  <c r="I39" i="3" a="1"/>
  <c r="I39" i="3"/>
  <c r="J39" i="3" a="1"/>
  <c r="J39" i="3"/>
  <c r="K39" i="3" a="1"/>
  <c r="K39" i="3"/>
  <c r="G40" i="3" a="1"/>
  <c r="G40" i="3"/>
  <c r="H40" i="3" a="1"/>
  <c r="H40" i="3"/>
  <c r="I40" i="3" a="1"/>
  <c r="I40" i="3"/>
  <c r="J40" i="3" a="1"/>
  <c r="J40" i="3"/>
  <c r="K40" i="3" a="1"/>
  <c r="K40" i="3"/>
  <c r="K1" i="3" a="1"/>
  <c r="K1" i="3"/>
  <c r="J1" i="3" a="1"/>
  <c r="J1" i="3"/>
  <c r="I1" i="3" a="1"/>
  <c r="I1" i="3"/>
  <c r="H1" i="3" a="1"/>
  <c r="H1" i="3"/>
  <c r="G1" i="3" a="1"/>
  <c r="G1" i="3"/>
  <c r="A92" i="1"/>
  <c r="B92" i="1"/>
  <c r="C92" i="1"/>
  <c r="D92" i="1"/>
  <c r="E92" i="1"/>
  <c r="F92" i="1"/>
  <c r="G92" i="1"/>
  <c r="A93" i="1"/>
  <c r="B93" i="1"/>
  <c r="C93" i="1"/>
  <c r="D93" i="1"/>
  <c r="E93" i="1"/>
  <c r="F93" i="1"/>
  <c r="G93" i="1"/>
  <c r="A94" i="1"/>
  <c r="B94" i="1"/>
  <c r="C94" i="1"/>
  <c r="D94" i="1"/>
  <c r="E94" i="1"/>
  <c r="F94" i="1"/>
  <c r="G94" i="1"/>
  <c r="A95" i="1"/>
  <c r="B95" i="1"/>
  <c r="C95" i="1"/>
  <c r="D95" i="1"/>
  <c r="E95" i="1"/>
  <c r="F95" i="1"/>
  <c r="G95" i="1"/>
  <c r="A96" i="1"/>
  <c r="B96" i="1"/>
  <c r="C96" i="1"/>
  <c r="D96" i="1"/>
  <c r="E96" i="1"/>
  <c r="F96" i="1"/>
  <c r="G96" i="1"/>
  <c r="A97" i="1"/>
  <c r="B97" i="1"/>
  <c r="C97" i="1"/>
  <c r="D97" i="1"/>
  <c r="E97" i="1"/>
  <c r="F97" i="1"/>
  <c r="G97" i="1"/>
  <c r="A98" i="1"/>
  <c r="B98" i="1"/>
  <c r="C98" i="1"/>
  <c r="D98" i="1"/>
  <c r="E98" i="1"/>
  <c r="F98" i="1"/>
  <c r="G98" i="1"/>
  <c r="A99" i="1"/>
  <c r="B99" i="1"/>
  <c r="C99" i="1"/>
  <c r="D99" i="1"/>
  <c r="E99" i="1"/>
  <c r="F99" i="1"/>
  <c r="G99" i="1"/>
  <c r="A100" i="1"/>
  <c r="B100" i="1"/>
  <c r="C100" i="1"/>
  <c r="D100" i="1"/>
  <c r="E100" i="1"/>
  <c r="F100" i="1"/>
  <c r="G100" i="1"/>
  <c r="A101" i="1"/>
  <c r="B101" i="1"/>
  <c r="C101" i="1"/>
  <c r="D101" i="1"/>
  <c r="E101" i="1"/>
  <c r="F101" i="1"/>
  <c r="G101" i="1"/>
  <c r="A102" i="1"/>
  <c r="B102" i="1"/>
  <c r="C102" i="1"/>
  <c r="D102" i="1"/>
  <c r="E102" i="1"/>
  <c r="F102" i="1"/>
  <c r="G102" i="1"/>
  <c r="A103" i="1"/>
  <c r="B103" i="1"/>
  <c r="C103" i="1"/>
  <c r="D103" i="1"/>
  <c r="E103" i="1"/>
  <c r="F103" i="1"/>
  <c r="G103" i="1"/>
  <c r="A104" i="1"/>
  <c r="B104" i="1"/>
  <c r="C104" i="1"/>
  <c r="D104" i="1"/>
  <c r="E104" i="1"/>
  <c r="F104" i="1"/>
  <c r="G104" i="1"/>
  <c r="A105" i="1"/>
  <c r="B105" i="1"/>
  <c r="C105" i="1"/>
  <c r="D105" i="1"/>
  <c r="E105" i="1"/>
  <c r="F105" i="1"/>
  <c r="G105" i="1"/>
  <c r="A106" i="1"/>
  <c r="B106" i="1"/>
  <c r="C106" i="1"/>
  <c r="D106" i="1"/>
  <c r="E106" i="1"/>
  <c r="F106" i="1"/>
  <c r="G106" i="1"/>
  <c r="A107" i="1"/>
  <c r="B107" i="1"/>
  <c r="C107" i="1"/>
  <c r="D107" i="1"/>
  <c r="E107" i="1"/>
  <c r="F107" i="1"/>
  <c r="G107" i="1"/>
  <c r="A108" i="1"/>
  <c r="B108" i="1"/>
  <c r="C108" i="1"/>
  <c r="D108" i="1"/>
  <c r="E108" i="1"/>
  <c r="F108" i="1"/>
  <c r="G108" i="1"/>
  <c r="A109" i="1"/>
  <c r="B109" i="1"/>
  <c r="C109" i="1"/>
  <c r="D109" i="1"/>
  <c r="E109" i="1"/>
  <c r="F109" i="1"/>
  <c r="G109" i="1"/>
  <c r="A110" i="1"/>
  <c r="B110" i="1"/>
  <c r="C110" i="1"/>
  <c r="D110" i="1"/>
  <c r="E110" i="1"/>
  <c r="F110" i="1"/>
  <c r="G110" i="1"/>
  <c r="A111" i="1"/>
  <c r="B111" i="1"/>
  <c r="C111" i="1"/>
  <c r="D111" i="1"/>
  <c r="E111" i="1"/>
  <c r="F111" i="1"/>
  <c r="G111" i="1"/>
  <c r="A85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B60" i="1"/>
  <c r="A60" i="1"/>
  <c r="D60" i="1"/>
  <c r="F60" i="1"/>
  <c r="F61" i="1"/>
  <c r="F62" i="1"/>
  <c r="F63" i="1"/>
  <c r="F64" i="1"/>
  <c r="F65" i="1"/>
  <c r="F67" i="1"/>
  <c r="G60" i="1"/>
  <c r="G61" i="1"/>
  <c r="G62" i="1"/>
  <c r="G63" i="1"/>
  <c r="G64" i="1"/>
  <c r="G65" i="1"/>
  <c r="G66" i="1"/>
  <c r="G67" i="1"/>
  <c r="E60" i="1"/>
  <c r="H60" i="1"/>
  <c r="D61" i="1"/>
  <c r="E61" i="1"/>
  <c r="H61" i="1"/>
  <c r="D62" i="1"/>
  <c r="E62" i="1"/>
  <c r="H62" i="1"/>
  <c r="D63" i="1"/>
  <c r="E63" i="1"/>
  <c r="H63" i="1"/>
  <c r="D64" i="1"/>
  <c r="E64" i="1"/>
  <c r="H64" i="1"/>
  <c r="D65" i="1"/>
  <c r="E65" i="1"/>
  <c r="H65" i="1"/>
  <c r="D66" i="1"/>
  <c r="E66" i="1"/>
  <c r="F66" i="1"/>
  <c r="H66" i="1"/>
  <c r="D67" i="1"/>
  <c r="E67" i="1"/>
  <c r="H67" i="1"/>
  <c r="E79" i="1"/>
  <c r="F79" i="1"/>
  <c r="G79" i="1"/>
  <c r="H79" i="1"/>
  <c r="D79" i="1"/>
  <c r="D72" i="1"/>
  <c r="E72" i="1"/>
  <c r="F72" i="1"/>
  <c r="G72" i="1"/>
  <c r="H72" i="1"/>
  <c r="D73" i="1"/>
  <c r="E73" i="1"/>
  <c r="F73" i="1"/>
  <c r="G73" i="1"/>
  <c r="H73" i="1"/>
  <c r="D74" i="1"/>
  <c r="E74" i="1"/>
  <c r="F74" i="1"/>
  <c r="G74" i="1"/>
  <c r="H74" i="1"/>
  <c r="D75" i="1"/>
  <c r="E75" i="1"/>
  <c r="F75" i="1"/>
  <c r="G75" i="1"/>
  <c r="H75" i="1"/>
  <c r="D76" i="1"/>
  <c r="E76" i="1"/>
  <c r="F76" i="1"/>
  <c r="G76" i="1"/>
  <c r="H76" i="1"/>
  <c r="D77" i="1"/>
  <c r="E77" i="1"/>
  <c r="F77" i="1"/>
  <c r="G77" i="1"/>
  <c r="H77" i="1"/>
  <c r="D78" i="1"/>
  <c r="E78" i="1"/>
  <c r="F78" i="1"/>
  <c r="G78" i="1"/>
  <c r="H78" i="1"/>
  <c r="E71" i="1"/>
  <c r="F71" i="1"/>
  <c r="G71" i="1"/>
  <c r="H71" i="1"/>
  <c r="D71" i="1"/>
  <c r="F56" i="1"/>
  <c r="F55" i="1"/>
  <c r="F54" i="1"/>
  <c r="F53" i="1"/>
  <c r="F52" i="1"/>
  <c r="D56" i="1"/>
  <c r="D55" i="1"/>
  <c r="D54" i="1"/>
  <c r="D53" i="1"/>
  <c r="D52" i="1"/>
  <c r="D45" i="1"/>
  <c r="H43" i="1"/>
  <c r="D46" i="1"/>
  <c r="D44" i="1"/>
  <c r="D43" i="1"/>
  <c r="B53" i="1"/>
  <c r="B52" i="1"/>
  <c r="H42" i="1"/>
  <c r="D42" i="1"/>
  <c r="B42" i="1"/>
  <c r="B43" i="1"/>
  <c r="B44" i="1"/>
  <c r="B45" i="1"/>
  <c r="B46" i="1"/>
  <c r="B47" i="1"/>
</calcChain>
</file>

<file path=xl/sharedStrings.xml><?xml version="1.0" encoding="utf-8"?>
<sst xmlns="http://schemas.openxmlformats.org/spreadsheetml/2006/main" count="375" uniqueCount="213">
  <si>
    <t>Human</t>
    <phoneticPr fontId="2" type="noConversion"/>
  </si>
  <si>
    <t>Batch Overview Breakdown</t>
    <phoneticPr fontId="2" type="noConversion"/>
  </si>
  <si>
    <t>Female</t>
    <phoneticPr fontId="2" type="noConversion"/>
  </si>
  <si>
    <t>DPS</t>
    <phoneticPr fontId="2" type="noConversion"/>
  </si>
  <si>
    <t>Black</t>
    <phoneticPr fontId="2" type="noConversion"/>
  </si>
  <si>
    <t>Peculiar</t>
  </si>
  <si>
    <t>Animal</t>
  </si>
  <si>
    <t>Male</t>
    <phoneticPr fontId="2" type="noConversion"/>
  </si>
  <si>
    <t>Green</t>
    <phoneticPr fontId="2" type="noConversion"/>
  </si>
  <si>
    <t>Chinese</t>
    <phoneticPr fontId="2" type="noConversion"/>
  </si>
  <si>
    <t>Female</t>
    <phoneticPr fontId="2" type="noConversion"/>
  </si>
  <si>
    <t>Plant</t>
    <phoneticPr fontId="2" type="noConversion"/>
  </si>
  <si>
    <t>Black</t>
    <phoneticPr fontId="2" type="noConversion"/>
  </si>
  <si>
    <t>Chinese</t>
    <phoneticPr fontId="2" type="noConversion"/>
  </si>
  <si>
    <t>No Awakening</t>
    <phoneticPr fontId="2" type="noConversion"/>
  </si>
  <si>
    <t>Male</t>
    <phoneticPr fontId="2" type="noConversion"/>
  </si>
  <si>
    <t>Male</t>
    <phoneticPr fontId="2" type="noConversion"/>
  </si>
  <si>
    <t>Fallen Angel</t>
    <phoneticPr fontId="2" type="noConversion"/>
  </si>
  <si>
    <t>Shadow Puppet</t>
    <phoneticPr fontId="2" type="noConversion"/>
  </si>
  <si>
    <t>Melody Bulb</t>
    <phoneticPr fontId="2" type="noConversion"/>
  </si>
  <si>
    <t>Lizardman</t>
    <phoneticPr fontId="2" type="noConversion"/>
  </si>
  <si>
    <t>Kappa</t>
    <phoneticPr fontId="2" type="noConversion"/>
  </si>
  <si>
    <t>Arabic</t>
    <phoneticPr fontId="2" type="noConversion"/>
  </si>
  <si>
    <t>Chinese</t>
    <phoneticPr fontId="2" type="noConversion"/>
  </si>
  <si>
    <t>Japanese</t>
    <phoneticPr fontId="2" type="noConversion"/>
  </si>
  <si>
    <t>Greek</t>
    <phoneticPr fontId="2" type="noConversion"/>
  </si>
  <si>
    <t>Egyptian</t>
    <phoneticPr fontId="2" type="noConversion"/>
  </si>
  <si>
    <t>Arabic</t>
    <phoneticPr fontId="2" type="noConversion"/>
  </si>
  <si>
    <t>Banshee</t>
    <phoneticPr fontId="2" type="noConversion"/>
  </si>
  <si>
    <t>Werewolf</t>
    <phoneticPr fontId="2" type="noConversion"/>
  </si>
  <si>
    <t>Wendigo</t>
    <phoneticPr fontId="2" type="noConversion"/>
  </si>
  <si>
    <t>Mandrake</t>
    <phoneticPr fontId="2" type="noConversion"/>
  </si>
  <si>
    <t>Harpy</t>
    <phoneticPr fontId="2" type="noConversion"/>
  </si>
  <si>
    <t>Minotaur</t>
    <phoneticPr fontId="2" type="noConversion"/>
  </si>
  <si>
    <t>Chang'e</t>
    <phoneticPr fontId="2" type="noConversion"/>
  </si>
  <si>
    <t>Unicorn</t>
    <phoneticPr fontId="2" type="noConversion"/>
  </si>
  <si>
    <t>Keres</t>
    <phoneticPr fontId="2" type="noConversion"/>
  </si>
  <si>
    <t>Ammut</t>
    <phoneticPr fontId="2" type="noConversion"/>
  </si>
  <si>
    <t>DPS</t>
    <phoneticPr fontId="2" type="noConversion"/>
  </si>
  <si>
    <t>Blue</t>
    <phoneticPr fontId="2" type="noConversion"/>
  </si>
  <si>
    <t>Tank</t>
    <phoneticPr fontId="2" type="noConversion"/>
  </si>
  <si>
    <t>By Origin</t>
  </si>
  <si>
    <t>Arabic</t>
  </si>
  <si>
    <t>Chinese</t>
  </si>
  <si>
    <t>Greek</t>
  </si>
  <si>
    <t>Japanese</t>
  </si>
  <si>
    <t>Egyptian</t>
    <phoneticPr fontId="2" type="noConversion"/>
  </si>
  <si>
    <t>Native American</t>
    <phoneticPr fontId="2" type="noConversion"/>
  </si>
  <si>
    <t>Spanish</t>
    <phoneticPr fontId="2" type="noConversion"/>
  </si>
  <si>
    <t>Blue</t>
    <phoneticPr fontId="2" type="noConversion"/>
  </si>
  <si>
    <t>No</t>
    <phoneticPr fontId="2" type="noConversion"/>
  </si>
  <si>
    <t>Support</t>
    <phoneticPr fontId="2" type="noConversion"/>
  </si>
  <si>
    <t>Green</t>
    <phoneticPr fontId="2" type="noConversion"/>
  </si>
  <si>
    <t>No</t>
    <phoneticPr fontId="2" type="noConversion"/>
  </si>
  <si>
    <t>DPS</t>
    <phoneticPr fontId="2" type="noConversion"/>
  </si>
  <si>
    <t>Red</t>
    <phoneticPr fontId="2" type="noConversion"/>
  </si>
  <si>
    <t>No</t>
    <phoneticPr fontId="2" type="noConversion"/>
  </si>
  <si>
    <t>DOT</t>
    <phoneticPr fontId="2" type="noConversion"/>
  </si>
  <si>
    <t>Green</t>
    <phoneticPr fontId="2" type="noConversion"/>
  </si>
  <si>
    <t>White</t>
    <phoneticPr fontId="2" type="noConversion"/>
  </si>
  <si>
    <t>Blue</t>
    <phoneticPr fontId="2" type="noConversion"/>
  </si>
  <si>
    <t>Animal</t>
    <phoneticPr fontId="2" type="noConversion"/>
  </si>
  <si>
    <t>Plant</t>
    <phoneticPr fontId="2" type="noConversion"/>
  </si>
  <si>
    <t>Chinese</t>
    <phoneticPr fontId="2" type="noConversion"/>
  </si>
  <si>
    <t>Male</t>
    <phoneticPr fontId="2" type="noConversion"/>
  </si>
  <si>
    <t>Female</t>
    <phoneticPr fontId="2" type="noConversion"/>
  </si>
  <si>
    <t>Tank</t>
    <phoneticPr fontId="2" type="noConversion"/>
  </si>
  <si>
    <t>DPS</t>
    <phoneticPr fontId="2" type="noConversion"/>
  </si>
  <si>
    <t>Support</t>
    <phoneticPr fontId="2" type="noConversion"/>
  </si>
  <si>
    <t>Heal</t>
    <phoneticPr fontId="2" type="noConversion"/>
  </si>
  <si>
    <t>DOT</t>
    <phoneticPr fontId="2" type="noConversion"/>
  </si>
  <si>
    <t>Gender</t>
    <phoneticPr fontId="2" type="noConversion"/>
  </si>
  <si>
    <t>Origin</t>
    <phoneticPr fontId="2" type="noConversion"/>
  </si>
  <si>
    <t>Monster</t>
    <phoneticPr fontId="2" type="noConversion"/>
  </si>
  <si>
    <t>Attribute</t>
    <phoneticPr fontId="2" type="noConversion"/>
  </si>
  <si>
    <t>Category</t>
    <phoneticPr fontId="2" type="noConversion"/>
  </si>
  <si>
    <t>Origin</t>
    <phoneticPr fontId="2" type="noConversion"/>
  </si>
  <si>
    <t>Gender</t>
    <phoneticPr fontId="2" type="noConversion"/>
  </si>
  <si>
    <t>Awakened Form</t>
    <phoneticPr fontId="2" type="noConversion"/>
  </si>
  <si>
    <t>Role</t>
    <phoneticPr fontId="2" type="noConversion"/>
  </si>
  <si>
    <t>Red</t>
    <phoneticPr fontId="2" type="noConversion"/>
  </si>
  <si>
    <t>Yes</t>
    <phoneticPr fontId="2" type="noConversion"/>
  </si>
  <si>
    <t>Tank</t>
    <phoneticPr fontId="2" type="noConversion"/>
  </si>
  <si>
    <t>Red</t>
    <phoneticPr fontId="2" type="noConversion"/>
  </si>
  <si>
    <t>Animal</t>
    <phoneticPr fontId="2" type="noConversion"/>
  </si>
  <si>
    <t>Yes</t>
    <phoneticPr fontId="2" type="noConversion"/>
  </si>
  <si>
    <t>Support</t>
    <phoneticPr fontId="2" type="noConversion"/>
  </si>
  <si>
    <t>Category</t>
    <phoneticPr fontId="2" type="noConversion"/>
  </si>
  <si>
    <t>Red</t>
    <phoneticPr fontId="2" type="noConversion"/>
  </si>
  <si>
    <t>Black</t>
    <phoneticPr fontId="2" type="noConversion"/>
  </si>
  <si>
    <t>By Attribute</t>
    <phoneticPr fontId="2" type="noConversion"/>
  </si>
  <si>
    <t>Red</t>
    <phoneticPr fontId="2" type="noConversion"/>
  </si>
  <si>
    <t>Green</t>
    <phoneticPr fontId="2" type="noConversion"/>
  </si>
  <si>
    <t>Blue</t>
    <phoneticPr fontId="2" type="noConversion"/>
  </si>
  <si>
    <t>Black</t>
    <phoneticPr fontId="2" type="noConversion"/>
  </si>
  <si>
    <t>White</t>
    <phoneticPr fontId="2" type="noConversion"/>
  </si>
  <si>
    <t>Male</t>
    <phoneticPr fontId="2" type="noConversion"/>
  </si>
  <si>
    <t>Female</t>
    <phoneticPr fontId="2" type="noConversion"/>
  </si>
  <si>
    <t>By Category</t>
    <phoneticPr fontId="2" type="noConversion"/>
  </si>
  <si>
    <t>Animal</t>
    <phoneticPr fontId="2" type="noConversion"/>
  </si>
  <si>
    <t>Peculiar</t>
    <phoneticPr fontId="2" type="noConversion"/>
  </si>
  <si>
    <t>Plant</t>
    <phoneticPr fontId="2" type="noConversion"/>
  </si>
  <si>
    <t>White</t>
    <phoneticPr fontId="2" type="noConversion"/>
  </si>
  <si>
    <t>No</t>
    <phoneticPr fontId="2" type="noConversion"/>
  </si>
  <si>
    <t>Blue</t>
    <phoneticPr fontId="2" type="noConversion"/>
  </si>
  <si>
    <t>Native American</t>
    <phoneticPr fontId="2" type="noConversion"/>
  </si>
  <si>
    <t>Male</t>
    <phoneticPr fontId="2" type="noConversion"/>
  </si>
  <si>
    <t>No</t>
    <phoneticPr fontId="2" type="noConversion"/>
  </si>
  <si>
    <t>Blue</t>
    <phoneticPr fontId="2" type="noConversion"/>
  </si>
  <si>
    <t>No</t>
    <phoneticPr fontId="2" type="noConversion"/>
  </si>
  <si>
    <t>Green</t>
    <phoneticPr fontId="2" type="noConversion"/>
  </si>
  <si>
    <t>No</t>
    <phoneticPr fontId="2" type="noConversion"/>
  </si>
  <si>
    <t>DPS</t>
    <phoneticPr fontId="2" type="noConversion"/>
  </si>
  <si>
    <t>White</t>
    <phoneticPr fontId="2" type="noConversion"/>
  </si>
  <si>
    <t>No</t>
    <phoneticPr fontId="2" type="noConversion"/>
  </si>
  <si>
    <t>Red</t>
    <phoneticPr fontId="2" type="noConversion"/>
  </si>
  <si>
    <t>No</t>
    <phoneticPr fontId="2" type="noConversion"/>
  </si>
  <si>
    <t>DPS</t>
    <phoneticPr fontId="2" type="noConversion"/>
  </si>
  <si>
    <t>Red</t>
    <phoneticPr fontId="2" type="noConversion"/>
  </si>
  <si>
    <t>No</t>
    <phoneticPr fontId="2" type="noConversion"/>
  </si>
  <si>
    <t>Support</t>
    <phoneticPr fontId="2" type="noConversion"/>
  </si>
  <si>
    <t>White</t>
    <phoneticPr fontId="2" type="noConversion"/>
  </si>
  <si>
    <t>No</t>
    <phoneticPr fontId="2" type="noConversion"/>
  </si>
  <si>
    <t>DPS</t>
    <phoneticPr fontId="2" type="noConversion"/>
  </si>
  <si>
    <t>Green</t>
    <phoneticPr fontId="2" type="noConversion"/>
  </si>
  <si>
    <t>Tank</t>
    <phoneticPr fontId="2" type="noConversion"/>
  </si>
  <si>
    <t>White</t>
    <phoneticPr fontId="2" type="noConversion"/>
  </si>
  <si>
    <t>No</t>
    <phoneticPr fontId="2" type="noConversion"/>
  </si>
  <si>
    <t>Support</t>
    <phoneticPr fontId="2" type="noConversion"/>
  </si>
  <si>
    <t>Black</t>
    <phoneticPr fontId="2" type="noConversion"/>
  </si>
  <si>
    <t>No</t>
    <phoneticPr fontId="2" type="noConversion"/>
  </si>
  <si>
    <t>Blue</t>
    <phoneticPr fontId="2" type="noConversion"/>
  </si>
  <si>
    <t>Yes</t>
    <phoneticPr fontId="2" type="noConversion"/>
  </si>
  <si>
    <t>Tank</t>
    <phoneticPr fontId="2" type="noConversion"/>
  </si>
  <si>
    <t>Black</t>
    <phoneticPr fontId="2" type="noConversion"/>
  </si>
  <si>
    <t>No</t>
    <phoneticPr fontId="2" type="noConversion"/>
  </si>
  <si>
    <t>DOT</t>
    <phoneticPr fontId="2" type="noConversion"/>
  </si>
  <si>
    <t>Plant</t>
  </si>
  <si>
    <t>Deity</t>
  </si>
  <si>
    <t>Deity</t>
    <phoneticPr fontId="2" type="noConversion"/>
  </si>
  <si>
    <t>Human</t>
    <phoneticPr fontId="2" type="noConversion"/>
  </si>
  <si>
    <t>Human</t>
    <phoneticPr fontId="8" type="noConversion"/>
  </si>
  <si>
    <t>Green Tank</t>
    <phoneticPr fontId="2" type="noConversion"/>
  </si>
  <si>
    <t>Male</t>
    <phoneticPr fontId="8" type="noConversion"/>
  </si>
  <si>
    <t>Female</t>
    <phoneticPr fontId="8" type="noConversion"/>
  </si>
  <si>
    <t>By Gender</t>
    <phoneticPr fontId="2" type="noConversion"/>
  </si>
  <si>
    <t>Nephila</t>
    <phoneticPr fontId="2" type="noConversion"/>
  </si>
  <si>
    <t>Dragon Maiden</t>
    <phoneticPr fontId="2" type="noConversion"/>
  </si>
  <si>
    <t>Ifrit</t>
    <phoneticPr fontId="2" type="noConversion"/>
  </si>
  <si>
    <t>Dryad</t>
    <phoneticPr fontId="2" type="noConversion"/>
  </si>
  <si>
    <t>Tengu</t>
    <phoneticPr fontId="2" type="noConversion"/>
  </si>
  <si>
    <t>Empusae</t>
    <phoneticPr fontId="2" type="noConversion"/>
  </si>
  <si>
    <t>Japanese</t>
    <phoneticPr fontId="2" type="noConversion"/>
  </si>
  <si>
    <t>Japanese</t>
    <phoneticPr fontId="2" type="noConversion"/>
  </si>
  <si>
    <t>Greek</t>
    <phoneticPr fontId="2" type="noConversion"/>
  </si>
  <si>
    <t>Native American</t>
    <phoneticPr fontId="2" type="noConversion"/>
  </si>
  <si>
    <t>Japanese</t>
    <phoneticPr fontId="2" type="noConversion"/>
  </si>
  <si>
    <t>Arabic</t>
    <phoneticPr fontId="2" type="noConversion"/>
  </si>
  <si>
    <t>Spanish</t>
    <phoneticPr fontId="2" type="noConversion"/>
  </si>
  <si>
    <t>Peculiar</t>
    <phoneticPr fontId="2" type="noConversion"/>
  </si>
  <si>
    <t>Healer</t>
    <phoneticPr fontId="2" type="noConversion"/>
  </si>
  <si>
    <t>Stars</t>
    <phoneticPr fontId="2" type="noConversion"/>
  </si>
  <si>
    <t>Stars</t>
    <phoneticPr fontId="2" type="noConversion"/>
  </si>
  <si>
    <t>1 Star</t>
    <phoneticPr fontId="2" type="noConversion"/>
  </si>
  <si>
    <t>2 Stars</t>
    <phoneticPr fontId="2" type="noConversion"/>
  </si>
  <si>
    <t>3 Stars</t>
    <phoneticPr fontId="2" type="noConversion"/>
  </si>
  <si>
    <t>4 Stars</t>
    <phoneticPr fontId="2" type="noConversion"/>
  </si>
  <si>
    <t>5 Stars</t>
    <phoneticPr fontId="2" type="noConversion"/>
  </si>
  <si>
    <t>-</t>
    <phoneticPr fontId="2" type="noConversion"/>
  </si>
  <si>
    <t>-</t>
    <phoneticPr fontId="2" type="noConversion"/>
  </si>
  <si>
    <t>Green</t>
    <phoneticPr fontId="2" type="noConversion"/>
  </si>
  <si>
    <t>No</t>
    <phoneticPr fontId="2" type="noConversion"/>
  </si>
  <si>
    <t>Support</t>
    <phoneticPr fontId="2" type="noConversion"/>
  </si>
  <si>
    <t>Male Monsters</t>
    <phoneticPr fontId="2" type="noConversion"/>
  </si>
  <si>
    <t>Female Monsters</t>
    <phoneticPr fontId="2" type="noConversion"/>
  </si>
  <si>
    <t>Batch Overview</t>
    <phoneticPr fontId="2" type="noConversion"/>
  </si>
  <si>
    <t>Attribute</t>
    <phoneticPr fontId="2" type="noConversion"/>
  </si>
  <si>
    <t>Role</t>
    <phoneticPr fontId="2" type="noConversion"/>
  </si>
  <si>
    <t>Total</t>
    <phoneticPr fontId="2" type="noConversion"/>
  </si>
  <si>
    <t>Deity</t>
    <phoneticPr fontId="2" type="noConversion"/>
  </si>
  <si>
    <t>Human</t>
    <phoneticPr fontId="2" type="noConversion"/>
  </si>
  <si>
    <t>Deity</t>
    <phoneticPr fontId="2" type="noConversion"/>
  </si>
  <si>
    <t>Awakened Form</t>
    <phoneticPr fontId="2" type="noConversion"/>
  </si>
  <si>
    <t>Has Awakening</t>
    <phoneticPr fontId="2" type="noConversion"/>
  </si>
  <si>
    <t/>
  </si>
  <si>
    <t>Japanese</t>
    <phoneticPr fontId="2" type="noConversion"/>
  </si>
  <si>
    <t>Fireshell</t>
  </si>
  <si>
    <t>Dancing Lion</t>
  </si>
  <si>
    <t>Joker</t>
  </si>
  <si>
    <t>Human</t>
  </si>
  <si>
    <t>Female</t>
  </si>
  <si>
    <t>Phase Frog</t>
  </si>
  <si>
    <t>Frostcap</t>
  </si>
  <si>
    <t>Indonesia</t>
  </si>
  <si>
    <t>World</t>
  </si>
  <si>
    <t>Thailand</t>
  </si>
  <si>
    <t>Nordic</t>
  </si>
  <si>
    <t>Flower Pixie</t>
  </si>
  <si>
    <t>Bangungot</t>
  </si>
  <si>
    <t>Philipine</t>
  </si>
  <si>
    <t>Europe</t>
  </si>
  <si>
    <t>Demovoy</t>
  </si>
  <si>
    <t>Russia</t>
  </si>
  <si>
    <t>English</t>
  </si>
  <si>
    <t>Davy Jones</t>
  </si>
  <si>
    <t>Irish</t>
  </si>
  <si>
    <t>Longgongtongzi</t>
  </si>
  <si>
    <t>Pan</t>
  </si>
  <si>
    <t>Maiden Dojoji</t>
  </si>
  <si>
    <t>Firebird</t>
  </si>
  <si>
    <t>King Elve</t>
  </si>
  <si>
    <t>Male</t>
  </si>
  <si>
    <t>Native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</si>
</sst>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Verdana"/>
    </font>
    <font>
      <sz val="10"/>
      <name val="Verdana"/>
      <charset val="161"/>
    </font>
    <font>
      <sz val="8"/>
      <name val="Verdana"/>
      <charset val="161"/>
    </font>
    <font>
      <sz val="10"/>
      <name val="Arial"/>
    </font>
    <font>
      <sz val="11"/>
      <color indexed="8"/>
      <name val="Arial"/>
    </font>
    <font>
      <sz val="11"/>
      <name val="Arial"/>
    </font>
    <font>
      <b/>
      <sz val="18"/>
      <name val="Arial"/>
    </font>
    <font>
      <b/>
      <sz val="10"/>
      <name val="Arial"/>
    </font>
    <font>
      <sz val="9"/>
      <name val="宋体"/>
      <family val="3"/>
      <charset val="134"/>
    </font>
    <font>
      <b/>
      <sz val="10"/>
      <name val="Verdana"/>
      <charset val="161"/>
    </font>
    <font>
      <sz val="11"/>
      <color indexed="63"/>
      <name val="Arial"/>
      <family val="2"/>
    </font>
    <font>
      <sz val="10"/>
      <name val="Verdana"/>
      <charset val="161"/>
    </font>
  </fonts>
  <fills count="11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10" xfId="0" applyFont="1" applyBorder="1"/>
    <xf numFmtId="0" fontId="3" fillId="0" borderId="3" xfId="0" applyFont="1" applyBorder="1"/>
    <xf numFmtId="0" fontId="3" fillId="0" borderId="7" xfId="0" applyFont="1" applyBorder="1"/>
    <xf numFmtId="0" fontId="3" fillId="0" borderId="11" xfId="0" applyFont="1" applyBorder="1"/>
    <xf numFmtId="0" fontId="3" fillId="0" borderId="2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0" xfId="0" applyFont="1" applyBorder="1"/>
    <xf numFmtId="0" fontId="3" fillId="7" borderId="0" xfId="0" applyFont="1" applyFill="1"/>
    <xf numFmtId="0" fontId="7" fillId="0" borderId="1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2" borderId="0" xfId="0" applyFont="1" applyFill="1"/>
    <xf numFmtId="0" fontId="7" fillId="8" borderId="0" xfId="0" applyFont="1" applyFill="1"/>
    <xf numFmtId="0" fontId="7" fillId="6" borderId="0" xfId="0" applyFont="1" applyFill="1"/>
    <xf numFmtId="0" fontId="7" fillId="0" borderId="3" xfId="0" applyFont="1" applyBorder="1" applyAlignment="1">
      <alignment horizontal="center" vertical="center"/>
    </xf>
    <xf numFmtId="0" fontId="7" fillId="0" borderId="5" xfId="0" applyFont="1" applyBorder="1"/>
    <xf numFmtId="0" fontId="5" fillId="0" borderId="10" xfId="0" applyFont="1" applyFill="1" applyBorder="1"/>
    <xf numFmtId="0" fontId="7" fillId="4" borderId="4" xfId="0" applyFont="1" applyFill="1" applyBorder="1"/>
    <xf numFmtId="0" fontId="5" fillId="0" borderId="2" xfId="0" applyFont="1" applyFill="1" applyBorder="1"/>
    <xf numFmtId="0" fontId="9" fillId="0" borderId="0" xfId="0" applyFont="1"/>
    <xf numFmtId="0" fontId="10" fillId="0" borderId="0" xfId="0" applyFont="1" applyAlignment="1"/>
    <xf numFmtId="0" fontId="5" fillId="0" borderId="0" xfId="0" applyFont="1" applyFill="1" applyBorder="1"/>
    <xf numFmtId="0" fontId="5" fillId="0" borderId="3" xfId="0" applyFont="1" applyFill="1" applyBorder="1"/>
    <xf numFmtId="0" fontId="5" fillId="0" borderId="6" xfId="0" applyFont="1" applyFill="1" applyBorder="1"/>
    <xf numFmtId="0" fontId="5" fillId="0" borderId="7" xfId="0" applyFont="1" applyFill="1" applyBorder="1"/>
    <xf numFmtId="0" fontId="7" fillId="9" borderId="14" xfId="0" applyFont="1" applyFill="1" applyBorder="1"/>
    <xf numFmtId="0" fontId="7" fillId="6" borderId="12" xfId="0" applyFont="1" applyFill="1" applyBorder="1"/>
    <xf numFmtId="0" fontId="7" fillId="5" borderId="12" xfId="0" applyFont="1" applyFill="1" applyBorder="1"/>
    <xf numFmtId="0" fontId="7" fillId="0" borderId="12" xfId="0" applyFont="1" applyBorder="1"/>
    <xf numFmtId="0" fontId="7" fillId="10" borderId="13" xfId="0" applyFont="1" applyFill="1" applyBorder="1"/>
    <xf numFmtId="0" fontId="3" fillId="0" borderId="14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0" xfId="0" applyFont="1" applyFill="1"/>
    <xf numFmtId="0" fontId="3" fillId="0" borderId="0" xfId="0" applyFont="1" applyFill="1" applyBorder="1"/>
    <xf numFmtId="0" fontId="3" fillId="4" borderId="0" xfId="0" applyFont="1" applyFill="1"/>
    <xf numFmtId="0" fontId="3" fillId="3" borderId="0" xfId="0" applyFont="1" applyFill="1"/>
    <xf numFmtId="0" fontId="4" fillId="0" borderId="0" xfId="0" applyFont="1" applyFill="1"/>
    <xf numFmtId="0" fontId="3" fillId="2" borderId="0" xfId="0" applyFont="1" applyFill="1"/>
    <xf numFmtId="0" fontId="3" fillId="5" borderId="0" xfId="0" applyFont="1" applyFill="1"/>
    <xf numFmtId="0" fontId="3" fillId="5" borderId="10" xfId="0" applyFont="1" applyFill="1" applyBorder="1"/>
    <xf numFmtId="0" fontId="5" fillId="0" borderId="0" xfId="0" applyFont="1" applyFill="1"/>
    <xf numFmtId="0" fontId="4" fillId="0" borderId="0" xfId="0" applyFont="1" applyFill="1" applyAlignment="1">
      <alignment vertical="center" wrapText="1"/>
    </xf>
    <xf numFmtId="0" fontId="4" fillId="0" borderId="0" xfId="0" applyFont="1" applyFill="1" applyBorder="1"/>
    <xf numFmtId="0" fontId="4" fillId="0" borderId="10" xfId="0" applyFont="1" applyFill="1" applyBorder="1"/>
    <xf numFmtId="0" fontId="1" fillId="0" borderId="0" xfId="0" applyFont="1"/>
    <xf numFmtId="0" fontId="7" fillId="0" borderId="14" xfId="0" applyFont="1" applyFill="1" applyBorder="1"/>
    <xf numFmtId="0" fontId="7" fillId="0" borderId="12" xfId="0" applyFont="1" applyFill="1" applyBorder="1"/>
    <xf numFmtId="0" fontId="7" fillId="0" borderId="13" xfId="0" applyFont="1" applyFill="1" applyBorder="1"/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7" fillId="0" borderId="0" xfId="0" applyFont="1" applyFill="1"/>
    <xf numFmtId="0" fontId="4" fillId="0" borderId="3" xfId="0" applyFont="1" applyFill="1" applyBorder="1"/>
    <xf numFmtId="0" fontId="11" fillId="0" borderId="0" xfId="0" applyFont="1"/>
    <xf numFmtId="0" fontId="7" fillId="0" borderId="14" xfId="0" applyFont="1" applyBorder="1"/>
    <xf numFmtId="0" fontId="7" fillId="0" borderId="13" xfId="0" applyFont="1" applyBorder="1"/>
    <xf numFmtId="0" fontId="4" fillId="0" borderId="2" xfId="0" applyFont="1" applyFill="1" applyBorder="1"/>
    <xf numFmtId="0" fontId="4" fillId="0" borderId="6" xfId="0" applyFont="1" applyFill="1" applyBorder="1"/>
    <xf numFmtId="0" fontId="4" fillId="0" borderId="7" xfId="0" applyFont="1" applyFill="1" applyBorder="1"/>
    <xf numFmtId="0" fontId="6" fillId="0" borderId="1" xfId="0" applyFont="1" applyBorder="1" applyAlignment="1">
      <alignment horizontal="center" vertical="center"/>
    </xf>
    <xf numFmtId="0" fontId="0" fillId="0" borderId="9" xfId="0" applyBorder="1" applyAlignment="1"/>
    <xf numFmtId="0" fontId="6" fillId="0" borderId="1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/>
    <xf numFmtId="0" fontId="6" fillId="0" borderId="1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0" fillId="0" borderId="16" xfId="0" applyBorder="1" applyAlignment="1"/>
    <xf numFmtId="0" fontId="0" fillId="0" borderId="17" xfId="0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"/>
  <sheetViews>
    <sheetView tabSelected="1" topLeftCell="A69" zoomScale="150" workbookViewId="0">
      <selection activeCell="A85" sqref="A85"/>
    </sheetView>
  </sheetViews>
  <sheetFormatPr baseColWidth="10" defaultColWidth="10.6640625" defaultRowHeight="13" x14ac:dyDescent="0.15"/>
  <cols>
    <col min="1" max="1" width="13.1640625" style="1" customWidth="1"/>
    <col min="2" max="2" width="12" style="1" customWidth="1"/>
    <col min="3" max="3" width="11" style="1" customWidth="1"/>
    <col min="4" max="4" width="12" style="1" customWidth="1"/>
    <col min="5" max="5" width="11.1640625" style="1" customWidth="1"/>
    <col min="6" max="6" width="12.1640625" style="1" customWidth="1"/>
    <col min="7" max="7" width="11.83203125" style="1" customWidth="1"/>
    <col min="8" max="16384" width="10.6640625" style="1"/>
  </cols>
  <sheetData>
    <row r="1" spans="1:8" ht="24" thickBot="1" x14ac:dyDescent="0.2">
      <c r="A1" s="64" t="s">
        <v>175</v>
      </c>
      <c r="B1" s="64"/>
      <c r="C1" s="64"/>
      <c r="D1" s="64"/>
      <c r="E1" s="64"/>
      <c r="F1" s="64"/>
      <c r="G1" s="64"/>
      <c r="H1" s="65"/>
    </row>
    <row r="2" spans="1:8" x14ac:dyDescent="0.15">
      <c r="A2" s="14" t="s">
        <v>73</v>
      </c>
      <c r="B2" s="14" t="s">
        <v>74</v>
      </c>
      <c r="C2" s="14" t="s">
        <v>75</v>
      </c>
      <c r="D2" s="14" t="s">
        <v>76</v>
      </c>
      <c r="E2" s="14" t="s">
        <v>77</v>
      </c>
      <c r="F2" s="14" t="s">
        <v>78</v>
      </c>
      <c r="G2" s="15" t="s">
        <v>79</v>
      </c>
      <c r="H2" s="19" t="s">
        <v>162</v>
      </c>
    </row>
    <row r="3" spans="1:8" ht="14" x14ac:dyDescent="0.15">
      <c r="A3" s="42" t="s">
        <v>186</v>
      </c>
      <c r="B3" s="40" t="s">
        <v>80</v>
      </c>
      <c r="C3" s="1" t="s">
        <v>6</v>
      </c>
      <c r="D3" s="1" t="s">
        <v>193</v>
      </c>
      <c r="E3" s="1" t="s">
        <v>64</v>
      </c>
      <c r="F3" s="1" t="s">
        <v>81</v>
      </c>
      <c r="G3" s="10" t="s">
        <v>82</v>
      </c>
      <c r="H3" s="4">
        <v>1</v>
      </c>
    </row>
    <row r="4" spans="1:8" ht="14" x14ac:dyDescent="0.15">
      <c r="A4" s="42" t="s">
        <v>187</v>
      </c>
      <c r="B4" s="40" t="s">
        <v>83</v>
      </c>
      <c r="C4" s="1" t="s">
        <v>84</v>
      </c>
      <c r="D4" s="1" t="s">
        <v>43</v>
      </c>
      <c r="E4" s="1" t="s">
        <v>64</v>
      </c>
      <c r="F4" s="1" t="s">
        <v>85</v>
      </c>
      <c r="G4" s="10" t="s">
        <v>86</v>
      </c>
      <c r="H4" s="4">
        <v>1</v>
      </c>
    </row>
    <row r="5" spans="1:8" ht="14" x14ac:dyDescent="0.15">
      <c r="A5" s="42" t="s">
        <v>188</v>
      </c>
      <c r="B5" s="40" t="s">
        <v>83</v>
      </c>
      <c r="C5" s="1" t="s">
        <v>189</v>
      </c>
      <c r="D5" s="1" t="s">
        <v>194</v>
      </c>
      <c r="E5" s="1" t="s">
        <v>190</v>
      </c>
      <c r="F5" s="1" t="s">
        <v>85</v>
      </c>
      <c r="G5" s="10" t="s">
        <v>38</v>
      </c>
      <c r="H5" s="4">
        <v>1</v>
      </c>
    </row>
    <row r="6" spans="1:8" ht="14" x14ac:dyDescent="0.15">
      <c r="A6" s="42" t="s">
        <v>191</v>
      </c>
      <c r="B6" s="41" t="s">
        <v>39</v>
      </c>
      <c r="C6" s="1" t="s">
        <v>84</v>
      </c>
      <c r="D6" s="1" t="s">
        <v>195</v>
      </c>
      <c r="E6" s="1" t="s">
        <v>64</v>
      </c>
      <c r="F6" s="1" t="s">
        <v>85</v>
      </c>
      <c r="G6" s="10" t="s">
        <v>38</v>
      </c>
      <c r="H6" s="4">
        <v>1</v>
      </c>
    </row>
    <row r="7" spans="1:8" ht="14" x14ac:dyDescent="0.15">
      <c r="A7" s="42" t="s">
        <v>192</v>
      </c>
      <c r="B7" s="41" t="s">
        <v>39</v>
      </c>
      <c r="C7" s="1" t="s">
        <v>100</v>
      </c>
      <c r="D7" s="38" t="s">
        <v>196</v>
      </c>
      <c r="E7" s="1" t="s">
        <v>96</v>
      </c>
      <c r="F7" s="38" t="s">
        <v>85</v>
      </c>
      <c r="G7" s="39" t="s">
        <v>40</v>
      </c>
      <c r="H7" s="4">
        <v>1</v>
      </c>
    </row>
    <row r="8" spans="1:8" ht="14" x14ac:dyDescent="0.15">
      <c r="A8" s="42" t="s">
        <v>21</v>
      </c>
      <c r="B8" s="41" t="s">
        <v>39</v>
      </c>
      <c r="C8" s="1" t="s">
        <v>159</v>
      </c>
      <c r="D8" s="1" t="s">
        <v>185</v>
      </c>
      <c r="E8" s="1" t="s">
        <v>7</v>
      </c>
      <c r="F8" s="1" t="s">
        <v>85</v>
      </c>
      <c r="G8" s="10" t="s">
        <v>86</v>
      </c>
      <c r="H8" s="4">
        <v>1</v>
      </c>
    </row>
    <row r="9" spans="1:8" ht="14" x14ac:dyDescent="0.15">
      <c r="A9" s="42" t="s">
        <v>197</v>
      </c>
      <c r="B9" s="43" t="s">
        <v>8</v>
      </c>
      <c r="C9" s="1" t="s">
        <v>11</v>
      </c>
      <c r="D9" s="1" t="s">
        <v>9</v>
      </c>
      <c r="E9" s="1" t="s">
        <v>10</v>
      </c>
      <c r="F9" s="1" t="s">
        <v>85</v>
      </c>
      <c r="G9" s="10" t="s">
        <v>38</v>
      </c>
      <c r="H9" s="4">
        <v>1</v>
      </c>
    </row>
    <row r="10" spans="1:8" ht="14" x14ac:dyDescent="0.15">
      <c r="A10" s="42" t="s">
        <v>20</v>
      </c>
      <c r="B10" s="43" t="s">
        <v>8</v>
      </c>
      <c r="C10" s="1" t="s">
        <v>84</v>
      </c>
      <c r="D10" s="1" t="s">
        <v>212</v>
      </c>
      <c r="E10" s="1" t="s">
        <v>7</v>
      </c>
      <c r="F10" s="1" t="s">
        <v>85</v>
      </c>
      <c r="G10" s="10" t="s">
        <v>40</v>
      </c>
      <c r="H10" s="4">
        <v>1</v>
      </c>
    </row>
    <row r="11" spans="1:8" ht="14" x14ac:dyDescent="0.15">
      <c r="A11" s="47" t="s">
        <v>19</v>
      </c>
      <c r="B11" s="43" t="s">
        <v>8</v>
      </c>
      <c r="C11" s="1" t="s">
        <v>11</v>
      </c>
      <c r="D11" s="1" t="s">
        <v>43</v>
      </c>
      <c r="E11" s="1" t="s">
        <v>7</v>
      </c>
      <c r="F11" s="1" t="s">
        <v>85</v>
      </c>
      <c r="G11" s="10" t="s">
        <v>86</v>
      </c>
      <c r="H11" s="4">
        <v>1</v>
      </c>
    </row>
    <row r="12" spans="1:8" ht="14" x14ac:dyDescent="0.15">
      <c r="A12" s="42" t="s">
        <v>18</v>
      </c>
      <c r="B12" s="44" t="s">
        <v>12</v>
      </c>
      <c r="C12" s="1" t="s">
        <v>159</v>
      </c>
      <c r="D12" s="1" t="s">
        <v>13</v>
      </c>
      <c r="E12" s="1" t="s">
        <v>2</v>
      </c>
      <c r="F12" s="1" t="s">
        <v>81</v>
      </c>
      <c r="G12" s="10" t="s">
        <v>3</v>
      </c>
      <c r="H12" s="4">
        <v>1</v>
      </c>
    </row>
    <row r="13" spans="1:8" ht="14" x14ac:dyDescent="0.15">
      <c r="A13" s="42" t="s">
        <v>198</v>
      </c>
      <c r="B13" s="44" t="s">
        <v>4</v>
      </c>
      <c r="C13" s="1" t="s">
        <v>61</v>
      </c>
      <c r="D13" s="1" t="s">
        <v>199</v>
      </c>
      <c r="E13" s="1" t="s">
        <v>7</v>
      </c>
      <c r="F13" s="1" t="s">
        <v>85</v>
      </c>
      <c r="G13" s="10" t="s">
        <v>86</v>
      </c>
      <c r="H13" s="4">
        <v>1</v>
      </c>
    </row>
    <row r="14" spans="1:8" ht="14" x14ac:dyDescent="0.15">
      <c r="A14" s="2" t="s">
        <v>17</v>
      </c>
      <c r="B14" s="1" t="s">
        <v>102</v>
      </c>
      <c r="C14" s="1" t="s">
        <v>181</v>
      </c>
      <c r="D14" s="1" t="s">
        <v>200</v>
      </c>
      <c r="E14" s="1" t="s">
        <v>10</v>
      </c>
      <c r="F14" s="1" t="s">
        <v>103</v>
      </c>
      <c r="G14" s="10" t="s">
        <v>86</v>
      </c>
      <c r="H14" s="4">
        <v>1</v>
      </c>
    </row>
    <row r="15" spans="1:8" ht="14" x14ac:dyDescent="0.15">
      <c r="A15" s="2" t="s">
        <v>201</v>
      </c>
      <c r="B15" s="1" t="s">
        <v>102</v>
      </c>
      <c r="C15" s="1" t="s">
        <v>84</v>
      </c>
      <c r="D15" s="1" t="s">
        <v>202</v>
      </c>
      <c r="E15" s="1" t="s">
        <v>7</v>
      </c>
      <c r="F15" s="1" t="s">
        <v>103</v>
      </c>
      <c r="G15" s="10" t="s">
        <v>160</v>
      </c>
      <c r="H15" s="4">
        <v>1</v>
      </c>
    </row>
    <row r="16" spans="1:8" ht="14" x14ac:dyDescent="0.15">
      <c r="A16" s="42" t="s">
        <v>31</v>
      </c>
      <c r="B16" s="43" t="s">
        <v>8</v>
      </c>
      <c r="C16" s="1" t="s">
        <v>11</v>
      </c>
      <c r="D16" s="1" t="s">
        <v>203</v>
      </c>
      <c r="E16" s="1" t="s">
        <v>190</v>
      </c>
      <c r="F16" s="1" t="s">
        <v>103</v>
      </c>
      <c r="G16" s="10" t="s">
        <v>160</v>
      </c>
      <c r="H16" s="4">
        <v>2</v>
      </c>
    </row>
    <row r="17" spans="1:8" ht="14" x14ac:dyDescent="0.15">
      <c r="A17" s="46" t="s">
        <v>30</v>
      </c>
      <c r="B17" s="41" t="s">
        <v>104</v>
      </c>
      <c r="C17" s="1" t="s">
        <v>180</v>
      </c>
      <c r="D17" s="1" t="s">
        <v>212</v>
      </c>
      <c r="E17" s="1" t="s">
        <v>106</v>
      </c>
      <c r="F17" s="1" t="s">
        <v>107</v>
      </c>
      <c r="G17" s="10" t="s">
        <v>3</v>
      </c>
      <c r="H17" s="4">
        <v>2</v>
      </c>
    </row>
    <row r="18" spans="1:8" ht="14" x14ac:dyDescent="0.15">
      <c r="A18" s="42" t="s">
        <v>204</v>
      </c>
      <c r="B18" s="41" t="s">
        <v>39</v>
      </c>
      <c r="C18" s="1" t="s">
        <v>159</v>
      </c>
      <c r="D18" s="1" t="s">
        <v>203</v>
      </c>
      <c r="E18" s="1" t="s">
        <v>7</v>
      </c>
      <c r="F18" s="1" t="s">
        <v>103</v>
      </c>
      <c r="G18" s="10" t="s">
        <v>86</v>
      </c>
      <c r="H18" s="4">
        <v>2</v>
      </c>
    </row>
    <row r="19" spans="1:8" ht="14" x14ac:dyDescent="0.15">
      <c r="A19" s="46" t="s">
        <v>29</v>
      </c>
      <c r="B19" s="44" t="s">
        <v>4</v>
      </c>
      <c r="C19" s="1" t="s">
        <v>180</v>
      </c>
      <c r="D19" s="1" t="s">
        <v>154</v>
      </c>
      <c r="E19" s="1" t="s">
        <v>7</v>
      </c>
      <c r="F19" s="1" t="s">
        <v>103</v>
      </c>
      <c r="G19" s="10" t="s">
        <v>38</v>
      </c>
      <c r="H19" s="4">
        <v>2</v>
      </c>
    </row>
    <row r="20" spans="1:8" ht="14" x14ac:dyDescent="0.15">
      <c r="A20" s="46" t="s">
        <v>28</v>
      </c>
      <c r="B20" s="44" t="s">
        <v>4</v>
      </c>
      <c r="C20" s="1" t="s">
        <v>180</v>
      </c>
      <c r="D20" s="1" t="s">
        <v>205</v>
      </c>
      <c r="E20" s="1" t="s">
        <v>10</v>
      </c>
      <c r="F20" s="1" t="s">
        <v>103</v>
      </c>
      <c r="G20" s="10" t="s">
        <v>38</v>
      </c>
      <c r="H20" s="4">
        <v>2</v>
      </c>
    </row>
    <row r="21" spans="1:8" ht="14" x14ac:dyDescent="0.15">
      <c r="A21" s="42" t="s">
        <v>206</v>
      </c>
      <c r="B21" s="41" t="s">
        <v>108</v>
      </c>
      <c r="C21" s="1" t="s">
        <v>0</v>
      </c>
      <c r="D21" s="1" t="s">
        <v>45</v>
      </c>
      <c r="E21" s="11" t="s">
        <v>64</v>
      </c>
      <c r="F21" s="1" t="s">
        <v>109</v>
      </c>
      <c r="G21" s="10" t="s">
        <v>160</v>
      </c>
      <c r="H21" s="4">
        <v>2</v>
      </c>
    </row>
    <row r="22" spans="1:8" ht="14" x14ac:dyDescent="0.15">
      <c r="A22" s="42" t="s">
        <v>207</v>
      </c>
      <c r="B22" s="43" t="s">
        <v>110</v>
      </c>
      <c r="C22" s="1" t="s">
        <v>181</v>
      </c>
      <c r="D22" s="1" t="s">
        <v>158</v>
      </c>
      <c r="E22" s="1" t="s">
        <v>15</v>
      </c>
      <c r="F22" s="1" t="s">
        <v>111</v>
      </c>
      <c r="G22" s="10" t="s">
        <v>112</v>
      </c>
      <c r="H22" s="4">
        <v>2</v>
      </c>
    </row>
    <row r="23" spans="1:8" ht="14" x14ac:dyDescent="0.15">
      <c r="A23" s="42" t="s">
        <v>32</v>
      </c>
      <c r="B23" s="1" t="s">
        <v>113</v>
      </c>
      <c r="C23" s="1" t="s">
        <v>180</v>
      </c>
      <c r="D23" s="1" t="s">
        <v>157</v>
      </c>
      <c r="E23" s="1" t="s">
        <v>65</v>
      </c>
      <c r="F23" s="1" t="s">
        <v>114</v>
      </c>
      <c r="G23" s="10" t="s">
        <v>160</v>
      </c>
      <c r="H23" s="4">
        <v>2</v>
      </c>
    </row>
    <row r="24" spans="1:8" ht="14" x14ac:dyDescent="0.15">
      <c r="A24" s="46" t="s">
        <v>208</v>
      </c>
      <c r="B24" s="40" t="s">
        <v>115</v>
      </c>
      <c r="C24" s="1" t="s">
        <v>159</v>
      </c>
      <c r="D24" s="1" t="s">
        <v>156</v>
      </c>
      <c r="E24" s="1" t="s">
        <v>65</v>
      </c>
      <c r="F24" s="1" t="s">
        <v>116</v>
      </c>
      <c r="G24" s="10" t="s">
        <v>117</v>
      </c>
      <c r="H24" s="4">
        <v>2</v>
      </c>
    </row>
    <row r="25" spans="1:8" ht="14" x14ac:dyDescent="0.15">
      <c r="A25" s="47" t="s">
        <v>209</v>
      </c>
      <c r="B25" s="40" t="s">
        <v>118</v>
      </c>
      <c r="C25" s="1" t="s">
        <v>6</v>
      </c>
      <c r="D25" s="1" t="s">
        <v>202</v>
      </c>
      <c r="E25" s="1" t="s">
        <v>190</v>
      </c>
      <c r="F25" s="1" t="s">
        <v>119</v>
      </c>
      <c r="G25" s="10" t="s">
        <v>120</v>
      </c>
      <c r="H25" s="4">
        <v>2</v>
      </c>
    </row>
    <row r="26" spans="1:8" ht="14" x14ac:dyDescent="0.15">
      <c r="A26" s="42" t="s">
        <v>33</v>
      </c>
      <c r="B26" s="40" t="s">
        <v>80</v>
      </c>
      <c r="C26" s="1" t="s">
        <v>61</v>
      </c>
      <c r="D26" s="1" t="s">
        <v>25</v>
      </c>
      <c r="E26" s="1" t="s">
        <v>16</v>
      </c>
      <c r="F26" s="1" t="s">
        <v>107</v>
      </c>
      <c r="G26" s="10" t="s">
        <v>82</v>
      </c>
      <c r="H26" s="4">
        <v>2</v>
      </c>
    </row>
    <row r="27" spans="1:8" ht="14" x14ac:dyDescent="0.15">
      <c r="A27" s="42" t="s">
        <v>34</v>
      </c>
      <c r="B27" s="1" t="s">
        <v>121</v>
      </c>
      <c r="C27" s="1" t="s">
        <v>181</v>
      </c>
      <c r="D27" s="1" t="s">
        <v>63</v>
      </c>
      <c r="E27" s="1" t="s">
        <v>65</v>
      </c>
      <c r="F27" s="1" t="s">
        <v>122</v>
      </c>
      <c r="G27" s="10" t="s">
        <v>123</v>
      </c>
      <c r="H27" s="4">
        <v>2</v>
      </c>
    </row>
    <row r="28" spans="1:8" ht="14" x14ac:dyDescent="0.15">
      <c r="A28" s="48" t="s">
        <v>142</v>
      </c>
      <c r="B28" s="43" t="s">
        <v>124</v>
      </c>
      <c r="C28" s="1" t="s">
        <v>168</v>
      </c>
      <c r="D28" s="1" t="s">
        <v>169</v>
      </c>
      <c r="E28" s="1" t="s">
        <v>168</v>
      </c>
      <c r="F28" s="1" t="s">
        <v>168</v>
      </c>
      <c r="G28" s="10" t="s">
        <v>125</v>
      </c>
      <c r="H28" s="4">
        <v>2</v>
      </c>
    </row>
    <row r="29" spans="1:8" ht="14" x14ac:dyDescent="0.15">
      <c r="A29" s="42" t="s">
        <v>35</v>
      </c>
      <c r="B29" s="1" t="s">
        <v>126</v>
      </c>
      <c r="C29" s="1" t="s">
        <v>181</v>
      </c>
      <c r="D29" s="1" t="s">
        <v>25</v>
      </c>
      <c r="E29" s="1" t="s">
        <v>190</v>
      </c>
      <c r="F29" s="1" t="s">
        <v>127</v>
      </c>
      <c r="G29" s="10" t="s">
        <v>128</v>
      </c>
      <c r="H29" s="4">
        <v>3</v>
      </c>
    </row>
    <row r="30" spans="1:8" ht="14" x14ac:dyDescent="0.15">
      <c r="A30" s="42" t="s">
        <v>36</v>
      </c>
      <c r="B30" s="44" t="s">
        <v>129</v>
      </c>
      <c r="C30" s="1" t="s">
        <v>180</v>
      </c>
      <c r="D30" s="1" t="s">
        <v>154</v>
      </c>
      <c r="E30" s="1" t="s">
        <v>65</v>
      </c>
      <c r="F30" s="1" t="s">
        <v>130</v>
      </c>
      <c r="G30" s="10" t="s">
        <v>68</v>
      </c>
      <c r="H30" s="4">
        <v>3</v>
      </c>
    </row>
    <row r="31" spans="1:8" ht="14" x14ac:dyDescent="0.15">
      <c r="A31" s="42" t="s">
        <v>37</v>
      </c>
      <c r="B31" s="41" t="s">
        <v>131</v>
      </c>
      <c r="C31" s="1" t="s">
        <v>61</v>
      </c>
      <c r="D31" s="1" t="s">
        <v>26</v>
      </c>
      <c r="E31" s="11" t="s">
        <v>211</v>
      </c>
      <c r="F31" s="1" t="s">
        <v>132</v>
      </c>
      <c r="G31" s="10" t="s">
        <v>133</v>
      </c>
      <c r="H31" s="4">
        <v>3</v>
      </c>
    </row>
    <row r="32" spans="1:8" ht="14" x14ac:dyDescent="0.15">
      <c r="A32" s="42" t="s">
        <v>146</v>
      </c>
      <c r="B32" s="44" t="s">
        <v>134</v>
      </c>
      <c r="C32" s="1" t="s">
        <v>159</v>
      </c>
      <c r="D32" s="1" t="s">
        <v>153</v>
      </c>
      <c r="E32" s="1" t="s">
        <v>65</v>
      </c>
      <c r="F32" s="1" t="s">
        <v>135</v>
      </c>
      <c r="G32" s="10" t="s">
        <v>136</v>
      </c>
      <c r="H32" s="4">
        <v>3</v>
      </c>
    </row>
    <row r="33" spans="1:8" ht="14" x14ac:dyDescent="0.15">
      <c r="A33" s="42" t="s">
        <v>147</v>
      </c>
      <c r="B33" s="41" t="s">
        <v>49</v>
      </c>
      <c r="C33" s="1" t="s">
        <v>61</v>
      </c>
      <c r="D33" s="1" t="s">
        <v>63</v>
      </c>
      <c r="E33" s="1" t="s">
        <v>65</v>
      </c>
      <c r="F33" s="1" t="s">
        <v>50</v>
      </c>
      <c r="G33" s="10" t="s">
        <v>51</v>
      </c>
      <c r="H33" s="4">
        <v>3</v>
      </c>
    </row>
    <row r="34" spans="1:8" ht="14" x14ac:dyDescent="0.15">
      <c r="A34" s="47" t="s">
        <v>210</v>
      </c>
      <c r="B34" s="43" t="s">
        <v>52</v>
      </c>
      <c r="C34" s="1" t="s">
        <v>189</v>
      </c>
      <c r="D34" s="1" t="s">
        <v>200</v>
      </c>
      <c r="E34" s="1" t="s">
        <v>211</v>
      </c>
      <c r="F34" s="1" t="s">
        <v>53</v>
      </c>
      <c r="G34" s="10" t="s">
        <v>54</v>
      </c>
      <c r="H34" s="4">
        <v>3</v>
      </c>
    </row>
    <row r="35" spans="1:8" ht="14" x14ac:dyDescent="0.15">
      <c r="A35" s="46" t="s">
        <v>148</v>
      </c>
      <c r="B35" s="40" t="s">
        <v>55</v>
      </c>
      <c r="C35" s="1" t="s">
        <v>180</v>
      </c>
      <c r="D35" s="1" t="s">
        <v>27</v>
      </c>
      <c r="E35" s="1" t="s">
        <v>64</v>
      </c>
      <c r="F35" s="1" t="s">
        <v>56</v>
      </c>
      <c r="G35" s="10" t="s">
        <v>57</v>
      </c>
      <c r="H35" s="4">
        <v>3</v>
      </c>
    </row>
    <row r="36" spans="1:8" ht="14" x14ac:dyDescent="0.15">
      <c r="A36" s="47" t="s">
        <v>149</v>
      </c>
      <c r="B36" s="43" t="s">
        <v>170</v>
      </c>
      <c r="C36" s="1" t="s">
        <v>181</v>
      </c>
      <c r="D36" s="1" t="s">
        <v>25</v>
      </c>
      <c r="E36" s="1" t="s">
        <v>65</v>
      </c>
      <c r="F36" s="1" t="s">
        <v>107</v>
      </c>
      <c r="G36" s="10" t="s">
        <v>160</v>
      </c>
      <c r="H36" s="4">
        <v>3</v>
      </c>
    </row>
    <row r="37" spans="1:8" ht="14" x14ac:dyDescent="0.15">
      <c r="A37" s="42" t="s">
        <v>150</v>
      </c>
      <c r="B37" s="40" t="s">
        <v>80</v>
      </c>
      <c r="C37" s="1" t="s">
        <v>181</v>
      </c>
      <c r="D37" s="1" t="s">
        <v>152</v>
      </c>
      <c r="E37" s="1" t="s">
        <v>64</v>
      </c>
      <c r="F37" s="1" t="s">
        <v>107</v>
      </c>
      <c r="G37" s="10" t="s">
        <v>3</v>
      </c>
      <c r="H37" s="4">
        <v>3</v>
      </c>
    </row>
    <row r="38" spans="1:8" ht="14" x14ac:dyDescent="0.15">
      <c r="A38" s="49" t="s">
        <v>151</v>
      </c>
      <c r="B38" s="45" t="s">
        <v>129</v>
      </c>
      <c r="C38" s="3" t="s">
        <v>181</v>
      </c>
      <c r="D38" s="3" t="s">
        <v>25</v>
      </c>
      <c r="E38" s="3" t="s">
        <v>65</v>
      </c>
      <c r="F38" s="3" t="s">
        <v>171</v>
      </c>
      <c r="G38" s="3" t="s">
        <v>172</v>
      </c>
      <c r="H38" s="5">
        <v>3</v>
      </c>
    </row>
    <row r="40" spans="1:8" ht="24" thickBot="1" x14ac:dyDescent="0.2">
      <c r="A40" s="68" t="s">
        <v>1</v>
      </c>
      <c r="B40" s="83"/>
      <c r="C40" s="83"/>
      <c r="D40" s="83"/>
      <c r="E40" s="83"/>
      <c r="F40" s="83"/>
      <c r="G40" s="83"/>
      <c r="H40" s="84"/>
    </row>
    <row r="41" spans="1:8" x14ac:dyDescent="0.15">
      <c r="A41" s="71" t="s">
        <v>176</v>
      </c>
      <c r="B41" s="72"/>
      <c r="C41" s="71" t="s">
        <v>87</v>
      </c>
      <c r="D41" s="72"/>
      <c r="E41" s="71" t="s">
        <v>72</v>
      </c>
      <c r="F41" s="72"/>
      <c r="G41" s="73" t="s">
        <v>71</v>
      </c>
      <c r="H41" s="72"/>
    </row>
    <row r="42" spans="1:8" x14ac:dyDescent="0.15">
      <c r="A42" s="7" t="s">
        <v>89</v>
      </c>
      <c r="B42" s="4">
        <f>COUNTIF(B3:B38,"Black")</f>
        <v>7</v>
      </c>
      <c r="C42" s="1" t="s">
        <v>61</v>
      </c>
      <c r="D42" s="4">
        <f>COUNTIF(C3:C38,"Animal")</f>
        <v>10</v>
      </c>
      <c r="E42" s="1" t="s">
        <v>22</v>
      </c>
      <c r="F42" s="4">
        <f>COUNTIF(D3:D38,"Arabic")</f>
        <v>2</v>
      </c>
      <c r="G42" s="1" t="s">
        <v>173</v>
      </c>
      <c r="H42" s="4">
        <f>COUNTIF(E3:E38,"Male")</f>
        <v>19</v>
      </c>
    </row>
    <row r="43" spans="1:8" x14ac:dyDescent="0.15">
      <c r="A43" s="7" t="s">
        <v>60</v>
      </c>
      <c r="B43" s="4">
        <f>COUNTIF(B3:B38,"Blue")</f>
        <v>8</v>
      </c>
      <c r="C43" s="1" t="s">
        <v>179</v>
      </c>
      <c r="D43" s="4">
        <f>COUNTIF(C3:C38,"Deity")</f>
        <v>7</v>
      </c>
      <c r="E43" s="1" t="s">
        <v>23</v>
      </c>
      <c r="F43" s="10">
        <f>COUNTIF(D3:D38,"Chinese")</f>
        <v>6</v>
      </c>
      <c r="G43" s="7" t="s">
        <v>174</v>
      </c>
      <c r="H43" s="4">
        <f>COUNTIF(E3:E38,"Female")</f>
        <v>16</v>
      </c>
    </row>
    <row r="44" spans="1:8" x14ac:dyDescent="0.15">
      <c r="A44" s="7" t="s">
        <v>58</v>
      </c>
      <c r="B44" s="4">
        <f>COUNTIF(B3:B38,"Green")</f>
        <v>8</v>
      </c>
      <c r="C44" s="1" t="s">
        <v>180</v>
      </c>
      <c r="D44" s="4">
        <f>COUNTIF(C3:C38,"Human")</f>
        <v>9</v>
      </c>
      <c r="E44" s="1" t="s">
        <v>26</v>
      </c>
      <c r="F44" s="4">
        <f>COUNTIF(D3:D38,"Egyptian")</f>
        <v>1</v>
      </c>
      <c r="H44" s="4"/>
    </row>
    <row r="45" spans="1:8" x14ac:dyDescent="0.15">
      <c r="A45" s="7" t="s">
        <v>88</v>
      </c>
      <c r="B45" s="4">
        <f>COUNTIF(B3:B38,"Red")</f>
        <v>8</v>
      </c>
      <c r="C45" s="1" t="s">
        <v>159</v>
      </c>
      <c r="D45" s="1">
        <f>COUNTIF(C3:C38,"Peculiar")</f>
        <v>6</v>
      </c>
      <c r="E45" s="1" t="s">
        <v>25</v>
      </c>
      <c r="F45" s="4">
        <f>COUNTIF(D3:D38,"Greek")</f>
        <v>6</v>
      </c>
      <c r="H45" s="4"/>
    </row>
    <row r="46" spans="1:8" x14ac:dyDescent="0.15">
      <c r="A46" s="8" t="s">
        <v>59</v>
      </c>
      <c r="B46" s="3">
        <f>COUNTIF(B3:B38,"White")</f>
        <v>5</v>
      </c>
      <c r="C46" s="7" t="s">
        <v>62</v>
      </c>
      <c r="D46" s="4">
        <f>COUNTIF(C3:C38,"Plant")</f>
        <v>3</v>
      </c>
      <c r="E46" s="1" t="s">
        <v>24</v>
      </c>
      <c r="F46" s="4">
        <f>COUNTIF(D3:D38,"Japanese")</f>
        <v>5</v>
      </c>
      <c r="H46" s="4"/>
    </row>
    <row r="47" spans="1:8" x14ac:dyDescent="0.15">
      <c r="A47" s="9" t="s">
        <v>178</v>
      </c>
      <c r="B47" s="6">
        <f>SUM(B42:B46)</f>
        <v>36</v>
      </c>
      <c r="C47" s="10"/>
      <c r="D47" s="10"/>
      <c r="E47" s="1" t="s">
        <v>155</v>
      </c>
      <c r="F47" s="4">
        <f>COUNTIF(D3:D38,"Native American")</f>
        <v>2</v>
      </c>
      <c r="H47" s="4"/>
    </row>
    <row r="48" spans="1:8" x14ac:dyDescent="0.15">
      <c r="E48" s="1" t="s">
        <v>158</v>
      </c>
      <c r="F48" s="4">
        <f>COUNTIF(D3:D38,"Spanish")</f>
        <v>1</v>
      </c>
      <c r="H48" s="4"/>
    </row>
    <row r="49" spans="1:8" x14ac:dyDescent="0.15">
      <c r="H49" s="4"/>
    </row>
    <row r="50" spans="1:8" x14ac:dyDescent="0.15">
      <c r="H50" s="4"/>
    </row>
    <row r="51" spans="1:8" x14ac:dyDescent="0.15">
      <c r="A51" s="12" t="s">
        <v>182</v>
      </c>
      <c r="B51" s="13"/>
      <c r="C51" s="79" t="s">
        <v>177</v>
      </c>
      <c r="D51" s="80"/>
      <c r="E51" s="81" t="s">
        <v>161</v>
      </c>
      <c r="F51" s="82"/>
      <c r="H51" s="4"/>
    </row>
    <row r="52" spans="1:8" x14ac:dyDescent="0.15">
      <c r="A52" s="7" t="s">
        <v>183</v>
      </c>
      <c r="B52" s="4">
        <f>COUNTIF(F3:F38,"Yes")</f>
        <v>12</v>
      </c>
      <c r="C52" s="1" t="s">
        <v>70</v>
      </c>
      <c r="D52" s="4">
        <f>COUNTIF(G3:G38,"DOT")</f>
        <v>2</v>
      </c>
      <c r="E52" s="1" t="s">
        <v>163</v>
      </c>
      <c r="F52" s="4">
        <f>COUNTIF(H3:H38,"1")</f>
        <v>13</v>
      </c>
      <c r="H52" s="4"/>
    </row>
    <row r="53" spans="1:8" x14ac:dyDescent="0.15">
      <c r="A53" s="7" t="s">
        <v>14</v>
      </c>
      <c r="B53" s="4">
        <f>COUNTIF(F3:F38,"No")</f>
        <v>23</v>
      </c>
      <c r="C53" s="10" t="s">
        <v>67</v>
      </c>
      <c r="D53" s="4">
        <f>COUNTIF(G3:G38,"DPS")</f>
        <v>12</v>
      </c>
      <c r="E53" s="1" t="s">
        <v>164</v>
      </c>
      <c r="F53" s="4">
        <f>COUNTIF(H3:H38,"2")</f>
        <v>13</v>
      </c>
      <c r="H53" s="4"/>
    </row>
    <row r="54" spans="1:8" x14ac:dyDescent="0.15">
      <c r="C54" s="7" t="s">
        <v>69</v>
      </c>
      <c r="D54" s="4">
        <f>COUNTIF(G3:G38,"Healer")</f>
        <v>5</v>
      </c>
      <c r="E54" s="1" t="s">
        <v>165</v>
      </c>
      <c r="F54" s="4">
        <f>COUNTIF(H3:H38,"3")</f>
        <v>10</v>
      </c>
      <c r="H54" s="4"/>
    </row>
    <row r="55" spans="1:8" x14ac:dyDescent="0.15">
      <c r="C55" s="7" t="s">
        <v>66</v>
      </c>
      <c r="D55" s="4">
        <f>COUNTIF(G3:G38,"Tank")</f>
        <v>6</v>
      </c>
      <c r="E55" s="1" t="s">
        <v>166</v>
      </c>
      <c r="F55" s="4">
        <f>COUNTIF(H3:H38,"4")</f>
        <v>0</v>
      </c>
      <c r="H55" s="4"/>
    </row>
    <row r="56" spans="1:8" x14ac:dyDescent="0.15">
      <c r="A56" s="3"/>
      <c r="B56" s="3"/>
      <c r="C56" s="8" t="s">
        <v>68</v>
      </c>
      <c r="D56" s="5">
        <f>COUNTIF(G3:G38,"Support")</f>
        <v>11</v>
      </c>
      <c r="E56" s="8" t="s">
        <v>167</v>
      </c>
      <c r="F56" s="5">
        <f>COUNTIF(H3:H38,"5")</f>
        <v>0</v>
      </c>
      <c r="G56" s="3"/>
      <c r="H56" s="5"/>
    </row>
    <row r="58" spans="1:8" ht="24" thickBot="1" x14ac:dyDescent="0.2">
      <c r="A58" s="66" t="s">
        <v>145</v>
      </c>
      <c r="B58" s="67"/>
      <c r="D58" s="68" t="s">
        <v>90</v>
      </c>
      <c r="E58" s="69"/>
      <c r="F58" s="69"/>
      <c r="G58" s="69"/>
      <c r="H58" s="70"/>
    </row>
    <row r="59" spans="1:8" x14ac:dyDescent="0.15">
      <c r="A59" s="59" t="s">
        <v>96</v>
      </c>
      <c r="B59" s="60" t="s">
        <v>97</v>
      </c>
      <c r="D59" s="22" t="s">
        <v>91</v>
      </c>
      <c r="E59" s="16" t="s">
        <v>92</v>
      </c>
      <c r="F59" s="17" t="s">
        <v>93</v>
      </c>
      <c r="G59" s="18" t="s">
        <v>94</v>
      </c>
      <c r="H59" s="20" t="s">
        <v>95</v>
      </c>
    </row>
    <row r="60" spans="1:8" ht="14" x14ac:dyDescent="0.15">
      <c r="A60" s="61" t="str">
        <f>DataSheet!AB2</f>
        <v>Fireshell</v>
      </c>
      <c r="B60" s="57" t="str">
        <f>DataSheet!AC2</f>
        <v>Joker</v>
      </c>
      <c r="D60" s="35" t="str">
        <f>DataSheet!S2</f>
        <v>Fireshell</v>
      </c>
      <c r="E60" s="36" t="str">
        <f>DataSheet!T2</f>
        <v>Flower Pixie</v>
      </c>
      <c r="F60" s="36" t="str">
        <f>DataSheet!U2</f>
        <v>Phase Frog</v>
      </c>
      <c r="G60" s="36" t="str">
        <f>DataSheet!V2</f>
        <v>Shadow Puppet</v>
      </c>
      <c r="H60" s="37" t="str">
        <f>DataSheet!W2</f>
        <v>Fallen Angel</v>
      </c>
    </row>
    <row r="61" spans="1:8" ht="14" x14ac:dyDescent="0.15">
      <c r="A61" s="61" t="str">
        <f>DataSheet!AB3</f>
        <v>Dancing Lion</v>
      </c>
      <c r="B61" s="57" t="str">
        <f>DataSheet!AC3</f>
        <v>Flower Pixie</v>
      </c>
      <c r="D61" s="7" t="str">
        <f>DataSheet!S3</f>
        <v>Dancing Lion</v>
      </c>
      <c r="E61" s="10" t="str">
        <f>DataSheet!T3</f>
        <v>Lizardman</v>
      </c>
      <c r="F61" s="10" t="str">
        <f>DataSheet!U3</f>
        <v>Frostcap</v>
      </c>
      <c r="G61" s="10" t="str">
        <f>DataSheet!V3</f>
        <v>Bangungot</v>
      </c>
      <c r="H61" s="4" t="str">
        <f>DataSheet!W3</f>
        <v>Demovoy</v>
      </c>
    </row>
    <row r="62" spans="1:8" ht="14" x14ac:dyDescent="0.15">
      <c r="A62" s="61" t="str">
        <f>DataSheet!AB4</f>
        <v>Phase Frog</v>
      </c>
      <c r="B62" s="57" t="str">
        <f>DataSheet!AC4</f>
        <v>Shadow Puppet</v>
      </c>
      <c r="D62" s="7" t="str">
        <f>DataSheet!S4</f>
        <v>Joker</v>
      </c>
      <c r="E62" s="10" t="str">
        <f>DataSheet!T4</f>
        <v>Melody Bulb</v>
      </c>
      <c r="F62" s="10" t="str">
        <f>DataSheet!U4</f>
        <v>Kappa</v>
      </c>
      <c r="G62" s="10" t="str">
        <f>DataSheet!V4</f>
        <v>Werewolf</v>
      </c>
      <c r="H62" s="4" t="str">
        <f>DataSheet!W4</f>
        <v>Harpy</v>
      </c>
    </row>
    <row r="63" spans="1:8" ht="14" x14ac:dyDescent="0.15">
      <c r="A63" s="61" t="str">
        <f>DataSheet!AB5</f>
        <v>Frostcap</v>
      </c>
      <c r="B63" s="57" t="str">
        <f>DataSheet!AC5</f>
        <v>Fallen Angel</v>
      </c>
      <c r="D63" s="7" t="str">
        <f>DataSheet!S5</f>
        <v>Maiden Dojoji</v>
      </c>
      <c r="E63" s="10" t="str">
        <f>DataSheet!T5</f>
        <v>Mandrake</v>
      </c>
      <c r="F63" s="10" t="str">
        <f>DataSheet!U5</f>
        <v>Wendigo</v>
      </c>
      <c r="G63" s="10" t="str">
        <f>DataSheet!V5</f>
        <v>Banshee</v>
      </c>
      <c r="H63" s="4" t="str">
        <f>DataSheet!W5</f>
        <v>Chang'e</v>
      </c>
    </row>
    <row r="64" spans="1:8" ht="14" x14ac:dyDescent="0.15">
      <c r="A64" s="61" t="str">
        <f>DataSheet!AB6</f>
        <v>Kappa</v>
      </c>
      <c r="B64" s="57" t="str">
        <f>DataSheet!AC6</f>
        <v>Mandrake</v>
      </c>
      <c r="D64" s="7" t="str">
        <f>DataSheet!S6</f>
        <v>Firebird</v>
      </c>
      <c r="E64" s="10" t="str">
        <f>DataSheet!T6</f>
        <v>Pan</v>
      </c>
      <c r="F64" s="10" t="str">
        <f>DataSheet!U6</f>
        <v>Davy Jones</v>
      </c>
      <c r="G64" s="10" t="str">
        <f>DataSheet!V6</f>
        <v>Keres</v>
      </c>
      <c r="H64" s="4" t="str">
        <f>DataSheet!W6</f>
        <v>Unicorn</v>
      </c>
    </row>
    <row r="65" spans="1:8" ht="14" x14ac:dyDescent="0.15">
      <c r="A65" s="61" t="str">
        <f>DataSheet!AB7</f>
        <v>Lizardman</v>
      </c>
      <c r="B65" s="57" t="str">
        <f>DataSheet!AC7</f>
        <v>Banshee</v>
      </c>
      <c r="D65" s="7" t="str">
        <f>DataSheet!S7</f>
        <v>Minotaur</v>
      </c>
      <c r="E65" s="10" t="str">
        <f>DataSheet!T7</f>
        <v>Green Tank</v>
      </c>
      <c r="F65" s="10" t="str">
        <f>DataSheet!U7</f>
        <v>Longgongtongzi</v>
      </c>
      <c r="G65" s="10" t="str">
        <f>DataSheet!V7</f>
        <v>Nephila</v>
      </c>
      <c r="H65" s="4" t="str">
        <f>DataSheet!W7</f>
        <v/>
      </c>
    </row>
    <row r="66" spans="1:8" ht="14" x14ac:dyDescent="0.15">
      <c r="A66" s="61" t="str">
        <f>DataSheet!AB8</f>
        <v>Melody Bulb</v>
      </c>
      <c r="B66" s="57" t="str">
        <f>DataSheet!AC8</f>
        <v>Harpy</v>
      </c>
      <c r="D66" s="7" t="str">
        <f>DataSheet!S8</f>
        <v>Ifrit</v>
      </c>
      <c r="E66" s="10" t="str">
        <f>DataSheet!T8</f>
        <v>King Elve</v>
      </c>
      <c r="F66" s="10" t="str">
        <f>DataSheet!U8</f>
        <v>Ammut</v>
      </c>
      <c r="G66" s="10" t="str">
        <f>DataSheet!V8</f>
        <v>Empusae</v>
      </c>
      <c r="H66" s="4" t="str">
        <f>DataSheet!W8</f>
        <v/>
      </c>
    </row>
    <row r="67" spans="1:8" ht="14" x14ac:dyDescent="0.15">
      <c r="A67" s="61" t="str">
        <f>DataSheet!AB9</f>
        <v>Bangungot</v>
      </c>
      <c r="B67" s="57" t="str">
        <f>DataSheet!AC9</f>
        <v>Maiden Dojoji</v>
      </c>
      <c r="D67" s="8" t="str">
        <f>DataSheet!S9</f>
        <v>Tengu</v>
      </c>
      <c r="E67" s="3" t="str">
        <f>DataSheet!T9</f>
        <v>Dryad</v>
      </c>
      <c r="F67" s="3" t="str">
        <f>DataSheet!U9</f>
        <v>Dragon Maiden</v>
      </c>
      <c r="G67" s="3" t="str">
        <f>DataSheet!V9</f>
        <v/>
      </c>
      <c r="H67" s="5" t="str">
        <f>DataSheet!W9</f>
        <v/>
      </c>
    </row>
    <row r="68" spans="1:8" ht="14" x14ac:dyDescent="0.15">
      <c r="A68" s="61" t="str">
        <f>DataSheet!AB10</f>
        <v>Demovoy</v>
      </c>
      <c r="B68" s="57" t="str">
        <f>DataSheet!AC10</f>
        <v>Firebird</v>
      </c>
    </row>
    <row r="69" spans="1:8" ht="23" x14ac:dyDescent="0.15">
      <c r="A69" s="61" t="str">
        <f>DataSheet!AB11</f>
        <v>Wendigo</v>
      </c>
      <c r="B69" s="57" t="str">
        <f>DataSheet!AC11</f>
        <v>Chang'e</v>
      </c>
      <c r="D69" s="66" t="s">
        <v>98</v>
      </c>
      <c r="E69" s="78"/>
      <c r="F69" s="78"/>
      <c r="G69" s="78"/>
      <c r="H69" s="67"/>
    </row>
    <row r="70" spans="1:8" ht="14" x14ac:dyDescent="0.15">
      <c r="A70" s="61" t="str">
        <f>DataSheet!AB12</f>
        <v>Davy Jones</v>
      </c>
      <c r="B70" s="57" t="str">
        <f>DataSheet!AC12</f>
        <v>Unicorn</v>
      </c>
      <c r="D70" s="30" t="s">
        <v>99</v>
      </c>
      <c r="E70" s="31" t="s">
        <v>140</v>
      </c>
      <c r="F70" s="32" t="s">
        <v>100</v>
      </c>
      <c r="G70" s="33" t="s">
        <v>101</v>
      </c>
      <c r="H70" s="34" t="s">
        <v>139</v>
      </c>
    </row>
    <row r="71" spans="1:8" ht="14" x14ac:dyDescent="0.15">
      <c r="A71" s="61" t="str">
        <f>DataSheet!AB13</f>
        <v>Werewolf</v>
      </c>
      <c r="B71" s="57" t="str">
        <f>DataSheet!AC13</f>
        <v>Keres</v>
      </c>
      <c r="D71" s="23" t="str">
        <f>DataSheet!G2</f>
        <v>Fireshell</v>
      </c>
      <c r="E71" s="26" t="str">
        <f>DataSheet!H2</f>
        <v>Joker</v>
      </c>
      <c r="F71" s="26" t="str">
        <f>DataSheet!I2</f>
        <v>Frostcap</v>
      </c>
      <c r="G71" s="26" t="str">
        <f>DataSheet!J2</f>
        <v>Flower Pixie</v>
      </c>
      <c r="H71" s="27" t="str">
        <f>DataSheet!K2</f>
        <v>Fallen Angel</v>
      </c>
    </row>
    <row r="72" spans="1:8" ht="14" x14ac:dyDescent="0.15">
      <c r="A72" s="61" t="str">
        <f>DataSheet!AB14</f>
        <v>Longgongtongzi</v>
      </c>
      <c r="B72" s="57" t="str">
        <f>DataSheet!AC14</f>
        <v>Nephila</v>
      </c>
      <c r="D72" s="23" t="str">
        <f>DataSheet!G3</f>
        <v>Dancing Lion</v>
      </c>
      <c r="E72" s="26" t="str">
        <f>DataSheet!H3</f>
        <v>Wendigo</v>
      </c>
      <c r="F72" s="26" t="str">
        <f>DataSheet!I3</f>
        <v>Kappa</v>
      </c>
      <c r="G72" s="26" t="str">
        <f>DataSheet!J3</f>
        <v>Melody Bulb</v>
      </c>
      <c r="H72" s="27" t="str">
        <f>DataSheet!K3</f>
        <v>Pan</v>
      </c>
    </row>
    <row r="73" spans="1:8" ht="14" x14ac:dyDescent="0.15">
      <c r="A73" s="61" t="str">
        <f>DataSheet!AB15</f>
        <v>Pan</v>
      </c>
      <c r="B73" s="57" t="str">
        <f>DataSheet!AC15</f>
        <v>Dragon Maiden</v>
      </c>
      <c r="D73" s="23" t="str">
        <f>DataSheet!G4</f>
        <v>Phase Frog</v>
      </c>
      <c r="E73" s="26" t="str">
        <f>DataSheet!H4</f>
        <v>Werewolf</v>
      </c>
      <c r="F73" s="26" t="str">
        <f>DataSheet!I4</f>
        <v>Shadow Puppet</v>
      </c>
      <c r="G73" s="26" t="str">
        <f>DataSheet!J4</f>
        <v>Mandrake</v>
      </c>
      <c r="H73" s="27" t="str">
        <f>DataSheet!K4</f>
        <v>Chang'e</v>
      </c>
    </row>
    <row r="74" spans="1:8" ht="14" x14ac:dyDescent="0.15">
      <c r="A74" s="61" t="str">
        <f>DataSheet!AB16</f>
        <v>Minotaur</v>
      </c>
      <c r="B74" s="57" t="str">
        <f>DataSheet!AC16</f>
        <v>Dryad</v>
      </c>
      <c r="D74" s="23" t="str">
        <f>DataSheet!G5</f>
        <v>Lizardman</v>
      </c>
      <c r="E74" s="26" t="str">
        <f>DataSheet!H5</f>
        <v>Banshee</v>
      </c>
      <c r="F74" s="26" t="str">
        <f>DataSheet!I5</f>
        <v>Davy Jones</v>
      </c>
      <c r="G74" s="26" t="str">
        <f>DataSheet!J5</f>
        <v/>
      </c>
      <c r="H74" s="27" t="str">
        <f>DataSheet!K5</f>
        <v>Unicorn</v>
      </c>
    </row>
    <row r="75" spans="1:8" ht="14" x14ac:dyDescent="0.15">
      <c r="A75" s="61" t="str">
        <f>DataSheet!AB17</f>
        <v>Ammut</v>
      </c>
      <c r="B75" s="57" t="str">
        <f>DataSheet!AC17</f>
        <v>Empusae</v>
      </c>
      <c r="D75" s="23" t="str">
        <f>DataSheet!G6</f>
        <v>Bangungot</v>
      </c>
      <c r="E75" s="26" t="str">
        <f>DataSheet!H6</f>
        <v>Longgongtongzi</v>
      </c>
      <c r="F75" s="26" t="str">
        <f>DataSheet!I6</f>
        <v>Maiden Dojoji</v>
      </c>
      <c r="G75" s="26" t="str">
        <f>DataSheet!J6</f>
        <v/>
      </c>
      <c r="H75" s="27" t="str">
        <f>DataSheet!K6</f>
        <v>Dryad</v>
      </c>
    </row>
    <row r="76" spans="1:8" ht="14" x14ac:dyDescent="0.15">
      <c r="A76" s="61" t="str">
        <f>DataSheet!AB18</f>
        <v>King Elve</v>
      </c>
      <c r="B76" s="57" t="str">
        <f>DataSheet!AC18</f>
        <v/>
      </c>
      <c r="D76" s="23" t="str">
        <f>DataSheet!G7</f>
        <v>Demovoy</v>
      </c>
      <c r="E76" s="26" t="str">
        <f>DataSheet!H7</f>
        <v>Harpy</v>
      </c>
      <c r="F76" s="26" t="str">
        <f>DataSheet!I7</f>
        <v>Nephila</v>
      </c>
      <c r="G76" s="26" t="str">
        <f>DataSheet!J7</f>
        <v/>
      </c>
      <c r="H76" s="27" t="str">
        <f>DataSheet!K7</f>
        <v>Tengu</v>
      </c>
    </row>
    <row r="77" spans="1:8" ht="14" x14ac:dyDescent="0.15">
      <c r="A77" s="61" t="str">
        <f>DataSheet!AB19</f>
        <v>Ifrit</v>
      </c>
      <c r="B77" s="57" t="str">
        <f>DataSheet!AC19</f>
        <v/>
      </c>
      <c r="D77" s="23" t="str">
        <f>DataSheet!G8</f>
        <v>Firebird</v>
      </c>
      <c r="E77" s="26" t="str">
        <f>DataSheet!H8</f>
        <v>Keres</v>
      </c>
      <c r="F77" s="26" t="str">
        <f>DataSheet!I8</f>
        <v/>
      </c>
      <c r="G77" s="26" t="str">
        <f>DataSheet!J8</f>
        <v/>
      </c>
      <c r="H77" s="27" t="str">
        <f>DataSheet!K8</f>
        <v>Empusae</v>
      </c>
    </row>
    <row r="78" spans="1:8" ht="14" x14ac:dyDescent="0.15">
      <c r="A78" s="61" t="str">
        <f>DataSheet!AB20</f>
        <v>Tengu</v>
      </c>
      <c r="B78" s="57" t="str">
        <f>DataSheet!AC20</f>
        <v/>
      </c>
      <c r="D78" s="23" t="str">
        <f>DataSheet!G9</f>
        <v>Minotaur</v>
      </c>
      <c r="E78" s="26" t="str">
        <f>DataSheet!H9</f>
        <v>King Elve</v>
      </c>
      <c r="F78" s="26" t="str">
        <f>DataSheet!I9</f>
        <v/>
      </c>
      <c r="G78" s="26" t="str">
        <f>DataSheet!J9</f>
        <v/>
      </c>
      <c r="H78" s="27" t="str">
        <f>DataSheet!K9</f>
        <v/>
      </c>
    </row>
    <row r="79" spans="1:8" ht="14" x14ac:dyDescent="0.15">
      <c r="A79" s="61" t="str">
        <f>DataSheet!AB21</f>
        <v/>
      </c>
      <c r="B79" s="57" t="str">
        <f>DataSheet!AC21</f>
        <v/>
      </c>
      <c r="D79" s="28" t="str">
        <f>DataSheet!G10</f>
        <v>Ammut</v>
      </c>
      <c r="E79" s="21" t="str">
        <f>DataSheet!H10</f>
        <v>Ifrit</v>
      </c>
      <c r="F79" s="21" t="str">
        <f>DataSheet!I10</f>
        <v/>
      </c>
      <c r="G79" s="21" t="str">
        <f>DataSheet!J10</f>
        <v/>
      </c>
      <c r="H79" s="29" t="str">
        <f>DataSheet!K10</f>
        <v/>
      </c>
    </row>
    <row r="80" spans="1:8" ht="14" x14ac:dyDescent="0.15">
      <c r="A80" s="62" t="str">
        <f>DataSheet!AB22</f>
        <v/>
      </c>
      <c r="B80" s="63" t="str">
        <f>DataSheet!AC22</f>
        <v/>
      </c>
      <c r="D80" s="28" t="str">
        <f>DataSheet!G11</f>
        <v>Dragon Maiden</v>
      </c>
    </row>
    <row r="81" spans="1:15" ht="13" customHeight="1" x14ac:dyDescent="0.15">
      <c r="A81" s="42" t="str">
        <f>DataSheet!AB23</f>
        <v/>
      </c>
      <c r="B81" s="42" t="str">
        <f>DataSheet!AC23</f>
        <v/>
      </c>
      <c r="D81" s="54"/>
      <c r="E81" s="54"/>
      <c r="F81" s="54"/>
      <c r="G81" s="54"/>
      <c r="H81" s="54"/>
    </row>
    <row r="82" spans="1:15" x14ac:dyDescent="0.15">
      <c r="B82" s="1" t="s">
        <v>184</v>
      </c>
      <c r="D82" s="55"/>
      <c r="E82" s="55"/>
      <c r="F82" s="55"/>
      <c r="G82" s="55"/>
      <c r="H82" s="55"/>
    </row>
    <row r="83" spans="1:15" ht="23" x14ac:dyDescent="0.15">
      <c r="A83" s="74" t="s">
        <v>41</v>
      </c>
      <c r="B83" s="75"/>
      <c r="C83" s="75"/>
      <c r="D83" s="75"/>
      <c r="E83" s="75"/>
      <c r="F83" s="76"/>
      <c r="G83" s="77"/>
    </row>
    <row r="84" spans="1:15" x14ac:dyDescent="0.15">
      <c r="A84" s="51" t="s">
        <v>42</v>
      </c>
      <c r="B84" s="52" t="s">
        <v>43</v>
      </c>
      <c r="C84" s="52" t="s">
        <v>203</v>
      </c>
      <c r="D84" s="52" t="s">
        <v>26</v>
      </c>
      <c r="E84" s="52" t="s">
        <v>200</v>
      </c>
      <c r="F84" s="52" t="s">
        <v>44</v>
      </c>
      <c r="G84" s="52" t="s">
        <v>193</v>
      </c>
      <c r="H84" s="52" t="s">
        <v>205</v>
      </c>
      <c r="I84" s="52" t="s">
        <v>45</v>
      </c>
      <c r="J84" s="53" t="s">
        <v>105</v>
      </c>
      <c r="K84" s="55" t="s">
        <v>196</v>
      </c>
      <c r="L84" s="55" t="s">
        <v>199</v>
      </c>
      <c r="M84" s="56" t="s">
        <v>48</v>
      </c>
      <c r="N84" s="1" t="s">
        <v>195</v>
      </c>
      <c r="O84" s="55" t="s">
        <v>202</v>
      </c>
    </row>
    <row r="85" spans="1:15" x14ac:dyDescent="0.15">
      <c r="A85" s="35" t="str">
        <f>DataSheet!AV2</f>
        <v>Harpy</v>
      </c>
      <c r="B85" s="35" t="str">
        <f>DataSheet!AW2</f>
        <v>Dancing Lion</v>
      </c>
      <c r="C85" s="35" t="str">
        <f>DataSheet!AX2</f>
        <v>Mandrake</v>
      </c>
      <c r="D85" s="35" t="str">
        <f>DataSheet!AY2</f>
        <v>Ammut</v>
      </c>
      <c r="E85" s="35" t="str">
        <f>DataSheet!AZ2</f>
        <v>Fallen Angel</v>
      </c>
      <c r="F85" s="35" t="str">
        <f>DataSheet!BA2</f>
        <v>Werewolf</v>
      </c>
      <c r="G85" s="35" t="str">
        <f>DataSheet!BB2</f>
        <v>Fireshell</v>
      </c>
      <c r="H85" s="35" t="str">
        <f>DataSheet!BC2</f>
        <v>Banshee</v>
      </c>
      <c r="I85" s="35" t="str">
        <f>DataSheet!BD2</f>
        <v>Kappa</v>
      </c>
      <c r="J85" s="35" t="str">
        <f>DataSheet!BE2</f>
        <v>Lizardman</v>
      </c>
      <c r="K85" s="35" t="str">
        <f>DataSheet!BF2</f>
        <v>Frostcap</v>
      </c>
      <c r="L85" s="35" t="str">
        <f>DataSheet!BG2</f>
        <v>Bangungot</v>
      </c>
      <c r="M85" s="35" t="str">
        <f>DataSheet!BH2</f>
        <v>Pan</v>
      </c>
      <c r="N85" s="35" t="str">
        <f>DataSheet!BI2</f>
        <v>Phase Frog</v>
      </c>
      <c r="O85" s="35" t="str">
        <f>DataSheet!BJ2</f>
        <v>Demovoy</v>
      </c>
    </row>
    <row r="86" spans="1:15" x14ac:dyDescent="0.15">
      <c r="A86" s="35" t="str">
        <f>DataSheet!AV3</f>
        <v>Ifrit</v>
      </c>
      <c r="B86" s="35" t="str">
        <f>DataSheet!AW3</f>
        <v>Flower Pixie</v>
      </c>
      <c r="C86" s="35" t="str">
        <f>DataSheet!AX3</f>
        <v>Davy Jones</v>
      </c>
      <c r="D86" s="35" t="str">
        <f>DataSheet!AY3</f>
        <v/>
      </c>
      <c r="E86" s="35" t="str">
        <f>DataSheet!AZ3</f>
        <v>King Elve</v>
      </c>
      <c r="F86" s="35" t="str">
        <f>DataSheet!BA3</f>
        <v>Minotaur</v>
      </c>
      <c r="G86" s="35" t="str">
        <f>DataSheet!BB3</f>
        <v/>
      </c>
      <c r="H86" s="35" t="str">
        <f>DataSheet!BC3</f>
        <v/>
      </c>
      <c r="I86" s="35" t="str">
        <f>DataSheet!BD3</f>
        <v>Longgongtongzi</v>
      </c>
      <c r="J86" s="35" t="str">
        <f>DataSheet!BE3</f>
        <v>Wendigo</v>
      </c>
      <c r="K86" s="35" t="str">
        <f>DataSheet!BF3</f>
        <v/>
      </c>
      <c r="L86" s="35" t="str">
        <f>DataSheet!BG3</f>
        <v/>
      </c>
      <c r="M86" s="35" t="str">
        <f>DataSheet!BH3</f>
        <v/>
      </c>
      <c r="N86" s="35">
        <f>DataSheet!BI3</f>
        <v>0</v>
      </c>
      <c r="O86" s="35" t="str">
        <f>DataSheet!BJ3</f>
        <v>Firebird</v>
      </c>
    </row>
    <row r="87" spans="1:15" x14ac:dyDescent="0.15">
      <c r="A87" s="35" t="str">
        <f>DataSheet!AV4</f>
        <v/>
      </c>
      <c r="B87" s="35" t="str">
        <f>DataSheet!AW4</f>
        <v>Melody Bulb</v>
      </c>
      <c r="C87" s="35" t="str">
        <f>DataSheet!AX4</f>
        <v/>
      </c>
      <c r="D87" s="35" t="str">
        <f>DataSheet!AY4</f>
        <v/>
      </c>
      <c r="E87" s="35" t="str">
        <f>DataSheet!AZ4</f>
        <v/>
      </c>
      <c r="F87" s="35" t="str">
        <f>DataSheet!BA4</f>
        <v>Unicorn</v>
      </c>
      <c r="G87" s="35" t="str">
        <f>DataSheet!BB4</f>
        <v/>
      </c>
      <c r="H87" s="35" t="str">
        <f>DataSheet!BC4</f>
        <v/>
      </c>
      <c r="I87" s="35" t="str">
        <f>DataSheet!BD4</f>
        <v>Maiden Dojoji</v>
      </c>
      <c r="J87" s="35" t="str">
        <f>DataSheet!BE4</f>
        <v/>
      </c>
      <c r="K87" s="35" t="str">
        <f>DataSheet!BF4</f>
        <v/>
      </c>
      <c r="L87" s="35" t="str">
        <f>DataSheet!BG4</f>
        <v/>
      </c>
      <c r="M87" s="35" t="str">
        <f>DataSheet!BH4</f>
        <v/>
      </c>
      <c r="O87" s="35" t="str">
        <f>DataSheet!BJ4</f>
        <v/>
      </c>
    </row>
    <row r="88" spans="1:15" x14ac:dyDescent="0.15">
      <c r="A88" s="35" t="str">
        <f>DataSheet!AV5</f>
        <v/>
      </c>
      <c r="B88" s="35" t="str">
        <f>DataSheet!AW5</f>
        <v>Shadow Puppet</v>
      </c>
      <c r="C88" s="35" t="str">
        <f>DataSheet!AX5</f>
        <v/>
      </c>
      <c r="D88" s="35" t="str">
        <f>DataSheet!AY5</f>
        <v/>
      </c>
      <c r="E88" s="35" t="str">
        <f>DataSheet!AZ5</f>
        <v/>
      </c>
      <c r="F88" s="35" t="str">
        <f>DataSheet!BA5</f>
        <v>Keres</v>
      </c>
      <c r="G88" s="35" t="str">
        <f>DataSheet!BB5</f>
        <v/>
      </c>
      <c r="H88" s="35" t="str">
        <f>DataSheet!BC5</f>
        <v/>
      </c>
      <c r="I88" s="35" t="str">
        <f>DataSheet!BD5</f>
        <v>Nephila</v>
      </c>
      <c r="J88" s="35" t="str">
        <f>DataSheet!BE5</f>
        <v/>
      </c>
      <c r="K88" s="35" t="str">
        <f>DataSheet!BF5</f>
        <v/>
      </c>
      <c r="L88" s="35" t="str">
        <f>DataSheet!BG5</f>
        <v/>
      </c>
      <c r="M88" s="35" t="str">
        <f>DataSheet!BH5</f>
        <v/>
      </c>
      <c r="O88" s="35" t="str">
        <f>DataSheet!BJ5</f>
        <v/>
      </c>
    </row>
    <row r="89" spans="1:15" x14ac:dyDescent="0.15">
      <c r="A89" s="35" t="str">
        <f>DataSheet!AV6</f>
        <v/>
      </c>
      <c r="B89" s="35" t="str">
        <f>DataSheet!AW6</f>
        <v>Chang'e</v>
      </c>
      <c r="C89" s="35" t="str">
        <f>DataSheet!AX6</f>
        <v/>
      </c>
      <c r="D89" s="35" t="str">
        <f>DataSheet!AY6</f>
        <v/>
      </c>
      <c r="E89" s="35" t="str">
        <f>DataSheet!AZ6</f>
        <v/>
      </c>
      <c r="F89" s="35" t="str">
        <f>DataSheet!BA6</f>
        <v>Dryad</v>
      </c>
      <c r="G89" s="35" t="str">
        <f>DataSheet!BB6</f>
        <v/>
      </c>
      <c r="H89" s="35" t="str">
        <f>DataSheet!BC6</f>
        <v/>
      </c>
      <c r="I89" s="35" t="str">
        <f>DataSheet!BD6</f>
        <v>Tengu</v>
      </c>
      <c r="J89" s="35" t="str">
        <f>DataSheet!BE6</f>
        <v/>
      </c>
      <c r="K89" s="35" t="str">
        <f>DataSheet!BF6</f>
        <v/>
      </c>
      <c r="L89" s="35" t="str">
        <f>DataSheet!BG6</f>
        <v/>
      </c>
      <c r="M89" s="35" t="str">
        <f>DataSheet!BH6</f>
        <v/>
      </c>
      <c r="O89" s="35" t="str">
        <f>DataSheet!BJ6</f>
        <v/>
      </c>
    </row>
    <row r="90" spans="1:15" x14ac:dyDescent="0.15">
      <c r="A90" s="35" t="str">
        <f>DataSheet!AV7</f>
        <v/>
      </c>
      <c r="B90" s="35" t="str">
        <f>DataSheet!AW7</f>
        <v>Dragon Maiden</v>
      </c>
      <c r="C90" s="35" t="str">
        <f>DataSheet!AX7</f>
        <v/>
      </c>
      <c r="D90" s="35" t="str">
        <f>DataSheet!AY7</f>
        <v/>
      </c>
      <c r="E90" s="35" t="str">
        <f>DataSheet!AZ7</f>
        <v/>
      </c>
      <c r="F90" s="35" t="str">
        <f>DataSheet!BA7</f>
        <v>Empusae</v>
      </c>
      <c r="G90" s="35" t="str">
        <f>DataSheet!BB7</f>
        <v/>
      </c>
      <c r="H90" s="35" t="str">
        <f>DataSheet!BC7</f>
        <v/>
      </c>
      <c r="I90" s="35" t="str">
        <f>DataSheet!BD7</f>
        <v/>
      </c>
      <c r="J90" s="35" t="str">
        <f>DataSheet!BE7</f>
        <v/>
      </c>
      <c r="K90" s="35" t="str">
        <f>DataSheet!BF7</f>
        <v/>
      </c>
      <c r="L90" s="35" t="str">
        <f>DataSheet!BG7</f>
        <v/>
      </c>
      <c r="M90" s="35" t="str">
        <f>DataSheet!BH7</f>
        <v/>
      </c>
      <c r="O90" s="35">
        <f>DataSheet!BJ7</f>
        <v>0</v>
      </c>
    </row>
    <row r="91" spans="1:15" x14ac:dyDescent="0.15">
      <c r="A91" s="35" t="str">
        <f>DataSheet!AV8</f>
        <v/>
      </c>
      <c r="B91" s="35" t="str">
        <f>DataSheet!AW8</f>
        <v/>
      </c>
      <c r="C91" s="35" t="str">
        <f>DataSheet!AX8</f>
        <v/>
      </c>
      <c r="D91" s="35" t="str">
        <f>DataSheet!AY8</f>
        <v/>
      </c>
      <c r="E91" s="35" t="str">
        <f>DataSheet!AZ8</f>
        <v/>
      </c>
      <c r="F91" s="35" t="str">
        <f>DataSheet!BA8</f>
        <v/>
      </c>
      <c r="G91" s="35" t="str">
        <f>DataSheet!BB8</f>
        <v/>
      </c>
      <c r="H91" s="35" t="str">
        <f>DataSheet!BC8</f>
        <v/>
      </c>
      <c r="I91" s="35" t="str">
        <f>DataSheet!BD8</f>
        <v/>
      </c>
      <c r="J91" s="35" t="str">
        <f>DataSheet!BE8</f>
        <v/>
      </c>
      <c r="K91" s="35" t="str">
        <f>DataSheet!BF8</f>
        <v/>
      </c>
      <c r="L91" s="35" t="str">
        <f>DataSheet!BG8</f>
        <v/>
      </c>
      <c r="M91" s="35" t="str">
        <f>DataSheet!BH8</f>
        <v/>
      </c>
      <c r="O91" s="35">
        <f>DataSheet!BJ8</f>
        <v>0</v>
      </c>
    </row>
    <row r="92" spans="1:15" x14ac:dyDescent="0.15">
      <c r="A92" s="7" t="str">
        <f>DataSheet!AV9</f>
        <v/>
      </c>
      <c r="B92" s="10" t="str">
        <f>DataSheet!AW9</f>
        <v/>
      </c>
      <c r="C92" s="10" t="str">
        <f>DataSheet!AY9</f>
        <v/>
      </c>
      <c r="D92" s="10" t="str">
        <f>DataSheet!BA9</f>
        <v/>
      </c>
      <c r="E92" s="10" t="str">
        <f>DataSheet!BD9</f>
        <v/>
      </c>
      <c r="F92" s="10" t="str">
        <f>DataSheet!BE9</f>
        <v/>
      </c>
      <c r="G92" s="4" t="str">
        <f>DataSheet!BH9</f>
        <v/>
      </c>
    </row>
    <row r="93" spans="1:15" x14ac:dyDescent="0.15">
      <c r="A93" s="7" t="str">
        <f>DataSheet!AV10</f>
        <v/>
      </c>
      <c r="B93" s="10" t="str">
        <f>DataSheet!AW10</f>
        <v/>
      </c>
      <c r="C93" s="10" t="str">
        <f>DataSheet!AY10</f>
        <v/>
      </c>
      <c r="D93" s="10" t="str">
        <f>DataSheet!BA10</f>
        <v/>
      </c>
      <c r="E93" s="10" t="str">
        <f>DataSheet!BD10</f>
        <v/>
      </c>
      <c r="F93" s="10" t="str">
        <f>DataSheet!BE10</f>
        <v/>
      </c>
      <c r="G93" s="4" t="str">
        <f>DataSheet!BH10</f>
        <v/>
      </c>
    </row>
    <row r="94" spans="1:15" x14ac:dyDescent="0.15">
      <c r="A94" s="7" t="str">
        <f>DataSheet!AV11</f>
        <v/>
      </c>
      <c r="B94" s="10" t="str">
        <f>DataSheet!AW11</f>
        <v/>
      </c>
      <c r="C94" s="10" t="str">
        <f>DataSheet!AY11</f>
        <v/>
      </c>
      <c r="D94" s="10" t="str">
        <f>DataSheet!BA11</f>
        <v/>
      </c>
      <c r="E94" s="10" t="str">
        <f>DataSheet!BD11</f>
        <v/>
      </c>
      <c r="F94" s="10" t="str">
        <f>DataSheet!BE11</f>
        <v/>
      </c>
      <c r="G94" s="4" t="str">
        <f>DataSheet!BH11</f>
        <v/>
      </c>
    </row>
    <row r="95" spans="1:15" x14ac:dyDescent="0.15">
      <c r="A95" s="7" t="str">
        <f>DataSheet!AV12</f>
        <v/>
      </c>
      <c r="B95" s="10" t="str">
        <f>DataSheet!AW12</f>
        <v/>
      </c>
      <c r="C95" s="10" t="str">
        <f>DataSheet!AY12</f>
        <v/>
      </c>
      <c r="D95" s="10" t="str">
        <f>DataSheet!BA12</f>
        <v/>
      </c>
      <c r="E95" s="10" t="str">
        <f>DataSheet!BD12</f>
        <v/>
      </c>
      <c r="F95" s="10" t="str">
        <f>DataSheet!BE12</f>
        <v/>
      </c>
      <c r="G95" s="4" t="str">
        <f>DataSheet!BH12</f>
        <v/>
      </c>
    </row>
    <row r="96" spans="1:15" x14ac:dyDescent="0.15">
      <c r="A96" s="7" t="str">
        <f>DataSheet!AV13</f>
        <v/>
      </c>
      <c r="B96" s="10" t="str">
        <f>DataSheet!AW13</f>
        <v/>
      </c>
      <c r="C96" s="10" t="str">
        <f>DataSheet!AY13</f>
        <v/>
      </c>
      <c r="D96" s="10" t="str">
        <f>DataSheet!BA13</f>
        <v/>
      </c>
      <c r="E96" s="10" t="str">
        <f>DataSheet!BD13</f>
        <v/>
      </c>
      <c r="F96" s="10" t="str">
        <f>DataSheet!BE13</f>
        <v/>
      </c>
      <c r="G96" s="4" t="str">
        <f>DataSheet!BH13</f>
        <v/>
      </c>
    </row>
    <row r="97" spans="1:7" x14ac:dyDescent="0.15">
      <c r="A97" s="7" t="str">
        <f>DataSheet!AV14</f>
        <v/>
      </c>
      <c r="B97" s="10" t="str">
        <f>DataSheet!AW14</f>
        <v/>
      </c>
      <c r="C97" s="10" t="str">
        <f>DataSheet!AY14</f>
        <v/>
      </c>
      <c r="D97" s="10" t="str">
        <f>DataSheet!BA14</f>
        <v/>
      </c>
      <c r="E97" s="10" t="str">
        <f>DataSheet!BD14</f>
        <v/>
      </c>
      <c r="F97" s="10" t="str">
        <f>DataSheet!BE14</f>
        <v/>
      </c>
      <c r="G97" s="4" t="str">
        <f>DataSheet!BH14</f>
        <v/>
      </c>
    </row>
    <row r="98" spans="1:7" x14ac:dyDescent="0.15">
      <c r="A98" s="7" t="str">
        <f>DataSheet!AV15</f>
        <v/>
      </c>
      <c r="B98" s="10" t="str">
        <f>DataSheet!AW15</f>
        <v/>
      </c>
      <c r="C98" s="10" t="str">
        <f>DataSheet!AY15</f>
        <v/>
      </c>
      <c r="D98" s="10" t="str">
        <f>DataSheet!BA15</f>
        <v/>
      </c>
      <c r="E98" s="10" t="str">
        <f>DataSheet!BD15</f>
        <v/>
      </c>
      <c r="F98" s="10" t="str">
        <f>DataSheet!BE15</f>
        <v/>
      </c>
      <c r="G98" s="4" t="str">
        <f>DataSheet!BH15</f>
        <v/>
      </c>
    </row>
    <row r="99" spans="1:7" x14ac:dyDescent="0.15">
      <c r="A99" s="7" t="str">
        <f>DataSheet!AV16</f>
        <v/>
      </c>
      <c r="B99" s="10" t="str">
        <f>DataSheet!AW16</f>
        <v/>
      </c>
      <c r="C99" s="10" t="str">
        <f>DataSheet!AY16</f>
        <v/>
      </c>
      <c r="D99" s="10" t="str">
        <f>DataSheet!BA16</f>
        <v/>
      </c>
      <c r="E99" s="10" t="str">
        <f>DataSheet!BD16</f>
        <v/>
      </c>
      <c r="F99" s="10" t="str">
        <f>DataSheet!BE16</f>
        <v/>
      </c>
      <c r="G99" s="4" t="str">
        <f>DataSheet!BH16</f>
        <v/>
      </c>
    </row>
    <row r="100" spans="1:7" x14ac:dyDescent="0.15">
      <c r="A100" s="7" t="str">
        <f>DataSheet!AV17</f>
        <v/>
      </c>
      <c r="B100" s="10" t="str">
        <f>DataSheet!AW17</f>
        <v/>
      </c>
      <c r="C100" s="10" t="str">
        <f>DataSheet!AY17</f>
        <v/>
      </c>
      <c r="D100" s="10" t="str">
        <f>DataSheet!BA17</f>
        <v/>
      </c>
      <c r="E100" s="10" t="str">
        <f>DataSheet!BD17</f>
        <v/>
      </c>
      <c r="F100" s="10" t="str">
        <f>DataSheet!BE17</f>
        <v/>
      </c>
      <c r="G100" s="4" t="str">
        <f>DataSheet!BH17</f>
        <v/>
      </c>
    </row>
    <row r="101" spans="1:7" x14ac:dyDescent="0.15">
      <c r="A101" s="8" t="str">
        <f>DataSheet!AV18</f>
        <v/>
      </c>
      <c r="B101" s="3" t="str">
        <f>DataSheet!AW18</f>
        <v/>
      </c>
      <c r="C101" s="3" t="str">
        <f>DataSheet!AY18</f>
        <v/>
      </c>
      <c r="D101" s="3" t="str">
        <f>DataSheet!BA18</f>
        <v/>
      </c>
      <c r="E101" s="3" t="str">
        <f>DataSheet!BD18</f>
        <v/>
      </c>
      <c r="F101" s="3" t="str">
        <f>DataSheet!BE18</f>
        <v/>
      </c>
      <c r="G101" s="5" t="str">
        <f>DataSheet!BH18</f>
        <v/>
      </c>
    </row>
    <row r="102" spans="1:7" x14ac:dyDescent="0.15">
      <c r="A102" s="1" t="str">
        <f>DataSheet!AV19</f>
        <v/>
      </c>
      <c r="B102" s="1" t="str">
        <f>DataSheet!AW19</f>
        <v/>
      </c>
      <c r="C102" s="1" t="str">
        <f>DataSheet!AY19</f>
        <v/>
      </c>
      <c r="D102" s="1" t="str">
        <f>DataSheet!BA19</f>
        <v/>
      </c>
      <c r="E102" s="1" t="str">
        <f>DataSheet!BD19</f>
        <v/>
      </c>
      <c r="F102" s="1" t="str">
        <f>DataSheet!BE19</f>
        <v/>
      </c>
      <c r="G102" s="1" t="str">
        <f>DataSheet!BH19</f>
        <v/>
      </c>
    </row>
    <row r="103" spans="1:7" x14ac:dyDescent="0.15">
      <c r="A103" s="1" t="str">
        <f>DataSheet!AV20</f>
        <v/>
      </c>
      <c r="B103" s="1" t="str">
        <f>DataSheet!AW20</f>
        <v/>
      </c>
      <c r="C103" s="1" t="str">
        <f>DataSheet!AY20</f>
        <v/>
      </c>
      <c r="D103" s="1" t="str">
        <f>DataSheet!BA20</f>
        <v/>
      </c>
      <c r="E103" s="1" t="str">
        <f>DataSheet!BD20</f>
        <v/>
      </c>
      <c r="F103" s="1" t="str">
        <f>DataSheet!BE20</f>
        <v/>
      </c>
      <c r="G103" s="1" t="str">
        <f>DataSheet!BH20</f>
        <v/>
      </c>
    </row>
    <row r="104" spans="1:7" x14ac:dyDescent="0.15">
      <c r="A104" s="1" t="str">
        <f>DataSheet!AV21</f>
        <v/>
      </c>
      <c r="B104" s="1" t="str">
        <f>DataSheet!AW21</f>
        <v/>
      </c>
      <c r="C104" s="1" t="str">
        <f>DataSheet!AY21</f>
        <v/>
      </c>
      <c r="D104" s="1" t="str">
        <f>DataSheet!BA21</f>
        <v/>
      </c>
      <c r="E104" s="1" t="str">
        <f>DataSheet!BD21</f>
        <v/>
      </c>
      <c r="F104" s="1" t="str">
        <f>DataSheet!BE21</f>
        <v/>
      </c>
      <c r="G104" s="1" t="str">
        <f>DataSheet!BH21</f>
        <v/>
      </c>
    </row>
    <row r="105" spans="1:7" x14ac:dyDescent="0.15">
      <c r="A105" s="1" t="str">
        <f>DataSheet!AV22</f>
        <v/>
      </c>
      <c r="B105" s="1" t="str">
        <f>DataSheet!AW22</f>
        <v/>
      </c>
      <c r="C105" s="1" t="str">
        <f>DataSheet!AY22</f>
        <v/>
      </c>
      <c r="D105" s="1" t="str">
        <f>DataSheet!BA22</f>
        <v/>
      </c>
      <c r="E105" s="1" t="str">
        <f>DataSheet!BD22</f>
        <v/>
      </c>
      <c r="F105" s="1" t="str">
        <f>DataSheet!BE22</f>
        <v/>
      </c>
      <c r="G105" s="1" t="str">
        <f>DataSheet!BH22</f>
        <v/>
      </c>
    </row>
    <row r="106" spans="1:7" x14ac:dyDescent="0.15">
      <c r="A106" s="1" t="str">
        <f>DataSheet!AV23</f>
        <v/>
      </c>
      <c r="B106" s="1" t="str">
        <f>DataSheet!AW23</f>
        <v/>
      </c>
      <c r="C106" s="1" t="str">
        <f>DataSheet!AY23</f>
        <v/>
      </c>
      <c r="D106" s="1" t="str">
        <f>DataSheet!BA23</f>
        <v/>
      </c>
      <c r="E106" s="1" t="str">
        <f>DataSheet!BD23</f>
        <v/>
      </c>
      <c r="F106" s="1" t="str">
        <f>DataSheet!BE23</f>
        <v/>
      </c>
      <c r="G106" s="1" t="str">
        <f>DataSheet!BH23</f>
        <v/>
      </c>
    </row>
    <row r="107" spans="1:7" x14ac:dyDescent="0.15">
      <c r="A107" s="1" t="str">
        <f>DataSheet!AV24</f>
        <v/>
      </c>
      <c r="B107" s="1" t="str">
        <f>DataSheet!AW24</f>
        <v/>
      </c>
      <c r="C107" s="1" t="str">
        <f>DataSheet!AY24</f>
        <v/>
      </c>
      <c r="D107" s="1" t="str">
        <f>DataSheet!BA24</f>
        <v/>
      </c>
      <c r="E107" s="1" t="str">
        <f>DataSheet!BD24</f>
        <v/>
      </c>
      <c r="F107" s="1" t="str">
        <f>DataSheet!BE24</f>
        <v/>
      </c>
      <c r="G107" s="1" t="str">
        <f>DataSheet!BH24</f>
        <v/>
      </c>
    </row>
    <row r="108" spans="1:7" x14ac:dyDescent="0.15">
      <c r="A108" s="1" t="str">
        <f>DataSheet!AV25</f>
        <v/>
      </c>
      <c r="B108" s="1" t="str">
        <f>DataSheet!AW25</f>
        <v/>
      </c>
      <c r="C108" s="1" t="str">
        <f>DataSheet!AY25</f>
        <v/>
      </c>
      <c r="D108" s="1" t="str">
        <f>DataSheet!BA25</f>
        <v/>
      </c>
      <c r="E108" s="1" t="str">
        <f>DataSheet!BD25</f>
        <v/>
      </c>
      <c r="F108" s="1" t="str">
        <f>DataSheet!BE25</f>
        <v/>
      </c>
      <c r="G108" s="1" t="str">
        <f>DataSheet!BH25</f>
        <v/>
      </c>
    </row>
    <row r="109" spans="1:7" x14ac:dyDescent="0.15">
      <c r="A109" s="1" t="str">
        <f>DataSheet!AV26</f>
        <v/>
      </c>
      <c r="B109" s="1" t="str">
        <f>DataSheet!AW26</f>
        <v/>
      </c>
      <c r="C109" s="1" t="str">
        <f>DataSheet!AY26</f>
        <v/>
      </c>
      <c r="D109" s="1" t="str">
        <f>DataSheet!BA26</f>
        <v/>
      </c>
      <c r="E109" s="1" t="str">
        <f>DataSheet!BD26</f>
        <v/>
      </c>
      <c r="F109" s="1" t="str">
        <f>DataSheet!BE26</f>
        <v/>
      </c>
      <c r="G109" s="1" t="str">
        <f>DataSheet!BH26</f>
        <v/>
      </c>
    </row>
    <row r="110" spans="1:7" x14ac:dyDescent="0.15">
      <c r="A110" s="1" t="str">
        <f>DataSheet!AV27</f>
        <v/>
      </c>
      <c r="B110" s="1" t="str">
        <f>DataSheet!AW27</f>
        <v/>
      </c>
      <c r="C110" s="1" t="str">
        <f>DataSheet!AY27</f>
        <v/>
      </c>
      <c r="D110" s="1" t="str">
        <f>DataSheet!BA27</f>
        <v/>
      </c>
      <c r="E110" s="1" t="str">
        <f>DataSheet!BD27</f>
        <v/>
      </c>
      <c r="F110" s="1" t="str">
        <f>DataSheet!BE27</f>
        <v/>
      </c>
      <c r="G110" s="1" t="str">
        <f>DataSheet!BH27</f>
        <v/>
      </c>
    </row>
    <row r="111" spans="1:7" x14ac:dyDescent="0.15">
      <c r="A111" s="1" t="str">
        <f>DataSheet!AV28</f>
        <v/>
      </c>
      <c r="B111" s="1" t="str">
        <f>DataSheet!AW28</f>
        <v/>
      </c>
      <c r="C111" s="1" t="str">
        <f>DataSheet!AY28</f>
        <v/>
      </c>
      <c r="D111" s="1" t="str">
        <f>DataSheet!BA28</f>
        <v/>
      </c>
      <c r="E111" s="1" t="str">
        <f>DataSheet!BD28</f>
        <v/>
      </c>
      <c r="F111" s="1" t="str">
        <f>DataSheet!BE28</f>
        <v/>
      </c>
      <c r="G111" s="1" t="str">
        <f>DataSheet!BH28</f>
        <v/>
      </c>
    </row>
  </sheetData>
  <autoFilter ref="A2:H2"/>
  <mergeCells count="12">
    <mergeCell ref="A83:G83"/>
    <mergeCell ref="D69:H69"/>
    <mergeCell ref="C51:D51"/>
    <mergeCell ref="E51:F51"/>
    <mergeCell ref="A40:H40"/>
    <mergeCell ref="A1:H1"/>
    <mergeCell ref="A58:B58"/>
    <mergeCell ref="D58:H58"/>
    <mergeCell ref="A41:B41"/>
    <mergeCell ref="C41:D41"/>
    <mergeCell ref="E41:F41"/>
    <mergeCell ref="G41:H41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03"/>
  <sheetViews>
    <sheetView topLeftCell="R1" workbookViewId="0">
      <selection activeCell="Z2" sqref="Z2"/>
    </sheetView>
  </sheetViews>
  <sheetFormatPr baseColWidth="10" defaultColWidth="8.6640625" defaultRowHeight="13" x14ac:dyDescent="0.15"/>
  <cols>
    <col min="1" max="1" width="12.5" bestFit="1" customWidth="1"/>
    <col min="2" max="2" width="11.33203125" bestFit="1" customWidth="1"/>
    <col min="3" max="3" width="13.1640625" bestFit="1" customWidth="1"/>
    <col min="4" max="4" width="15.5" bestFit="1" customWidth="1"/>
    <col min="5" max="5" width="11.5" bestFit="1" customWidth="1"/>
    <col min="7" max="7" width="14" bestFit="1" customWidth="1"/>
    <col min="8" max="8" width="11.33203125" bestFit="1" customWidth="1"/>
    <col min="9" max="9" width="14.83203125" bestFit="1" customWidth="1"/>
    <col min="10" max="10" width="15.5" bestFit="1" customWidth="1"/>
    <col min="11" max="11" width="11.5" bestFit="1" customWidth="1"/>
    <col min="19" max="19" width="12.1640625" bestFit="1" customWidth="1"/>
    <col min="20" max="20" width="15.5" bestFit="1" customWidth="1"/>
    <col min="21" max="21" width="14" bestFit="1" customWidth="1"/>
    <col min="22" max="22" width="14.83203125" bestFit="1" customWidth="1"/>
    <col min="25" max="25" width="11.6640625" customWidth="1"/>
    <col min="26" max="26" width="14" customWidth="1"/>
    <col min="28" max="28" width="13.1640625" customWidth="1"/>
    <col min="29" max="29" width="10.1640625" customWidth="1"/>
    <col min="33" max="34" width="11.5" customWidth="1"/>
    <col min="41" max="43" width="11.83203125" customWidth="1"/>
  </cols>
  <sheetData>
    <row r="1" spans="1:62" x14ac:dyDescent="0.15">
      <c r="A1" s="24" t="s">
        <v>6</v>
      </c>
      <c r="B1" s="24" t="s">
        <v>141</v>
      </c>
      <c r="C1" s="24" t="s">
        <v>5</v>
      </c>
      <c r="D1" s="24" t="s">
        <v>137</v>
      </c>
      <c r="E1" s="24" t="s">
        <v>138</v>
      </c>
      <c r="G1" s="24" t="str">
        <f t="array" ref="G1">INDEX(A:A,SMALL(IF($A$1:$A$1000&lt;&gt;"",ROW($1:$1000),4^8),ROW(A1)))&amp;""</f>
        <v>Animal</v>
      </c>
      <c r="H1" s="24" t="str">
        <f t="array" ref="H1">INDEX(B:B,SMALL(IF($B$1:$B$1000&lt;&gt;"",ROW($1:$1000),4^8),ROW(B1)))&amp;""</f>
        <v>Human</v>
      </c>
      <c r="I1" s="24" t="str">
        <f t="array" ref="I1">INDEX(C:C,SMALL(IF($C$1:$C$1000&lt;&gt;"",ROW($1:$1000),4^8),ROW(C1)))&amp;""</f>
        <v>Peculiar</v>
      </c>
      <c r="J1" s="24" t="str">
        <f t="array" ref="J1">INDEX(D:D,SMALL(IF($D$1:$D$1000&lt;&gt;"",ROW($1:$1000),4^8),ROW(D1)))&amp;""</f>
        <v>Plant</v>
      </c>
      <c r="K1" s="24" t="str">
        <f t="array" ref="K1">INDEX(E:E,SMALL(IF($E$1:$E$1000&lt;&gt;"",ROW($1:$1000),4^8),ROW(E1)))&amp;""</f>
        <v>Deity</v>
      </c>
      <c r="M1" s="22" t="s">
        <v>91</v>
      </c>
      <c r="N1" s="16" t="s">
        <v>92</v>
      </c>
      <c r="O1" s="17" t="s">
        <v>93</v>
      </c>
      <c r="P1" s="18" t="s">
        <v>94</v>
      </c>
      <c r="Q1" s="20" t="s">
        <v>95</v>
      </c>
      <c r="S1" s="24" t="str">
        <f t="array" ref="S1">INDEX(M:M,SMALL(IF(M$1:M$1000&lt;&gt;"",ROW($1:$1000),4^8),ROW(A1)))&amp;""</f>
        <v>Red</v>
      </c>
      <c r="T1" s="24" t="str">
        <f t="array" ref="T1">INDEX(N:N,SMALL(IF(N$1:N$1000&lt;&gt;"",ROW($1:$1000),4^8),ROW(B1)))&amp;""</f>
        <v>Green</v>
      </c>
      <c r="U1" s="24" t="str">
        <f t="array" ref="U1">INDEX(O:O,SMALL(IF(O$1:O$1000&lt;&gt;"",ROW($1:$1000),4^8),ROW(C1)))&amp;""</f>
        <v>Blue</v>
      </c>
      <c r="V1" s="24" t="str">
        <f t="array" ref="V1">INDEX(P:P,SMALL(IF(P$1:P$1000&lt;&gt;"",ROW($1:$1000),4^8),ROW(D1)))&amp;""</f>
        <v>Black</v>
      </c>
      <c r="W1" s="24" t="str">
        <f t="array" ref="W1">INDEX(Q:Q,SMALL(IF(Q$1:Q$1000&lt;&gt;"",ROW($1:$1000),4^8),ROW(E1)))&amp;""</f>
        <v>White</v>
      </c>
      <c r="Y1" s="24" t="s">
        <v>143</v>
      </c>
      <c r="Z1" s="24" t="s">
        <v>144</v>
      </c>
      <c r="AB1" s="24" t="str">
        <f>INDEX(Y:Y,SMALL(IF(Y$1:Y$1000&lt;&gt;"",ROW($1:$1000),4^8),ROW(Y1)))&amp;""</f>
        <v>Male</v>
      </c>
      <c r="AC1" s="24" t="str">
        <f>INDEX(Z:Z,SMALL(IF(Z$1:Z$1000&lt;&gt;"",ROW($1:$1000),4^8),ROW(J1)))&amp;""</f>
        <v>Female</v>
      </c>
      <c r="AF1" s="51" t="s">
        <v>42</v>
      </c>
      <c r="AG1" s="52" t="s">
        <v>43</v>
      </c>
      <c r="AH1" s="52" t="s">
        <v>203</v>
      </c>
      <c r="AI1" s="52" t="s">
        <v>46</v>
      </c>
      <c r="AJ1" s="52" t="s">
        <v>200</v>
      </c>
      <c r="AK1" s="52" t="s">
        <v>44</v>
      </c>
      <c r="AL1" s="52" t="s">
        <v>193</v>
      </c>
      <c r="AM1" s="52" t="s">
        <v>205</v>
      </c>
      <c r="AN1" s="52" t="s">
        <v>45</v>
      </c>
      <c r="AO1" s="53" t="s">
        <v>47</v>
      </c>
      <c r="AP1" s="55" t="s">
        <v>196</v>
      </c>
      <c r="AQ1" s="55" t="s">
        <v>199</v>
      </c>
      <c r="AR1" s="56" t="s">
        <v>48</v>
      </c>
      <c r="AS1" s="56" t="s">
        <v>195</v>
      </c>
      <c r="AT1" s="56" t="s">
        <v>202</v>
      </c>
      <c r="AV1" s="51" t="s">
        <v>42</v>
      </c>
      <c r="AW1" s="52" t="s">
        <v>43</v>
      </c>
      <c r="AX1" s="52" t="s">
        <v>203</v>
      </c>
      <c r="AY1" s="52" t="s">
        <v>26</v>
      </c>
      <c r="AZ1" s="52" t="s">
        <v>200</v>
      </c>
      <c r="BA1" s="52" t="s">
        <v>44</v>
      </c>
      <c r="BB1" s="52" t="s">
        <v>193</v>
      </c>
      <c r="BC1" s="52" t="s">
        <v>205</v>
      </c>
      <c r="BD1" s="52" t="s">
        <v>45</v>
      </c>
      <c r="BE1" s="53" t="s">
        <v>105</v>
      </c>
      <c r="BF1" s="55" t="s">
        <v>196</v>
      </c>
      <c r="BG1" s="55" t="s">
        <v>199</v>
      </c>
      <c r="BH1" s="56" t="s">
        <v>158</v>
      </c>
      <c r="BI1" s="56" t="s">
        <v>195</v>
      </c>
      <c r="BJ1" s="55" t="s">
        <v>202</v>
      </c>
    </row>
    <row r="2" spans="1:62" x14ac:dyDescent="0.15">
      <c r="A2" s="1" t="str">
        <f>IF(Overview_EN!C3=$A$1,Overview_EN!A3,"")</f>
        <v>Fireshell</v>
      </c>
      <c r="B2" t="str">
        <f>IF(Overview_EN!C3=$B$1,Overview_EN!A3,"")</f>
        <v/>
      </c>
      <c r="C2" s="1" t="str">
        <f>IF(Overview_EN!C3=$C$1,Overview_EN!A3,"")</f>
        <v/>
      </c>
      <c r="D2" t="str">
        <f>IF(Overview_EN!C3=$D$1,Overview_EN!A3,"")</f>
        <v/>
      </c>
      <c r="E2" t="str">
        <f>IF(Overview_EN!C3=$E$1,Overview_EN!A3,"")</f>
        <v/>
      </c>
      <c r="G2" t="str">
        <f t="array" ref="G2">INDEX(A:A,SMALL(IF($A$1:$A$1000&lt;&gt;"",ROW($1:$1000),4^8),ROW(A2)))&amp;""</f>
        <v>Fireshell</v>
      </c>
      <c r="H2" t="str">
        <f t="array" ref="H2">INDEX(B:B,SMALL(IF($B$1:$B$1000&lt;&gt;"",ROW($1:$1000),4^8),ROW(B2)))&amp;""</f>
        <v>Joker</v>
      </c>
      <c r="I2" t="str">
        <f t="array" ref="I2">INDEX(C:C,SMALL(IF($C$1:$C$1000&lt;&gt;"",ROW($1:$1000),4^8),ROW(C2)))&amp;""</f>
        <v>Frostcap</v>
      </c>
      <c r="J2" t="str">
        <f t="array" ref="J2">INDEX(D:D,SMALL(IF($D$1:$D$1000&lt;&gt;"",ROW($1:$1000),4^8),ROW(D2)))&amp;""</f>
        <v>Flower Pixie</v>
      </c>
      <c r="K2" t="str">
        <f t="array" ref="K2">INDEX(E:E,SMALL(IF($E$1:$E$1000&lt;&gt;"",ROW($1:$1000),4^8),ROW(E2)))&amp;""</f>
        <v>Fallen Angel</v>
      </c>
      <c r="M2" s="1" t="str">
        <f>IF(Overview_EN!$B3=M$1,Overview_EN!$A3,"")</f>
        <v>Fireshell</v>
      </c>
      <c r="N2" s="1" t="str">
        <f>IF(Overview_EN!$B3=N$1,Overview_EN!$A3,"")</f>
        <v/>
      </c>
      <c r="O2" s="1" t="str">
        <f>IF(Overview_EN!$B3=O$1,Overview_EN!$A3,"")</f>
        <v/>
      </c>
      <c r="P2" s="1" t="str">
        <f>IF(Overview_EN!$B3=P$1,Overview_EN!$A3,"")</f>
        <v/>
      </c>
      <c r="Q2" s="1" t="str">
        <f>IF(Overview_EN!$B3=Q$1,Overview_EN!$A3,"")</f>
        <v/>
      </c>
      <c r="S2" s="50" t="str">
        <f t="array" ref="S2">INDEX(M:M,SMALL(IF(M$1:M$1000&lt;&gt;"",ROW($1:$1000),4^8),ROW(A2)))&amp;""</f>
        <v>Fireshell</v>
      </c>
      <c r="T2" t="str">
        <f t="array" ref="T2">INDEX(N:N,SMALL(IF(N$1:N$1000&lt;&gt;"",ROW($1:$1000),4^8),ROW(B2)))&amp;""</f>
        <v>Flower Pixie</v>
      </c>
      <c r="U2" t="str">
        <f t="array" ref="U2">INDEX(O:O,SMALL(IF(O$1:O$1000&lt;&gt;"",ROW($1:$1000),4^8),ROW(C2)))&amp;""</f>
        <v>Phase Frog</v>
      </c>
      <c r="V2" t="str">
        <f t="array" ref="V2">INDEX(P:P,SMALL(IF(P$1:P$1000&lt;&gt;"",ROW($1:$1000),4^8),ROW(D2)))&amp;""</f>
        <v>Shadow Puppet</v>
      </c>
      <c r="W2" t="str">
        <f t="array" ref="W2">INDEX(Q:Q,SMALL(IF(Q$1:Q$1000&lt;&gt;"",ROW($1:$1000),4^8),ROW(E2)))&amp;""</f>
        <v>Fallen Angel</v>
      </c>
      <c r="Y2" t="str">
        <f>IF(Overview_EN!E3=$Y$1,Overview_EN!A3,"")</f>
        <v>Fireshell</v>
      </c>
      <c r="Z2" t="str">
        <f>IF(Overview_EN!E3=$Z$1,Overview_EN!A3,"")</f>
        <v/>
      </c>
      <c r="AB2" s="58" t="str">
        <f t="array" ref="AB2">INDEX(Y:Y,SMALL(IF(Y$1:Y$1000&lt;&gt;"",ROW($1:$1000),4^8),ROW(Y2)))&amp;""</f>
        <v>Fireshell</v>
      </c>
      <c r="AC2" s="58" t="str">
        <f t="array" ref="AC2">INDEX(Z:Z,SMALL(IF(Z$1:Z$1000&lt;&gt;"",ROW($1:$1000),4^8),ROW(J2)))&amp;""</f>
        <v>Joker</v>
      </c>
      <c r="AF2" s="1" t="str">
        <f>IF(Overview_EN!$D3=AF$1,Overview_EN!$A3,"")</f>
        <v/>
      </c>
      <c r="AG2" s="1" t="str">
        <f>IF(Overview_EN!$D3=AG$1,Overview_EN!$A3,"")</f>
        <v/>
      </c>
      <c r="AH2" s="1"/>
      <c r="AI2" s="1" t="str">
        <f>IF(Overview_EN!$D3=AI$1,Overview_EN!$A3,"")</f>
        <v/>
      </c>
      <c r="AJ2" s="1"/>
      <c r="AK2" s="1" t="str">
        <f>IF(Overview_EN!$D3=AK$1,Overview_EN!$A3,"")</f>
        <v/>
      </c>
      <c r="AL2" s="1" t="str">
        <f>IF(Overview_EN!$D3=AL$1,Overview_EN!$A3,"")</f>
        <v>Fireshell</v>
      </c>
      <c r="AM2" s="1" t="str">
        <f>IF(Overview_EN!$D3=AM$1,Overview_EN!$A3,"")</f>
        <v/>
      </c>
      <c r="AN2" s="1" t="str">
        <f>IF(Overview_EN!$D3=AN$1,Overview_EN!$A3,"")</f>
        <v/>
      </c>
      <c r="AO2" s="1" t="str">
        <f>IF(Overview_EN!$D3=AO$1,Overview_EN!$A3,"")</f>
        <v/>
      </c>
      <c r="AP2" s="1" t="str">
        <f>IF(Overview_EN!$D3=AP$1,Overview_EN!$A3,"")</f>
        <v/>
      </c>
      <c r="AQ2" s="1" t="str">
        <f>IF(Overview_EN!$D3=AQ$1,Overview_EN!$A3,"")</f>
        <v/>
      </c>
      <c r="AR2" s="1" t="str">
        <f>IF(Overview_EN!$D3=AR$1,Overview_EN!$A3,"")</f>
        <v/>
      </c>
      <c r="AS2" s="1" t="str">
        <f>IF(Overview_EN!$D3=AS$1,Overview_EN!$A3,"")</f>
        <v/>
      </c>
      <c r="AT2" s="1" t="str">
        <f>IF(Overview_EN!$D3=AT$1,Overview_EN!$A3,"")</f>
        <v/>
      </c>
      <c r="AV2" s="58" t="str">
        <f t="array" ref="AV2">INDEX(AF:AF,SMALL(IF(AF$1:AF$1000&lt;&gt;"",ROW($1:$1000),4^8),ROW(AF2)))&amp;""</f>
        <v>Harpy</v>
      </c>
      <c r="AW2" s="58" t="str">
        <f t="array" ref="AW2">INDEX(AG:AG,SMALL(IF(AG$1:AG$1000&lt;&gt;"",ROW($1:$1000),4^8),ROW(AG2)))&amp;""</f>
        <v>Dancing Lion</v>
      </c>
      <c r="AX2" s="58" t="str">
        <f t="array" ref="AX2">INDEX(AH:AH,SMALL(IF(AH$1:AH$1000&lt;&gt;"",ROW($1:$1000),4^8),ROW(AH2)))&amp;""</f>
        <v>Mandrake</v>
      </c>
      <c r="AY2" s="58" t="str">
        <f t="array" ref="AY2">INDEX(AI:AI,SMALL(IF(AI$1:AI$1000&lt;&gt;"",ROW($1:$1000),4^8),ROW(AI2)))&amp;""</f>
        <v>Ammut</v>
      </c>
      <c r="AZ2" s="58" t="str">
        <f t="array" ref="AZ2">INDEX(AJ:AJ,SMALL(IF(AJ$1:AJ$1000&lt;&gt;"",ROW($1:$1000),4^8),ROW(AJ2)))&amp;""</f>
        <v>Fallen Angel</v>
      </c>
      <c r="BA2" s="58" t="str">
        <f t="array" ref="BA2">INDEX(AK:AK,SMALL(IF(AK$1:AK$1000&lt;&gt;"",ROW($1:$1000),4^8),ROW(AK2)))&amp;""</f>
        <v>Werewolf</v>
      </c>
      <c r="BB2" s="58" t="str">
        <f t="array" ref="BB2">INDEX(AL:AL,SMALL(IF(AL$1:AL$1000&lt;&gt;"",ROW($1:$1000),4^8),ROW(AL2)))&amp;""</f>
        <v>Fireshell</v>
      </c>
      <c r="BC2" s="58" t="str">
        <f t="array" ref="BC2">INDEX(AM:AM,SMALL(IF(AM$1:AM$1000&lt;&gt;"",ROW($1:$1000),4^8),ROW(AM2)))&amp;""</f>
        <v>Banshee</v>
      </c>
      <c r="BD2" s="58" t="str">
        <f t="array" ref="BD2">INDEX(AN:AN,SMALL(IF(AN$1:AN$1000&lt;&gt;"",ROW($1:$1000),4^8),ROW(AN2)))&amp;""</f>
        <v>Kappa</v>
      </c>
      <c r="BE2" s="58" t="str">
        <f t="array" ref="BE2">INDEX(AO:AO,SMALL(IF(AO$1:AO$1000&lt;&gt;"",ROW($1:$1000),4^8),ROW(AO2)))&amp;""</f>
        <v>Lizardman</v>
      </c>
      <c r="BF2" s="58" t="str">
        <f t="array" ref="BF2">INDEX(AP:AP,SMALL(IF(AP$1:AP$1000&lt;&gt;"",ROW($1:$1000),4^8),ROW(AP2)))&amp;""</f>
        <v>Frostcap</v>
      </c>
      <c r="BG2" s="58" t="str">
        <f t="array" ref="BG2">INDEX(AQ:AQ,SMALL(IF(AQ$1:AQ$1000&lt;&gt;"",ROW($1:$1000),4^8),ROW(AQ2)))&amp;""</f>
        <v>Bangungot</v>
      </c>
      <c r="BH2" s="58" t="str">
        <f t="array" ref="BH2">INDEX(AR:AR,SMALL(IF(AR$1:AR$1000&lt;&gt;"",ROW($1:$1000),4^8),ROW(AR2)))&amp;""</f>
        <v>Pan</v>
      </c>
      <c r="BI2" s="58" t="str">
        <f t="array" ref="BI2">INDEX(AS:AS,SMALL(IF(AS$1:AS$1000&lt;&gt;"",ROW($1:$1000),4^8),ROW(AS2)))&amp;""</f>
        <v>Phase Frog</v>
      </c>
      <c r="BJ2" s="58" t="str">
        <f t="array" ref="BJ2">INDEX(AT:AT,SMALL(IF(AT$1:AT$1000&lt;&gt;"",ROW($1:$1000),4^8),ROW(AT2)))&amp;""</f>
        <v>Demovoy</v>
      </c>
    </row>
    <row r="3" spans="1:62" x14ac:dyDescent="0.15">
      <c r="A3" s="1" t="str">
        <f>IF(Overview_EN!C4=$A$1,Overview_EN!A4,"")</f>
        <v>Dancing Lion</v>
      </c>
      <c r="B3" t="str">
        <f>IF(Overview_EN!C4=$B$1,Overview_EN!A4,"")</f>
        <v/>
      </c>
      <c r="C3" s="1" t="str">
        <f>IF(Overview_EN!C4=$C$1,Overview_EN!A4,"")</f>
        <v/>
      </c>
      <c r="D3" t="str">
        <f>IF(Overview_EN!C4=$D$1,Overview_EN!A4,"")</f>
        <v/>
      </c>
      <c r="E3" t="str">
        <f>IF(Overview_EN!C4=$E$1,Overview_EN!A4,"")</f>
        <v/>
      </c>
      <c r="G3" t="str">
        <f t="array" ref="G3">INDEX(A:A,SMALL(IF($A$1:$A$1000&lt;&gt;"",ROW($1:$1000),4^8),ROW(A3)))&amp;""</f>
        <v>Dancing Lion</v>
      </c>
      <c r="H3" t="str">
        <f t="array" ref="H3">INDEX(B:B,SMALL(IF($B$1:$B$1000&lt;&gt;"",ROW($1:$1000),4^8),ROW(B3)))&amp;""</f>
        <v>Wendigo</v>
      </c>
      <c r="I3" t="str">
        <f t="array" ref="I3">INDEX(C:C,SMALL(IF($C$1:$C$1000&lt;&gt;"",ROW($1:$1000),4^8),ROW(C3)))&amp;""</f>
        <v>Kappa</v>
      </c>
      <c r="J3" t="str">
        <f t="array" ref="J3">INDEX(D:D,SMALL(IF($D$1:$D$1000&lt;&gt;"",ROW($1:$1000),4^8),ROW(D3)))&amp;""</f>
        <v>Melody Bulb</v>
      </c>
      <c r="K3" t="str">
        <f t="array" ref="K3">INDEX(E:E,SMALL(IF($E$1:$E$1000&lt;&gt;"",ROW($1:$1000),4^8),ROW(E3)))&amp;""</f>
        <v>Pan</v>
      </c>
      <c r="M3" s="1" t="str">
        <f>IF(Overview_EN!B4=M$1,Overview_EN!A4,"")</f>
        <v>Dancing Lion</v>
      </c>
      <c r="N3" s="1" t="str">
        <f>IF(Overview_EN!$B4=N$1,Overview_EN!$A4,"")</f>
        <v/>
      </c>
      <c r="O3" s="1" t="str">
        <f>IF(Overview_EN!$B4=O$1,Overview_EN!$A4,"")</f>
        <v/>
      </c>
      <c r="P3" s="1" t="str">
        <f>IF(Overview_EN!$B4=P$1,Overview_EN!$A4,"")</f>
        <v/>
      </c>
      <c r="Q3" s="1" t="str">
        <f>IF(Overview_EN!$B4=Q$1,Overview_EN!$A4,"")</f>
        <v/>
      </c>
      <c r="S3" t="str">
        <f t="array" ref="S3">INDEX(M:M,SMALL(IF(M$1:M$1000&lt;&gt;"",ROW($1:$1000),4^8),ROW(A3)))&amp;""</f>
        <v>Dancing Lion</v>
      </c>
      <c r="T3" t="str">
        <f t="array" ref="T3">INDEX(N:N,SMALL(IF(N$1:N$1000&lt;&gt;"",ROW($1:$1000),4^8),ROW(B3)))&amp;""</f>
        <v>Lizardman</v>
      </c>
      <c r="U3" t="str">
        <f t="array" ref="U3">INDEX(O:O,SMALL(IF(O$1:O$1000&lt;&gt;"",ROW($1:$1000),4^8),ROW(C3)))&amp;""</f>
        <v>Frostcap</v>
      </c>
      <c r="V3" t="str">
        <f t="array" ref="V3">INDEX(P:P,SMALL(IF(P$1:P$1000&lt;&gt;"",ROW($1:$1000),4^8),ROW(D3)))&amp;""</f>
        <v>Bangungot</v>
      </c>
      <c r="W3" t="str">
        <f t="array" ref="W3">INDEX(Q:Q,SMALL(IF(Q$1:Q$1000&lt;&gt;"",ROW($1:$1000),4^8),ROW(E3)))&amp;""</f>
        <v>Demovoy</v>
      </c>
      <c r="Y3" t="str">
        <f>IF(Overview_EN!E4=$Y$1,Overview_EN!A4,"")</f>
        <v>Dancing Lion</v>
      </c>
      <c r="Z3" t="str">
        <f>IF(Overview_EN!E4=$Z$1,Overview_EN!A4,"")</f>
        <v/>
      </c>
      <c r="AB3" s="58" t="str">
        <f t="array" ref="AB3">INDEX(Y:Y,SMALL(IF(Y$1:Y$1000&lt;&gt;"",ROW($1:$1000),4^8),ROW(Y3)))&amp;""</f>
        <v>Dancing Lion</v>
      </c>
      <c r="AC3" s="58" t="str">
        <f t="array" ref="AC3">INDEX(Z:Z,SMALL(IF(Z$1:Z$1000&lt;&gt;"",ROW($1:$1000),4^8),ROW(J3)))&amp;""</f>
        <v>Flower Pixie</v>
      </c>
      <c r="AF3" s="1" t="str">
        <f>IF(Overview_EN!$D4=AF$1,Overview_EN!$A4,"")</f>
        <v/>
      </c>
      <c r="AG3" s="1" t="str">
        <f>IF(Overview_EN!$D4=AG$1,Overview_EN!$A4,"")</f>
        <v>Dancing Lion</v>
      </c>
      <c r="AH3" s="1" t="str">
        <f>IF(Overview_EN!$D4=AH$1,Overview_EN!$A4,"")</f>
        <v/>
      </c>
      <c r="AI3" s="1" t="str">
        <f>IF(Overview_EN!$D4=AI$1,Overview_EN!$A4,"")</f>
        <v/>
      </c>
      <c r="AJ3" s="1" t="str">
        <f>IF(Overview_EN!$D4=AJ$1,Overview_EN!$A4,"")</f>
        <v/>
      </c>
      <c r="AK3" s="1" t="str">
        <f>IF(Overview_EN!$D4=AK$1,Overview_EN!$A4,"")</f>
        <v/>
      </c>
      <c r="AL3" s="1" t="str">
        <f>IF(Overview_EN!$D4=AL$1,Overview_EN!$A4,"")</f>
        <v/>
      </c>
      <c r="AM3" s="1" t="str">
        <f>IF(Overview_EN!$D4=AM$1,Overview_EN!$A4,"")</f>
        <v/>
      </c>
      <c r="AN3" s="1" t="str">
        <f>IF(Overview_EN!$D4=AN$1,Overview_EN!$A4,"")</f>
        <v/>
      </c>
      <c r="AO3" s="1" t="str">
        <f>IF(Overview_EN!$D4=AO$1,Overview_EN!$A4,"")</f>
        <v/>
      </c>
      <c r="AP3" s="1" t="str">
        <f>IF(Overview_EN!$D4=AP$1,Overview_EN!$A4,"")</f>
        <v/>
      </c>
      <c r="AQ3" s="1" t="str">
        <f>IF(Overview_EN!$D4=AQ$1,Overview_EN!$A4,"")</f>
        <v/>
      </c>
      <c r="AR3" s="1" t="str">
        <f>IF(Overview_EN!$D4=AR$1,Overview_EN!$A4,"")</f>
        <v/>
      </c>
      <c r="AS3" s="1" t="str">
        <f>IF(Overview_EN!$D4=AS$1,Overview_EN!$A4,"")</f>
        <v/>
      </c>
      <c r="AT3" s="1" t="str">
        <f>IF(Overview_EN!$D4=AT$1,Overview_EN!$A4,"")</f>
        <v/>
      </c>
      <c r="AV3" s="58" t="str">
        <f t="array" ref="AV3">INDEX(AF:AF,SMALL(IF(AF$1:AF$1000&lt;&gt;"",ROW($1:$1000),4^8),ROW(AF3)))&amp;""</f>
        <v>Ifrit</v>
      </c>
      <c r="AW3" s="58" t="str">
        <f t="array" ref="AW3">INDEX(AG:AG,SMALL(IF(AG$1:AG$1000&lt;&gt;"",ROW($1:$1000),4^8),ROW(AG3)))&amp;""</f>
        <v>Flower Pixie</v>
      </c>
      <c r="AX3" s="58" t="str">
        <f t="array" ref="AX3">INDEX(AH:AH,SMALL(IF(AH$1:AH$1000&lt;&gt;"",ROW($1:$1000),4^8),ROW(AH3)))&amp;""</f>
        <v>Davy Jones</v>
      </c>
      <c r="AY3" s="58" t="str">
        <f t="array" ref="AY3">INDEX(AI:AI,SMALL(IF(AI$1:AI$1000&lt;&gt;"",ROW($1:$1000),4^8),ROW(AI3)))&amp;""</f>
        <v/>
      </c>
      <c r="AZ3" s="58" t="str">
        <f t="array" ref="AZ3">INDEX(AJ:AJ,SMALL(IF(AJ$1:AJ$1000&lt;&gt;"",ROW($1:$1000),4^8),ROW(AJ3)))&amp;""</f>
        <v>King Elve</v>
      </c>
      <c r="BA3" s="58" t="str">
        <f t="array" ref="BA3">INDEX(AK:AK,SMALL(IF(AK$1:AK$1000&lt;&gt;"",ROW($1:$1000),4^8),ROW(AK3)))&amp;""</f>
        <v>Minotaur</v>
      </c>
      <c r="BB3" s="58" t="str">
        <f t="array" ref="BB3">INDEX(AL:AL,SMALL(IF(AL$1:AL$1000&lt;&gt;"",ROW($1:$1000),4^8),ROW(AL3)))&amp;""</f>
        <v/>
      </c>
      <c r="BC3" s="58" t="str">
        <f t="array" ref="BC3">INDEX(AM:AM,SMALL(IF(AM$1:AM$1000&lt;&gt;"",ROW($1:$1000),4^8),ROW(AM3)))&amp;""</f>
        <v/>
      </c>
      <c r="BD3" s="58" t="str">
        <f t="array" ref="BD3">INDEX(AN:AN,SMALL(IF(AN$1:AN$1000&lt;&gt;"",ROW($1:$1000),4^8),ROW(AN3)))&amp;""</f>
        <v>Longgongtongzi</v>
      </c>
      <c r="BE3" s="58" t="str">
        <f t="array" ref="BE3">INDEX(AO:AO,SMALL(IF(AO$1:AO$1000&lt;&gt;"",ROW($1:$1000),4^8),ROW(AO3)))&amp;""</f>
        <v>Wendigo</v>
      </c>
      <c r="BF3" s="58" t="str">
        <f t="array" ref="BF3">INDEX(AP:AP,SMALL(IF(AP$1:AP$1000&lt;&gt;"",ROW($1:$1000),4^8),ROW(AP3)))&amp;""</f>
        <v/>
      </c>
      <c r="BG3" s="58" t="str">
        <f t="array" ref="BG3">INDEX(AQ:AQ,SMALL(IF(AQ$1:AQ$1000&lt;&gt;"",ROW($1:$1000),4^8),ROW(AQ3)))&amp;""</f>
        <v/>
      </c>
      <c r="BH3" s="58" t="str">
        <f t="array" ref="BH3">INDEX(AR:AR,SMALL(IF(AR$1:AR$1000&lt;&gt;"",ROW($1:$1000),4^8),ROW(AR3)))&amp;""</f>
        <v/>
      </c>
      <c r="BI3" s="58"/>
      <c r="BJ3" s="58" t="str">
        <f t="array" ref="BJ3">INDEX(AT:AT,SMALL(IF(AT$1:AT$1000&lt;&gt;"",ROW($1:$1000),4^8),ROW(AT3)))&amp;""</f>
        <v>Firebird</v>
      </c>
    </row>
    <row r="4" spans="1:62" x14ac:dyDescent="0.15">
      <c r="A4" s="1" t="str">
        <f>IF(Overview_EN!C5=$A$1,Overview_EN!A5,"")</f>
        <v/>
      </c>
      <c r="B4" t="str">
        <f>IF(Overview_EN!C5=$B$1,Overview_EN!A5,"")</f>
        <v>Joker</v>
      </c>
      <c r="C4" s="1" t="str">
        <f>IF(Overview_EN!C5=$C$1,Overview_EN!A5,"")</f>
        <v/>
      </c>
      <c r="D4" t="str">
        <f>IF(Overview_EN!C5=$D$1,Overview_EN!A5,"")</f>
        <v/>
      </c>
      <c r="E4" t="str">
        <f>IF(Overview_EN!C5=$E$1,Overview_EN!A5,"")</f>
        <v/>
      </c>
      <c r="G4" t="str">
        <f t="array" ref="G4">INDEX(A:A,SMALL(IF($A$1:$A$1000&lt;&gt;"",ROW($1:$1000),4^8),ROW(A4)))&amp;""</f>
        <v>Phase Frog</v>
      </c>
      <c r="H4" t="str">
        <f t="array" ref="H4">INDEX(B:B,SMALL(IF($B$1:$B$1000&lt;&gt;"",ROW($1:$1000),4^8),ROW(B4)))&amp;""</f>
        <v>Werewolf</v>
      </c>
      <c r="I4" t="str">
        <f t="array" ref="I4">INDEX(C:C,SMALL(IF($C$1:$C$1000&lt;&gt;"",ROW($1:$1000),4^8),ROW(C4)))&amp;""</f>
        <v>Shadow Puppet</v>
      </c>
      <c r="J4" t="str">
        <f t="array" ref="J4">INDEX(D:D,SMALL(IF($D$1:$D$1000&lt;&gt;"",ROW($1:$1000),4^8),ROW(D4)))&amp;""</f>
        <v>Mandrake</v>
      </c>
      <c r="K4" t="str">
        <f t="array" ref="K4">INDEX(E:E,SMALL(IF($E$1:$E$1000&lt;&gt;"",ROW($1:$1000),4^8),ROW(E4)))&amp;""</f>
        <v>Chang'e</v>
      </c>
      <c r="M4" s="1" t="str">
        <f>IF(Overview_EN!B5=M$1,Overview_EN!A5,"")</f>
        <v>Joker</v>
      </c>
      <c r="N4" s="1" t="str">
        <f>IF(Overview_EN!$B5=N$1,Overview_EN!$A5,"")</f>
        <v/>
      </c>
      <c r="O4" s="1" t="str">
        <f>IF(Overview_EN!$B5=O$1,Overview_EN!$A5,"")</f>
        <v/>
      </c>
      <c r="P4" s="1" t="str">
        <f>IF(Overview_EN!$B5=P$1,Overview_EN!$A5,"")</f>
        <v/>
      </c>
      <c r="Q4" s="1" t="str">
        <f>IF(Overview_EN!$B5=Q$1,Overview_EN!$A5,"")</f>
        <v/>
      </c>
      <c r="S4" t="str">
        <f t="array" ref="S4">INDEX(M:M,SMALL(IF(M$1:M$1000&lt;&gt;"",ROW($1:$1000),4^8),ROW(A4)))&amp;""</f>
        <v>Joker</v>
      </c>
      <c r="T4" t="str">
        <f t="array" ref="T4">INDEX(N:N,SMALL(IF(N$1:N$1000&lt;&gt;"",ROW($1:$1000),4^8),ROW(B4)))&amp;""</f>
        <v>Melody Bulb</v>
      </c>
      <c r="U4" t="str">
        <f t="array" ref="U4">INDEX(O:O,SMALL(IF(O$1:O$1000&lt;&gt;"",ROW($1:$1000),4^8),ROW(C4)))&amp;""</f>
        <v>Kappa</v>
      </c>
      <c r="V4" t="str">
        <f t="array" ref="V4">INDEX(P:P,SMALL(IF(P$1:P$1000&lt;&gt;"",ROW($1:$1000),4^8),ROW(D4)))&amp;""</f>
        <v>Werewolf</v>
      </c>
      <c r="W4" t="str">
        <f t="array" ref="W4">INDEX(Q:Q,SMALL(IF(Q$1:Q$1000&lt;&gt;"",ROW($1:$1000),4^8),ROW(E4)))&amp;""</f>
        <v>Harpy</v>
      </c>
      <c r="Y4" t="str">
        <f>IF(Overview_EN!E5=$Y$1,Overview_EN!A5,"")</f>
        <v/>
      </c>
      <c r="Z4" t="str">
        <f>IF(Overview_EN!E5=$Z$1,Overview_EN!A5,"")</f>
        <v>Joker</v>
      </c>
      <c r="AB4" s="58" t="str">
        <f t="array" ref="AB4">INDEX(Y:Y,SMALL(IF(Y$1:Y$1000&lt;&gt;"",ROW($1:$1000),4^8),ROW(Y4)))&amp;""</f>
        <v>Phase Frog</v>
      </c>
      <c r="AC4" s="58" t="str">
        <f t="array" ref="AC4">INDEX(Z:Z,SMALL(IF(Z$1:Z$1000&lt;&gt;"",ROW($1:$1000),4^8),ROW(J4)))&amp;""</f>
        <v>Shadow Puppet</v>
      </c>
      <c r="AF4" s="1" t="str">
        <f>IF(Overview_EN!$D5=AF$1,Overview_EN!$A5,"")</f>
        <v/>
      </c>
      <c r="AG4" s="1" t="str">
        <f>IF(Overview_EN!$D5=AG$1,Overview_EN!$A5,"")</f>
        <v/>
      </c>
      <c r="AH4" s="1" t="str">
        <f>IF(Overview_EN!$D5=AH$1,Overview_EN!$A5,"")</f>
        <v/>
      </c>
      <c r="AI4" s="1" t="str">
        <f>IF(Overview_EN!$D5=AI$1,Overview_EN!$A5,"")</f>
        <v/>
      </c>
      <c r="AJ4" s="1" t="str">
        <f>IF(Overview_EN!$D5=AJ$1,Overview_EN!$A5,"")</f>
        <v/>
      </c>
      <c r="AK4" s="1" t="str">
        <f>IF(Overview_EN!$D5=AK$1,Overview_EN!$A5,"")</f>
        <v/>
      </c>
      <c r="AL4" s="1" t="str">
        <f>IF(Overview_EN!$D5=AL$1,Overview_EN!$A5,"")</f>
        <v/>
      </c>
      <c r="AM4" s="1" t="str">
        <f>IF(Overview_EN!$D5=AM$1,Overview_EN!$A5,"")</f>
        <v/>
      </c>
      <c r="AN4" s="1" t="str">
        <f>IF(Overview_EN!$D5=AN$1,Overview_EN!$A5,"")</f>
        <v/>
      </c>
      <c r="AO4" s="1" t="str">
        <f>IF(Overview_EN!$D5=AO$1,Overview_EN!$A5,"")</f>
        <v/>
      </c>
      <c r="AP4" s="1" t="str">
        <f>IF(Overview_EN!$D5=AP$1,Overview_EN!$A5,"")</f>
        <v/>
      </c>
      <c r="AQ4" s="1" t="str">
        <f>IF(Overview_EN!$D5=AQ$1,Overview_EN!$A5,"")</f>
        <v/>
      </c>
      <c r="AR4" s="1" t="str">
        <f>IF(Overview_EN!$D5=AR$1,Overview_EN!$A5,"")</f>
        <v/>
      </c>
      <c r="AS4" s="1" t="str">
        <f>IF(Overview_EN!$D5=AS$1,Overview_EN!$A5,"")</f>
        <v/>
      </c>
      <c r="AT4" s="1" t="str">
        <f>IF(Overview_EN!$D5=AT$1,Overview_EN!$A5,"")</f>
        <v/>
      </c>
      <c r="AV4" s="58" t="str">
        <f t="array" ref="AV4">INDEX(AF:AF,SMALL(IF(AF$1:AF$1000&lt;&gt;"",ROW($1:$1000),4^8),ROW(AF4)))&amp;""</f>
        <v/>
      </c>
      <c r="AW4" s="58" t="str">
        <f t="array" ref="AW4">INDEX(AG:AG,SMALL(IF(AG$1:AG$1000&lt;&gt;"",ROW($1:$1000),4^8),ROW(AG4)))&amp;""</f>
        <v>Melody Bulb</v>
      </c>
      <c r="AX4" s="58" t="str">
        <f t="array" ref="AX4">INDEX(AH:AH,SMALL(IF(AH$1:AH$1000&lt;&gt;"",ROW($1:$1000),4^8),ROW(AH4)))&amp;""</f>
        <v/>
      </c>
      <c r="AY4" s="58" t="str">
        <f t="array" ref="AY4">INDEX(AI:AI,SMALL(IF(AI$1:AI$1000&lt;&gt;"",ROW($1:$1000),4^8),ROW(AI4)))&amp;""</f>
        <v/>
      </c>
      <c r="AZ4" s="58" t="str">
        <f t="array" ref="AZ4">INDEX(AJ:AJ,SMALL(IF(AJ$1:AJ$1000&lt;&gt;"",ROW($1:$1000),4^8),ROW(AJ4)))&amp;""</f>
        <v/>
      </c>
      <c r="BA4" s="58" t="str">
        <f t="array" ref="BA4">INDEX(AK:AK,SMALL(IF(AK$1:AK$1000&lt;&gt;"",ROW($1:$1000),4^8),ROW(AK4)))&amp;""</f>
        <v>Unicorn</v>
      </c>
      <c r="BB4" s="58" t="str">
        <f t="array" ref="BB4">INDEX(AL:AL,SMALL(IF(AL$1:AL$1000&lt;&gt;"",ROW($1:$1000),4^8),ROW(AL4)))&amp;""</f>
        <v/>
      </c>
      <c r="BC4" s="58" t="str">
        <f t="array" ref="BC4">INDEX(AM:AM,SMALL(IF(AM$1:AM$1000&lt;&gt;"",ROW($1:$1000),4^8),ROW(AM4)))&amp;""</f>
        <v/>
      </c>
      <c r="BD4" s="58" t="str">
        <f t="array" ref="BD4">INDEX(AN:AN,SMALL(IF(AN$1:AN$1000&lt;&gt;"",ROW($1:$1000),4^8),ROW(AN4)))&amp;""</f>
        <v>Maiden Dojoji</v>
      </c>
      <c r="BE4" s="58" t="str">
        <f t="array" ref="BE4">INDEX(AO:AO,SMALL(IF(AO$1:AO$1000&lt;&gt;"",ROW($1:$1000),4^8),ROW(AO4)))&amp;""</f>
        <v/>
      </c>
      <c r="BF4" s="58" t="str">
        <f t="array" ref="BF4">INDEX(AP:AP,SMALL(IF(AP$1:AP$1000&lt;&gt;"",ROW($1:$1000),4^8),ROW(AP4)))&amp;""</f>
        <v/>
      </c>
      <c r="BG4" s="58" t="str">
        <f t="array" ref="BG4">INDEX(AQ:AQ,SMALL(IF(AQ$1:AQ$1000&lt;&gt;"",ROW($1:$1000),4^8),ROW(AQ4)))&amp;""</f>
        <v/>
      </c>
      <c r="BH4" s="58" t="str">
        <f t="array" ref="BH4">INDEX(AR:AR,SMALL(IF(AR$1:AR$1000&lt;&gt;"",ROW($1:$1000),4^8),ROW(AR4)))&amp;""</f>
        <v/>
      </c>
      <c r="BI4" s="58"/>
      <c r="BJ4" s="58" t="str">
        <f t="array" ref="BJ4">INDEX(AT:AT,SMALL(IF(AT$1:AT$1000&lt;&gt;"",ROW($1:$1000),4^8),ROW(AT4)))&amp;""</f>
        <v/>
      </c>
    </row>
    <row r="5" spans="1:62" x14ac:dyDescent="0.15">
      <c r="A5" s="1" t="str">
        <f>IF(Overview_EN!C6=$A$1,Overview_EN!A6,"")</f>
        <v>Phase Frog</v>
      </c>
      <c r="B5" t="str">
        <f>IF(Overview_EN!C6=$B$1,Overview_EN!A6,"")</f>
        <v/>
      </c>
      <c r="C5" s="1" t="str">
        <f>IF(Overview_EN!C6=$C$1,Overview_EN!A6,"")</f>
        <v/>
      </c>
      <c r="D5" t="str">
        <f>IF(Overview_EN!C6=$D$1,Overview_EN!A6,"")</f>
        <v/>
      </c>
      <c r="E5" t="str">
        <f>IF(Overview_EN!C6=$E$1,Overview_EN!A6,"")</f>
        <v/>
      </c>
      <c r="G5" t="str">
        <f t="array" ref="G5">INDEX(A:A,SMALL(IF($A$1:$A$1000&lt;&gt;"",ROW($1:$1000),4^8),ROW(A5)))&amp;""</f>
        <v>Lizardman</v>
      </c>
      <c r="H5" t="str">
        <f t="array" ref="H5">INDEX(B:B,SMALL(IF($B$1:$B$1000&lt;&gt;"",ROW($1:$1000),4^8),ROW(B5)))&amp;""</f>
        <v>Banshee</v>
      </c>
      <c r="I5" t="str">
        <f t="array" ref="I5">INDEX(C:C,SMALL(IF($C$1:$C$1000&lt;&gt;"",ROW($1:$1000),4^8),ROW(C5)))&amp;""</f>
        <v>Davy Jones</v>
      </c>
      <c r="J5" t="str">
        <f t="array" ref="J5">INDEX(D:D,SMALL(IF($D$1:$D$1000&lt;&gt;"",ROW($1:$1000),4^8),ROW(D5)))&amp;""</f>
        <v/>
      </c>
      <c r="K5" t="str">
        <f t="array" ref="K5">INDEX(E:E,SMALL(IF($E$1:$E$1000&lt;&gt;"",ROW($1:$1000),4^8),ROW(E5)))&amp;""</f>
        <v>Unicorn</v>
      </c>
      <c r="M5" s="1" t="str">
        <f>IF(Overview_EN!B6=M$1,Overview_EN!A6,"")</f>
        <v/>
      </c>
      <c r="N5" s="1" t="str">
        <f>IF(Overview_EN!$B6=N$1,Overview_EN!$A6,"")</f>
        <v/>
      </c>
      <c r="O5" s="1" t="str">
        <f>IF(Overview_EN!$B6=O$1,Overview_EN!$A6,"")</f>
        <v>Phase Frog</v>
      </c>
      <c r="P5" s="1" t="str">
        <f>IF(Overview_EN!$B6=P$1,Overview_EN!$A6,"")</f>
        <v/>
      </c>
      <c r="Q5" s="1" t="str">
        <f>IF(Overview_EN!$B6=Q$1,Overview_EN!$A6,"")</f>
        <v/>
      </c>
      <c r="S5" t="str">
        <f t="array" ref="S5">INDEX(M:M,SMALL(IF(M$1:M$1000&lt;&gt;"",ROW($1:$1000),4^8),ROW(A5)))&amp;""</f>
        <v>Maiden Dojoji</v>
      </c>
      <c r="T5" t="str">
        <f t="array" ref="T5">INDEX(N:N,SMALL(IF(N$1:N$1000&lt;&gt;"",ROW($1:$1000),4^8),ROW(B5)))&amp;""</f>
        <v>Mandrake</v>
      </c>
      <c r="U5" t="str">
        <f t="array" ref="U5">INDEX(O:O,SMALL(IF(O$1:O$1000&lt;&gt;"",ROW($1:$1000),4^8),ROW(C5)))&amp;""</f>
        <v>Wendigo</v>
      </c>
      <c r="V5" t="str">
        <f t="array" ref="V5">INDEX(P:P,SMALL(IF(P$1:P$1000&lt;&gt;"",ROW($1:$1000),4^8),ROW(D5)))&amp;""</f>
        <v>Banshee</v>
      </c>
      <c r="W5" t="str">
        <f t="array" ref="W5">INDEX(Q:Q,SMALL(IF(Q$1:Q$1000&lt;&gt;"",ROW($1:$1000),4^8),ROW(E5)))&amp;""</f>
        <v>Chang'e</v>
      </c>
      <c r="Y5" t="str">
        <f>IF(Overview_EN!E6=$Y$1,Overview_EN!A6,"")</f>
        <v>Phase Frog</v>
      </c>
      <c r="Z5" t="str">
        <f>IF(Overview_EN!E6=$Z$1,Overview_EN!A6,"")</f>
        <v/>
      </c>
      <c r="AB5" s="58" t="str">
        <f t="array" ref="AB5">INDEX(Y:Y,SMALL(IF(Y$1:Y$1000&lt;&gt;"",ROW($1:$1000),4^8),ROW(Y5)))&amp;""</f>
        <v>Frostcap</v>
      </c>
      <c r="AC5" s="58" t="str">
        <f t="array" ref="AC5">INDEX(Z:Z,SMALL(IF(Z$1:Z$1000&lt;&gt;"",ROW($1:$1000),4^8),ROW(J5)))&amp;""</f>
        <v>Fallen Angel</v>
      </c>
      <c r="AF5" s="1" t="str">
        <f>IF(Overview_EN!$D6=AF$1,Overview_EN!$A6,"")</f>
        <v/>
      </c>
      <c r="AG5" s="1" t="str">
        <f>IF(Overview_EN!$D6=AG$1,Overview_EN!$A6,"")</f>
        <v/>
      </c>
      <c r="AH5" s="1" t="str">
        <f>IF(Overview_EN!$D6=AH$1,Overview_EN!$A6,"")</f>
        <v/>
      </c>
      <c r="AI5" s="1" t="str">
        <f>IF(Overview_EN!$D6=AI$1,Overview_EN!$A6,"")</f>
        <v/>
      </c>
      <c r="AJ5" s="1" t="str">
        <f>IF(Overview_EN!$D6=AJ$1,Overview_EN!$A6,"")</f>
        <v/>
      </c>
      <c r="AK5" s="1" t="str">
        <f>IF(Overview_EN!$D6=AK$1,Overview_EN!$A6,"")</f>
        <v/>
      </c>
      <c r="AL5" s="1" t="str">
        <f>IF(Overview_EN!$D6=AL$1,Overview_EN!$A6,"")</f>
        <v/>
      </c>
      <c r="AM5" s="1" t="str">
        <f>IF(Overview_EN!$D6=AM$1,Overview_EN!$A6,"")</f>
        <v/>
      </c>
      <c r="AN5" s="1" t="str">
        <f>IF(Overview_EN!$D6=AN$1,Overview_EN!$A6,"")</f>
        <v/>
      </c>
      <c r="AO5" s="1" t="str">
        <f>IF(Overview_EN!$D6=AO$1,Overview_EN!$A6,"")</f>
        <v/>
      </c>
      <c r="AP5" s="1" t="str">
        <f>IF(Overview_EN!$D6=AP$1,Overview_EN!$A6,"")</f>
        <v/>
      </c>
      <c r="AQ5" s="1" t="str">
        <f>IF(Overview_EN!$D6=AQ$1,Overview_EN!$A6,"")</f>
        <v/>
      </c>
      <c r="AR5" s="1" t="str">
        <f>IF(Overview_EN!$D6=AR$1,Overview_EN!$A6,"")</f>
        <v/>
      </c>
      <c r="AS5" s="1" t="str">
        <f>IF(Overview_EN!$D6=AS$1,Overview_EN!$A6,"")</f>
        <v>Phase Frog</v>
      </c>
      <c r="AT5" s="1" t="str">
        <f>IF(Overview_EN!$D6=AT$1,Overview_EN!$A6,"")</f>
        <v/>
      </c>
      <c r="AV5" s="58" t="str">
        <f t="array" ref="AV5">INDEX(AF:AF,SMALL(IF(AF$1:AF$1000&lt;&gt;"",ROW($1:$1000),4^8),ROW(AF5)))&amp;""</f>
        <v/>
      </c>
      <c r="AW5" s="58" t="str">
        <f t="array" ref="AW5">INDEX(AG:AG,SMALL(IF(AG$1:AG$1000&lt;&gt;"",ROW($1:$1000),4^8),ROW(AG5)))&amp;""</f>
        <v>Shadow Puppet</v>
      </c>
      <c r="AX5" s="58" t="str">
        <f t="array" ref="AX5">INDEX(AH:AH,SMALL(IF(AH$1:AH$1000&lt;&gt;"",ROW($1:$1000),4^8),ROW(AH5)))&amp;""</f>
        <v/>
      </c>
      <c r="AY5" s="58" t="str">
        <f t="array" ref="AY5">INDEX(AI:AI,SMALL(IF(AI$1:AI$1000&lt;&gt;"",ROW($1:$1000),4^8),ROW(AI5)))&amp;""</f>
        <v/>
      </c>
      <c r="AZ5" s="58" t="str">
        <f t="array" ref="AZ5">INDEX(AJ:AJ,SMALL(IF(AJ$1:AJ$1000&lt;&gt;"",ROW($1:$1000),4^8),ROW(AJ5)))&amp;""</f>
        <v/>
      </c>
      <c r="BA5" s="58" t="str">
        <f t="array" ref="BA5">INDEX(AK:AK,SMALL(IF(AK$1:AK$1000&lt;&gt;"",ROW($1:$1000),4^8),ROW(AK5)))&amp;""</f>
        <v>Keres</v>
      </c>
      <c r="BB5" s="58" t="str">
        <f t="array" ref="BB5">INDEX(AL:AL,SMALL(IF(AL$1:AL$1000&lt;&gt;"",ROW($1:$1000),4^8),ROW(AL5)))&amp;""</f>
        <v/>
      </c>
      <c r="BC5" s="58" t="str">
        <f t="array" ref="BC5">INDEX(AM:AM,SMALL(IF(AM$1:AM$1000&lt;&gt;"",ROW($1:$1000),4^8),ROW(AM5)))&amp;""</f>
        <v/>
      </c>
      <c r="BD5" s="58" t="str">
        <f t="array" ref="BD5">INDEX(AN:AN,SMALL(IF(AN$1:AN$1000&lt;&gt;"",ROW($1:$1000),4^8),ROW(AN5)))&amp;""</f>
        <v>Nephila</v>
      </c>
      <c r="BE5" s="58" t="str">
        <f t="array" ref="BE5">INDEX(AO:AO,SMALL(IF(AO$1:AO$1000&lt;&gt;"",ROW($1:$1000),4^8),ROW(AO5)))&amp;""</f>
        <v/>
      </c>
      <c r="BF5" s="58" t="str">
        <f t="array" ref="BF5">INDEX(AP:AP,SMALL(IF(AP$1:AP$1000&lt;&gt;"",ROW($1:$1000),4^8),ROW(AP5)))&amp;""</f>
        <v/>
      </c>
      <c r="BG5" s="58" t="str">
        <f t="array" ref="BG5">INDEX(AQ:AQ,SMALL(IF(AQ$1:AQ$1000&lt;&gt;"",ROW($1:$1000),4^8),ROW(AQ5)))&amp;""</f>
        <v/>
      </c>
      <c r="BH5" s="58" t="str">
        <f t="array" ref="BH5">INDEX(AR:AR,SMALL(IF(AR$1:AR$1000&lt;&gt;"",ROW($1:$1000),4^8),ROW(AR5)))&amp;""</f>
        <v/>
      </c>
      <c r="BI5" s="58"/>
      <c r="BJ5" s="58" t="str">
        <f t="array" ref="BJ5">INDEX(AT:AT,SMALL(IF(AT$1:AT$1000&lt;&gt;"",ROW($1:$1000),4^8),ROW(AT5)))&amp;""</f>
        <v/>
      </c>
    </row>
    <row r="6" spans="1:62" x14ac:dyDescent="0.15">
      <c r="A6" s="1" t="str">
        <f>IF(Overview_EN!C7=$A$1,Overview_EN!A7,"")</f>
        <v/>
      </c>
      <c r="B6" t="str">
        <f>IF(Overview_EN!C7=$B$1,Overview_EN!A7,"")</f>
        <v/>
      </c>
      <c r="C6" s="1" t="str">
        <f>IF(Overview_EN!C7=$C$1,Overview_EN!A7,"")</f>
        <v>Frostcap</v>
      </c>
      <c r="D6" t="str">
        <f>IF(Overview_EN!C7=$D$1,Overview_EN!A7,"")</f>
        <v/>
      </c>
      <c r="E6" t="str">
        <f>IF(Overview_EN!C7=$E$1,Overview_EN!A7,"")</f>
        <v/>
      </c>
      <c r="G6" t="str">
        <f t="array" ref="G6">INDEX(A:A,SMALL(IF($A$1:$A$1000&lt;&gt;"",ROW($1:$1000),4^8),ROW(A6)))&amp;""</f>
        <v>Bangungot</v>
      </c>
      <c r="H6" t="str">
        <f t="array" ref="H6">INDEX(B:B,SMALL(IF($B$1:$B$1000&lt;&gt;"",ROW($1:$1000),4^8),ROW(B6)))&amp;""</f>
        <v>Longgongtongzi</v>
      </c>
      <c r="I6" t="str">
        <f t="array" ref="I6">INDEX(C:C,SMALL(IF($C$1:$C$1000&lt;&gt;"",ROW($1:$1000),4^8),ROW(C6)))&amp;""</f>
        <v>Maiden Dojoji</v>
      </c>
      <c r="J6" t="str">
        <f t="array" ref="J6">INDEX(D:D,SMALL(IF($D$1:$D$1000&lt;&gt;"",ROW($1:$1000),4^8),ROW(D6)))&amp;""</f>
        <v/>
      </c>
      <c r="K6" t="str">
        <f t="array" ref="K6">INDEX(E:E,SMALL(IF($E$1:$E$1000&lt;&gt;"",ROW($1:$1000),4^8),ROW(E6)))&amp;""</f>
        <v>Dryad</v>
      </c>
      <c r="M6" s="1" t="str">
        <f>IF(Overview_EN!B7=M$1,Overview_EN!A7,"")</f>
        <v/>
      </c>
      <c r="N6" s="1" t="str">
        <f>IF(Overview_EN!$B7=N$1,Overview_EN!$A7,"")</f>
        <v/>
      </c>
      <c r="O6" s="1" t="str">
        <f>IF(Overview_EN!$B7=O$1,Overview_EN!$A7,"")</f>
        <v>Frostcap</v>
      </c>
      <c r="P6" s="1" t="str">
        <f>IF(Overview_EN!$B7=P$1,Overview_EN!$A7,"")</f>
        <v/>
      </c>
      <c r="Q6" s="1" t="str">
        <f>IF(Overview_EN!$B7=Q$1,Overview_EN!$A7,"")</f>
        <v/>
      </c>
      <c r="S6" t="str">
        <f t="array" ref="S6">INDEX(M:M,SMALL(IF(M$1:M$1000&lt;&gt;"",ROW($1:$1000),4^8),ROW(A6)))&amp;""</f>
        <v>Firebird</v>
      </c>
      <c r="T6" t="str">
        <f t="array" ref="T6">INDEX(N:N,SMALL(IF(N$1:N$1000&lt;&gt;"",ROW($1:$1000),4^8),ROW(B6)))&amp;""</f>
        <v>Pan</v>
      </c>
      <c r="U6" t="str">
        <f t="array" ref="U6">INDEX(O:O,SMALL(IF(O$1:O$1000&lt;&gt;"",ROW($1:$1000),4^8),ROW(C6)))&amp;""</f>
        <v>Davy Jones</v>
      </c>
      <c r="V6" t="str">
        <f t="array" ref="V6">INDEX(P:P,SMALL(IF(P$1:P$1000&lt;&gt;"",ROW($1:$1000),4^8),ROW(D6)))&amp;""</f>
        <v>Keres</v>
      </c>
      <c r="W6" t="str">
        <f t="array" ref="W6">INDEX(Q:Q,SMALL(IF(Q$1:Q$1000&lt;&gt;"",ROW($1:$1000),4^8),ROW(E6)))&amp;""</f>
        <v>Unicorn</v>
      </c>
      <c r="Y6" t="str">
        <f>IF(Overview_EN!E7=$Y$1,Overview_EN!A7,"")</f>
        <v>Frostcap</v>
      </c>
      <c r="Z6" t="str">
        <f>IF(Overview_EN!E7=$Z$1,Overview_EN!A7,"")</f>
        <v/>
      </c>
      <c r="AB6" s="58" t="str">
        <f t="array" ref="AB6">INDEX(Y:Y,SMALL(IF(Y$1:Y$1000&lt;&gt;"",ROW($1:$1000),4^8),ROW(Y6)))&amp;""</f>
        <v>Kappa</v>
      </c>
      <c r="AC6" s="58" t="str">
        <f t="array" ref="AC6">INDEX(Z:Z,SMALL(IF(Z$1:Z$1000&lt;&gt;"",ROW($1:$1000),4^8),ROW(J6)))&amp;""</f>
        <v>Mandrake</v>
      </c>
      <c r="AF6" s="1" t="str">
        <f>IF(Overview_EN!$D7=AF$1,Overview_EN!$A7,"")</f>
        <v/>
      </c>
      <c r="AG6" s="1" t="str">
        <f>IF(Overview_EN!$D7=AG$1,Overview_EN!$A7,"")</f>
        <v/>
      </c>
      <c r="AH6" s="1" t="str">
        <f>IF(Overview_EN!$D7=AH$1,Overview_EN!$A7,"")</f>
        <v/>
      </c>
      <c r="AI6" s="1" t="str">
        <f>IF(Overview_EN!$D7=AI$1,Overview_EN!$A7,"")</f>
        <v/>
      </c>
      <c r="AJ6" s="1" t="str">
        <f>IF(Overview_EN!$D7=AJ$1,Overview_EN!$A7,"")</f>
        <v/>
      </c>
      <c r="AK6" s="1" t="str">
        <f>IF(Overview_EN!$D7=AK$1,Overview_EN!$A7,"")</f>
        <v/>
      </c>
      <c r="AL6" s="1" t="str">
        <f>IF(Overview_EN!$D7=AL$1,Overview_EN!$A7,"")</f>
        <v/>
      </c>
      <c r="AM6" s="1" t="str">
        <f>IF(Overview_EN!$D7=AM$1,Overview_EN!$A7,"")</f>
        <v/>
      </c>
      <c r="AN6" s="1" t="str">
        <f>IF(Overview_EN!$D7=AN$1,Overview_EN!$A7,"")</f>
        <v/>
      </c>
      <c r="AO6" s="1" t="str">
        <f>IF(Overview_EN!$D7=AO$1,Overview_EN!$A7,"")</f>
        <v/>
      </c>
      <c r="AP6" s="1" t="str">
        <f>IF(Overview_EN!$D7=AP$1,Overview_EN!$A7,"")</f>
        <v>Frostcap</v>
      </c>
      <c r="AQ6" s="1" t="str">
        <f>IF(Overview_EN!$D7=AQ$1,Overview_EN!$A7,"")</f>
        <v/>
      </c>
      <c r="AR6" s="1" t="str">
        <f>IF(Overview_EN!$D7=AR$1,Overview_EN!$A7,"")</f>
        <v/>
      </c>
      <c r="AS6" s="1" t="str">
        <f>IF(Overview_EN!$D7=AS$1,Overview_EN!$A7,"")</f>
        <v/>
      </c>
      <c r="AT6" s="1" t="str">
        <f>IF(Overview_EN!$D7=AT$1,Overview_EN!$A7,"")</f>
        <v/>
      </c>
      <c r="AV6" s="58" t="str">
        <f t="array" ref="AV6">INDEX(AF:AF,SMALL(IF(AF$1:AF$1000&lt;&gt;"",ROW($1:$1000),4^8),ROW(AF6)))&amp;""</f>
        <v/>
      </c>
      <c r="AW6" s="58" t="str">
        <f t="array" ref="AW6">INDEX(AG:AG,SMALL(IF(AG$1:AG$1000&lt;&gt;"",ROW($1:$1000),4^8),ROW(AG6)))&amp;""</f>
        <v>Chang'e</v>
      </c>
      <c r="AX6" s="58" t="str">
        <f t="array" ref="AX6">INDEX(AH:AH,SMALL(IF(AH$1:AH$1000&lt;&gt;"",ROW($1:$1000),4^8),ROW(AH6)))&amp;""</f>
        <v/>
      </c>
      <c r="AY6" s="58" t="str">
        <f t="array" ref="AY6">INDEX(AI:AI,SMALL(IF(AI$1:AI$1000&lt;&gt;"",ROW($1:$1000),4^8),ROW(AI6)))&amp;""</f>
        <v/>
      </c>
      <c r="AZ6" s="58" t="str">
        <f t="array" ref="AZ6">INDEX(AJ:AJ,SMALL(IF(AJ$1:AJ$1000&lt;&gt;"",ROW($1:$1000),4^8),ROW(AJ6)))&amp;""</f>
        <v/>
      </c>
      <c r="BA6" s="58" t="str">
        <f t="array" ref="BA6">INDEX(AK:AK,SMALL(IF(AK$1:AK$1000&lt;&gt;"",ROW($1:$1000),4^8),ROW(AK6)))&amp;""</f>
        <v>Dryad</v>
      </c>
      <c r="BB6" s="58" t="str">
        <f t="array" ref="BB6">INDEX(AL:AL,SMALL(IF(AL$1:AL$1000&lt;&gt;"",ROW($1:$1000),4^8),ROW(AL6)))&amp;""</f>
        <v/>
      </c>
      <c r="BC6" s="58" t="str">
        <f t="array" ref="BC6">INDEX(AM:AM,SMALL(IF(AM$1:AM$1000&lt;&gt;"",ROW($1:$1000),4^8),ROW(AM6)))&amp;""</f>
        <v/>
      </c>
      <c r="BD6" s="58" t="str">
        <f t="array" ref="BD6">INDEX(AN:AN,SMALL(IF(AN$1:AN$1000&lt;&gt;"",ROW($1:$1000),4^8),ROW(AN6)))&amp;""</f>
        <v>Tengu</v>
      </c>
      <c r="BE6" s="58" t="str">
        <f t="array" ref="BE6">INDEX(AO:AO,SMALL(IF(AO$1:AO$1000&lt;&gt;"",ROW($1:$1000),4^8),ROW(AO6)))&amp;""</f>
        <v/>
      </c>
      <c r="BF6" s="58" t="str">
        <f t="array" ref="BF6">INDEX(AP:AP,SMALL(IF(AP$1:AP$1000&lt;&gt;"",ROW($1:$1000),4^8),ROW(AP6)))&amp;""</f>
        <v/>
      </c>
      <c r="BG6" s="58" t="str">
        <f t="array" ref="BG6">INDEX(AQ:AQ,SMALL(IF(AQ$1:AQ$1000&lt;&gt;"",ROW($1:$1000),4^8),ROW(AQ6)))&amp;""</f>
        <v/>
      </c>
      <c r="BH6" s="58" t="str">
        <f t="array" ref="BH6">INDEX(AR:AR,SMALL(IF(AR$1:AR$1000&lt;&gt;"",ROW($1:$1000),4^8),ROW(AR6)))&amp;""</f>
        <v/>
      </c>
      <c r="BI6" s="58"/>
      <c r="BJ6" s="58" t="str">
        <f t="array" ref="BJ6">INDEX(AT:AT,SMALL(IF(AT$1:AT$1000&lt;&gt;"",ROW($1:$1000),4^8),ROW(AT6)))&amp;""</f>
        <v/>
      </c>
    </row>
    <row r="7" spans="1:62" x14ac:dyDescent="0.15">
      <c r="A7" s="1" t="str">
        <f>IF(Overview_EN!C8=$A$1,Overview_EN!A8,"")</f>
        <v/>
      </c>
      <c r="B7" t="str">
        <f>IF(Overview_EN!C8=$B$1,Overview_EN!A8,"")</f>
        <v/>
      </c>
      <c r="C7" s="1" t="str">
        <f>IF(Overview_EN!C8=$C$1,Overview_EN!A8,"")</f>
        <v>Kappa</v>
      </c>
      <c r="D7" t="str">
        <f>IF(Overview_EN!C8=$D$1,Overview_EN!A8,"")</f>
        <v/>
      </c>
      <c r="E7" t="str">
        <f>IF(Overview_EN!C8=$E$1,Overview_EN!A8,"")</f>
        <v/>
      </c>
      <c r="G7" t="str">
        <f t="array" ref="G7">INDEX(A:A,SMALL(IF($A$1:$A$1000&lt;&gt;"",ROW($1:$1000),4^8),ROW(A7)))&amp;""</f>
        <v>Demovoy</v>
      </c>
      <c r="H7" t="str">
        <f t="array" ref="H7">INDEX(B:B,SMALL(IF($B$1:$B$1000&lt;&gt;"",ROW($1:$1000),4^8),ROW(B7)))&amp;""</f>
        <v>Harpy</v>
      </c>
      <c r="I7" t="str">
        <f t="array" ref="I7">INDEX(C:C,SMALL(IF($C$1:$C$1000&lt;&gt;"",ROW($1:$1000),4^8),ROW(C7)))&amp;""</f>
        <v>Nephila</v>
      </c>
      <c r="J7" t="str">
        <f t="array" ref="J7">INDEX(D:D,SMALL(IF($D$1:$D$1000&lt;&gt;"",ROW($1:$1000),4^8),ROW(D7)))&amp;""</f>
        <v/>
      </c>
      <c r="K7" t="str">
        <f t="array" ref="K7">INDEX(E:E,SMALL(IF($E$1:$E$1000&lt;&gt;"",ROW($1:$1000),4^8),ROW(E7)))&amp;""</f>
        <v>Tengu</v>
      </c>
      <c r="M7" s="1" t="str">
        <f>IF(Overview_EN!B8=M$1,Overview_EN!A8,"")</f>
        <v/>
      </c>
      <c r="N7" s="1" t="str">
        <f>IF(Overview_EN!$B8=N$1,Overview_EN!$A8,"")</f>
        <v/>
      </c>
      <c r="O7" s="1" t="str">
        <f>IF(Overview_EN!$B8=O$1,Overview_EN!$A8,"")</f>
        <v>Kappa</v>
      </c>
      <c r="P7" s="1" t="str">
        <f>IF(Overview_EN!$B8=P$1,Overview_EN!$A8,"")</f>
        <v/>
      </c>
      <c r="Q7" s="1" t="str">
        <f>IF(Overview_EN!$B8=Q$1,Overview_EN!$A8,"")</f>
        <v/>
      </c>
      <c r="S7" t="str">
        <f t="array" ref="S7">INDEX(M:M,SMALL(IF(M$1:M$1000&lt;&gt;"",ROW($1:$1000),4^8),ROW(A7)))&amp;""</f>
        <v>Minotaur</v>
      </c>
      <c r="T7" t="str">
        <f t="array" ref="T7">INDEX(N:N,SMALL(IF(N$1:N$1000&lt;&gt;"",ROW($1:$1000),4^8),ROW(B7)))&amp;""</f>
        <v>Green Tank</v>
      </c>
      <c r="U7" t="str">
        <f t="array" ref="U7">INDEX(O:O,SMALL(IF(O$1:O$1000&lt;&gt;"",ROW($1:$1000),4^8),ROW(C7)))&amp;""</f>
        <v>Longgongtongzi</v>
      </c>
      <c r="V7" t="str">
        <f t="array" ref="V7">INDEX(P:P,SMALL(IF(P$1:P$1000&lt;&gt;"",ROW($1:$1000),4^8),ROW(D7)))&amp;""</f>
        <v>Nephila</v>
      </c>
      <c r="W7" t="str">
        <f t="array" ref="W7">INDEX(Q:Q,SMALL(IF(Q$1:Q$1000&lt;&gt;"",ROW($1:$1000),4^8),ROW(E7)))&amp;""</f>
        <v/>
      </c>
      <c r="Y7" t="str">
        <f>IF(Overview_EN!E8=$Y$1,Overview_EN!A8,"")</f>
        <v>Kappa</v>
      </c>
      <c r="Z7" t="str">
        <f>IF(Overview_EN!E8=$Z$1,Overview_EN!A8,"")</f>
        <v/>
      </c>
      <c r="AB7" s="58" t="str">
        <f t="array" ref="AB7">INDEX(Y:Y,SMALL(IF(Y$1:Y$1000&lt;&gt;"",ROW($1:$1000),4^8),ROW(Y7)))&amp;""</f>
        <v>Lizardman</v>
      </c>
      <c r="AC7" s="58" t="str">
        <f t="array" ref="AC7">INDEX(Z:Z,SMALL(IF(Z$1:Z$1000&lt;&gt;"",ROW($1:$1000),4^8),ROW(J7)))&amp;""</f>
        <v>Banshee</v>
      </c>
      <c r="AF7" s="1" t="str">
        <f>IF(Overview_EN!$D8=AF$1,Overview_EN!$A8,"")</f>
        <v/>
      </c>
      <c r="AG7" s="1" t="str">
        <f>IF(Overview_EN!$D8=AG$1,Overview_EN!$A8,"")</f>
        <v/>
      </c>
      <c r="AH7" s="1" t="str">
        <f>IF(Overview_EN!$D8=AH$1,Overview_EN!$A8,"")</f>
        <v/>
      </c>
      <c r="AI7" s="1" t="str">
        <f>IF(Overview_EN!$D8=AI$1,Overview_EN!$A8,"")</f>
        <v/>
      </c>
      <c r="AJ7" s="1" t="str">
        <f>IF(Overview_EN!$D8=AJ$1,Overview_EN!$A8,"")</f>
        <v/>
      </c>
      <c r="AK7" s="1" t="str">
        <f>IF(Overview_EN!$D8=AK$1,Overview_EN!$A8,"")</f>
        <v/>
      </c>
      <c r="AL7" s="1" t="str">
        <f>IF(Overview_EN!$D8=AL$1,Overview_EN!$A8,"")</f>
        <v/>
      </c>
      <c r="AM7" s="1" t="str">
        <f>IF(Overview_EN!$D8=AM$1,Overview_EN!$A8,"")</f>
        <v/>
      </c>
      <c r="AN7" s="1" t="str">
        <f>IF(Overview_EN!$D8=AN$1,Overview_EN!$A8,"")</f>
        <v>Kappa</v>
      </c>
      <c r="AO7" s="1" t="str">
        <f>IF(Overview_EN!$D8=AO$1,Overview_EN!$A8,"")</f>
        <v/>
      </c>
      <c r="AP7" s="1" t="str">
        <f>IF(Overview_EN!$D8=AP$1,Overview_EN!$A8,"")</f>
        <v/>
      </c>
      <c r="AQ7" s="1" t="str">
        <f>IF(Overview_EN!$D8=AQ$1,Overview_EN!$A8,"")</f>
        <v/>
      </c>
      <c r="AR7" s="1" t="str">
        <f>IF(Overview_EN!$D8=AR$1,Overview_EN!$A8,"")</f>
        <v/>
      </c>
      <c r="AS7" s="1" t="str">
        <f>IF(Overview_EN!$D8=AS$1,Overview_EN!$A8,"")</f>
        <v/>
      </c>
      <c r="AT7" s="1" t="str">
        <f>IF(Overview_EN!$D8=AT$1,Overview_EN!$A8,"")</f>
        <v/>
      </c>
      <c r="AV7" s="58" t="str">
        <f t="array" ref="AV7">INDEX(AF:AF,SMALL(IF(AF$1:AF$1000&lt;&gt;"",ROW($1:$1000),4^8),ROW(AF7)))&amp;""</f>
        <v/>
      </c>
      <c r="AW7" s="58" t="str">
        <f t="array" ref="AW7">INDEX(AG:AG,SMALL(IF(AG$1:AG$1000&lt;&gt;"",ROW($1:$1000),4^8),ROW(AG7)))&amp;""</f>
        <v>Dragon Maiden</v>
      </c>
      <c r="AX7" s="58" t="str">
        <f t="array" ref="AX7">INDEX(AH:AH,SMALL(IF(AH$1:AH$1000&lt;&gt;"",ROW($1:$1000),4^8),ROW(AH7)))&amp;""</f>
        <v/>
      </c>
      <c r="AY7" s="58" t="str">
        <f t="array" ref="AY7">INDEX(AI:AI,SMALL(IF(AI$1:AI$1000&lt;&gt;"",ROW($1:$1000),4^8),ROW(AI7)))&amp;""</f>
        <v/>
      </c>
      <c r="AZ7" s="58" t="str">
        <f t="array" ref="AZ7">INDEX(AJ:AJ,SMALL(IF(AJ$1:AJ$1000&lt;&gt;"",ROW($1:$1000),4^8),ROW(AJ7)))&amp;""</f>
        <v/>
      </c>
      <c r="BA7" s="58" t="str">
        <f t="array" ref="BA7">INDEX(AK:AK,SMALL(IF(AK$1:AK$1000&lt;&gt;"",ROW($1:$1000),4^8),ROW(AK7)))&amp;""</f>
        <v>Empusae</v>
      </c>
      <c r="BB7" s="58" t="str">
        <f t="array" ref="BB7">INDEX(AL:AL,SMALL(IF(AL$1:AL$1000&lt;&gt;"",ROW($1:$1000),4^8),ROW(AL7)))&amp;""</f>
        <v/>
      </c>
      <c r="BC7" s="58" t="str">
        <f t="array" ref="BC7">INDEX(AM:AM,SMALL(IF(AM$1:AM$1000&lt;&gt;"",ROW($1:$1000),4^8),ROW(AM7)))&amp;""</f>
        <v/>
      </c>
      <c r="BD7" s="58" t="str">
        <f t="array" ref="BD7">INDEX(AN:AN,SMALL(IF(AN$1:AN$1000&lt;&gt;"",ROW($1:$1000),4^8),ROW(AN7)))&amp;""</f>
        <v/>
      </c>
      <c r="BE7" s="58" t="str">
        <f t="array" ref="BE7">INDEX(AO:AO,SMALL(IF(AO$1:AO$1000&lt;&gt;"",ROW($1:$1000),4^8),ROW(AO7)))&amp;""</f>
        <v/>
      </c>
      <c r="BF7" s="58" t="str">
        <f t="array" ref="BF7">INDEX(AP:AP,SMALL(IF(AP$1:AP$1000&lt;&gt;"",ROW($1:$1000),4^8),ROW(AP7)))&amp;""</f>
        <v/>
      </c>
      <c r="BG7" s="58" t="str">
        <f t="array" ref="BG7">INDEX(AQ:AQ,SMALL(IF(AQ$1:AQ$1000&lt;&gt;"",ROW($1:$1000),4^8),ROW(AQ7)))&amp;""</f>
        <v/>
      </c>
      <c r="BH7" s="58" t="str">
        <f t="array" ref="BH7">INDEX(AR:AR,SMALL(IF(AR$1:AR$1000&lt;&gt;"",ROW($1:$1000),4^8),ROW(AR7)))&amp;""</f>
        <v/>
      </c>
      <c r="BI7" s="58"/>
    </row>
    <row r="8" spans="1:62" x14ac:dyDescent="0.15">
      <c r="A8" s="1" t="str">
        <f>IF(Overview_EN!C9=$A$1,Overview_EN!A9,"")</f>
        <v/>
      </c>
      <c r="B8" t="str">
        <f>IF(Overview_EN!C9=$B$1,Overview_EN!A9,"")</f>
        <v/>
      </c>
      <c r="C8" s="1" t="str">
        <f>IF(Overview_EN!C9=$C$1,Overview_EN!A9,"")</f>
        <v/>
      </c>
      <c r="D8" t="str">
        <f>IF(Overview_EN!C9=$D$1,Overview_EN!A9,"")</f>
        <v>Flower Pixie</v>
      </c>
      <c r="E8" t="str">
        <f>IF(Overview_EN!C9=$E$1,Overview_EN!A9,"")</f>
        <v/>
      </c>
      <c r="G8" t="str">
        <f t="array" ref="G8">INDEX(A:A,SMALL(IF($A$1:$A$1000&lt;&gt;"",ROW($1:$1000),4^8),ROW(A8)))&amp;""</f>
        <v>Firebird</v>
      </c>
      <c r="H8" t="str">
        <f t="array" ref="H8">INDEX(B:B,SMALL(IF($B$1:$B$1000&lt;&gt;"",ROW($1:$1000),4^8),ROW(B8)))&amp;""</f>
        <v>Keres</v>
      </c>
      <c r="I8" t="str">
        <f t="array" ref="I8">INDEX(C:C,SMALL(IF($C$1:$C$1000&lt;&gt;"",ROW($1:$1000),4^8),ROW(C8)))&amp;""</f>
        <v/>
      </c>
      <c r="J8" t="str">
        <f t="array" ref="J8">INDEX(D:D,SMALL(IF($D$1:$D$1000&lt;&gt;"",ROW($1:$1000),4^8),ROW(D8)))&amp;""</f>
        <v/>
      </c>
      <c r="K8" t="str">
        <f t="array" ref="K8">INDEX(E:E,SMALL(IF($E$1:$E$1000&lt;&gt;"",ROW($1:$1000),4^8),ROW(E8)))&amp;""</f>
        <v>Empusae</v>
      </c>
      <c r="M8" s="1" t="str">
        <f>IF(Overview_EN!B9=M$1,Overview_EN!A9,"")</f>
        <v/>
      </c>
      <c r="N8" s="1" t="str">
        <f>IF(Overview_EN!$B9=N$1,Overview_EN!$A9,"")</f>
        <v>Flower Pixie</v>
      </c>
      <c r="O8" s="1" t="str">
        <f>IF(Overview_EN!$B9=O$1,Overview_EN!$A9,"")</f>
        <v/>
      </c>
      <c r="P8" s="1" t="str">
        <f>IF(Overview_EN!$B9=P$1,Overview_EN!$A9,"")</f>
        <v/>
      </c>
      <c r="Q8" s="1" t="str">
        <f>IF(Overview_EN!$B9=Q$1,Overview_EN!$A9,"")</f>
        <v/>
      </c>
      <c r="S8" t="str">
        <f t="array" ref="S8">INDEX(M:M,SMALL(IF(M$1:M$1000&lt;&gt;"",ROW($1:$1000),4^8),ROW(A8)))&amp;""</f>
        <v>Ifrit</v>
      </c>
      <c r="T8" t="str">
        <f t="array" ref="T8">INDEX(N:N,SMALL(IF(N$1:N$1000&lt;&gt;"",ROW($1:$1000),4^8),ROW(B8)))&amp;""</f>
        <v>King Elve</v>
      </c>
      <c r="U8" t="str">
        <f t="array" ref="U8">INDEX(O:O,SMALL(IF(O$1:O$1000&lt;&gt;"",ROW($1:$1000),4^8),ROW(C8)))&amp;""</f>
        <v>Ammut</v>
      </c>
      <c r="V8" t="str">
        <f t="array" ref="V8">INDEX(P:P,SMALL(IF(P$1:P$1000&lt;&gt;"",ROW($1:$1000),4^8),ROW(D8)))&amp;""</f>
        <v>Empusae</v>
      </c>
      <c r="W8" t="str">
        <f t="array" ref="W8">INDEX(Q:Q,SMALL(IF(Q$1:Q$1000&lt;&gt;"",ROW($1:$1000),4^8),ROW(E8)))&amp;""</f>
        <v/>
      </c>
      <c r="Y8" t="str">
        <f>IF(Overview_EN!E9=$Y$1,Overview_EN!A9,"")</f>
        <v/>
      </c>
      <c r="Z8" t="str">
        <f>IF(Overview_EN!E9=$Z$1,Overview_EN!A9,"")</f>
        <v>Flower Pixie</v>
      </c>
      <c r="AB8" s="58" t="str">
        <f t="array" ref="AB8">INDEX(Y:Y,SMALL(IF(Y$1:Y$1000&lt;&gt;"",ROW($1:$1000),4^8),ROW(Y8)))&amp;""</f>
        <v>Melody Bulb</v>
      </c>
      <c r="AC8" s="58" t="str">
        <f t="array" ref="AC8">INDEX(Z:Z,SMALL(IF(Z$1:Z$1000&lt;&gt;"",ROW($1:$1000),4^8),ROW(J8)))&amp;""</f>
        <v>Harpy</v>
      </c>
      <c r="AF8" s="1" t="str">
        <f>IF(Overview_EN!$D9=AF$1,Overview_EN!$A9,"")</f>
        <v/>
      </c>
      <c r="AG8" s="1" t="str">
        <f>IF(Overview_EN!$D9=AG$1,Overview_EN!$A9,"")</f>
        <v>Flower Pixie</v>
      </c>
      <c r="AH8" s="1" t="str">
        <f>IF(Overview_EN!$D9=AH$1,Overview_EN!$A9,"")</f>
        <v/>
      </c>
      <c r="AI8" s="1" t="str">
        <f>IF(Overview_EN!$D9=AI$1,Overview_EN!$A9,"")</f>
        <v/>
      </c>
      <c r="AJ8" s="1" t="str">
        <f>IF(Overview_EN!$D9=AJ$1,Overview_EN!$A9,"")</f>
        <v/>
      </c>
      <c r="AK8" s="1" t="str">
        <f>IF(Overview_EN!$D9=AK$1,Overview_EN!$A9,"")</f>
        <v/>
      </c>
      <c r="AL8" s="1" t="str">
        <f>IF(Overview_EN!$D9=AL$1,Overview_EN!$A9,"")</f>
        <v/>
      </c>
      <c r="AM8" s="1" t="str">
        <f>IF(Overview_EN!$D9=AM$1,Overview_EN!$A9,"")</f>
        <v/>
      </c>
      <c r="AN8" s="1" t="str">
        <f>IF(Overview_EN!$D9=AN$1,Overview_EN!$A9,"")</f>
        <v/>
      </c>
      <c r="AO8" s="1" t="str">
        <f>IF(Overview_EN!$D9=AO$1,Overview_EN!$A9,"")</f>
        <v/>
      </c>
      <c r="AP8" s="1" t="str">
        <f>IF(Overview_EN!$D9=AP$1,Overview_EN!$A9,"")</f>
        <v/>
      </c>
      <c r="AQ8" s="1" t="str">
        <f>IF(Overview_EN!$D9=AQ$1,Overview_EN!$A9,"")</f>
        <v/>
      </c>
      <c r="AR8" s="1" t="str">
        <f>IF(Overview_EN!$D9=AR$1,Overview_EN!$A9,"")</f>
        <v/>
      </c>
      <c r="AS8" s="1" t="str">
        <f>IF(Overview_EN!$D9=AS$1,Overview_EN!$A9,"")</f>
        <v/>
      </c>
      <c r="AT8" s="1" t="str">
        <f>IF(Overview_EN!$D9=AT$1,Overview_EN!$A9,"")</f>
        <v/>
      </c>
      <c r="AV8" s="58" t="str">
        <f t="array" ref="AV8">INDEX(AF:AF,SMALL(IF(AF$1:AF$1000&lt;&gt;"",ROW($1:$1000),4^8),ROW(AF8)))&amp;""</f>
        <v/>
      </c>
      <c r="AW8" s="58" t="str">
        <f t="array" ref="AW8">INDEX(AG:AG,SMALL(IF(AG$1:AG$1000&lt;&gt;"",ROW($1:$1000),4^8),ROW(AG8)))&amp;""</f>
        <v/>
      </c>
      <c r="AX8" s="58" t="str">
        <f t="array" ref="AX8">INDEX(AH:AH,SMALL(IF(AH$1:AH$1000&lt;&gt;"",ROW($1:$1000),4^8),ROW(AH8)))&amp;""</f>
        <v/>
      </c>
      <c r="AY8" s="58" t="str">
        <f t="array" ref="AY8">INDEX(AI:AI,SMALL(IF(AI$1:AI$1000&lt;&gt;"",ROW($1:$1000),4^8),ROW(AI8)))&amp;""</f>
        <v/>
      </c>
      <c r="AZ8" s="58" t="str">
        <f t="array" ref="AZ8">INDEX(AJ:AJ,SMALL(IF(AJ$1:AJ$1000&lt;&gt;"",ROW($1:$1000),4^8),ROW(AJ8)))&amp;""</f>
        <v/>
      </c>
      <c r="BA8" s="58" t="str">
        <f t="array" ref="BA8">INDEX(AK:AK,SMALL(IF(AK$1:AK$1000&lt;&gt;"",ROW($1:$1000),4^8),ROW(AK8)))&amp;""</f>
        <v/>
      </c>
      <c r="BB8" s="58" t="str">
        <f t="array" ref="BB8">INDEX(AL:AL,SMALL(IF(AL$1:AL$1000&lt;&gt;"",ROW($1:$1000),4^8),ROW(AL8)))&amp;""</f>
        <v/>
      </c>
      <c r="BC8" s="58" t="str">
        <f t="array" ref="BC8">INDEX(AM:AM,SMALL(IF(AM$1:AM$1000&lt;&gt;"",ROW($1:$1000),4^8),ROW(AM8)))&amp;""</f>
        <v/>
      </c>
      <c r="BD8" s="58" t="str">
        <f t="array" ref="BD8">INDEX(AN:AN,SMALL(IF(AN$1:AN$1000&lt;&gt;"",ROW($1:$1000),4^8),ROW(AN8)))&amp;""</f>
        <v/>
      </c>
      <c r="BE8" s="58" t="str">
        <f t="array" ref="BE8">INDEX(AO:AO,SMALL(IF(AO$1:AO$1000&lt;&gt;"",ROW($1:$1000),4^8),ROW(AO8)))&amp;""</f>
        <v/>
      </c>
      <c r="BF8" s="58" t="str">
        <f t="array" ref="BF8">INDEX(AP:AP,SMALL(IF(AP$1:AP$1000&lt;&gt;"",ROW($1:$1000),4^8),ROW(AP8)))&amp;""</f>
        <v/>
      </c>
      <c r="BG8" s="58" t="str">
        <f t="array" ref="BG8">INDEX(AQ:AQ,SMALL(IF(AQ$1:AQ$1000&lt;&gt;"",ROW($1:$1000),4^8),ROW(AQ8)))&amp;""</f>
        <v/>
      </c>
      <c r="BH8" s="58" t="str">
        <f t="array" ref="BH8">INDEX(AR:AR,SMALL(IF(AR$1:AR$1000&lt;&gt;"",ROW($1:$1000),4^8),ROW(AR8)))&amp;""</f>
        <v/>
      </c>
      <c r="BI8" s="58"/>
    </row>
    <row r="9" spans="1:62" x14ac:dyDescent="0.15">
      <c r="A9" s="1" t="str">
        <f>IF(Overview_EN!C10=$A$1,Overview_EN!A10,"")</f>
        <v>Lizardman</v>
      </c>
      <c r="B9" t="str">
        <f>IF(Overview_EN!C10=$B$1,Overview_EN!A10,"")</f>
        <v/>
      </c>
      <c r="C9" s="1" t="str">
        <f>IF(Overview_EN!C10=$C$1,Overview_EN!A10,"")</f>
        <v/>
      </c>
      <c r="D9" t="str">
        <f>IF(Overview_EN!C10=$D$1,Overview_EN!A10,"")</f>
        <v/>
      </c>
      <c r="E9" t="str">
        <f>IF(Overview_EN!C10=$E$1,Overview_EN!A10,"")</f>
        <v/>
      </c>
      <c r="G9" t="str">
        <f t="array" ref="G9">INDEX(A:A,SMALL(IF($A$1:$A$1000&lt;&gt;"",ROW($1:$1000),4^8),ROW(A9)))&amp;""</f>
        <v>Minotaur</v>
      </c>
      <c r="H9" t="str">
        <f t="array" ref="H9">INDEX(B:B,SMALL(IF($B$1:$B$1000&lt;&gt;"",ROW($1:$1000),4^8),ROW(B9)))&amp;""</f>
        <v>King Elve</v>
      </c>
      <c r="I9" t="str">
        <f t="array" ref="I9">INDEX(C:C,SMALL(IF($C$1:$C$1000&lt;&gt;"",ROW($1:$1000),4^8),ROW(C9)))&amp;""</f>
        <v/>
      </c>
      <c r="J9" t="str">
        <f t="array" ref="J9">INDEX(D:D,SMALL(IF($D$1:$D$1000&lt;&gt;"",ROW($1:$1000),4^8),ROW(D9)))&amp;""</f>
        <v/>
      </c>
      <c r="K9" t="str">
        <f t="array" ref="K9">INDEX(E:E,SMALL(IF($E$1:$E$1000&lt;&gt;"",ROW($1:$1000),4^8),ROW(E9)))&amp;""</f>
        <v/>
      </c>
      <c r="M9" s="1" t="str">
        <f>IF(Overview_EN!B10=M$1,Overview_EN!A10,"")</f>
        <v/>
      </c>
      <c r="N9" s="1" t="str">
        <f>IF(Overview_EN!$B10=N$1,Overview_EN!$A10,"")</f>
        <v>Lizardman</v>
      </c>
      <c r="O9" s="1" t="str">
        <f>IF(Overview_EN!$B10=O$1,Overview_EN!$A10,"")</f>
        <v/>
      </c>
      <c r="P9" s="1" t="str">
        <f>IF(Overview_EN!$B10=P$1,Overview_EN!$A10,"")</f>
        <v/>
      </c>
      <c r="Q9" s="1" t="str">
        <f>IF(Overview_EN!$B10=Q$1,Overview_EN!$A10,"")</f>
        <v/>
      </c>
      <c r="S9" t="str">
        <f t="array" ref="S9">INDEX(M:M,SMALL(IF(M$1:M$1000&lt;&gt;"",ROW($1:$1000),4^8),ROW(A9)))&amp;""</f>
        <v>Tengu</v>
      </c>
      <c r="T9" t="str">
        <f t="array" ref="T9">INDEX(N:N,SMALL(IF(N$1:N$1000&lt;&gt;"",ROW($1:$1000),4^8),ROW(B9)))&amp;""</f>
        <v>Dryad</v>
      </c>
      <c r="U9" t="str">
        <f t="array" ref="U9">INDEX(O:O,SMALL(IF(O$1:O$1000&lt;&gt;"",ROW($1:$1000),4^8),ROW(C9)))&amp;""</f>
        <v>Dragon Maiden</v>
      </c>
      <c r="V9" t="str">
        <f t="array" ref="V9">INDEX(P:P,SMALL(IF(P$1:P$1000&lt;&gt;"",ROW($1:$1000),4^8),ROW(D9)))&amp;""</f>
        <v/>
      </c>
      <c r="W9" t="str">
        <f t="array" ref="W9">INDEX(Q:Q,SMALL(IF(Q$1:Q$1000&lt;&gt;"",ROW($1:$1000),4^8),ROW(E9)))&amp;""</f>
        <v/>
      </c>
      <c r="Y9" t="str">
        <f>IF(Overview_EN!E10=$Y$1,Overview_EN!A10,"")</f>
        <v>Lizardman</v>
      </c>
      <c r="Z9" t="str">
        <f>IF(Overview_EN!E10=$Z$1,Overview_EN!A10,"")</f>
        <v/>
      </c>
      <c r="AB9" s="58" t="str">
        <f t="array" ref="AB9">INDEX(Y:Y,SMALL(IF(Y$1:Y$1000&lt;&gt;"",ROW($1:$1000),4^8),ROW(Y9)))&amp;""</f>
        <v>Bangungot</v>
      </c>
      <c r="AC9" s="58" t="str">
        <f t="array" ref="AC9">INDEX(Z:Z,SMALL(IF(Z$1:Z$1000&lt;&gt;"",ROW($1:$1000),4^8),ROW(J9)))&amp;""</f>
        <v>Maiden Dojoji</v>
      </c>
      <c r="AF9" s="1" t="str">
        <f>IF(Overview_EN!$D10=AF$1,Overview_EN!$A10,"")</f>
        <v/>
      </c>
      <c r="AG9" s="1" t="str">
        <f>IF(Overview_EN!$D10=AG$1,Overview_EN!$A10,"")</f>
        <v/>
      </c>
      <c r="AH9" s="1" t="str">
        <f>IF(Overview_EN!$D10=AH$1,Overview_EN!$A10,"")</f>
        <v/>
      </c>
      <c r="AI9" s="1" t="str">
        <f>IF(Overview_EN!$D10=AI$1,Overview_EN!$A10,"")</f>
        <v/>
      </c>
      <c r="AJ9" s="1" t="str">
        <f>IF(Overview_EN!$D10=AJ$1,Overview_EN!$A10,"")</f>
        <v/>
      </c>
      <c r="AK9" s="1" t="str">
        <f>IF(Overview_EN!$D10=AK$1,Overview_EN!$A10,"")</f>
        <v/>
      </c>
      <c r="AL9" s="1" t="str">
        <f>IF(Overview_EN!$D10=AL$1,Overview_EN!$A10,"")</f>
        <v/>
      </c>
      <c r="AM9" s="1" t="str">
        <f>IF(Overview_EN!$D10=AM$1,Overview_EN!$A10,"")</f>
        <v/>
      </c>
      <c r="AN9" s="1" t="str">
        <f>IF(Overview_EN!$D10=AN$1,Overview_EN!$A10,"")</f>
        <v/>
      </c>
      <c r="AO9" s="1" t="str">
        <f>IF(Overview_EN!$D10=AO$1,Overview_EN!$A10,"")</f>
        <v>Lizardman</v>
      </c>
      <c r="AP9" s="1" t="str">
        <f>IF(Overview_EN!$D10=AP$1,Overview_EN!$A10,"")</f>
        <v/>
      </c>
      <c r="AQ9" s="1" t="str">
        <f>IF(Overview_EN!$D10=AQ$1,Overview_EN!$A10,"")</f>
        <v/>
      </c>
      <c r="AR9" s="1" t="str">
        <f>IF(Overview_EN!$D10=AR$1,Overview_EN!$A10,"")</f>
        <v/>
      </c>
      <c r="AS9" s="1" t="str">
        <f>IF(Overview_EN!$D10=AS$1,Overview_EN!$A10,"")</f>
        <v/>
      </c>
      <c r="AT9" s="1" t="str">
        <f>IF(Overview_EN!$D10=AT$1,Overview_EN!$A10,"")</f>
        <v/>
      </c>
      <c r="AV9" s="58" t="str">
        <f t="array" ref="AV9">INDEX(AF:AF,SMALL(IF(AF$1:AF$1000&lt;&gt;"",ROW($1:$1000),4^8),ROW(AF9)))&amp;""</f>
        <v/>
      </c>
      <c r="AW9" s="58" t="str">
        <f t="array" ref="AW9">INDEX(AG:AG,SMALL(IF(AG$1:AG$1000&lt;&gt;"",ROW($1:$1000),4^8),ROW(AG9)))&amp;""</f>
        <v/>
      </c>
      <c r="AX9" s="58" t="str">
        <f t="array" ref="AX9">INDEX(AH:AH,SMALL(IF(AH$1:AH$1000&lt;&gt;"",ROW($1:$1000),4^8),ROW(AH9)))&amp;""</f>
        <v/>
      </c>
      <c r="AY9" s="58" t="str">
        <f t="array" ref="AY9">INDEX(AI:AI,SMALL(IF(AI$1:AI$1000&lt;&gt;"",ROW($1:$1000),4^8),ROW(AI9)))&amp;""</f>
        <v/>
      </c>
      <c r="AZ9" s="58" t="str">
        <f t="array" ref="AZ9">INDEX(AJ:AJ,SMALL(IF(AJ$1:AJ$1000&lt;&gt;"",ROW($1:$1000),4^8),ROW(AJ9)))&amp;""</f>
        <v/>
      </c>
      <c r="BA9" s="58" t="str">
        <f t="array" ref="BA9">INDEX(AK:AK,SMALL(IF(AK$1:AK$1000&lt;&gt;"",ROW($1:$1000),4^8),ROW(AK9)))&amp;""</f>
        <v/>
      </c>
      <c r="BB9" s="58" t="str">
        <f t="array" ref="BB9">INDEX(AL:AL,SMALL(IF(AL$1:AL$1000&lt;&gt;"",ROW($1:$1000),4^8),ROW(AL9)))&amp;""</f>
        <v/>
      </c>
      <c r="BC9" s="58" t="str">
        <f t="array" ref="BC9">INDEX(AM:AM,SMALL(IF(AM$1:AM$1000&lt;&gt;"",ROW($1:$1000),4^8),ROW(AM9)))&amp;""</f>
        <v/>
      </c>
      <c r="BD9" s="58" t="str">
        <f t="array" ref="BD9">INDEX(AN:AN,SMALL(IF(AN$1:AN$1000&lt;&gt;"",ROW($1:$1000),4^8),ROW(AN9)))&amp;""</f>
        <v/>
      </c>
      <c r="BE9" s="58" t="str">
        <f t="array" ref="BE9">INDEX(AO:AO,SMALL(IF(AO$1:AO$1000&lt;&gt;"",ROW($1:$1000),4^8),ROW(AO9)))&amp;""</f>
        <v/>
      </c>
      <c r="BF9" s="58" t="str">
        <f t="array" ref="BF9">INDEX(AP:AP,SMALL(IF(AP$1:AP$1000&lt;&gt;"",ROW($1:$1000),4^8),ROW(AP9)))&amp;""</f>
        <v/>
      </c>
      <c r="BG9" s="58" t="str">
        <f t="array" ref="BG9">INDEX(AQ:AQ,SMALL(IF(AQ$1:AQ$1000&lt;&gt;"",ROW($1:$1000),4^8),ROW(AQ9)))&amp;""</f>
        <v/>
      </c>
      <c r="BH9" s="58" t="str">
        <f t="array" ref="BH9">INDEX(AR:AR,SMALL(IF(AR$1:AR$1000&lt;&gt;"",ROW($1:$1000),4^8),ROW(AR9)))&amp;""</f>
        <v/>
      </c>
      <c r="BI9" s="58"/>
    </row>
    <row r="10" spans="1:62" x14ac:dyDescent="0.15">
      <c r="A10" s="1" t="str">
        <f>IF(Overview_EN!C11=$A$1,Overview_EN!A11,"")</f>
        <v/>
      </c>
      <c r="B10" t="str">
        <f>IF(Overview_EN!C11=$B$1,Overview_EN!A11,"")</f>
        <v/>
      </c>
      <c r="C10" s="1" t="str">
        <f>IF(Overview_EN!C11=$C$1,Overview_EN!A11,"")</f>
        <v/>
      </c>
      <c r="D10" t="str">
        <f>IF(Overview_EN!C11=$D$1,Overview_EN!A11,"")</f>
        <v>Melody Bulb</v>
      </c>
      <c r="E10" t="str">
        <f>IF(Overview_EN!C11=$E$1,Overview_EN!A11,"")</f>
        <v/>
      </c>
      <c r="G10" t="str">
        <f t="array" ref="G10">INDEX(A:A,SMALL(IF($A$1:$A$1000&lt;&gt;"",ROW($1:$1000),4^8),ROW(A10)))&amp;""</f>
        <v>Ammut</v>
      </c>
      <c r="H10" t="str">
        <f t="array" ref="H10">INDEX(B:B,SMALL(IF($B$1:$B$1000&lt;&gt;"",ROW($1:$1000),4^8),ROW(B10)))&amp;""</f>
        <v>Ifrit</v>
      </c>
      <c r="I10" t="str">
        <f t="array" ref="I10">INDEX(C:C,SMALL(IF($C$1:$C$1000&lt;&gt;"",ROW($1:$1000),4^8),ROW(C10)))&amp;""</f>
        <v/>
      </c>
      <c r="J10" t="str">
        <f t="array" ref="J10">INDEX(D:D,SMALL(IF($D$1:$D$1000&lt;&gt;"",ROW($1:$1000),4^8),ROW(D10)))&amp;""</f>
        <v/>
      </c>
      <c r="K10" t="str">
        <f t="array" ref="K10">INDEX(E:E,SMALL(IF($E$1:$E$1000&lt;&gt;"",ROW($1:$1000),4^8),ROW(E10)))&amp;""</f>
        <v/>
      </c>
      <c r="M10" s="1" t="str">
        <f>IF(Overview_EN!B11=M$1,Overview_EN!A11,"")</f>
        <v/>
      </c>
      <c r="N10" s="1" t="str">
        <f>IF(Overview_EN!$B11=N$1,Overview_EN!$A11,"")</f>
        <v>Melody Bulb</v>
      </c>
      <c r="O10" s="1" t="str">
        <f>IF(Overview_EN!$B11=O$1,Overview_EN!$A11,"")</f>
        <v/>
      </c>
      <c r="P10" s="1" t="str">
        <f>IF(Overview_EN!$B11=P$1,Overview_EN!$A11,"")</f>
        <v/>
      </c>
      <c r="Q10" s="1" t="str">
        <f>IF(Overview_EN!$B11=Q$1,Overview_EN!$A11,"")</f>
        <v/>
      </c>
      <c r="S10" t="str">
        <f t="array" ref="S10">INDEX(M:M,SMALL(IF(M$1:M$1000&lt;&gt;"",ROW($1:$1000),4^8),ROW(A10)))&amp;""</f>
        <v/>
      </c>
      <c r="T10" t="str">
        <f t="array" ref="T10">INDEX(N:N,SMALL(IF(N$1:N$1000&lt;&gt;"",ROW($1:$1000),4^8),ROW(B10)))&amp;""</f>
        <v/>
      </c>
      <c r="U10" t="str">
        <f t="array" ref="U10">INDEX(O:O,SMALL(IF(O$1:O$1000&lt;&gt;"",ROW($1:$1000),4^8),ROW(C10)))&amp;""</f>
        <v/>
      </c>
      <c r="V10" t="str">
        <f t="array" ref="V10">INDEX(P:P,SMALL(IF(P$1:P$1000&lt;&gt;"",ROW($1:$1000),4^8),ROW(D10)))&amp;""</f>
        <v/>
      </c>
      <c r="W10" t="str">
        <f t="array" ref="W10">INDEX(Q:Q,SMALL(IF(Q$1:Q$1000&lt;&gt;"",ROW($1:$1000),4^8),ROW(E10)))&amp;""</f>
        <v/>
      </c>
      <c r="Y10" t="str">
        <f>IF(Overview_EN!E11=$Y$1,Overview_EN!A11,"")</f>
        <v>Melody Bulb</v>
      </c>
      <c r="Z10" t="str">
        <f>IF(Overview_EN!E11=$Z$1,Overview_EN!A11,"")</f>
        <v/>
      </c>
      <c r="AB10" s="58" t="str">
        <f t="array" ref="AB10">INDEX(Y:Y,SMALL(IF(Y$1:Y$1000&lt;&gt;"",ROW($1:$1000),4^8),ROW(Y10)))&amp;""</f>
        <v>Demovoy</v>
      </c>
      <c r="AC10" s="58" t="str">
        <f t="array" ref="AC10">INDEX(Z:Z,SMALL(IF(Z$1:Z$1000&lt;&gt;"",ROW($1:$1000),4^8),ROW(J10)))&amp;""</f>
        <v>Firebird</v>
      </c>
      <c r="AF10" s="1" t="str">
        <f>IF(Overview_EN!$D11=AF$1,Overview_EN!$A11,"")</f>
        <v/>
      </c>
      <c r="AG10" s="1" t="str">
        <f>IF(Overview_EN!$D11=AG$1,Overview_EN!$A11,"")</f>
        <v>Melody Bulb</v>
      </c>
      <c r="AH10" s="1" t="str">
        <f>IF(Overview_EN!$D11=AH$1,Overview_EN!$A11,"")</f>
        <v/>
      </c>
      <c r="AI10" s="1" t="str">
        <f>IF(Overview_EN!$D11=AI$1,Overview_EN!$A11,"")</f>
        <v/>
      </c>
      <c r="AJ10" s="1" t="str">
        <f>IF(Overview_EN!$D11=AJ$1,Overview_EN!$A11,"")</f>
        <v/>
      </c>
      <c r="AK10" s="1" t="str">
        <f>IF(Overview_EN!$D11=AK$1,Overview_EN!$A11,"")</f>
        <v/>
      </c>
      <c r="AL10" s="1" t="str">
        <f>IF(Overview_EN!$D11=AL$1,Overview_EN!$A11,"")</f>
        <v/>
      </c>
      <c r="AM10" s="1" t="str">
        <f>IF(Overview_EN!$D11=AM$1,Overview_EN!$A11,"")</f>
        <v/>
      </c>
      <c r="AN10" s="1" t="str">
        <f>IF(Overview_EN!$D11=AN$1,Overview_EN!$A11,"")</f>
        <v/>
      </c>
      <c r="AO10" s="1" t="str">
        <f>IF(Overview_EN!$D11=AO$1,Overview_EN!$A11,"")</f>
        <v/>
      </c>
      <c r="AP10" s="1" t="str">
        <f>IF(Overview_EN!$D11=AP$1,Overview_EN!$A11,"")</f>
        <v/>
      </c>
      <c r="AQ10" s="1" t="str">
        <f>IF(Overview_EN!$D11=AQ$1,Overview_EN!$A11,"")</f>
        <v/>
      </c>
      <c r="AR10" s="1" t="str">
        <f>IF(Overview_EN!$D11=AR$1,Overview_EN!$A11,"")</f>
        <v/>
      </c>
      <c r="AS10" s="1" t="str">
        <f>IF(Overview_EN!$D11=AS$1,Overview_EN!$A11,"")</f>
        <v/>
      </c>
      <c r="AT10" s="1" t="str">
        <f>IF(Overview_EN!$D11=AT$1,Overview_EN!$A11,"")</f>
        <v/>
      </c>
      <c r="AV10" s="58" t="str">
        <f t="array" ref="AV10">INDEX(AF:AF,SMALL(IF(AF$1:AF$1000&lt;&gt;"",ROW($1:$1000),4^8),ROW(AF10)))&amp;""</f>
        <v/>
      </c>
      <c r="AW10" s="58" t="str">
        <f t="array" ref="AW10">INDEX(AG:AG,SMALL(IF(AG$1:AG$1000&lt;&gt;"",ROW($1:$1000),4^8),ROW(AG10)))&amp;""</f>
        <v/>
      </c>
      <c r="AX10" s="58" t="str">
        <f t="array" ref="AX10">INDEX(AH:AH,SMALL(IF(AH$1:AH$1000&lt;&gt;"",ROW($1:$1000),4^8),ROW(AH10)))&amp;""</f>
        <v/>
      </c>
      <c r="AY10" s="58" t="str">
        <f t="array" ref="AY10">INDEX(AI:AI,SMALL(IF(AI$1:AI$1000&lt;&gt;"",ROW($1:$1000),4^8),ROW(AI10)))&amp;""</f>
        <v/>
      </c>
      <c r="AZ10" s="58"/>
      <c r="BA10" s="58" t="str">
        <f t="array" ref="BA10">INDEX(AK:AK,SMALL(IF(AK$1:AK$1000&lt;&gt;"",ROW($1:$1000),4^8),ROW(AK10)))&amp;""</f>
        <v/>
      </c>
      <c r="BB10" s="58"/>
      <c r="BC10" s="58"/>
      <c r="BD10" s="58" t="str">
        <f t="array" ref="BD10">INDEX(AN:AN,SMALL(IF(AN$1:AN$1000&lt;&gt;"",ROW($1:$1000),4^8),ROW(AN10)))&amp;""</f>
        <v/>
      </c>
      <c r="BE10" s="58" t="str">
        <f t="array" ref="BE10">INDEX(AO:AO,SMALL(IF(AO$1:AO$1000&lt;&gt;"",ROW($1:$1000),4^8),ROW(AO10)))&amp;""</f>
        <v/>
      </c>
      <c r="BF10" s="58" t="str">
        <f t="array" ref="BF10">INDEX(AP:AP,SMALL(IF(AP$1:AP$1000&lt;&gt;"",ROW($1:$1000),4^8),ROW(AP10)))&amp;""</f>
        <v/>
      </c>
      <c r="BG10" s="58" t="str">
        <f t="array" ref="BG10">INDEX(AQ:AQ,SMALL(IF(AQ$1:AQ$1000&lt;&gt;"",ROW($1:$1000),4^8),ROW(AQ10)))&amp;""</f>
        <v/>
      </c>
      <c r="BH10" s="58" t="str">
        <f t="array" ref="BH10">INDEX(AR:AR,SMALL(IF(AR$1:AR$1000&lt;&gt;"",ROW($1:$1000),4^8),ROW(AR10)))&amp;""</f>
        <v/>
      </c>
      <c r="BI10" s="58"/>
    </row>
    <row r="11" spans="1:62" x14ac:dyDescent="0.15">
      <c r="A11" s="1" t="str">
        <f>IF(Overview_EN!C12=$A$1,Overview_EN!A12,"")</f>
        <v/>
      </c>
      <c r="B11" t="str">
        <f>IF(Overview_EN!C12=$B$1,Overview_EN!A12,"")</f>
        <v/>
      </c>
      <c r="C11" s="1" t="str">
        <f>IF(Overview_EN!C12=$C$1,Overview_EN!A12,"")</f>
        <v>Shadow Puppet</v>
      </c>
      <c r="D11" t="str">
        <f>IF(Overview_EN!C12=$D$1,Overview_EN!A12,"")</f>
        <v/>
      </c>
      <c r="E11" t="str">
        <f>IF(Overview_EN!C12=$E$1,Overview_EN!A12,"")</f>
        <v/>
      </c>
      <c r="G11" t="str">
        <f t="array" ref="G11">INDEX(A:A,SMALL(IF($A$1:$A$1000&lt;&gt;"",ROW($1:$1000),4^8),ROW(A11)))&amp;""</f>
        <v>Dragon Maiden</v>
      </c>
      <c r="H11" t="str">
        <f t="array" ref="H11">INDEX(B:B,SMALL(IF($B$1:$B$1000&lt;&gt;"",ROW($1:$1000),4^8),ROW(B11)))&amp;""</f>
        <v/>
      </c>
      <c r="I11" t="str">
        <f t="array" ref="I11">INDEX(C:C,SMALL(IF($C$1:$C$1000&lt;&gt;"",ROW($1:$1000),4^8),ROW(C11)))&amp;""</f>
        <v/>
      </c>
      <c r="J11" t="str">
        <f t="array" ref="J11">INDEX(D:D,SMALL(IF($D$1:$D$1000&lt;&gt;"",ROW($1:$1000),4^8),ROW(D11)))&amp;""</f>
        <v/>
      </c>
      <c r="K11" t="str">
        <f t="array" ref="K11">INDEX(E:E,SMALL(IF($E$1:$E$1000&lt;&gt;"",ROW($1:$1000),4^8),ROW(E11)))&amp;""</f>
        <v/>
      </c>
      <c r="M11" s="1" t="str">
        <f>IF(Overview_EN!B12=M$1,Overview_EN!A12,"")</f>
        <v/>
      </c>
      <c r="N11" s="1" t="str">
        <f>IF(Overview_EN!$B12=N$1,Overview_EN!$A12,"")</f>
        <v/>
      </c>
      <c r="O11" s="1" t="str">
        <f>IF(Overview_EN!$B12=O$1,Overview_EN!$A12,"")</f>
        <v/>
      </c>
      <c r="P11" s="1" t="str">
        <f>IF(Overview_EN!$B12=P$1,Overview_EN!$A12,"")</f>
        <v>Shadow Puppet</v>
      </c>
      <c r="Q11" s="1" t="str">
        <f>IF(Overview_EN!$B12=Q$1,Overview_EN!$A12,"")</f>
        <v/>
      </c>
      <c r="S11" t="str">
        <f t="array" ref="S11">INDEX(M:M,SMALL(IF(M$1:M$1000&lt;&gt;"",ROW($1:$1000),4^8),ROW(A11)))&amp;""</f>
        <v/>
      </c>
      <c r="T11" t="str">
        <f t="array" ref="T11">INDEX(N:N,SMALL(IF(N$1:N$1000&lt;&gt;"",ROW($1:$1000),4^8),ROW(B11)))&amp;""</f>
        <v/>
      </c>
      <c r="U11" t="str">
        <f t="array" ref="U11">INDEX(O:O,SMALL(IF(O$1:O$1000&lt;&gt;"",ROW($1:$1000),4^8),ROW(C11)))&amp;""</f>
        <v/>
      </c>
      <c r="V11" t="str">
        <f t="array" ref="V11">INDEX(P:P,SMALL(IF(P$1:P$1000&lt;&gt;"",ROW($1:$1000),4^8),ROW(D11)))&amp;""</f>
        <v/>
      </c>
      <c r="W11" t="str">
        <f t="array" ref="W11">INDEX(Q:Q,SMALL(IF(Q$1:Q$1000&lt;&gt;"",ROW($1:$1000),4^8),ROW(E11)))&amp;""</f>
        <v/>
      </c>
      <c r="Y11" t="str">
        <f>IF(Overview_EN!E12=$Y$1,Overview_EN!A12,"")</f>
        <v/>
      </c>
      <c r="Z11" t="str">
        <f>IF(Overview_EN!E12=$Z$1,Overview_EN!A12,"")</f>
        <v>Shadow Puppet</v>
      </c>
      <c r="AB11" s="58" t="str">
        <f t="array" ref="AB11">INDEX(Y:Y,SMALL(IF(Y$1:Y$1000&lt;&gt;"",ROW($1:$1000),4^8),ROW(Y11)))&amp;""</f>
        <v>Wendigo</v>
      </c>
      <c r="AC11" s="58" t="str">
        <f t="array" ref="AC11">INDEX(Z:Z,SMALL(IF(Z$1:Z$1000&lt;&gt;"",ROW($1:$1000),4^8),ROW(J11)))&amp;""</f>
        <v>Chang'e</v>
      </c>
      <c r="AF11" s="1" t="str">
        <f>IF(Overview_EN!$D12=AF$1,Overview_EN!$A12,"")</f>
        <v/>
      </c>
      <c r="AG11" s="1" t="str">
        <f>IF(Overview_EN!$D12=AG$1,Overview_EN!$A12,"")</f>
        <v>Shadow Puppet</v>
      </c>
      <c r="AH11" s="1" t="str">
        <f>IF(Overview_EN!$D12=AH$1,Overview_EN!$A12,"")</f>
        <v/>
      </c>
      <c r="AI11" s="1" t="str">
        <f>IF(Overview_EN!$D12=AI$1,Overview_EN!$A12,"")</f>
        <v/>
      </c>
      <c r="AJ11" s="1" t="str">
        <f>IF(Overview_EN!$D12=AJ$1,Overview_EN!$A12,"")</f>
        <v/>
      </c>
      <c r="AK11" s="1" t="str">
        <f>IF(Overview_EN!$D12=AK$1,Overview_EN!$A12,"")</f>
        <v/>
      </c>
      <c r="AL11" s="1" t="str">
        <f>IF(Overview_EN!$D12=AL$1,Overview_EN!$A12,"")</f>
        <v/>
      </c>
      <c r="AM11" s="1" t="str">
        <f>IF(Overview_EN!$D12=AM$1,Overview_EN!$A12,"")</f>
        <v/>
      </c>
      <c r="AN11" s="1" t="str">
        <f>IF(Overview_EN!$D12=AN$1,Overview_EN!$A12,"")</f>
        <v/>
      </c>
      <c r="AO11" s="1" t="str">
        <f>IF(Overview_EN!$D12=AO$1,Overview_EN!$A12,"")</f>
        <v/>
      </c>
      <c r="AP11" s="1" t="str">
        <f>IF(Overview_EN!$D12=AP$1,Overview_EN!$A12,"")</f>
        <v/>
      </c>
      <c r="AQ11" s="1" t="str">
        <f>IF(Overview_EN!$D12=AQ$1,Overview_EN!$A12,"")</f>
        <v/>
      </c>
      <c r="AR11" s="1" t="str">
        <f>IF(Overview_EN!$D12=AR$1,Overview_EN!$A12,"")</f>
        <v/>
      </c>
      <c r="AS11" s="1" t="str">
        <f>IF(Overview_EN!$D12=AS$1,Overview_EN!$A12,"")</f>
        <v/>
      </c>
      <c r="AT11" s="1" t="str">
        <f>IF(Overview_EN!$D12=AT$1,Overview_EN!$A12,"")</f>
        <v/>
      </c>
      <c r="AV11" s="58" t="str">
        <f t="array" ref="AV11">INDEX(AF:AF,SMALL(IF(AF$1:AF$1000&lt;&gt;"",ROW($1:$1000),4^8),ROW(AF11)))&amp;""</f>
        <v/>
      </c>
      <c r="AW11" s="58" t="str">
        <f t="array" ref="AW11">INDEX(AG:AG,SMALL(IF(AG$1:AG$1000&lt;&gt;"",ROW($1:$1000),4^8),ROW(AG11)))&amp;""</f>
        <v/>
      </c>
      <c r="AX11" s="58" t="str">
        <f t="array" ref="AX11">INDEX(AH:AH,SMALL(IF(AH$1:AH$1000&lt;&gt;"",ROW($1:$1000),4^8),ROW(AH11)))&amp;""</f>
        <v/>
      </c>
      <c r="AY11" s="58" t="str">
        <f t="array" ref="AY11">INDEX(AI:AI,SMALL(IF(AI$1:AI$1000&lt;&gt;"",ROW($1:$1000),4^8),ROW(AI11)))&amp;""</f>
        <v/>
      </c>
      <c r="AZ11" s="58"/>
      <c r="BA11" s="58" t="str">
        <f t="array" ref="BA11">INDEX(AK:AK,SMALL(IF(AK$1:AK$1000&lt;&gt;"",ROW($1:$1000),4^8),ROW(AK11)))&amp;""</f>
        <v/>
      </c>
      <c r="BB11" s="58"/>
      <c r="BC11" s="58"/>
      <c r="BD11" s="58" t="str">
        <f t="array" ref="BD11">INDEX(AN:AN,SMALL(IF(AN$1:AN$1000&lt;&gt;"",ROW($1:$1000),4^8),ROW(AN11)))&amp;""</f>
        <v/>
      </c>
      <c r="BE11" s="58" t="str">
        <f t="array" ref="BE11">INDEX(AO:AO,SMALL(IF(AO$1:AO$1000&lt;&gt;"",ROW($1:$1000),4^8),ROW(AO11)))&amp;""</f>
        <v/>
      </c>
      <c r="BF11" s="58" t="str">
        <f t="array" ref="BF11">INDEX(AP:AP,SMALL(IF(AP$1:AP$1000&lt;&gt;"",ROW($1:$1000),4^8),ROW(AP11)))&amp;""</f>
        <v/>
      </c>
      <c r="BG11" s="58" t="str">
        <f t="array" ref="BG11">INDEX(AQ:AQ,SMALL(IF(AQ$1:AQ$1000&lt;&gt;"",ROW($1:$1000),4^8),ROW(AQ11)))&amp;""</f>
        <v/>
      </c>
      <c r="BH11" s="58" t="str">
        <f t="array" ref="BH11">INDEX(AR:AR,SMALL(IF(AR$1:AR$1000&lt;&gt;"",ROW($1:$1000),4^8),ROW(AR11)))&amp;""</f>
        <v/>
      </c>
      <c r="BI11" s="58"/>
    </row>
    <row r="12" spans="1:62" x14ac:dyDescent="0.15">
      <c r="A12" s="1" t="str">
        <f>IF(Overview_EN!C13=$A$1,Overview_EN!A13,"")</f>
        <v>Bangungot</v>
      </c>
      <c r="B12" t="str">
        <f>IF(Overview_EN!C13=$B$1,Overview_EN!A13,"")</f>
        <v/>
      </c>
      <c r="C12" s="1" t="str">
        <f>IF(Overview_EN!C13=$C$1,Overview_EN!A13,"")</f>
        <v/>
      </c>
      <c r="D12" t="str">
        <f>IF(Overview_EN!C13=$D$1,Overview_EN!A13,"")</f>
        <v/>
      </c>
      <c r="E12" t="str">
        <f>IF(Overview_EN!C13=$E$1,Overview_EN!A13,"")</f>
        <v/>
      </c>
      <c r="G12" t="str">
        <f t="array" ref="G12">INDEX(A:A,SMALL(IF($A$1:$A$1000&lt;&gt;"",ROW($1:$1000),4^8),ROW(A12)))&amp;""</f>
        <v/>
      </c>
      <c r="H12" t="str">
        <f t="array" ref="H12">INDEX(B:B,SMALL(IF($B$1:$B$1000&lt;&gt;"",ROW($1:$1000),4^8),ROW(B12)))&amp;""</f>
        <v/>
      </c>
      <c r="I12" t="str">
        <f t="array" ref="I12">INDEX(C:C,SMALL(IF($C$1:$C$1000&lt;&gt;"",ROW($1:$1000),4^8),ROW(C12)))&amp;""</f>
        <v/>
      </c>
      <c r="J12" t="str">
        <f t="array" ref="J12">INDEX(D:D,SMALL(IF($D$1:$D$1000&lt;&gt;"",ROW($1:$1000),4^8),ROW(D12)))&amp;""</f>
        <v/>
      </c>
      <c r="K12" t="str">
        <f t="array" ref="K12">INDEX(E:E,SMALL(IF($E$1:$E$1000&lt;&gt;"",ROW($1:$1000),4^8),ROW(E12)))&amp;""</f>
        <v/>
      </c>
      <c r="M12" s="1" t="str">
        <f>IF(Overview_EN!B13=M$1,Overview_EN!A13,"")</f>
        <v/>
      </c>
      <c r="N12" s="1" t="str">
        <f>IF(Overview_EN!$B13=N$1,Overview_EN!$A13,"")</f>
        <v/>
      </c>
      <c r="O12" s="1" t="str">
        <f>IF(Overview_EN!$B13=O$1,Overview_EN!$A13,"")</f>
        <v/>
      </c>
      <c r="P12" s="1" t="str">
        <f>IF(Overview_EN!$B13=P$1,Overview_EN!$A13,"")</f>
        <v>Bangungot</v>
      </c>
      <c r="Q12" s="1" t="str">
        <f>IF(Overview_EN!$B13=Q$1,Overview_EN!$A13,"")</f>
        <v/>
      </c>
      <c r="S12" t="str">
        <f t="array" ref="S12">INDEX(M:M,SMALL(IF(M$1:M$1000&lt;&gt;"",ROW($1:$1000),4^8),ROW(A12)))&amp;""</f>
        <v/>
      </c>
      <c r="T12" t="str">
        <f t="array" ref="T12">INDEX(N:N,SMALL(IF(N$1:N$1000&lt;&gt;"",ROW($1:$1000),4^8),ROW(B12)))&amp;""</f>
        <v/>
      </c>
      <c r="U12" t="str">
        <f t="array" ref="U12">INDEX(O:O,SMALL(IF(O$1:O$1000&lt;&gt;"",ROW($1:$1000),4^8),ROW(C12)))&amp;""</f>
        <v/>
      </c>
      <c r="V12" t="str">
        <f t="array" ref="V12">INDEX(P:P,SMALL(IF(P$1:P$1000&lt;&gt;"",ROW($1:$1000),4^8),ROW(D12)))&amp;""</f>
        <v/>
      </c>
      <c r="W12" t="str">
        <f t="array" ref="W12">INDEX(Q:Q,SMALL(IF(Q$1:Q$1000&lt;&gt;"",ROW($1:$1000),4^8),ROW(E12)))&amp;""</f>
        <v/>
      </c>
      <c r="Y12" t="str">
        <f>IF(Overview_EN!E13=$Y$1,Overview_EN!A13,"")</f>
        <v>Bangungot</v>
      </c>
      <c r="Z12" t="str">
        <f>IF(Overview_EN!E13=$Z$1,Overview_EN!A13,"")</f>
        <v/>
      </c>
      <c r="AB12" s="58" t="str">
        <f t="array" ref="AB12">INDEX(Y:Y,SMALL(IF(Y$1:Y$1000&lt;&gt;"",ROW($1:$1000),4^8),ROW(Y12)))&amp;""</f>
        <v>Davy Jones</v>
      </c>
      <c r="AC12" s="58" t="str">
        <f t="array" ref="AC12">INDEX(Z:Z,SMALL(IF(Z$1:Z$1000&lt;&gt;"",ROW($1:$1000),4^8),ROW(J12)))&amp;""</f>
        <v>Unicorn</v>
      </c>
      <c r="AF12" s="1" t="str">
        <f>IF(Overview_EN!$D13=AF$1,Overview_EN!$A13,"")</f>
        <v/>
      </c>
      <c r="AG12" s="1" t="str">
        <f>IF(Overview_EN!$D13=AG$1,Overview_EN!$A13,"")</f>
        <v/>
      </c>
      <c r="AH12" s="1" t="str">
        <f>IF(Overview_EN!$D13=AH$1,Overview_EN!$A13,"")</f>
        <v/>
      </c>
      <c r="AI12" s="1" t="str">
        <f>IF(Overview_EN!$D13=AI$1,Overview_EN!$A13,"")</f>
        <v/>
      </c>
      <c r="AJ12" s="1" t="str">
        <f>IF(Overview_EN!$D13=AJ$1,Overview_EN!$A13,"")</f>
        <v/>
      </c>
      <c r="AK12" s="1" t="str">
        <f>IF(Overview_EN!$D13=AK$1,Overview_EN!$A13,"")</f>
        <v/>
      </c>
      <c r="AL12" s="1" t="str">
        <f>IF(Overview_EN!$D13=AL$1,Overview_EN!$A13,"")</f>
        <v/>
      </c>
      <c r="AM12" s="1" t="str">
        <f>IF(Overview_EN!$D13=AM$1,Overview_EN!$A13,"")</f>
        <v/>
      </c>
      <c r="AN12" s="1" t="str">
        <f>IF(Overview_EN!$D13=AN$1,Overview_EN!$A13,"")</f>
        <v/>
      </c>
      <c r="AO12" s="1" t="str">
        <f>IF(Overview_EN!$D13=AO$1,Overview_EN!$A13,"")</f>
        <v/>
      </c>
      <c r="AP12" s="1" t="str">
        <f>IF(Overview_EN!$D13=AP$1,Overview_EN!$A13,"")</f>
        <v/>
      </c>
      <c r="AQ12" s="1" t="str">
        <f>IF(Overview_EN!$D13=AQ$1,Overview_EN!$A13,"")</f>
        <v>Bangungot</v>
      </c>
      <c r="AR12" s="1" t="str">
        <f>IF(Overview_EN!$D13=AR$1,Overview_EN!$A13,"")</f>
        <v/>
      </c>
      <c r="AS12" s="1" t="str">
        <f>IF(Overview_EN!$D13=AS$1,Overview_EN!$A13,"")</f>
        <v/>
      </c>
      <c r="AT12" s="1" t="str">
        <f>IF(Overview_EN!$D13=AT$1,Overview_EN!$A13,"")</f>
        <v/>
      </c>
      <c r="AV12" s="58" t="str">
        <f t="array" ref="AV12">INDEX(AF:AF,SMALL(IF(AF$1:AF$1000&lt;&gt;"",ROW($1:$1000),4^8),ROW(AF12)))&amp;""</f>
        <v/>
      </c>
      <c r="AW12" s="58" t="str">
        <f t="array" ref="AW12">INDEX(AG:AG,SMALL(IF(AG$1:AG$1000&lt;&gt;"",ROW($1:$1000),4^8),ROW(AG12)))&amp;""</f>
        <v/>
      </c>
      <c r="AX12" s="58" t="str">
        <f t="array" ref="AX12">INDEX(AH:AH,SMALL(IF(AH$1:AH$1000&lt;&gt;"",ROW($1:$1000),4^8),ROW(AH12)))&amp;""</f>
        <v/>
      </c>
      <c r="AY12" s="58" t="str">
        <f t="array" ref="AY12">INDEX(AI:AI,SMALL(IF(AI$1:AI$1000&lt;&gt;"",ROW($1:$1000),4^8),ROW(AI12)))&amp;""</f>
        <v/>
      </c>
      <c r="AZ12" s="58"/>
      <c r="BA12" s="58" t="str">
        <f t="array" ref="BA12">INDEX(AK:AK,SMALL(IF(AK$1:AK$1000&lt;&gt;"",ROW($1:$1000),4^8),ROW(AK12)))&amp;""</f>
        <v/>
      </c>
      <c r="BB12" s="58"/>
      <c r="BC12" s="58"/>
      <c r="BD12" s="58" t="str">
        <f t="array" ref="BD12">INDEX(AN:AN,SMALL(IF(AN$1:AN$1000&lt;&gt;"",ROW($1:$1000),4^8),ROW(AN12)))&amp;""</f>
        <v/>
      </c>
      <c r="BE12" s="58" t="str">
        <f t="array" ref="BE12">INDEX(AO:AO,SMALL(IF(AO$1:AO$1000&lt;&gt;"",ROW($1:$1000),4^8),ROW(AO12)))&amp;""</f>
        <v/>
      </c>
      <c r="BF12" s="58"/>
      <c r="BG12" s="58"/>
      <c r="BH12" s="58" t="str">
        <f t="array" ref="BH12">INDEX(AR:AR,SMALL(IF(AR$1:AR$1000&lt;&gt;"",ROW($1:$1000),4^8),ROW(AR12)))&amp;""</f>
        <v/>
      </c>
      <c r="BI12" s="58"/>
    </row>
    <row r="13" spans="1:62" x14ac:dyDescent="0.15">
      <c r="A13" s="1" t="str">
        <f>IF(Overview_EN!C14=$A$1,Overview_EN!A14,"")</f>
        <v/>
      </c>
      <c r="B13" t="str">
        <f>IF(Overview_EN!C14=$B$1,Overview_EN!A14,"")</f>
        <v/>
      </c>
      <c r="C13" s="1" t="str">
        <f>IF(Overview_EN!C14=$C$1,Overview_EN!A14,"")</f>
        <v/>
      </c>
      <c r="D13" t="str">
        <f>IF(Overview_EN!C14=$D$1,Overview_EN!A14,"")</f>
        <v/>
      </c>
      <c r="E13" t="str">
        <f>IF(Overview_EN!C14=$E$1,Overview_EN!A14,"")</f>
        <v>Fallen Angel</v>
      </c>
      <c r="G13" t="str">
        <f t="array" ref="G13">INDEX(A:A,SMALL(IF($A$1:$A$1000&lt;&gt;"",ROW($1:$1000),4^8),ROW(A13)))&amp;""</f>
        <v/>
      </c>
      <c r="H13" t="str">
        <f t="array" ref="H13">INDEX(B:B,SMALL(IF($B$1:$B$1000&lt;&gt;"",ROW($1:$1000),4^8),ROW(B13)))&amp;""</f>
        <v/>
      </c>
      <c r="I13" t="str">
        <f t="array" ref="I13">INDEX(C:C,SMALL(IF($C$1:$C$1000&lt;&gt;"",ROW($1:$1000),4^8),ROW(C13)))&amp;""</f>
        <v/>
      </c>
      <c r="J13" t="str">
        <f t="array" ref="J13">INDEX(D:D,SMALL(IF($D$1:$D$1000&lt;&gt;"",ROW($1:$1000),4^8),ROW(D13)))&amp;""</f>
        <v/>
      </c>
      <c r="K13" t="str">
        <f t="array" ref="K13">INDEX(E:E,SMALL(IF($E$1:$E$1000&lt;&gt;"",ROW($1:$1000),4^8),ROW(E13)))&amp;""</f>
        <v/>
      </c>
      <c r="M13" s="1" t="str">
        <f>IF(Overview_EN!B14=M$1,Overview_EN!A14,"")</f>
        <v/>
      </c>
      <c r="N13" s="1" t="str">
        <f>IF(Overview_EN!$B14=N$1,Overview_EN!$A14,"")</f>
        <v/>
      </c>
      <c r="O13" s="1" t="str">
        <f>IF(Overview_EN!$B14=O$1,Overview_EN!$A14,"")</f>
        <v/>
      </c>
      <c r="P13" s="1" t="str">
        <f>IF(Overview_EN!$B14=P$1,Overview_EN!$A14,"")</f>
        <v/>
      </c>
      <c r="Q13" s="1" t="str">
        <f>IF(Overview_EN!$B14=Q$1,Overview_EN!$A14,"")</f>
        <v>Fallen Angel</v>
      </c>
      <c r="S13" t="str">
        <f t="array" ref="S13">INDEX(M:M,SMALL(IF(M$1:M$1000&lt;&gt;"",ROW($1:$1000),4^8),ROW(A13)))&amp;""</f>
        <v/>
      </c>
      <c r="T13" t="str">
        <f t="array" ref="T13">INDEX(N:N,SMALL(IF(N$1:N$1000&lt;&gt;"",ROW($1:$1000),4^8),ROW(B13)))&amp;""</f>
        <v/>
      </c>
      <c r="U13" t="str">
        <f t="array" ref="U13">INDEX(O:O,SMALL(IF(O$1:O$1000&lt;&gt;"",ROW($1:$1000),4^8),ROW(C13)))&amp;""</f>
        <v/>
      </c>
      <c r="V13" t="str">
        <f t="array" ref="V13">INDEX(P:P,SMALL(IF(P$1:P$1000&lt;&gt;"",ROW($1:$1000),4^8),ROW(D13)))&amp;""</f>
        <v/>
      </c>
      <c r="W13" t="str">
        <f t="array" ref="W13">INDEX(Q:Q,SMALL(IF(Q$1:Q$1000&lt;&gt;"",ROW($1:$1000),4^8),ROW(E13)))&amp;""</f>
        <v/>
      </c>
      <c r="Y13" t="str">
        <f>IF(Overview_EN!E14=$Y$1,Overview_EN!A14,"")</f>
        <v/>
      </c>
      <c r="Z13" t="str">
        <f>IF(Overview_EN!E14=$Z$1,Overview_EN!A14,"")</f>
        <v>Fallen Angel</v>
      </c>
      <c r="AB13" s="58" t="str">
        <f t="array" ref="AB13">INDEX(Y:Y,SMALL(IF(Y$1:Y$1000&lt;&gt;"",ROW($1:$1000),4^8),ROW(Y13)))&amp;""</f>
        <v>Werewolf</v>
      </c>
      <c r="AC13" s="58" t="str">
        <f t="array" ref="AC13">INDEX(Z:Z,SMALL(IF(Z$1:Z$1000&lt;&gt;"",ROW($1:$1000),4^8),ROW(J13)))&amp;""</f>
        <v>Keres</v>
      </c>
      <c r="AF13" s="1" t="str">
        <f>IF(Overview_EN!$D14=AF$1,Overview_EN!$A14,"")</f>
        <v/>
      </c>
      <c r="AG13" s="1" t="str">
        <f>IF(Overview_EN!$D14=AG$1,Overview_EN!$A14,"")</f>
        <v/>
      </c>
      <c r="AH13" s="1" t="str">
        <f>IF(Overview_EN!$D14=AH$1,Overview_EN!$A14,"")</f>
        <v/>
      </c>
      <c r="AI13" s="1" t="str">
        <f>IF(Overview_EN!$D14=AI$1,Overview_EN!$A14,"")</f>
        <v/>
      </c>
      <c r="AJ13" s="1" t="str">
        <f>IF(Overview_EN!$D14=AJ$1,Overview_EN!$A14,"")</f>
        <v>Fallen Angel</v>
      </c>
      <c r="AK13" s="1" t="str">
        <f>IF(Overview_EN!$D14=AK$1,Overview_EN!$A14,"")</f>
        <v/>
      </c>
      <c r="AL13" s="1" t="str">
        <f>IF(Overview_EN!$D14=AL$1,Overview_EN!$A14,"")</f>
        <v/>
      </c>
      <c r="AM13" s="1" t="str">
        <f>IF(Overview_EN!$D14=AM$1,Overview_EN!$A14,"")</f>
        <v/>
      </c>
      <c r="AN13" s="1" t="str">
        <f>IF(Overview_EN!$D14=AN$1,Overview_EN!$A14,"")</f>
        <v/>
      </c>
      <c r="AO13" s="1" t="str">
        <f>IF(Overview_EN!$D14=AO$1,Overview_EN!$A14,"")</f>
        <v/>
      </c>
      <c r="AP13" s="1" t="str">
        <f>IF(Overview_EN!$D14=AP$1,Overview_EN!$A14,"")</f>
        <v/>
      </c>
      <c r="AQ13" s="1" t="str">
        <f>IF(Overview_EN!$D14=AQ$1,Overview_EN!$A14,"")</f>
        <v/>
      </c>
      <c r="AR13" s="1" t="str">
        <f>IF(Overview_EN!$D14=AR$1,Overview_EN!$A14,"")</f>
        <v/>
      </c>
      <c r="AS13" s="1" t="str">
        <f>IF(Overview_EN!$D14=AS$1,Overview_EN!$A14,"")</f>
        <v/>
      </c>
      <c r="AT13" s="1" t="str">
        <f>IF(Overview_EN!$D14=AT$1,Overview_EN!$A14,"")</f>
        <v/>
      </c>
      <c r="AV13" s="58" t="str">
        <f t="array" ref="AV13">INDEX(AF:AF,SMALL(IF(AF$1:AF$1000&lt;&gt;"",ROW($1:$1000),4^8),ROW(AF13)))&amp;""</f>
        <v/>
      </c>
      <c r="AW13" s="58" t="str">
        <f t="array" ref="AW13">INDEX(AG:AG,SMALL(IF(AG$1:AG$1000&lt;&gt;"",ROW($1:$1000),4^8),ROW(AG13)))&amp;""</f>
        <v/>
      </c>
      <c r="AX13" s="58" t="str">
        <f t="array" ref="AX13">INDEX(AH:AH,SMALL(IF(AH$1:AH$1000&lt;&gt;"",ROW($1:$1000),4^8),ROW(AH13)))&amp;""</f>
        <v/>
      </c>
      <c r="AY13" s="58" t="str">
        <f t="array" ref="AY13">INDEX(AI:AI,SMALL(IF(AI$1:AI$1000&lt;&gt;"",ROW($1:$1000),4^8),ROW(AI13)))&amp;""</f>
        <v/>
      </c>
      <c r="AZ13" s="58"/>
      <c r="BA13" s="58" t="str">
        <f t="array" ref="BA13">INDEX(AK:AK,SMALL(IF(AK$1:AK$1000&lt;&gt;"",ROW($1:$1000),4^8),ROW(AK13)))&amp;""</f>
        <v/>
      </c>
      <c r="BB13" s="58"/>
      <c r="BC13" s="58"/>
      <c r="BD13" s="58" t="str">
        <f t="array" ref="BD13">INDEX(AN:AN,SMALL(IF(AN$1:AN$1000&lt;&gt;"",ROW($1:$1000),4^8),ROW(AN13)))&amp;""</f>
        <v/>
      </c>
      <c r="BE13" s="58" t="str">
        <f t="array" ref="BE13">INDEX(AO:AO,SMALL(IF(AO$1:AO$1000&lt;&gt;"",ROW($1:$1000),4^8),ROW(AO13)))&amp;""</f>
        <v/>
      </c>
      <c r="BF13" s="58"/>
      <c r="BG13" s="58"/>
      <c r="BH13" s="58" t="str">
        <f t="array" ref="BH13">INDEX(AR:AR,SMALL(IF(AR$1:AR$1000&lt;&gt;"",ROW($1:$1000),4^8),ROW(AR13)))&amp;""</f>
        <v/>
      </c>
      <c r="BI13" s="58"/>
    </row>
    <row r="14" spans="1:62" x14ac:dyDescent="0.15">
      <c r="A14" s="1" t="str">
        <f>IF(Overview_EN!C15=$A$1,Overview_EN!A15,"")</f>
        <v>Demovoy</v>
      </c>
      <c r="B14" t="str">
        <f>IF(Overview_EN!C15=$B$1,Overview_EN!A15,"")</f>
        <v/>
      </c>
      <c r="C14" s="1" t="str">
        <f>IF(Overview_EN!C15=$C$1,Overview_EN!A15,"")</f>
        <v/>
      </c>
      <c r="D14" t="str">
        <f>IF(Overview_EN!C15=$D$1,Overview_EN!A15,"")</f>
        <v/>
      </c>
      <c r="E14" t="str">
        <f>IF(Overview_EN!C15=$E$1,Overview_EN!A15,"")</f>
        <v/>
      </c>
      <c r="G14" t="str">
        <f t="array" ref="G14">INDEX(A:A,SMALL(IF($A$1:$A$1000&lt;&gt;"",ROW($1:$1000),4^8),ROW(A14)))&amp;""</f>
        <v/>
      </c>
      <c r="H14" t="str">
        <f t="array" ref="H14">INDEX(B:B,SMALL(IF($B$1:$B$1000&lt;&gt;"",ROW($1:$1000),4^8),ROW(B14)))&amp;""</f>
        <v/>
      </c>
      <c r="I14" t="str">
        <f t="array" ref="I14">INDEX(C:C,SMALL(IF($C$1:$C$1000&lt;&gt;"",ROW($1:$1000),4^8),ROW(C14)))&amp;""</f>
        <v/>
      </c>
      <c r="J14" t="str">
        <f t="array" ref="J14">INDEX(D:D,SMALL(IF($D$1:$D$1000&lt;&gt;"",ROW($1:$1000),4^8),ROW(D14)))&amp;""</f>
        <v/>
      </c>
      <c r="K14" t="str">
        <f t="array" ref="K14">INDEX(E:E,SMALL(IF($E$1:$E$1000&lt;&gt;"",ROW($1:$1000),4^8),ROW(E14)))&amp;""</f>
        <v/>
      </c>
      <c r="M14" s="1" t="str">
        <f>IF(Overview_EN!B15=M$1,Overview_EN!A15,"")</f>
        <v/>
      </c>
      <c r="N14" s="1" t="str">
        <f>IF(Overview_EN!$B15=N$1,Overview_EN!$A15,"")</f>
        <v/>
      </c>
      <c r="O14" s="1" t="str">
        <f>IF(Overview_EN!$B15=O$1,Overview_EN!$A15,"")</f>
        <v/>
      </c>
      <c r="P14" s="1" t="str">
        <f>IF(Overview_EN!$B15=P$1,Overview_EN!$A15,"")</f>
        <v/>
      </c>
      <c r="Q14" s="1" t="str">
        <f>IF(Overview_EN!$B15=Q$1,Overview_EN!$A15,"")</f>
        <v>Demovoy</v>
      </c>
      <c r="S14" t="str">
        <f t="array" ref="S14">INDEX(M:M,SMALL(IF(M$1:M$1000&lt;&gt;"",ROW($1:$1000),4^8),ROW(A14)))&amp;""</f>
        <v/>
      </c>
      <c r="T14" t="str">
        <f t="array" ref="T14">INDEX(N:N,SMALL(IF(N$1:N$1000&lt;&gt;"",ROW($1:$1000),4^8),ROW(B14)))&amp;""</f>
        <v/>
      </c>
      <c r="U14" t="str">
        <f t="array" ref="U14">INDEX(O:O,SMALL(IF(O$1:O$1000&lt;&gt;"",ROW($1:$1000),4^8),ROW(C14)))&amp;""</f>
        <v/>
      </c>
      <c r="V14" t="str">
        <f t="array" ref="V14">INDEX(P:P,SMALL(IF(P$1:P$1000&lt;&gt;"",ROW($1:$1000),4^8),ROW(D14)))&amp;""</f>
        <v/>
      </c>
      <c r="W14" t="str">
        <f t="array" ref="W14">INDEX(Q:Q,SMALL(IF(Q$1:Q$1000&lt;&gt;"",ROW($1:$1000),4^8),ROW(E14)))&amp;""</f>
        <v/>
      </c>
      <c r="Y14" t="str">
        <f>IF(Overview_EN!E15=$Y$1,Overview_EN!A15,"")</f>
        <v>Demovoy</v>
      </c>
      <c r="Z14" t="str">
        <f>IF(Overview_EN!E15=$Z$1,Overview_EN!A15,"")</f>
        <v/>
      </c>
      <c r="AB14" s="58" t="str">
        <f t="array" ref="AB14">INDEX(Y:Y,SMALL(IF(Y$1:Y$1000&lt;&gt;"",ROW($1:$1000),4^8),ROW(Y14)))&amp;""</f>
        <v>Longgongtongzi</v>
      </c>
      <c r="AC14" s="58" t="str">
        <f t="array" ref="AC14">INDEX(Z:Z,SMALL(IF(Z$1:Z$1000&lt;&gt;"",ROW($1:$1000),4^8),ROW(J14)))&amp;""</f>
        <v>Nephila</v>
      </c>
      <c r="AF14" s="1" t="str">
        <f>IF(Overview_EN!$D15=AF$1,Overview_EN!$A15,"")</f>
        <v/>
      </c>
      <c r="AG14" s="1" t="str">
        <f>IF(Overview_EN!$D15=AG$1,Overview_EN!$A15,"")</f>
        <v/>
      </c>
      <c r="AH14" s="1" t="str">
        <f>IF(Overview_EN!$D15=AH$1,Overview_EN!$A15,"")</f>
        <v/>
      </c>
      <c r="AI14" s="1" t="str">
        <f>IF(Overview_EN!$D15=AI$1,Overview_EN!$A15,"")</f>
        <v/>
      </c>
      <c r="AJ14" s="1" t="str">
        <f>IF(Overview_EN!$D15=AJ$1,Overview_EN!$A15,"")</f>
        <v/>
      </c>
      <c r="AK14" s="1" t="str">
        <f>IF(Overview_EN!$D15=AK$1,Overview_EN!$A15,"")</f>
        <v/>
      </c>
      <c r="AL14" s="1" t="str">
        <f>IF(Overview_EN!$D15=AL$1,Overview_EN!$A15,"")</f>
        <v/>
      </c>
      <c r="AM14" s="1" t="str">
        <f>IF(Overview_EN!$D15=AM$1,Overview_EN!$A15,"")</f>
        <v/>
      </c>
      <c r="AN14" s="1" t="str">
        <f>IF(Overview_EN!$D15=AN$1,Overview_EN!$A15,"")</f>
        <v/>
      </c>
      <c r="AO14" s="1" t="str">
        <f>IF(Overview_EN!$D15=AO$1,Overview_EN!$A15,"")</f>
        <v/>
      </c>
      <c r="AP14" s="1" t="str">
        <f>IF(Overview_EN!$D15=AP$1,Overview_EN!$A15,"")</f>
        <v/>
      </c>
      <c r="AQ14" s="1" t="str">
        <f>IF(Overview_EN!$D15=AQ$1,Overview_EN!$A15,"")</f>
        <v/>
      </c>
      <c r="AR14" s="1" t="str">
        <f>IF(Overview_EN!$D15=AR$1,Overview_EN!$A15,"")</f>
        <v/>
      </c>
      <c r="AS14" s="1" t="str">
        <f>IF(Overview_EN!$D15=AS$1,Overview_EN!$A15,"")</f>
        <v/>
      </c>
      <c r="AT14" s="1" t="str">
        <f>IF(Overview_EN!$D15=AT$1,Overview_EN!$A15,"")</f>
        <v>Demovoy</v>
      </c>
      <c r="AV14" s="58" t="str">
        <f t="array" ref="AV14">INDEX(AF:AF,SMALL(IF(AF$1:AF$1000&lt;&gt;"",ROW($1:$1000),4^8),ROW(AF14)))&amp;""</f>
        <v/>
      </c>
      <c r="AW14" s="58" t="str">
        <f t="array" ref="AW14">INDEX(AG:AG,SMALL(IF(AG$1:AG$1000&lt;&gt;"",ROW($1:$1000),4^8),ROW(AG14)))&amp;""</f>
        <v/>
      </c>
      <c r="AX14" s="58"/>
      <c r="AY14" s="58" t="str">
        <f t="array" ref="AY14">INDEX(AI:AI,SMALL(IF(AI$1:AI$1000&lt;&gt;"",ROW($1:$1000),4^8),ROW(AI14)))&amp;""</f>
        <v/>
      </c>
      <c r="AZ14" s="58"/>
      <c r="BA14" s="58" t="str">
        <f t="array" ref="BA14">INDEX(AK:AK,SMALL(IF(AK$1:AK$1000&lt;&gt;"",ROW($1:$1000),4^8),ROW(AK14)))&amp;""</f>
        <v/>
      </c>
      <c r="BB14" s="58"/>
      <c r="BC14" s="58"/>
      <c r="BD14" s="58" t="str">
        <f t="array" ref="BD14">INDEX(AN:AN,SMALL(IF(AN$1:AN$1000&lt;&gt;"",ROW($1:$1000),4^8),ROW(AN14)))&amp;""</f>
        <v/>
      </c>
      <c r="BE14" s="58" t="str">
        <f t="array" ref="BE14">INDEX(AO:AO,SMALL(IF(AO$1:AO$1000&lt;&gt;"",ROW($1:$1000),4^8),ROW(AO14)))&amp;""</f>
        <v/>
      </c>
      <c r="BF14" s="58"/>
      <c r="BG14" s="58"/>
      <c r="BH14" s="58" t="str">
        <f t="array" ref="BH14">INDEX(AR:AR,SMALL(IF(AR$1:AR$1000&lt;&gt;"",ROW($1:$1000),4^8),ROW(AR14)))&amp;""</f>
        <v/>
      </c>
      <c r="BI14" s="58"/>
    </row>
    <row r="15" spans="1:62" x14ac:dyDescent="0.15">
      <c r="A15" s="1" t="str">
        <f>IF(Overview_EN!C16=$A$1,Overview_EN!A16,"")</f>
        <v/>
      </c>
      <c r="B15" t="str">
        <f>IF(Overview_EN!C16=$B$1,Overview_EN!A16,"")</f>
        <v/>
      </c>
      <c r="C15" s="1" t="str">
        <f>IF(Overview_EN!C16=$C$1,Overview_EN!A16,"")</f>
        <v/>
      </c>
      <c r="D15" t="str">
        <f>IF(Overview_EN!C16=$D$1,Overview_EN!A16,"")</f>
        <v>Mandrake</v>
      </c>
      <c r="E15" t="str">
        <f>IF(Overview_EN!C16=$E$1,Overview_EN!A16,"")</f>
        <v/>
      </c>
      <c r="G15" t="str">
        <f t="array" ref="G15">INDEX(A:A,SMALL(IF($A$1:$A$1000&lt;&gt;"",ROW($1:$1000),4^8),ROW(A15)))&amp;""</f>
        <v/>
      </c>
      <c r="H15" t="str">
        <f t="array" ref="H15">INDEX(B:B,SMALL(IF($B$1:$B$1000&lt;&gt;"",ROW($1:$1000),4^8),ROW(B15)))&amp;""</f>
        <v/>
      </c>
      <c r="I15" t="str">
        <f t="array" ref="I15">INDEX(C:C,SMALL(IF($C$1:$C$1000&lt;&gt;"",ROW($1:$1000),4^8),ROW(C15)))&amp;""</f>
        <v/>
      </c>
      <c r="J15" t="str">
        <f t="array" ref="J15">INDEX(D:D,SMALL(IF($D$1:$D$1000&lt;&gt;"",ROW($1:$1000),4^8),ROW(D15)))&amp;""</f>
        <v/>
      </c>
      <c r="K15" t="str">
        <f t="array" ref="K15">INDEX(E:E,SMALL(IF($E$1:$E$1000&lt;&gt;"",ROW($1:$1000),4^8),ROW(E15)))&amp;""</f>
        <v/>
      </c>
      <c r="M15" s="1" t="str">
        <f>IF(Overview_EN!B16=M$1,Overview_EN!A16,"")</f>
        <v/>
      </c>
      <c r="N15" s="1" t="str">
        <f>IF(Overview_EN!$B16=N$1,Overview_EN!$A16,"")</f>
        <v>Mandrake</v>
      </c>
      <c r="O15" s="1" t="str">
        <f>IF(Overview_EN!$B16=O$1,Overview_EN!$A16,"")</f>
        <v/>
      </c>
      <c r="P15" s="1" t="str">
        <f>IF(Overview_EN!$B16=P$1,Overview_EN!$A16,"")</f>
        <v/>
      </c>
      <c r="Q15" s="1" t="str">
        <f>IF(Overview_EN!$B16=Q$1,Overview_EN!$A16,"")</f>
        <v/>
      </c>
      <c r="S15" t="str">
        <f t="array" ref="S15">INDEX(M:M,SMALL(IF(M$1:M$1000&lt;&gt;"",ROW($1:$1000),4^8),ROW(A15)))&amp;""</f>
        <v/>
      </c>
      <c r="T15" t="str">
        <f t="array" ref="T15">INDEX(N:N,SMALL(IF(N$1:N$1000&lt;&gt;"",ROW($1:$1000),4^8),ROW(B15)))&amp;""</f>
        <v/>
      </c>
      <c r="U15" t="str">
        <f t="array" ref="U15">INDEX(O:O,SMALL(IF(O$1:O$1000&lt;&gt;"",ROW($1:$1000),4^8),ROW(C15)))&amp;""</f>
        <v/>
      </c>
      <c r="V15" t="str">
        <f t="array" ref="V15">INDEX(P:P,SMALL(IF(P$1:P$1000&lt;&gt;"",ROW($1:$1000),4^8),ROW(D15)))&amp;""</f>
        <v/>
      </c>
      <c r="W15" t="str">
        <f t="array" ref="W15">INDEX(Q:Q,SMALL(IF(Q$1:Q$1000&lt;&gt;"",ROW($1:$1000),4^8),ROW(E15)))&amp;""</f>
        <v/>
      </c>
      <c r="Y15" t="str">
        <f>IF(Overview_EN!E16=$Y$1,Overview_EN!A16,"")</f>
        <v/>
      </c>
      <c r="Z15" t="str">
        <f>IF(Overview_EN!E16=$Z$1,Overview_EN!A16,"")</f>
        <v>Mandrake</v>
      </c>
      <c r="AB15" s="58" t="str">
        <f t="array" ref="AB15">INDEX(Y:Y,SMALL(IF(Y$1:Y$1000&lt;&gt;"",ROW($1:$1000),4^8),ROW(Y15)))&amp;""</f>
        <v>Pan</v>
      </c>
      <c r="AC15" s="58" t="str">
        <f t="array" ref="AC15">INDEX(Z:Z,SMALL(IF(Z$1:Z$1000&lt;&gt;"",ROW($1:$1000),4^8),ROW(J15)))&amp;""</f>
        <v>Dragon Maiden</v>
      </c>
      <c r="AF15" s="1" t="str">
        <f>IF(Overview_EN!$D16=AF$1,Overview_EN!$A16,"")</f>
        <v/>
      </c>
      <c r="AG15" s="1" t="str">
        <f>IF(Overview_EN!$D16=AG$1,Overview_EN!$A16,"")</f>
        <v/>
      </c>
      <c r="AH15" s="1" t="str">
        <f>IF(Overview_EN!$D16=AH$1,Overview_EN!$A16,"")</f>
        <v>Mandrake</v>
      </c>
      <c r="AI15" s="1" t="str">
        <f>IF(Overview_EN!$D16=AI$1,Overview_EN!$A16,"")</f>
        <v/>
      </c>
      <c r="AJ15" s="1" t="str">
        <f>IF(Overview_EN!$D16=AJ$1,Overview_EN!$A16,"")</f>
        <v/>
      </c>
      <c r="AK15" s="1" t="str">
        <f>IF(Overview_EN!$D16=AK$1,Overview_EN!$A16,"")</f>
        <v/>
      </c>
      <c r="AL15" s="1" t="str">
        <f>IF(Overview_EN!$D16=AL$1,Overview_EN!$A16,"")</f>
        <v/>
      </c>
      <c r="AM15" s="1" t="str">
        <f>IF(Overview_EN!$D16=AM$1,Overview_EN!$A16,"")</f>
        <v/>
      </c>
      <c r="AN15" s="1" t="str">
        <f>IF(Overview_EN!$D16=AN$1,Overview_EN!$A16,"")</f>
        <v/>
      </c>
      <c r="AO15" s="1" t="str">
        <f>IF(Overview_EN!$D16=AO$1,Overview_EN!$A16,"")</f>
        <v/>
      </c>
      <c r="AP15" s="1" t="str">
        <f>IF(Overview_EN!$D16=AP$1,Overview_EN!$A16,"")</f>
        <v/>
      </c>
      <c r="AQ15" s="1" t="str">
        <f>IF(Overview_EN!$D16=AQ$1,Overview_EN!$A16,"")</f>
        <v/>
      </c>
      <c r="AR15" s="1" t="str">
        <f>IF(Overview_EN!$D16=AR$1,Overview_EN!$A16,"")</f>
        <v/>
      </c>
      <c r="AS15" s="1" t="str">
        <f>IF(Overview_EN!$D16=AS$1,Overview_EN!$A16,"")</f>
        <v/>
      </c>
      <c r="AT15" s="1" t="str">
        <f>IF(Overview_EN!$D16=AT$1,Overview_EN!$A16,"")</f>
        <v/>
      </c>
      <c r="AV15" s="58" t="str">
        <f t="array" ref="AV15">INDEX(AF:AF,SMALL(IF(AF$1:AF$1000&lt;&gt;"",ROW($1:$1000),4^8),ROW(AF15)))&amp;""</f>
        <v/>
      </c>
      <c r="AW15" s="58" t="str">
        <f t="array" ref="AW15">INDEX(AG:AG,SMALL(IF(AG$1:AG$1000&lt;&gt;"",ROW($1:$1000),4^8),ROW(AG15)))&amp;""</f>
        <v/>
      </c>
      <c r="AX15" s="58"/>
      <c r="AY15" s="58" t="str">
        <f t="array" ref="AY15">INDEX(AI:AI,SMALL(IF(AI$1:AI$1000&lt;&gt;"",ROW($1:$1000),4^8),ROW(AI15)))&amp;""</f>
        <v/>
      </c>
      <c r="AZ15" s="58"/>
      <c r="BA15" s="58" t="str">
        <f t="array" ref="BA15">INDEX(AK:AK,SMALL(IF(AK$1:AK$1000&lt;&gt;"",ROW($1:$1000),4^8),ROW(AK15)))&amp;""</f>
        <v/>
      </c>
      <c r="BB15" s="58"/>
      <c r="BC15" s="58"/>
      <c r="BD15" s="58" t="str">
        <f t="array" ref="BD15">INDEX(AN:AN,SMALL(IF(AN$1:AN$1000&lt;&gt;"",ROW($1:$1000),4^8),ROW(AN15)))&amp;""</f>
        <v/>
      </c>
      <c r="BE15" s="58" t="str">
        <f t="array" ref="BE15">INDEX(AO:AO,SMALL(IF(AO$1:AO$1000&lt;&gt;"",ROW($1:$1000),4^8),ROW(AO15)))&amp;""</f>
        <v/>
      </c>
      <c r="BF15" s="58"/>
      <c r="BG15" s="58"/>
      <c r="BH15" s="58" t="str">
        <f t="array" ref="BH15">INDEX(AR:AR,SMALL(IF(AR$1:AR$1000&lt;&gt;"",ROW($1:$1000),4^8),ROW(AR15)))&amp;""</f>
        <v/>
      </c>
      <c r="BI15" s="58"/>
    </row>
    <row r="16" spans="1:62" x14ac:dyDescent="0.15">
      <c r="A16" s="1" t="str">
        <f>IF(Overview_EN!C17=$A$1,Overview_EN!A17,"")</f>
        <v/>
      </c>
      <c r="B16" t="str">
        <f>IF(Overview_EN!C17=$B$1,Overview_EN!A17,"")</f>
        <v>Wendigo</v>
      </c>
      <c r="C16" s="1" t="str">
        <f>IF(Overview_EN!C17=$C$1,Overview_EN!A17,"")</f>
        <v/>
      </c>
      <c r="D16" t="str">
        <f>IF(Overview_EN!C17=$D$1,Overview_EN!A17,"")</f>
        <v/>
      </c>
      <c r="E16" t="str">
        <f>IF(Overview_EN!C17=$E$1,Overview_EN!A17,"")</f>
        <v/>
      </c>
      <c r="G16" t="str">
        <f t="array" ref="G16">INDEX(A:A,SMALL(IF($A$1:$A$1000&lt;&gt;"",ROW($1:$1000),4^8),ROW(A16)))&amp;""</f>
        <v/>
      </c>
      <c r="H16" t="str">
        <f t="array" ref="H16">INDEX(B:B,SMALL(IF($B$1:$B$1000&lt;&gt;"",ROW($1:$1000),4^8),ROW(B16)))&amp;""</f>
        <v/>
      </c>
      <c r="I16" t="str">
        <f t="array" ref="I16">INDEX(C:C,SMALL(IF($C$1:$C$1000&lt;&gt;"",ROW($1:$1000),4^8),ROW(C16)))&amp;""</f>
        <v/>
      </c>
      <c r="J16" t="str">
        <f t="array" ref="J16">INDEX(D:D,SMALL(IF($D$1:$D$1000&lt;&gt;"",ROW($1:$1000),4^8),ROW(D16)))&amp;""</f>
        <v/>
      </c>
      <c r="K16" t="str">
        <f t="array" ref="K16">INDEX(E:E,SMALL(IF($E$1:$E$1000&lt;&gt;"",ROW($1:$1000),4^8),ROW(E16)))&amp;""</f>
        <v/>
      </c>
      <c r="M16" s="1" t="str">
        <f>IF(Overview_EN!B17=M$1,Overview_EN!A17,"")</f>
        <v/>
      </c>
      <c r="N16" s="1" t="str">
        <f>IF(Overview_EN!$B17=N$1,Overview_EN!$A17,"")</f>
        <v/>
      </c>
      <c r="O16" s="1" t="str">
        <f>IF(Overview_EN!$B17=O$1,Overview_EN!$A17,"")</f>
        <v>Wendigo</v>
      </c>
      <c r="P16" s="1" t="str">
        <f>IF(Overview_EN!$B17=P$1,Overview_EN!$A17,"")</f>
        <v/>
      </c>
      <c r="Q16" s="1" t="str">
        <f>IF(Overview_EN!$B17=Q$1,Overview_EN!$A17,"")</f>
        <v/>
      </c>
      <c r="S16" t="str">
        <f t="array" ref="S16">INDEX(M:M,SMALL(IF(M$1:M$1000&lt;&gt;"",ROW($1:$1000),4^8),ROW(A16)))&amp;""</f>
        <v/>
      </c>
      <c r="T16" t="str">
        <f t="array" ref="T16">INDEX(N:N,SMALL(IF(N$1:N$1000&lt;&gt;"",ROW($1:$1000),4^8),ROW(B16)))&amp;""</f>
        <v/>
      </c>
      <c r="U16" t="str">
        <f t="array" ref="U16">INDEX(O:O,SMALL(IF(O$1:O$1000&lt;&gt;"",ROW($1:$1000),4^8),ROW(C16)))&amp;""</f>
        <v/>
      </c>
      <c r="V16" t="str">
        <f t="array" ref="V16">INDEX(P:P,SMALL(IF(P$1:P$1000&lt;&gt;"",ROW($1:$1000),4^8),ROW(D16)))&amp;""</f>
        <v/>
      </c>
      <c r="W16" t="str">
        <f t="array" ref="W16">INDEX(Q:Q,SMALL(IF(Q$1:Q$1000&lt;&gt;"",ROW($1:$1000),4^8),ROW(E16)))&amp;""</f>
        <v/>
      </c>
      <c r="Y16" t="str">
        <f>IF(Overview_EN!E17=$Y$1,Overview_EN!A17,"")</f>
        <v>Wendigo</v>
      </c>
      <c r="Z16" t="str">
        <f>IF(Overview_EN!E17=$Z$1,Overview_EN!A17,"")</f>
        <v/>
      </c>
      <c r="AB16" s="58" t="str">
        <f t="array" ref="AB16">INDEX(Y:Y,SMALL(IF(Y$1:Y$1000&lt;&gt;"",ROW($1:$1000),4^8),ROW(Y16)))&amp;""</f>
        <v>Minotaur</v>
      </c>
      <c r="AC16" s="58" t="str">
        <f t="array" ref="AC16">INDEX(Z:Z,SMALL(IF(Z$1:Z$1000&lt;&gt;"",ROW($1:$1000),4^8),ROW(J16)))&amp;""</f>
        <v>Dryad</v>
      </c>
      <c r="AF16" s="1" t="str">
        <f>IF(Overview_EN!$D17=AF$1,Overview_EN!$A17,"")</f>
        <v/>
      </c>
      <c r="AG16" s="1" t="str">
        <f>IF(Overview_EN!$D17=AG$1,Overview_EN!$A17,"")</f>
        <v/>
      </c>
      <c r="AH16" s="1" t="str">
        <f>IF(Overview_EN!$D17=AH$1,Overview_EN!$A17,"")</f>
        <v/>
      </c>
      <c r="AI16" s="1" t="str">
        <f>IF(Overview_EN!$D17=AI$1,Overview_EN!$A17,"")</f>
        <v/>
      </c>
      <c r="AJ16" s="1" t="str">
        <f>IF(Overview_EN!$D17=AJ$1,Overview_EN!$A17,"")</f>
        <v/>
      </c>
      <c r="AK16" s="1" t="str">
        <f>IF(Overview_EN!$D17=AK$1,Overview_EN!$A17,"")</f>
        <v/>
      </c>
      <c r="AL16" s="1" t="str">
        <f>IF(Overview_EN!$D17=AL$1,Overview_EN!$A17,"")</f>
        <v/>
      </c>
      <c r="AM16" s="1" t="str">
        <f>IF(Overview_EN!$D17=AM$1,Overview_EN!$A17,"")</f>
        <v/>
      </c>
      <c r="AN16" s="1" t="str">
        <f>IF(Overview_EN!$D17=AN$1,Overview_EN!$A17,"")</f>
        <v/>
      </c>
      <c r="AO16" s="1" t="str">
        <f>IF(Overview_EN!$D17=AO$1,Overview_EN!$A17,"")</f>
        <v>Wendigo</v>
      </c>
      <c r="AP16" s="1" t="str">
        <f>IF(Overview_EN!$D17=AP$1,Overview_EN!$A17,"")</f>
        <v/>
      </c>
      <c r="AQ16" s="1" t="str">
        <f>IF(Overview_EN!$D17=AQ$1,Overview_EN!$A17,"")</f>
        <v/>
      </c>
      <c r="AR16" s="1" t="str">
        <f>IF(Overview_EN!$D17=AR$1,Overview_EN!$A17,"")</f>
        <v/>
      </c>
      <c r="AS16" s="1" t="str">
        <f>IF(Overview_EN!$D17=AS$1,Overview_EN!$A17,"")</f>
        <v/>
      </c>
      <c r="AT16" s="1" t="str">
        <f>IF(Overview_EN!$D17=AT$1,Overview_EN!$A17,"")</f>
        <v/>
      </c>
      <c r="AV16" s="58" t="str">
        <f t="array" ref="AV16">INDEX(AF:AF,SMALL(IF(AF$1:AF$1000&lt;&gt;"",ROW($1:$1000),4^8),ROW(AF16)))&amp;""</f>
        <v/>
      </c>
      <c r="AW16" s="58" t="str">
        <f t="array" ref="AW16">INDEX(AG:AG,SMALL(IF(AG$1:AG$1000&lt;&gt;"",ROW($1:$1000),4^8),ROW(AG16)))&amp;""</f>
        <v/>
      </c>
      <c r="AX16" s="58"/>
      <c r="AY16" s="58" t="str">
        <f t="array" ref="AY16">INDEX(AI:AI,SMALL(IF(AI$1:AI$1000&lt;&gt;"",ROW($1:$1000),4^8),ROW(AI16)))&amp;""</f>
        <v/>
      </c>
      <c r="AZ16" s="58"/>
      <c r="BA16" s="58" t="str">
        <f t="array" ref="BA16">INDEX(AK:AK,SMALL(IF(AK$1:AK$1000&lt;&gt;"",ROW($1:$1000),4^8),ROW(AK16)))&amp;""</f>
        <v/>
      </c>
      <c r="BB16" s="58"/>
      <c r="BC16" s="58"/>
      <c r="BD16" s="58" t="str">
        <f t="array" ref="BD16">INDEX(AN:AN,SMALL(IF(AN$1:AN$1000&lt;&gt;"",ROW($1:$1000),4^8),ROW(AN16)))&amp;""</f>
        <v/>
      </c>
      <c r="BE16" s="58" t="str">
        <f t="array" ref="BE16">INDEX(AO:AO,SMALL(IF(AO$1:AO$1000&lt;&gt;"",ROW($1:$1000),4^8),ROW(AO16)))&amp;""</f>
        <v/>
      </c>
      <c r="BF16" s="58"/>
      <c r="BG16" s="58"/>
      <c r="BH16" s="58" t="str">
        <f t="array" ref="BH16">INDEX(AR:AR,SMALL(IF(AR$1:AR$1000&lt;&gt;"",ROW($1:$1000),4^8),ROW(AR16)))&amp;""</f>
        <v/>
      </c>
      <c r="BI16" s="58"/>
    </row>
    <row r="17" spans="1:61" x14ac:dyDescent="0.15">
      <c r="A17" s="1" t="str">
        <f>IF(Overview_EN!C18=$A$1,Overview_EN!A18,"")</f>
        <v/>
      </c>
      <c r="B17" t="str">
        <f>IF(Overview_EN!C18=$B$1,Overview_EN!A18,"")</f>
        <v/>
      </c>
      <c r="C17" s="1" t="str">
        <f>IF(Overview_EN!C18=$C$1,Overview_EN!A18,"")</f>
        <v>Davy Jones</v>
      </c>
      <c r="D17" t="str">
        <f>IF(Overview_EN!C18=$D$1,Overview_EN!A18,"")</f>
        <v/>
      </c>
      <c r="E17" t="str">
        <f>IF(Overview_EN!C18=$E$1,Overview_EN!A18,"")</f>
        <v/>
      </c>
      <c r="G17" t="str">
        <f t="array" ref="G17">INDEX(A:A,SMALL(IF($A$1:$A$1000&lt;&gt;"",ROW($1:$1000),4^8),ROW(A17)))&amp;""</f>
        <v/>
      </c>
      <c r="H17" t="str">
        <f t="array" ref="H17">INDEX(B:B,SMALL(IF($B$1:$B$1000&lt;&gt;"",ROW($1:$1000),4^8),ROW(B17)))&amp;""</f>
        <v/>
      </c>
      <c r="I17" t="str">
        <f t="array" ref="I17">INDEX(C:C,SMALL(IF($C$1:$C$1000&lt;&gt;"",ROW($1:$1000),4^8),ROW(C17)))&amp;""</f>
        <v/>
      </c>
      <c r="J17" t="str">
        <f t="array" ref="J17">INDEX(D:D,SMALL(IF($D$1:$D$1000&lt;&gt;"",ROW($1:$1000),4^8),ROW(D17)))&amp;""</f>
        <v/>
      </c>
      <c r="K17" t="str">
        <f t="array" ref="K17">INDEX(E:E,SMALL(IF($E$1:$E$1000&lt;&gt;"",ROW($1:$1000),4^8),ROW(E17)))&amp;""</f>
        <v/>
      </c>
      <c r="M17" s="1" t="str">
        <f>IF(Overview_EN!B18=M$1,Overview_EN!A18,"")</f>
        <v/>
      </c>
      <c r="N17" s="1" t="str">
        <f>IF(Overview_EN!$B18=N$1,Overview_EN!$A18,"")</f>
        <v/>
      </c>
      <c r="O17" s="1" t="str">
        <f>IF(Overview_EN!$B18=O$1,Overview_EN!$A18,"")</f>
        <v>Davy Jones</v>
      </c>
      <c r="P17" s="1" t="str">
        <f>IF(Overview_EN!$B18=P$1,Overview_EN!$A18,"")</f>
        <v/>
      </c>
      <c r="Q17" s="1" t="str">
        <f>IF(Overview_EN!$B18=Q$1,Overview_EN!$A18,"")</f>
        <v/>
      </c>
      <c r="S17" t="str">
        <f t="array" ref="S17">INDEX(M:M,SMALL(IF(M$1:M$1000&lt;&gt;"",ROW($1:$1000),4^8),ROW(A17)))&amp;""</f>
        <v/>
      </c>
      <c r="T17" t="str">
        <f t="array" ref="T17">INDEX(N:N,SMALL(IF(N$1:N$1000&lt;&gt;"",ROW($1:$1000),4^8),ROW(B17)))&amp;""</f>
        <v/>
      </c>
      <c r="U17" t="str">
        <f t="array" ref="U17">INDEX(O:O,SMALL(IF(O$1:O$1000&lt;&gt;"",ROW($1:$1000),4^8),ROW(C17)))&amp;""</f>
        <v/>
      </c>
      <c r="V17" t="str">
        <f t="array" ref="V17">INDEX(P:P,SMALL(IF(P$1:P$1000&lt;&gt;"",ROW($1:$1000),4^8),ROW(D17)))&amp;""</f>
        <v/>
      </c>
      <c r="W17" t="str">
        <f t="array" ref="W17">INDEX(Q:Q,SMALL(IF(Q$1:Q$1000&lt;&gt;"",ROW($1:$1000),4^8),ROW(E17)))&amp;""</f>
        <v/>
      </c>
      <c r="Y17" t="str">
        <f>IF(Overview_EN!E18=$Y$1,Overview_EN!A18,"")</f>
        <v>Davy Jones</v>
      </c>
      <c r="Z17" t="str">
        <f>IF(Overview_EN!E18=$Z$1,Overview_EN!A18,"")</f>
        <v/>
      </c>
      <c r="AB17" s="58" t="str">
        <f t="array" ref="AB17">INDEX(Y:Y,SMALL(IF(Y$1:Y$1000&lt;&gt;"",ROW($1:$1000),4^8),ROW(Y17)))&amp;""</f>
        <v>Ammut</v>
      </c>
      <c r="AC17" s="58" t="str">
        <f t="array" ref="AC17">INDEX(Z:Z,SMALL(IF(Z$1:Z$1000&lt;&gt;"",ROW($1:$1000),4^8),ROW(J17)))&amp;""</f>
        <v>Empusae</v>
      </c>
      <c r="AF17" s="1" t="str">
        <f>IF(Overview_EN!$D18=AF$1,Overview_EN!$A18,"")</f>
        <v/>
      </c>
      <c r="AG17" s="1" t="str">
        <f>IF(Overview_EN!$D18=AG$1,Overview_EN!$A18,"")</f>
        <v/>
      </c>
      <c r="AH17" s="1" t="str">
        <f>IF(Overview_EN!$D18=AH$1,Overview_EN!$A18,"")</f>
        <v>Davy Jones</v>
      </c>
      <c r="AI17" s="1" t="str">
        <f>IF(Overview_EN!$D18=AI$1,Overview_EN!$A18,"")</f>
        <v/>
      </c>
      <c r="AJ17" s="1" t="str">
        <f>IF(Overview_EN!$D18=AJ$1,Overview_EN!$A18,"")</f>
        <v/>
      </c>
      <c r="AK17" s="1" t="str">
        <f>IF(Overview_EN!$D18=AK$1,Overview_EN!$A18,"")</f>
        <v/>
      </c>
      <c r="AL17" s="1" t="str">
        <f>IF(Overview_EN!$D18=AL$1,Overview_EN!$A18,"")</f>
        <v/>
      </c>
      <c r="AM17" s="1" t="str">
        <f>IF(Overview_EN!$D18=AM$1,Overview_EN!$A18,"")</f>
        <v/>
      </c>
      <c r="AN17" s="1" t="str">
        <f>IF(Overview_EN!$D18=AN$1,Overview_EN!$A18,"")</f>
        <v/>
      </c>
      <c r="AO17" s="1" t="str">
        <f>IF(Overview_EN!$D18=AO$1,Overview_EN!$A18,"")</f>
        <v/>
      </c>
      <c r="AP17" s="1" t="str">
        <f>IF(Overview_EN!$D18=AP$1,Overview_EN!$A18,"")</f>
        <v/>
      </c>
      <c r="AQ17" s="1" t="str">
        <f>IF(Overview_EN!$D18=AQ$1,Overview_EN!$A18,"")</f>
        <v/>
      </c>
      <c r="AR17" s="1" t="str">
        <f>IF(Overview_EN!$D18=AR$1,Overview_EN!$A18,"")</f>
        <v/>
      </c>
      <c r="AS17" s="1" t="str">
        <f>IF(Overview_EN!$D18=AS$1,Overview_EN!$A18,"")</f>
        <v/>
      </c>
      <c r="AT17" s="1" t="str">
        <f>IF(Overview_EN!$D18=AT$1,Overview_EN!$A18,"")</f>
        <v/>
      </c>
      <c r="AV17" s="58" t="str">
        <f t="array" ref="AV17">INDEX(AF:AF,SMALL(IF(AF$1:AF$1000&lt;&gt;"",ROW($1:$1000),4^8),ROW(AF17)))&amp;""</f>
        <v/>
      </c>
      <c r="AW17" s="58" t="str">
        <f t="array" ref="AW17">INDEX(AG:AG,SMALL(IF(AG$1:AG$1000&lt;&gt;"",ROW($1:$1000),4^8),ROW(AG17)))&amp;""</f>
        <v/>
      </c>
      <c r="AX17" s="58"/>
      <c r="AY17" s="58" t="str">
        <f t="array" ref="AY17">INDEX(AI:AI,SMALL(IF(AI$1:AI$1000&lt;&gt;"",ROW($1:$1000),4^8),ROW(AI17)))&amp;""</f>
        <v/>
      </c>
      <c r="AZ17" s="58"/>
      <c r="BA17" s="58" t="str">
        <f t="array" ref="BA17">INDEX(AK:AK,SMALL(IF(AK$1:AK$1000&lt;&gt;"",ROW($1:$1000),4^8),ROW(AK17)))&amp;""</f>
        <v/>
      </c>
      <c r="BB17" s="58"/>
      <c r="BC17" s="58"/>
      <c r="BD17" s="58" t="str">
        <f t="array" ref="BD17">INDEX(AN:AN,SMALL(IF(AN$1:AN$1000&lt;&gt;"",ROW($1:$1000),4^8),ROW(AN17)))&amp;""</f>
        <v/>
      </c>
      <c r="BE17" s="58" t="str">
        <f t="array" ref="BE17">INDEX(AO:AO,SMALL(IF(AO$1:AO$1000&lt;&gt;"",ROW($1:$1000),4^8),ROW(AO17)))&amp;""</f>
        <v/>
      </c>
      <c r="BF17" s="58"/>
      <c r="BG17" s="58"/>
      <c r="BH17" s="58" t="str">
        <f t="array" ref="BH17">INDEX(AR:AR,SMALL(IF(AR$1:AR$1000&lt;&gt;"",ROW($1:$1000),4^8),ROW(AR17)))&amp;""</f>
        <v/>
      </c>
      <c r="BI17" s="58"/>
    </row>
    <row r="18" spans="1:61" x14ac:dyDescent="0.15">
      <c r="A18" s="1" t="str">
        <f>IF(Overview_EN!C19=$A$1,Overview_EN!A19,"")</f>
        <v/>
      </c>
      <c r="B18" t="str">
        <f>IF(Overview_EN!C19=$B$1,Overview_EN!A19,"")</f>
        <v>Werewolf</v>
      </c>
      <c r="C18" s="1" t="str">
        <f>IF(Overview_EN!C19=$C$1,Overview_EN!A19,"")</f>
        <v/>
      </c>
      <c r="D18" t="str">
        <f>IF(Overview_EN!C19=$D$1,Overview_EN!A19,"")</f>
        <v/>
      </c>
      <c r="E18" t="str">
        <f>IF(Overview_EN!C19=$E$1,Overview_EN!A19,"")</f>
        <v/>
      </c>
      <c r="G18" t="str">
        <f t="array" ref="G18">INDEX(A:A,SMALL(IF($A$1:$A$1000&lt;&gt;"",ROW($1:$1000),4^8),ROW(A18)))&amp;""</f>
        <v/>
      </c>
      <c r="H18" t="str">
        <f t="array" ref="H18">INDEX(B:B,SMALL(IF($B$1:$B$1000&lt;&gt;"",ROW($1:$1000),4^8),ROW(B18)))&amp;""</f>
        <v/>
      </c>
      <c r="I18" t="str">
        <f t="array" ref="I18">INDEX(C:C,SMALL(IF($C$1:$C$1000&lt;&gt;"",ROW($1:$1000),4^8),ROW(C18)))&amp;""</f>
        <v/>
      </c>
      <c r="J18" t="str">
        <f t="array" ref="J18">INDEX(D:D,SMALL(IF($D$1:$D$1000&lt;&gt;"",ROW($1:$1000),4^8),ROW(D18)))&amp;""</f>
        <v/>
      </c>
      <c r="K18" t="str">
        <f t="array" ref="K18">INDEX(E:E,SMALL(IF($E$1:$E$1000&lt;&gt;"",ROW($1:$1000),4^8),ROW(E18)))&amp;""</f>
        <v/>
      </c>
      <c r="M18" s="1" t="str">
        <f>IF(Overview_EN!B19=M$1,Overview_EN!A19,"")</f>
        <v/>
      </c>
      <c r="N18" s="1" t="str">
        <f>IF(Overview_EN!$B19=N$1,Overview_EN!$A19,"")</f>
        <v/>
      </c>
      <c r="O18" s="1" t="str">
        <f>IF(Overview_EN!$B19=O$1,Overview_EN!$A19,"")</f>
        <v/>
      </c>
      <c r="P18" s="1" t="str">
        <f>IF(Overview_EN!$B19=P$1,Overview_EN!$A19,"")</f>
        <v>Werewolf</v>
      </c>
      <c r="Q18" s="1" t="str">
        <f>IF(Overview_EN!$B19=Q$1,Overview_EN!$A19,"")</f>
        <v/>
      </c>
      <c r="S18" t="str">
        <f t="array" ref="S18">INDEX(M:M,SMALL(IF(M$1:M$1000&lt;&gt;"",ROW($1:$1000),4^8),ROW(A18)))&amp;""</f>
        <v/>
      </c>
      <c r="T18" t="str">
        <f t="array" ref="T18">INDEX(N:N,SMALL(IF(N$1:N$1000&lt;&gt;"",ROW($1:$1000),4^8),ROW(B18)))&amp;""</f>
        <v/>
      </c>
      <c r="U18" t="str">
        <f t="array" ref="U18">INDEX(O:O,SMALL(IF(O$1:O$1000&lt;&gt;"",ROW($1:$1000),4^8),ROW(C18)))&amp;""</f>
        <v/>
      </c>
      <c r="V18" t="str">
        <f t="array" ref="V18">INDEX(P:P,SMALL(IF(P$1:P$1000&lt;&gt;"",ROW($1:$1000),4^8),ROW(D18)))&amp;""</f>
        <v/>
      </c>
      <c r="W18" t="str">
        <f t="array" ref="W18">INDEX(Q:Q,SMALL(IF(Q$1:Q$1000&lt;&gt;"",ROW($1:$1000),4^8),ROW(E18)))&amp;""</f>
        <v/>
      </c>
      <c r="Y18" t="str">
        <f>IF(Overview_EN!E19=$Y$1,Overview_EN!A19,"")</f>
        <v>Werewolf</v>
      </c>
      <c r="Z18" t="str">
        <f>IF(Overview_EN!E19=$Z$1,Overview_EN!A19,"")</f>
        <v/>
      </c>
      <c r="AB18" s="58" t="str">
        <f t="array" ref="AB18">INDEX(Y:Y,SMALL(IF(Y$1:Y$1000&lt;&gt;"",ROW($1:$1000),4^8),ROW(Y18)))&amp;""</f>
        <v>King Elve</v>
      </c>
      <c r="AC18" s="58" t="str">
        <f t="array" ref="AC18">INDEX(Z:Z,SMALL(IF(Z$1:Z$1000&lt;&gt;"",ROW($1:$1000),4^8),ROW(J18)))&amp;""</f>
        <v/>
      </c>
      <c r="AF18" s="1" t="str">
        <f>IF(Overview_EN!$D19=AF$1,Overview_EN!$A19,"")</f>
        <v/>
      </c>
      <c r="AG18" s="1" t="str">
        <f>IF(Overview_EN!$D19=AG$1,Overview_EN!$A19,"")</f>
        <v/>
      </c>
      <c r="AH18" s="1" t="str">
        <f>IF(Overview_EN!$D19=AH$1,Overview_EN!$A19,"")</f>
        <v/>
      </c>
      <c r="AI18" s="1" t="str">
        <f>IF(Overview_EN!$D19=AI$1,Overview_EN!$A19,"")</f>
        <v/>
      </c>
      <c r="AJ18" s="1" t="str">
        <f>IF(Overview_EN!$D19=AJ$1,Overview_EN!$A19,"")</f>
        <v/>
      </c>
      <c r="AK18" s="1" t="str">
        <f>IF(Overview_EN!$D19=AK$1,Overview_EN!$A19,"")</f>
        <v>Werewolf</v>
      </c>
      <c r="AL18" s="1" t="str">
        <f>IF(Overview_EN!$D19=AL$1,Overview_EN!$A19,"")</f>
        <v/>
      </c>
      <c r="AM18" s="1" t="str">
        <f>IF(Overview_EN!$D19=AM$1,Overview_EN!$A19,"")</f>
        <v/>
      </c>
      <c r="AN18" s="1" t="str">
        <f>IF(Overview_EN!$D19=AN$1,Overview_EN!$A19,"")</f>
        <v/>
      </c>
      <c r="AO18" s="1" t="str">
        <f>IF(Overview_EN!$D19=AO$1,Overview_EN!$A19,"")</f>
        <v/>
      </c>
      <c r="AP18" s="1" t="str">
        <f>IF(Overview_EN!$D19=AP$1,Overview_EN!$A19,"")</f>
        <v/>
      </c>
      <c r="AQ18" s="1" t="str">
        <f>IF(Overview_EN!$D19=AQ$1,Overview_EN!$A19,"")</f>
        <v/>
      </c>
      <c r="AR18" s="1" t="str">
        <f>IF(Overview_EN!$D19=AR$1,Overview_EN!$A19,"")</f>
        <v/>
      </c>
      <c r="AS18" s="1" t="str">
        <f>IF(Overview_EN!$D19=AS$1,Overview_EN!$A19,"")</f>
        <v/>
      </c>
      <c r="AT18" s="1" t="str">
        <f>IF(Overview_EN!$D19=AT$1,Overview_EN!$A19,"")</f>
        <v/>
      </c>
      <c r="AV18" s="58" t="str">
        <f t="array" ref="AV18">INDEX(AF:AF,SMALL(IF(AF$1:AF$1000&lt;&gt;"",ROW($1:$1000),4^8),ROW(AF18)))&amp;""</f>
        <v/>
      </c>
      <c r="AW18" s="58" t="str">
        <f t="array" ref="AW18">INDEX(AG:AG,SMALL(IF(AG$1:AG$1000&lt;&gt;"",ROW($1:$1000),4^8),ROW(AG18)))&amp;""</f>
        <v/>
      </c>
      <c r="AX18" s="58"/>
      <c r="AY18" s="58" t="str">
        <f t="array" ref="AY18">INDEX(AI:AI,SMALL(IF(AI$1:AI$1000&lt;&gt;"",ROW($1:$1000),4^8),ROW(AI18)))&amp;""</f>
        <v/>
      </c>
      <c r="AZ18" s="58"/>
      <c r="BA18" s="58" t="str">
        <f t="array" ref="BA18">INDEX(AK:AK,SMALL(IF(AK$1:AK$1000&lt;&gt;"",ROW($1:$1000),4^8),ROW(AK18)))&amp;""</f>
        <v/>
      </c>
      <c r="BB18" s="58"/>
      <c r="BC18" s="58"/>
      <c r="BD18" s="58" t="str">
        <f t="array" ref="BD18">INDEX(AN:AN,SMALL(IF(AN$1:AN$1000&lt;&gt;"",ROW($1:$1000),4^8),ROW(AN18)))&amp;""</f>
        <v/>
      </c>
      <c r="BE18" s="58" t="str">
        <f t="array" ref="BE18">INDEX(AO:AO,SMALL(IF(AO$1:AO$1000&lt;&gt;"",ROW($1:$1000),4^8),ROW(AO18)))&amp;""</f>
        <v/>
      </c>
      <c r="BF18" s="58"/>
      <c r="BG18" s="58"/>
      <c r="BH18" s="58" t="str">
        <f t="array" ref="BH18">INDEX(AR:AR,SMALL(IF(AR$1:AR$1000&lt;&gt;"",ROW($1:$1000),4^8),ROW(AR18)))&amp;""</f>
        <v/>
      </c>
      <c r="BI18" s="58"/>
    </row>
    <row r="19" spans="1:61" x14ac:dyDescent="0.15">
      <c r="A19" s="1" t="str">
        <f>IF(Overview_EN!C20=$A$1,Overview_EN!A20,"")</f>
        <v/>
      </c>
      <c r="B19" t="str">
        <f>IF(Overview_EN!C20=$B$1,Overview_EN!A20,"")</f>
        <v>Banshee</v>
      </c>
      <c r="C19" s="1" t="str">
        <f>IF(Overview_EN!C20=$C$1,Overview_EN!A20,"")</f>
        <v/>
      </c>
      <c r="D19" t="str">
        <f>IF(Overview_EN!C20=$D$1,Overview_EN!A20,"")</f>
        <v/>
      </c>
      <c r="E19" t="str">
        <f>IF(Overview_EN!C20=$E$1,Overview_EN!A20,"")</f>
        <v/>
      </c>
      <c r="G19" t="str">
        <f t="array" ref="G19">INDEX(A:A,SMALL(IF($A$1:$A$1000&lt;&gt;"",ROW($1:$1000),4^8),ROW(A19)))&amp;""</f>
        <v/>
      </c>
      <c r="H19" t="str">
        <f t="array" ref="H19">INDEX(B:B,SMALL(IF($B$1:$B$1000&lt;&gt;"",ROW($1:$1000),4^8),ROW(B19)))&amp;""</f>
        <v/>
      </c>
      <c r="I19" t="str">
        <f t="array" ref="I19">INDEX(C:C,SMALL(IF($C$1:$C$1000&lt;&gt;"",ROW($1:$1000),4^8),ROW(C19)))&amp;""</f>
        <v/>
      </c>
      <c r="J19" t="str">
        <f t="array" ref="J19">INDEX(D:D,SMALL(IF($D$1:$D$1000&lt;&gt;"",ROW($1:$1000),4^8),ROW(D19)))&amp;""</f>
        <v/>
      </c>
      <c r="K19" t="str">
        <f t="array" ref="K19">INDEX(E:E,SMALL(IF($E$1:$E$1000&lt;&gt;"",ROW($1:$1000),4^8),ROW(E19)))&amp;""</f>
        <v/>
      </c>
      <c r="M19" s="1" t="str">
        <f>IF(Overview_EN!B20=M$1,Overview_EN!A20,"")</f>
        <v/>
      </c>
      <c r="N19" s="1" t="str">
        <f>IF(Overview_EN!$B20=N$1,Overview_EN!$A20,"")</f>
        <v/>
      </c>
      <c r="O19" s="1" t="str">
        <f>IF(Overview_EN!$B20=O$1,Overview_EN!$A20,"")</f>
        <v/>
      </c>
      <c r="P19" s="1" t="str">
        <f>IF(Overview_EN!$B20=P$1,Overview_EN!$A20,"")</f>
        <v>Banshee</v>
      </c>
      <c r="Q19" s="1" t="str">
        <f>IF(Overview_EN!$B20=Q$1,Overview_EN!$A20,"")</f>
        <v/>
      </c>
      <c r="S19" t="str">
        <f t="array" ref="S19">INDEX(M:M,SMALL(IF(M$1:M$1000&lt;&gt;"",ROW($1:$1000),4^8),ROW(A19)))&amp;""</f>
        <v/>
      </c>
      <c r="T19" t="str">
        <f t="array" ref="T19">INDEX(N:N,SMALL(IF(N$1:N$1000&lt;&gt;"",ROW($1:$1000),4^8),ROW(B19)))&amp;""</f>
        <v/>
      </c>
      <c r="U19" t="str">
        <f t="array" ref="U19">INDEX(O:O,SMALL(IF(O$1:O$1000&lt;&gt;"",ROW($1:$1000),4^8),ROW(C19)))&amp;""</f>
        <v/>
      </c>
      <c r="V19" t="str">
        <f t="array" ref="V19">INDEX(P:P,SMALL(IF(P$1:P$1000&lt;&gt;"",ROW($1:$1000),4^8),ROW(D19)))&amp;""</f>
        <v/>
      </c>
      <c r="W19" t="str">
        <f t="array" ref="W19">INDEX(Q:Q,SMALL(IF(Q$1:Q$1000&lt;&gt;"",ROW($1:$1000),4^8),ROW(E19)))&amp;""</f>
        <v/>
      </c>
      <c r="Y19" t="str">
        <f>IF(Overview_EN!E20=$Y$1,Overview_EN!A20,"")</f>
        <v/>
      </c>
      <c r="Z19" t="str">
        <f>IF(Overview_EN!E20=$Z$1,Overview_EN!A20,"")</f>
        <v>Banshee</v>
      </c>
      <c r="AB19" s="58" t="str">
        <f t="array" ref="AB19">INDEX(Y:Y,SMALL(IF(Y$1:Y$1000&lt;&gt;"",ROW($1:$1000),4^8),ROW(Y19)))&amp;""</f>
        <v>Ifrit</v>
      </c>
      <c r="AC19" s="58" t="str">
        <f t="array" ref="AC19">INDEX(Z:Z,SMALL(IF(Z$1:Z$1000&lt;&gt;"",ROW($1:$1000),4^8),ROW(J19)))&amp;""</f>
        <v/>
      </c>
      <c r="AF19" s="1" t="str">
        <f>IF(Overview_EN!$D20=AF$1,Overview_EN!$A20,"")</f>
        <v/>
      </c>
      <c r="AG19" s="1" t="str">
        <f>IF(Overview_EN!$D20=AG$1,Overview_EN!$A20,"")</f>
        <v/>
      </c>
      <c r="AH19" s="1" t="str">
        <f>IF(Overview_EN!$D20=AH$1,Overview_EN!$A20,"")</f>
        <v/>
      </c>
      <c r="AI19" s="1" t="str">
        <f>IF(Overview_EN!$D20=AI$1,Overview_EN!$A20,"")</f>
        <v/>
      </c>
      <c r="AJ19" s="1" t="str">
        <f>IF(Overview_EN!$D20=AJ$1,Overview_EN!$A20,"")</f>
        <v/>
      </c>
      <c r="AK19" s="1" t="str">
        <f>IF(Overview_EN!$D20=AK$1,Overview_EN!$A20,"")</f>
        <v/>
      </c>
      <c r="AL19" s="1" t="str">
        <f>IF(Overview_EN!$D20=AL$1,Overview_EN!$A20,"")</f>
        <v/>
      </c>
      <c r="AM19" s="1" t="str">
        <f>IF(Overview_EN!$D20=AM$1,Overview_EN!$A20,"")</f>
        <v>Banshee</v>
      </c>
      <c r="AN19" s="1" t="str">
        <f>IF(Overview_EN!$D20=AN$1,Overview_EN!$A20,"")</f>
        <v/>
      </c>
      <c r="AO19" s="1" t="str">
        <f>IF(Overview_EN!$D20=AO$1,Overview_EN!$A20,"")</f>
        <v/>
      </c>
      <c r="AP19" s="1" t="str">
        <f>IF(Overview_EN!$D20=AP$1,Overview_EN!$A20,"")</f>
        <v/>
      </c>
      <c r="AQ19" s="1" t="str">
        <f>IF(Overview_EN!$D20=AQ$1,Overview_EN!$A20,"")</f>
        <v/>
      </c>
      <c r="AR19" s="1" t="str">
        <f>IF(Overview_EN!$D20=AR$1,Overview_EN!$A20,"")</f>
        <v/>
      </c>
      <c r="AS19" s="1" t="str">
        <f>IF(Overview_EN!$D20=AS$1,Overview_EN!$A20,"")</f>
        <v/>
      </c>
      <c r="AT19" s="1" t="str">
        <f>IF(Overview_EN!$D20=AT$1,Overview_EN!$A20,"")</f>
        <v/>
      </c>
      <c r="AV19" s="58" t="str">
        <f t="array" ref="AV19">INDEX(AF:AF,SMALL(IF(AF$1:AF$1000&lt;&gt;"",ROW($1:$1000),4^8),ROW(AF19)))&amp;""</f>
        <v/>
      </c>
      <c r="AW19" s="58" t="str">
        <f t="array" ref="AW19">INDEX(AG:AG,SMALL(IF(AG$1:AG$1000&lt;&gt;"",ROW($1:$1000),4^8),ROW(AG19)))&amp;""</f>
        <v/>
      </c>
      <c r="AX19" s="58"/>
      <c r="AY19" s="58" t="str">
        <f t="array" ref="AY19">INDEX(AI:AI,SMALL(IF(AI$1:AI$1000&lt;&gt;"",ROW($1:$1000),4^8),ROW(AI19)))&amp;""</f>
        <v/>
      </c>
      <c r="AZ19" s="58"/>
      <c r="BA19" s="58" t="str">
        <f t="array" ref="BA19">INDEX(AK:AK,SMALL(IF(AK$1:AK$1000&lt;&gt;"",ROW($1:$1000),4^8),ROW(AK19)))&amp;""</f>
        <v/>
      </c>
      <c r="BB19" s="58"/>
      <c r="BC19" s="58"/>
      <c r="BD19" s="58" t="str">
        <f t="array" ref="BD19">INDEX(AN:AN,SMALL(IF(AN$1:AN$1000&lt;&gt;"",ROW($1:$1000),4^8),ROW(AN19)))&amp;""</f>
        <v/>
      </c>
      <c r="BE19" s="58" t="str">
        <f t="array" ref="BE19">INDEX(AO:AO,SMALL(IF(AO$1:AO$1000&lt;&gt;"",ROW($1:$1000),4^8),ROW(AO19)))&amp;""</f>
        <v/>
      </c>
      <c r="BF19" s="58"/>
      <c r="BG19" s="58"/>
      <c r="BH19" s="58" t="str">
        <f t="array" ref="BH19">INDEX(AR:AR,SMALL(IF(AR$1:AR$1000&lt;&gt;"",ROW($1:$1000),4^8),ROW(AR19)))&amp;""</f>
        <v/>
      </c>
      <c r="BI19" s="58"/>
    </row>
    <row r="20" spans="1:61" x14ac:dyDescent="0.15">
      <c r="A20" s="1" t="str">
        <f>IF(Overview_EN!C21=$A$1,Overview_EN!A21,"")</f>
        <v/>
      </c>
      <c r="B20" t="str">
        <f>IF(Overview_EN!C21=$B$1,Overview_EN!A21,"")</f>
        <v>Longgongtongzi</v>
      </c>
      <c r="C20" s="1" t="str">
        <f>IF(Overview_EN!C21=$C$1,Overview_EN!A21,"")</f>
        <v/>
      </c>
      <c r="D20" t="str">
        <f>IF(Overview_EN!C21=$D$1,Overview_EN!A21,"")</f>
        <v/>
      </c>
      <c r="E20" t="str">
        <f>IF(Overview_EN!C21=$E$1,Overview_EN!A21,"")</f>
        <v/>
      </c>
      <c r="G20" t="str">
        <f t="array" ref="G20">INDEX(A:A,SMALL(IF($A$1:$A$1000&lt;&gt;"",ROW($1:$1000),4^8),ROW(A20)))&amp;""</f>
        <v/>
      </c>
      <c r="H20" t="str">
        <f t="array" ref="H20">INDEX(B:B,SMALL(IF($B$1:$B$1000&lt;&gt;"",ROW($1:$1000),4^8),ROW(B20)))&amp;""</f>
        <v/>
      </c>
      <c r="I20" t="str">
        <f t="array" ref="I20">INDEX(C:C,SMALL(IF($C$1:$C$1000&lt;&gt;"",ROW($1:$1000),4^8),ROW(C20)))&amp;""</f>
        <v/>
      </c>
      <c r="J20" t="str">
        <f t="array" ref="J20">INDEX(D:D,SMALL(IF($D$1:$D$1000&lt;&gt;"",ROW($1:$1000),4^8),ROW(D20)))&amp;""</f>
        <v/>
      </c>
      <c r="K20" t="str">
        <f t="array" ref="K20">INDEX(E:E,SMALL(IF($E$1:$E$1000&lt;&gt;"",ROW($1:$1000),4^8),ROW(E20)))&amp;""</f>
        <v/>
      </c>
      <c r="M20" s="1" t="str">
        <f>IF(Overview_EN!B21=M$1,Overview_EN!A21,"")</f>
        <v/>
      </c>
      <c r="N20" s="1" t="str">
        <f>IF(Overview_EN!$B21=N$1,Overview_EN!$A21,"")</f>
        <v/>
      </c>
      <c r="O20" s="1" t="str">
        <f>IF(Overview_EN!$B21=O$1,Overview_EN!$A21,"")</f>
        <v>Longgongtongzi</v>
      </c>
      <c r="P20" s="1" t="str">
        <f>IF(Overview_EN!$B21=P$1,Overview_EN!$A21,"")</f>
        <v/>
      </c>
      <c r="Q20" s="1" t="str">
        <f>IF(Overview_EN!$B21=Q$1,Overview_EN!$A21,"")</f>
        <v/>
      </c>
      <c r="S20" t="str">
        <f t="array" ref="S20">INDEX(M:M,SMALL(IF(M$1:M$1000&lt;&gt;"",ROW($1:$1000),4^8),ROW(A20)))&amp;""</f>
        <v/>
      </c>
      <c r="T20" t="str">
        <f t="array" ref="T20">INDEX(N:N,SMALL(IF(N$1:N$1000&lt;&gt;"",ROW($1:$1000),4^8),ROW(B20)))&amp;""</f>
        <v/>
      </c>
      <c r="U20" t="str">
        <f t="array" ref="U20">INDEX(O:O,SMALL(IF(O$1:O$1000&lt;&gt;"",ROW($1:$1000),4^8),ROW(C20)))&amp;""</f>
        <v/>
      </c>
      <c r="V20" t="str">
        <f t="array" ref="V20">INDEX(P:P,SMALL(IF(P$1:P$1000&lt;&gt;"",ROW($1:$1000),4^8),ROW(D20)))&amp;""</f>
        <v/>
      </c>
      <c r="W20" t="str">
        <f t="array" ref="W20">INDEX(Q:Q,SMALL(IF(Q$1:Q$1000&lt;&gt;"",ROW($1:$1000),4^8),ROW(E20)))&amp;""</f>
        <v/>
      </c>
      <c r="Y20" t="str">
        <f>IF(Overview_EN!E21=$Y$1,Overview_EN!A21,"")</f>
        <v>Longgongtongzi</v>
      </c>
      <c r="Z20" t="str">
        <f>IF(Overview_EN!E21=$Z$1,Overview_EN!A21,"")</f>
        <v/>
      </c>
      <c r="AB20" s="58" t="str">
        <f t="array" ref="AB20">INDEX(Y:Y,SMALL(IF(Y$1:Y$1000&lt;&gt;"",ROW($1:$1000),4^8),ROW(Y20)))&amp;""</f>
        <v>Tengu</v>
      </c>
      <c r="AC20" s="58" t="str">
        <f t="array" ref="AC20">INDEX(Z:Z,SMALL(IF(Z$1:Z$1000&lt;&gt;"",ROW($1:$1000),4^8),ROW(J20)))&amp;""</f>
        <v/>
      </c>
      <c r="AF20" s="1" t="str">
        <f>IF(Overview_EN!$D21=AF$1,Overview_EN!$A21,"")</f>
        <v/>
      </c>
      <c r="AG20" s="1" t="str">
        <f>IF(Overview_EN!$D21=AG$1,Overview_EN!$A21,"")</f>
        <v/>
      </c>
      <c r="AH20" s="1" t="str">
        <f>IF(Overview_EN!$D21=AH$1,Overview_EN!$A21,"")</f>
        <v/>
      </c>
      <c r="AI20" s="1" t="str">
        <f>IF(Overview_EN!$D21=AI$1,Overview_EN!$A21,"")</f>
        <v/>
      </c>
      <c r="AJ20" s="1" t="str">
        <f>IF(Overview_EN!$D21=AJ$1,Overview_EN!$A21,"")</f>
        <v/>
      </c>
      <c r="AK20" s="1" t="str">
        <f>IF(Overview_EN!$D21=AK$1,Overview_EN!$A21,"")</f>
        <v/>
      </c>
      <c r="AL20" s="1" t="str">
        <f>IF(Overview_EN!$D21=AL$1,Overview_EN!$A21,"")</f>
        <v/>
      </c>
      <c r="AM20" s="1" t="str">
        <f>IF(Overview_EN!$D21=AM$1,Overview_EN!$A21,"")</f>
        <v/>
      </c>
      <c r="AN20" s="1" t="str">
        <f>IF(Overview_EN!$D21=AN$1,Overview_EN!$A21,"")</f>
        <v>Longgongtongzi</v>
      </c>
      <c r="AO20" s="1" t="str">
        <f>IF(Overview_EN!$D21=AO$1,Overview_EN!$A21,"")</f>
        <v/>
      </c>
      <c r="AP20" s="1" t="str">
        <f>IF(Overview_EN!$D21=AP$1,Overview_EN!$A21,"")</f>
        <v/>
      </c>
      <c r="AQ20" s="1" t="str">
        <f>IF(Overview_EN!$D21=AQ$1,Overview_EN!$A21,"")</f>
        <v/>
      </c>
      <c r="AR20" s="1" t="str">
        <f>IF(Overview_EN!$D21=AR$1,Overview_EN!$A21,"")</f>
        <v/>
      </c>
      <c r="AS20" s="1" t="str">
        <f>IF(Overview_EN!$D21=AS$1,Overview_EN!$A21,"")</f>
        <v/>
      </c>
      <c r="AT20" s="1" t="str">
        <f>IF(Overview_EN!$D21=AT$1,Overview_EN!$A21,"")</f>
        <v/>
      </c>
      <c r="AV20" s="58" t="str">
        <f t="array" ref="AV20">INDEX(AF:AF,SMALL(IF(AF$1:AF$1000&lt;&gt;"",ROW($1:$1000),4^8),ROW(AF20)))&amp;""</f>
        <v/>
      </c>
      <c r="AW20" s="58" t="str">
        <f t="array" ref="AW20">INDEX(AG:AG,SMALL(IF(AG$1:AG$1000&lt;&gt;"",ROW($1:$1000),4^8),ROW(AG20)))&amp;""</f>
        <v/>
      </c>
      <c r="AX20" s="58"/>
      <c r="AY20" s="58" t="str">
        <f t="array" ref="AY20">INDEX(AI:AI,SMALL(IF(AI$1:AI$1000&lt;&gt;"",ROW($1:$1000),4^8),ROW(AI20)))&amp;""</f>
        <v/>
      </c>
      <c r="AZ20" s="58"/>
      <c r="BA20" s="58" t="str">
        <f t="array" ref="BA20">INDEX(AK:AK,SMALL(IF(AK$1:AK$1000&lt;&gt;"",ROW($1:$1000),4^8),ROW(AK20)))&amp;""</f>
        <v/>
      </c>
      <c r="BB20" s="58"/>
      <c r="BC20" s="58"/>
      <c r="BD20" s="58" t="str">
        <f t="array" ref="BD20">INDEX(AN:AN,SMALL(IF(AN$1:AN$1000&lt;&gt;"",ROW($1:$1000),4^8),ROW(AN20)))&amp;""</f>
        <v/>
      </c>
      <c r="BE20" s="58" t="str">
        <f t="array" ref="BE20">INDEX(AO:AO,SMALL(IF(AO$1:AO$1000&lt;&gt;"",ROW($1:$1000),4^8),ROW(AO20)))&amp;""</f>
        <v/>
      </c>
      <c r="BF20" s="58"/>
      <c r="BG20" s="58"/>
      <c r="BH20" s="58" t="str">
        <f t="array" ref="BH20">INDEX(AR:AR,SMALL(IF(AR$1:AR$1000&lt;&gt;"",ROW($1:$1000),4^8),ROW(AR20)))&amp;""</f>
        <v/>
      </c>
      <c r="BI20" s="58"/>
    </row>
    <row r="21" spans="1:61" x14ac:dyDescent="0.15">
      <c r="A21" s="1" t="str">
        <f>IF(Overview_EN!C22=$A$1,Overview_EN!A22,"")</f>
        <v/>
      </c>
      <c r="B21" t="str">
        <f>IF(Overview_EN!C22=$B$1,Overview_EN!A22,"")</f>
        <v/>
      </c>
      <c r="C21" s="1" t="str">
        <f>IF(Overview_EN!C22=$C$1,Overview_EN!A22,"")</f>
        <v/>
      </c>
      <c r="D21" t="str">
        <f>IF(Overview_EN!C22=$D$1,Overview_EN!A22,"")</f>
        <v/>
      </c>
      <c r="E21" t="str">
        <f>IF(Overview_EN!C22=$E$1,Overview_EN!A22,"")</f>
        <v>Pan</v>
      </c>
      <c r="G21" t="str">
        <f t="array" ref="G21">INDEX(A:A,SMALL(IF($A$1:$A$1000&lt;&gt;"",ROW($1:$1000),4^8),ROW(A21)))&amp;""</f>
        <v/>
      </c>
      <c r="H21" t="str">
        <f t="array" ref="H21">INDEX(B:B,SMALL(IF($B$1:$B$1000&lt;&gt;"",ROW($1:$1000),4^8),ROW(B21)))&amp;""</f>
        <v/>
      </c>
      <c r="I21" t="str">
        <f t="array" ref="I21">INDEX(C:C,SMALL(IF($C$1:$C$1000&lt;&gt;"",ROW($1:$1000),4^8),ROW(C21)))&amp;""</f>
        <v/>
      </c>
      <c r="J21" t="str">
        <f t="array" ref="J21">INDEX(D:D,SMALL(IF($D$1:$D$1000&lt;&gt;"",ROW($1:$1000),4^8),ROW(D21)))&amp;""</f>
        <v/>
      </c>
      <c r="K21" t="str">
        <f t="array" ref="K21">INDEX(E:E,SMALL(IF($E$1:$E$1000&lt;&gt;"",ROW($1:$1000),4^8),ROW(E21)))&amp;""</f>
        <v/>
      </c>
      <c r="M21" s="1" t="str">
        <f>IF(Overview_EN!B22=M$1,Overview_EN!A22,"")</f>
        <v/>
      </c>
      <c r="N21" s="1" t="str">
        <f>IF(Overview_EN!$B22=N$1,Overview_EN!$A22,"")</f>
        <v>Pan</v>
      </c>
      <c r="O21" s="1" t="str">
        <f>IF(Overview_EN!$B22=O$1,Overview_EN!$A22,"")</f>
        <v/>
      </c>
      <c r="P21" s="1" t="str">
        <f>IF(Overview_EN!$B22=P$1,Overview_EN!$A22,"")</f>
        <v/>
      </c>
      <c r="Q21" s="1" t="str">
        <f>IF(Overview_EN!$B22=Q$1,Overview_EN!$A22,"")</f>
        <v/>
      </c>
      <c r="S21" t="str">
        <f t="array" ref="S21">INDEX(M:M,SMALL(IF(M$1:M$1000&lt;&gt;"",ROW($1:$1000),4^8),ROW(A21)))&amp;""</f>
        <v/>
      </c>
      <c r="T21" t="str">
        <f t="array" ref="T21">INDEX(N:N,SMALL(IF(N$1:N$1000&lt;&gt;"",ROW($1:$1000),4^8),ROW(B21)))&amp;""</f>
        <v/>
      </c>
      <c r="U21" t="str">
        <f t="array" ref="U21">INDEX(O:O,SMALL(IF(O$1:O$1000&lt;&gt;"",ROW($1:$1000),4^8),ROW(C21)))&amp;""</f>
        <v/>
      </c>
      <c r="V21" t="str">
        <f t="array" ref="V21">INDEX(P:P,SMALL(IF(P$1:P$1000&lt;&gt;"",ROW($1:$1000),4^8),ROW(D21)))&amp;""</f>
        <v/>
      </c>
      <c r="W21" t="str">
        <f t="array" ref="W21">INDEX(Q:Q,SMALL(IF(Q$1:Q$1000&lt;&gt;"",ROW($1:$1000),4^8),ROW(E21)))&amp;""</f>
        <v/>
      </c>
      <c r="Y21" t="str">
        <f>IF(Overview_EN!E22=$Y$1,Overview_EN!A22,"")</f>
        <v>Pan</v>
      </c>
      <c r="Z21" t="str">
        <f>IF(Overview_EN!E22=$Z$1,Overview_EN!A22,"")</f>
        <v/>
      </c>
      <c r="AB21" s="58" t="str">
        <f t="array" ref="AB21">INDEX(Y:Y,SMALL(IF(Y$1:Y$1000&lt;&gt;"",ROW($1:$1000),4^8),ROW(Y21)))&amp;""</f>
        <v/>
      </c>
      <c r="AC21" s="58" t="str">
        <f t="array" ref="AC21">INDEX(Z:Z,SMALL(IF(Z$1:Z$1000&lt;&gt;"",ROW($1:$1000),4^8),ROW(J21)))&amp;""</f>
        <v/>
      </c>
      <c r="AF21" s="1" t="str">
        <f>IF(Overview_EN!$D22=AF$1,Overview_EN!$A22,"")</f>
        <v/>
      </c>
      <c r="AG21" s="1" t="str">
        <f>IF(Overview_EN!$D22=AG$1,Overview_EN!$A22,"")</f>
        <v/>
      </c>
      <c r="AH21" s="1" t="str">
        <f>IF(Overview_EN!$D22=AH$1,Overview_EN!$A22,"")</f>
        <v/>
      </c>
      <c r="AI21" s="1" t="str">
        <f>IF(Overview_EN!$D22=AI$1,Overview_EN!$A22,"")</f>
        <v/>
      </c>
      <c r="AJ21" s="1" t="str">
        <f>IF(Overview_EN!$D22=AJ$1,Overview_EN!$A22,"")</f>
        <v/>
      </c>
      <c r="AK21" s="1" t="str">
        <f>IF(Overview_EN!$D22=AK$1,Overview_EN!$A22,"")</f>
        <v/>
      </c>
      <c r="AL21" s="1" t="str">
        <f>IF(Overview_EN!$D22=AL$1,Overview_EN!$A22,"")</f>
        <v/>
      </c>
      <c r="AM21" s="1" t="str">
        <f>IF(Overview_EN!$D22=AM$1,Overview_EN!$A22,"")</f>
        <v/>
      </c>
      <c r="AN21" s="1" t="str">
        <f>IF(Overview_EN!$D22=AN$1,Overview_EN!$A22,"")</f>
        <v/>
      </c>
      <c r="AO21" s="1" t="str">
        <f>IF(Overview_EN!$D22=AO$1,Overview_EN!$A22,"")</f>
        <v/>
      </c>
      <c r="AP21" s="1" t="str">
        <f>IF(Overview_EN!$D22=AP$1,Overview_EN!$A22,"")</f>
        <v/>
      </c>
      <c r="AQ21" s="1" t="str">
        <f>IF(Overview_EN!$D22=AQ$1,Overview_EN!$A22,"")</f>
        <v/>
      </c>
      <c r="AR21" s="1" t="str">
        <f>IF(Overview_EN!$D22=AR$1,Overview_EN!$A22,"")</f>
        <v>Pan</v>
      </c>
      <c r="AS21" s="1" t="str">
        <f>IF(Overview_EN!$D22=AS$1,Overview_EN!$A22,"")</f>
        <v/>
      </c>
      <c r="AT21" s="1" t="str">
        <f>IF(Overview_EN!$D22=AT$1,Overview_EN!$A22,"")</f>
        <v/>
      </c>
      <c r="AV21" s="58" t="str">
        <f t="array" ref="AV21">INDEX(AF:AF,SMALL(IF(AF$1:AF$1000&lt;&gt;"",ROW($1:$1000),4^8),ROW(AF21)))&amp;""</f>
        <v/>
      </c>
      <c r="AW21" s="58" t="str">
        <f t="array" ref="AW21">INDEX(AG:AG,SMALL(IF(AG$1:AG$1000&lt;&gt;"",ROW($1:$1000),4^8),ROW(AG21)))&amp;""</f>
        <v/>
      </c>
      <c r="AX21" s="58"/>
      <c r="AY21" s="58" t="str">
        <f t="array" ref="AY21">INDEX(AI:AI,SMALL(IF(AI$1:AI$1000&lt;&gt;"",ROW($1:$1000),4^8),ROW(AI21)))&amp;""</f>
        <v/>
      </c>
      <c r="AZ21" s="58"/>
      <c r="BA21" s="58" t="str">
        <f t="array" ref="BA21">INDEX(AK:AK,SMALL(IF(AK$1:AK$1000&lt;&gt;"",ROW($1:$1000),4^8),ROW(AK21)))&amp;""</f>
        <v/>
      </c>
      <c r="BB21" s="58"/>
      <c r="BC21" s="58"/>
      <c r="BD21" s="58" t="str">
        <f t="array" ref="BD21">INDEX(AN:AN,SMALL(IF(AN$1:AN$1000&lt;&gt;"",ROW($1:$1000),4^8),ROW(AN21)))&amp;""</f>
        <v/>
      </c>
      <c r="BE21" s="58" t="str">
        <f t="array" ref="BE21">INDEX(AO:AO,SMALL(IF(AO$1:AO$1000&lt;&gt;"",ROW($1:$1000),4^8),ROW(AO21)))&amp;""</f>
        <v/>
      </c>
      <c r="BF21" s="58"/>
      <c r="BG21" s="58"/>
      <c r="BH21" s="58" t="str">
        <f t="array" ref="BH21">INDEX(AR:AR,SMALL(IF(AR$1:AR$1000&lt;&gt;"",ROW($1:$1000),4^8),ROW(AR21)))&amp;""</f>
        <v/>
      </c>
      <c r="BI21" s="58"/>
    </row>
    <row r="22" spans="1:61" x14ac:dyDescent="0.15">
      <c r="A22" s="1" t="str">
        <f>IF(Overview_EN!C23=$A$1,Overview_EN!A23,"")</f>
        <v/>
      </c>
      <c r="B22" t="str">
        <f>IF(Overview_EN!C23=$B$1,Overview_EN!A23,"")</f>
        <v>Harpy</v>
      </c>
      <c r="C22" s="1" t="str">
        <f>IF(Overview_EN!C23=$C$1,Overview_EN!A23,"")</f>
        <v/>
      </c>
      <c r="D22" t="str">
        <f>IF(Overview_EN!C23=$D$1,Overview_EN!A23,"")</f>
        <v/>
      </c>
      <c r="E22" t="str">
        <f>IF(Overview_EN!C23=$E$1,Overview_EN!A23,"")</f>
        <v/>
      </c>
      <c r="G22" t="str">
        <f t="array" ref="G22">INDEX(A:A,SMALL(IF($A$1:$A$1000&lt;&gt;"",ROW($1:$1000),4^8),ROW(A22)))&amp;""</f>
        <v/>
      </c>
      <c r="H22" t="str">
        <f t="array" ref="H22">INDEX(B:B,SMALL(IF($B$1:$B$1000&lt;&gt;"",ROW($1:$1000),4^8),ROW(B22)))&amp;""</f>
        <v/>
      </c>
      <c r="I22" t="str">
        <f t="array" ref="I22">INDEX(C:C,SMALL(IF($C$1:$C$1000&lt;&gt;"",ROW($1:$1000),4^8),ROW(C22)))&amp;""</f>
        <v/>
      </c>
      <c r="J22" t="str">
        <f t="array" ref="J22">INDEX(D:D,SMALL(IF($D$1:$D$1000&lt;&gt;"",ROW($1:$1000),4^8),ROW(D22)))&amp;""</f>
        <v/>
      </c>
      <c r="K22" t="str">
        <f t="array" ref="K22">INDEX(E:E,SMALL(IF($E$1:$E$1000&lt;&gt;"",ROW($1:$1000),4^8),ROW(E22)))&amp;""</f>
        <v/>
      </c>
      <c r="M22" s="1" t="str">
        <f>IF(Overview_EN!B23=M$1,Overview_EN!A23,"")</f>
        <v/>
      </c>
      <c r="N22" s="1" t="str">
        <f>IF(Overview_EN!$B23=N$1,Overview_EN!$A23,"")</f>
        <v/>
      </c>
      <c r="O22" s="1" t="str">
        <f>IF(Overview_EN!$B23=O$1,Overview_EN!$A23,"")</f>
        <v/>
      </c>
      <c r="P22" s="1" t="str">
        <f>IF(Overview_EN!$B23=P$1,Overview_EN!$A23,"")</f>
        <v/>
      </c>
      <c r="Q22" s="1" t="str">
        <f>IF(Overview_EN!$B23=Q$1,Overview_EN!$A23,"")</f>
        <v>Harpy</v>
      </c>
      <c r="S22" t="str">
        <f t="array" ref="S22">INDEX(M:M,SMALL(IF(M$1:M$1000&lt;&gt;"",ROW($1:$1000),4^8),ROW(A22)))&amp;""</f>
        <v/>
      </c>
      <c r="T22" t="str">
        <f t="array" ref="T22">INDEX(N:N,SMALL(IF(N$1:N$1000&lt;&gt;"",ROW($1:$1000),4^8),ROW(B22)))&amp;""</f>
        <v/>
      </c>
      <c r="U22" t="str">
        <f t="array" ref="U22">INDEX(O:O,SMALL(IF(O$1:O$1000&lt;&gt;"",ROW($1:$1000),4^8),ROW(C22)))&amp;""</f>
        <v/>
      </c>
      <c r="V22" t="str">
        <f t="array" ref="V22">INDEX(P:P,SMALL(IF(P$1:P$1000&lt;&gt;"",ROW($1:$1000),4^8),ROW(D22)))&amp;""</f>
        <v/>
      </c>
      <c r="W22" t="str">
        <f t="array" ref="W22">INDEX(Q:Q,SMALL(IF(Q$1:Q$1000&lt;&gt;"",ROW($1:$1000),4^8),ROW(E22)))&amp;""</f>
        <v/>
      </c>
      <c r="Y22" t="str">
        <f>IF(Overview_EN!E23=$Y$1,Overview_EN!A23,"")</f>
        <v/>
      </c>
      <c r="Z22" t="str">
        <f>IF(Overview_EN!E23=$Z$1,Overview_EN!A23,"")</f>
        <v>Harpy</v>
      </c>
      <c r="AB22" s="58" t="str">
        <f t="array" ref="AB22">INDEX(Y:Y,SMALL(IF(Y$1:Y$1000&lt;&gt;"",ROW($1:$1000),4^8),ROW(Y22)))&amp;""</f>
        <v/>
      </c>
      <c r="AC22" s="58" t="str">
        <f t="array" ref="AC22">INDEX(Z:Z,SMALL(IF(Z$1:Z$1000&lt;&gt;"",ROW($1:$1000),4^8),ROW(J22)))&amp;""</f>
        <v/>
      </c>
      <c r="AF22" s="1" t="str">
        <f>IF(Overview_EN!$D23=AF$1,Overview_EN!$A23,"")</f>
        <v>Harpy</v>
      </c>
      <c r="AG22" s="1" t="str">
        <f>IF(Overview_EN!$D23=AG$1,Overview_EN!$A23,"")</f>
        <v/>
      </c>
      <c r="AH22" s="1" t="str">
        <f>IF(Overview_EN!$D23=AH$1,Overview_EN!$A23,"")</f>
        <v/>
      </c>
      <c r="AI22" s="1" t="str">
        <f>IF(Overview_EN!$D23=AI$1,Overview_EN!$A23,"")</f>
        <v/>
      </c>
      <c r="AJ22" s="1" t="str">
        <f>IF(Overview_EN!$D23=AJ$1,Overview_EN!$A23,"")</f>
        <v/>
      </c>
      <c r="AK22" s="1" t="str">
        <f>IF(Overview_EN!$D23=AK$1,Overview_EN!$A23,"")</f>
        <v/>
      </c>
      <c r="AL22" s="1" t="str">
        <f>IF(Overview_EN!$D23=AL$1,Overview_EN!$A23,"")</f>
        <v/>
      </c>
      <c r="AM22" s="1" t="str">
        <f>IF(Overview_EN!$D23=AM$1,Overview_EN!$A23,"")</f>
        <v/>
      </c>
      <c r="AN22" s="1" t="str">
        <f>IF(Overview_EN!$D23=AN$1,Overview_EN!$A23,"")</f>
        <v/>
      </c>
      <c r="AO22" s="1" t="str">
        <f>IF(Overview_EN!$D23=AO$1,Overview_EN!$A23,"")</f>
        <v/>
      </c>
      <c r="AP22" s="1" t="str">
        <f>IF(Overview_EN!$D23=AP$1,Overview_EN!$A23,"")</f>
        <v/>
      </c>
      <c r="AQ22" s="1" t="str">
        <f>IF(Overview_EN!$D23=AQ$1,Overview_EN!$A23,"")</f>
        <v/>
      </c>
      <c r="AR22" s="1" t="str">
        <f>IF(Overview_EN!$D23=AR$1,Overview_EN!$A23,"")</f>
        <v/>
      </c>
      <c r="AS22" s="1" t="str">
        <f>IF(Overview_EN!$D23=AS$1,Overview_EN!$A23,"")</f>
        <v/>
      </c>
      <c r="AT22" s="1" t="str">
        <f>IF(Overview_EN!$D23=AT$1,Overview_EN!$A23,"")</f>
        <v/>
      </c>
      <c r="AV22" s="58" t="str">
        <f t="array" ref="AV22">INDEX(AF:AF,SMALL(IF(AF$1:AF$1000&lt;&gt;"",ROW($1:$1000),4^8),ROW(AF22)))&amp;""</f>
        <v/>
      </c>
      <c r="AW22" s="58" t="str">
        <f t="array" ref="AW22">INDEX(AG:AG,SMALL(IF(AG$1:AG$1000&lt;&gt;"",ROW($1:$1000),4^8),ROW(AG22)))&amp;""</f>
        <v/>
      </c>
      <c r="AX22" s="58"/>
      <c r="AY22" s="58" t="str">
        <f t="array" ref="AY22">INDEX(AI:AI,SMALL(IF(AI$1:AI$1000&lt;&gt;"",ROW($1:$1000),4^8),ROW(AI22)))&amp;""</f>
        <v/>
      </c>
      <c r="AZ22" s="58"/>
      <c r="BA22" s="58" t="str">
        <f t="array" ref="BA22">INDEX(AK:AK,SMALL(IF(AK$1:AK$1000&lt;&gt;"",ROW($1:$1000),4^8),ROW(AK22)))&amp;""</f>
        <v/>
      </c>
      <c r="BB22" s="58"/>
      <c r="BC22" s="58"/>
      <c r="BD22" s="58" t="str">
        <f t="array" ref="BD22">INDEX(AN:AN,SMALL(IF(AN$1:AN$1000&lt;&gt;"",ROW($1:$1000),4^8),ROW(AN22)))&amp;""</f>
        <v/>
      </c>
      <c r="BE22" s="58" t="str">
        <f t="array" ref="BE22">INDEX(AO:AO,SMALL(IF(AO$1:AO$1000&lt;&gt;"",ROW($1:$1000),4^8),ROW(AO22)))&amp;""</f>
        <v/>
      </c>
      <c r="BF22" s="58"/>
      <c r="BG22" s="58"/>
      <c r="BH22" s="58" t="str">
        <f t="array" ref="BH22">INDEX(AR:AR,SMALL(IF(AR$1:AR$1000&lt;&gt;"",ROW($1:$1000),4^8),ROW(AR22)))&amp;""</f>
        <v/>
      </c>
      <c r="BI22" s="58"/>
    </row>
    <row r="23" spans="1:61" x14ac:dyDescent="0.15">
      <c r="A23" s="1" t="str">
        <f>IF(Overview_EN!C24=$A$1,Overview_EN!A24,"")</f>
        <v/>
      </c>
      <c r="B23" t="str">
        <f>IF(Overview_EN!C24=$B$1,Overview_EN!A24,"")</f>
        <v/>
      </c>
      <c r="C23" s="1" t="str">
        <f>IF(Overview_EN!C24=$C$1,Overview_EN!A24,"")</f>
        <v>Maiden Dojoji</v>
      </c>
      <c r="D23" t="str">
        <f>IF(Overview_EN!C24=$D$1,Overview_EN!A24,"")</f>
        <v/>
      </c>
      <c r="E23" t="str">
        <f>IF(Overview_EN!C24=$E$1,Overview_EN!A24,"")</f>
        <v/>
      </c>
      <c r="G23" t="str">
        <f t="array" ref="G23">INDEX(A:A,SMALL(IF($A$1:$A$1000&lt;&gt;"",ROW($1:$1000),4^8),ROW(A23)))&amp;""</f>
        <v/>
      </c>
      <c r="H23" t="str">
        <f t="array" ref="H23">INDEX(B:B,SMALL(IF($B$1:$B$1000&lt;&gt;"",ROW($1:$1000),4^8),ROW(B23)))&amp;""</f>
        <v/>
      </c>
      <c r="I23" t="str">
        <f t="array" ref="I23">INDEX(C:C,SMALL(IF($C$1:$C$1000&lt;&gt;"",ROW($1:$1000),4^8),ROW(C23)))&amp;""</f>
        <v/>
      </c>
      <c r="J23" t="str">
        <f t="array" ref="J23">INDEX(D:D,SMALL(IF($D$1:$D$1000&lt;&gt;"",ROW($1:$1000),4^8),ROW(D23)))&amp;""</f>
        <v/>
      </c>
      <c r="K23" t="str">
        <f t="array" ref="K23">INDEX(E:E,SMALL(IF($E$1:$E$1000&lt;&gt;"",ROW($1:$1000),4^8),ROW(E23)))&amp;""</f>
        <v/>
      </c>
      <c r="M23" s="1" t="str">
        <f>IF(Overview_EN!B24=M$1,Overview_EN!A24,"")</f>
        <v>Maiden Dojoji</v>
      </c>
      <c r="N23" s="1" t="str">
        <f>IF(Overview_EN!$B24=N$1,Overview_EN!$A24,"")</f>
        <v/>
      </c>
      <c r="O23" s="1" t="str">
        <f>IF(Overview_EN!$B24=O$1,Overview_EN!$A24,"")</f>
        <v/>
      </c>
      <c r="P23" s="1" t="str">
        <f>IF(Overview_EN!$B24=P$1,Overview_EN!$A24,"")</f>
        <v/>
      </c>
      <c r="Q23" s="1" t="str">
        <f>IF(Overview_EN!$B24=Q$1,Overview_EN!$A24,"")</f>
        <v/>
      </c>
      <c r="S23" t="str">
        <f t="array" ref="S23">INDEX(M:M,SMALL(IF(M$1:M$1000&lt;&gt;"",ROW($1:$1000),4^8),ROW(A23)))&amp;""</f>
        <v/>
      </c>
      <c r="T23" t="str">
        <f t="array" ref="T23">INDEX(N:N,SMALL(IF(N$1:N$1000&lt;&gt;"",ROW($1:$1000),4^8),ROW(B23)))&amp;""</f>
        <v/>
      </c>
      <c r="U23" t="str">
        <f t="array" ref="U23">INDEX(O:O,SMALL(IF(O$1:O$1000&lt;&gt;"",ROW($1:$1000),4^8),ROW(C23)))&amp;""</f>
        <v/>
      </c>
      <c r="V23" t="str">
        <f t="array" ref="V23">INDEX(P:P,SMALL(IF(P$1:P$1000&lt;&gt;"",ROW($1:$1000),4^8),ROW(D23)))&amp;""</f>
        <v/>
      </c>
      <c r="W23" t="str">
        <f t="array" ref="W23">INDEX(Q:Q,SMALL(IF(Q$1:Q$1000&lt;&gt;"",ROW($1:$1000),4^8),ROW(E23)))&amp;""</f>
        <v/>
      </c>
      <c r="Y23" t="str">
        <f>IF(Overview_EN!E24=$Y$1,Overview_EN!A24,"")</f>
        <v/>
      </c>
      <c r="Z23" t="str">
        <f>IF(Overview_EN!E24=$Z$1,Overview_EN!A24,"")</f>
        <v>Maiden Dojoji</v>
      </c>
      <c r="AB23" s="58" t="str">
        <f t="array" ref="AB23">INDEX(Y:Y,SMALL(IF(Y$1:Y$1000&lt;&gt;"",ROW($1:$1000),4^8),ROW(Y23)))&amp;""</f>
        <v/>
      </c>
      <c r="AC23" s="58" t="str">
        <f t="array" ref="AC23">INDEX(Z:Z,SMALL(IF(Z$1:Z$1000&lt;&gt;"",ROW($1:$1000),4^8),ROW(J23)))&amp;""</f>
        <v/>
      </c>
      <c r="AF23" s="1" t="str">
        <f>IF(Overview_EN!$D24=AF$1,Overview_EN!$A24,"")</f>
        <v/>
      </c>
      <c r="AG23" s="1" t="str">
        <f>IF(Overview_EN!$D24=AG$1,Overview_EN!$A24,"")</f>
        <v/>
      </c>
      <c r="AH23" s="1" t="str">
        <f>IF(Overview_EN!$D24=AH$1,Overview_EN!$A24,"")</f>
        <v/>
      </c>
      <c r="AI23" s="1" t="str">
        <f>IF(Overview_EN!$D24=AI$1,Overview_EN!$A24,"")</f>
        <v/>
      </c>
      <c r="AJ23" s="1" t="str">
        <f>IF(Overview_EN!$D24=AJ$1,Overview_EN!$A24,"")</f>
        <v/>
      </c>
      <c r="AK23" s="1" t="str">
        <f>IF(Overview_EN!$D24=AK$1,Overview_EN!$A24,"")</f>
        <v/>
      </c>
      <c r="AL23" s="1" t="str">
        <f>IF(Overview_EN!$D24=AL$1,Overview_EN!$A24,"")</f>
        <v/>
      </c>
      <c r="AM23" s="1" t="str">
        <f>IF(Overview_EN!$D24=AM$1,Overview_EN!$A24,"")</f>
        <v/>
      </c>
      <c r="AN23" s="1" t="str">
        <f>IF(Overview_EN!$D24=AN$1,Overview_EN!$A24,"")</f>
        <v>Maiden Dojoji</v>
      </c>
      <c r="AO23" s="1" t="str">
        <f>IF(Overview_EN!$D24=AO$1,Overview_EN!$A24,"")</f>
        <v/>
      </c>
      <c r="AP23" s="1" t="str">
        <f>IF(Overview_EN!$D24=AP$1,Overview_EN!$A24,"")</f>
        <v/>
      </c>
      <c r="AQ23" s="1" t="str">
        <f>IF(Overview_EN!$D24=AQ$1,Overview_EN!$A24,"")</f>
        <v/>
      </c>
      <c r="AR23" s="1" t="str">
        <f>IF(Overview_EN!$D24=AR$1,Overview_EN!$A24,"")</f>
        <v/>
      </c>
      <c r="AS23" s="1" t="str">
        <f>IF(Overview_EN!$D24=AS$1,Overview_EN!$A24,"")</f>
        <v/>
      </c>
      <c r="AT23" s="1" t="str">
        <f>IF(Overview_EN!$D24=AT$1,Overview_EN!$A24,"")</f>
        <v/>
      </c>
      <c r="AV23" s="58" t="str">
        <f t="array" ref="AV23">INDEX(AF:AF,SMALL(IF(AF$1:AF$1000&lt;&gt;"",ROW($1:$1000),4^8),ROW(AF23)))&amp;""</f>
        <v/>
      </c>
      <c r="AW23" s="58" t="str">
        <f t="array" ref="AW23">INDEX(AG:AG,SMALL(IF(AG$1:AG$1000&lt;&gt;"",ROW($1:$1000),4^8),ROW(AG23)))&amp;""</f>
        <v/>
      </c>
      <c r="AX23" s="58"/>
      <c r="AY23" s="58" t="str">
        <f t="array" ref="AY23">INDEX(AI:AI,SMALL(IF(AI$1:AI$1000&lt;&gt;"",ROW($1:$1000),4^8),ROW(AI23)))&amp;""</f>
        <v/>
      </c>
      <c r="AZ23" s="58"/>
      <c r="BA23" s="58" t="str">
        <f t="array" ref="BA23">INDEX(AK:AK,SMALL(IF(AK$1:AK$1000&lt;&gt;"",ROW($1:$1000),4^8),ROW(AK23)))&amp;""</f>
        <v/>
      </c>
      <c r="BB23" s="58"/>
      <c r="BC23" s="58"/>
      <c r="BD23" s="58" t="str">
        <f t="array" ref="BD23">INDEX(AN:AN,SMALL(IF(AN$1:AN$1000&lt;&gt;"",ROW($1:$1000),4^8),ROW(AN23)))&amp;""</f>
        <v/>
      </c>
      <c r="BE23" s="58" t="str">
        <f t="array" ref="BE23">INDEX(AO:AO,SMALL(IF(AO$1:AO$1000&lt;&gt;"",ROW($1:$1000),4^8),ROW(AO23)))&amp;""</f>
        <v/>
      </c>
      <c r="BF23" s="58"/>
      <c r="BG23" s="58"/>
      <c r="BH23" s="58" t="str">
        <f t="array" ref="BH23">INDEX(AR:AR,SMALL(IF(AR$1:AR$1000&lt;&gt;"",ROW($1:$1000),4^8),ROW(AR23)))&amp;""</f>
        <v/>
      </c>
      <c r="BI23" s="58"/>
    </row>
    <row r="24" spans="1:61" x14ac:dyDescent="0.15">
      <c r="A24" s="1" t="str">
        <f>IF(Overview_EN!C25=$A$1,Overview_EN!A25,"")</f>
        <v>Firebird</v>
      </c>
      <c r="B24" t="str">
        <f>IF(Overview_EN!C25=$B$1,Overview_EN!A25,"")</f>
        <v/>
      </c>
      <c r="C24" s="1" t="str">
        <f>IF(Overview_EN!C25=$C$1,Overview_EN!A25,"")</f>
        <v/>
      </c>
      <c r="D24" t="str">
        <f>IF(Overview_EN!C25=$D$1,Overview_EN!A25,"")</f>
        <v/>
      </c>
      <c r="E24" t="str">
        <f>IF(Overview_EN!C25=$E$1,Overview_EN!A25,"")</f>
        <v/>
      </c>
      <c r="G24" t="str">
        <f t="array" ref="G24">INDEX(A:A,SMALL(IF($A$1:$A$1000&lt;&gt;"",ROW($1:$1000),4^8),ROW(A24)))&amp;""</f>
        <v/>
      </c>
      <c r="H24" t="str">
        <f t="array" ref="H24">INDEX(B:B,SMALL(IF($B$1:$B$1000&lt;&gt;"",ROW($1:$1000),4^8),ROW(B24)))&amp;""</f>
        <v/>
      </c>
      <c r="I24" t="str">
        <f t="array" ref="I24">INDEX(C:C,SMALL(IF($C$1:$C$1000&lt;&gt;"",ROW($1:$1000),4^8),ROW(C24)))&amp;""</f>
        <v/>
      </c>
      <c r="J24" t="str">
        <f t="array" ref="J24">INDEX(D:D,SMALL(IF($D$1:$D$1000&lt;&gt;"",ROW($1:$1000),4^8),ROW(D24)))&amp;""</f>
        <v/>
      </c>
      <c r="K24" t="str">
        <f t="array" ref="K24">INDEX(E:E,SMALL(IF($E$1:$E$1000&lt;&gt;"",ROW($1:$1000),4^8),ROW(E24)))&amp;""</f>
        <v/>
      </c>
      <c r="M24" s="1" t="str">
        <f>IF(Overview_EN!B25=M$1,Overview_EN!A25,"")</f>
        <v>Firebird</v>
      </c>
      <c r="N24" s="1" t="str">
        <f>IF(Overview_EN!$B25=N$1,Overview_EN!$A25,"")</f>
        <v/>
      </c>
      <c r="O24" s="1" t="str">
        <f>IF(Overview_EN!$B25=O$1,Overview_EN!$A25,"")</f>
        <v/>
      </c>
      <c r="P24" s="1" t="str">
        <f>IF(Overview_EN!$B25=P$1,Overview_EN!$A25,"")</f>
        <v/>
      </c>
      <c r="Q24" s="1" t="str">
        <f>IF(Overview_EN!$B25=Q$1,Overview_EN!$A25,"")</f>
        <v/>
      </c>
      <c r="S24" t="str">
        <f t="array" ref="S24">INDEX(M:M,SMALL(IF(M$1:M$1000&lt;&gt;"",ROW($1:$1000),4^8),ROW(A24)))&amp;""</f>
        <v/>
      </c>
      <c r="T24" t="str">
        <f t="array" ref="T24">INDEX(N:N,SMALL(IF(N$1:N$1000&lt;&gt;"",ROW($1:$1000),4^8),ROW(B24)))&amp;""</f>
        <v/>
      </c>
      <c r="U24" t="str">
        <f t="array" ref="U24">INDEX(O:O,SMALL(IF(O$1:O$1000&lt;&gt;"",ROW($1:$1000),4^8),ROW(C24)))&amp;""</f>
        <v/>
      </c>
      <c r="V24" t="str">
        <f t="array" ref="V24">INDEX(P:P,SMALL(IF(P$1:P$1000&lt;&gt;"",ROW($1:$1000),4^8),ROW(D24)))&amp;""</f>
        <v/>
      </c>
      <c r="W24" t="str">
        <f t="array" ref="W24">INDEX(Q:Q,SMALL(IF(Q$1:Q$1000&lt;&gt;"",ROW($1:$1000),4^8),ROW(E24)))&amp;""</f>
        <v/>
      </c>
      <c r="Y24" t="str">
        <f>IF(Overview_EN!E25=$Y$1,Overview_EN!A25,"")</f>
        <v/>
      </c>
      <c r="Z24" t="str">
        <f>IF(Overview_EN!E25=$Z$1,Overview_EN!A25,"")</f>
        <v>Firebird</v>
      </c>
      <c r="AB24" s="58" t="str">
        <f t="array" ref="AB24">INDEX(Y:Y,SMALL(IF(Y$1:Y$1000&lt;&gt;"",ROW($1:$1000),4^8),ROW(Y24)))&amp;""</f>
        <v/>
      </c>
      <c r="AC24" s="58" t="str">
        <f t="array" ref="AC24">INDEX(Z:Z,SMALL(IF(Z$1:Z$1000&lt;&gt;"",ROW($1:$1000),4^8),ROW(J24)))&amp;""</f>
        <v/>
      </c>
      <c r="AF24" s="1" t="str">
        <f>IF(Overview_EN!$D25=AF$1,Overview_EN!$A25,"")</f>
        <v/>
      </c>
      <c r="AG24" s="1" t="str">
        <f>IF(Overview_EN!$D25=AG$1,Overview_EN!$A25,"")</f>
        <v/>
      </c>
      <c r="AH24" s="1" t="str">
        <f>IF(Overview_EN!$D25=AH$1,Overview_EN!$A25,"")</f>
        <v/>
      </c>
      <c r="AI24" s="1" t="str">
        <f>IF(Overview_EN!$D25=AI$1,Overview_EN!$A25,"")</f>
        <v/>
      </c>
      <c r="AJ24" s="1" t="str">
        <f>IF(Overview_EN!$D25=AJ$1,Overview_EN!$A25,"")</f>
        <v/>
      </c>
      <c r="AK24" s="1" t="str">
        <f>IF(Overview_EN!$D25=AK$1,Overview_EN!$A25,"")</f>
        <v/>
      </c>
      <c r="AL24" s="1" t="str">
        <f>IF(Overview_EN!$D25=AL$1,Overview_EN!$A25,"")</f>
        <v/>
      </c>
      <c r="AM24" s="1" t="str">
        <f>IF(Overview_EN!$D25=AM$1,Overview_EN!$A25,"")</f>
        <v/>
      </c>
      <c r="AN24" s="1" t="str">
        <f>IF(Overview_EN!$D25=AN$1,Overview_EN!$A25,"")</f>
        <v/>
      </c>
      <c r="AO24" s="1" t="str">
        <f>IF(Overview_EN!$D25=AO$1,Overview_EN!$A25,"")</f>
        <v/>
      </c>
      <c r="AP24" s="1" t="str">
        <f>IF(Overview_EN!$D25=AP$1,Overview_EN!$A25,"")</f>
        <v/>
      </c>
      <c r="AQ24" s="1" t="str">
        <f>IF(Overview_EN!$D25=AQ$1,Overview_EN!$A25,"")</f>
        <v/>
      </c>
      <c r="AR24" s="1" t="str">
        <f>IF(Overview_EN!$D25=AR$1,Overview_EN!$A25,"")</f>
        <v/>
      </c>
      <c r="AS24" s="1" t="str">
        <f>IF(Overview_EN!$D25=AS$1,Overview_EN!$A25,"")</f>
        <v/>
      </c>
      <c r="AT24" s="1" t="str">
        <f>IF(Overview_EN!$D25=AT$1,Overview_EN!$A25,"")</f>
        <v>Firebird</v>
      </c>
      <c r="AV24" s="58" t="str">
        <f t="array" ref="AV24">INDEX(AF:AF,SMALL(IF(AF$1:AF$1000&lt;&gt;"",ROW($1:$1000),4^8),ROW(AF24)))&amp;""</f>
        <v/>
      </c>
      <c r="AW24" s="58" t="str">
        <f t="array" ref="AW24">INDEX(AG:AG,SMALL(IF(AG$1:AG$1000&lt;&gt;"",ROW($1:$1000),4^8),ROW(AG24)))&amp;""</f>
        <v/>
      </c>
      <c r="AX24" s="58"/>
      <c r="AY24" s="58" t="str">
        <f t="array" ref="AY24">INDEX(AI:AI,SMALL(IF(AI$1:AI$1000&lt;&gt;"",ROW($1:$1000),4^8),ROW(AI24)))&amp;""</f>
        <v/>
      </c>
      <c r="AZ24" s="58"/>
      <c r="BA24" s="58" t="str">
        <f t="array" ref="BA24">INDEX(AK:AK,SMALL(IF(AK$1:AK$1000&lt;&gt;"",ROW($1:$1000),4^8),ROW(AK24)))&amp;""</f>
        <v/>
      </c>
      <c r="BB24" s="58"/>
      <c r="BC24" s="58"/>
      <c r="BD24" s="58" t="str">
        <f t="array" ref="BD24">INDEX(AN:AN,SMALL(IF(AN$1:AN$1000&lt;&gt;"",ROW($1:$1000),4^8),ROW(AN24)))&amp;""</f>
        <v/>
      </c>
      <c r="BE24" s="58" t="str">
        <f t="array" ref="BE24">INDEX(AO:AO,SMALL(IF(AO$1:AO$1000&lt;&gt;"",ROW($1:$1000),4^8),ROW(AO24)))&amp;""</f>
        <v/>
      </c>
      <c r="BF24" s="58"/>
      <c r="BG24" s="58"/>
      <c r="BH24" s="58" t="str">
        <f t="array" ref="BH24">INDEX(AR:AR,SMALL(IF(AR$1:AR$1000&lt;&gt;"",ROW($1:$1000),4^8),ROW(AR24)))&amp;""</f>
        <v/>
      </c>
      <c r="BI24" s="58"/>
    </row>
    <row r="25" spans="1:61" x14ac:dyDescent="0.15">
      <c r="A25" s="1" t="str">
        <f>IF(Overview_EN!C26=$A$1,Overview_EN!A26,"")</f>
        <v>Minotaur</v>
      </c>
      <c r="B25" t="str">
        <f>IF(Overview_EN!C26=$B$1,Overview_EN!A26,"")</f>
        <v/>
      </c>
      <c r="C25" s="1" t="str">
        <f>IF(Overview_EN!C26=$C$1,Overview_EN!A26,"")</f>
        <v/>
      </c>
      <c r="D25" t="str">
        <f>IF(Overview_EN!C26=$D$1,Overview_EN!A26,"")</f>
        <v/>
      </c>
      <c r="E25" t="str">
        <f>IF(Overview_EN!C26=$E$1,Overview_EN!A26,"")</f>
        <v/>
      </c>
      <c r="G25" t="str">
        <f t="array" ref="G25">INDEX(A:A,SMALL(IF($A$1:$A$1000&lt;&gt;"",ROW($1:$1000),4^8),ROW(A25)))&amp;""</f>
        <v/>
      </c>
      <c r="H25" t="str">
        <f t="array" ref="H25">INDEX(B:B,SMALL(IF($B$1:$B$1000&lt;&gt;"",ROW($1:$1000),4^8),ROW(B25)))&amp;""</f>
        <v/>
      </c>
      <c r="I25" t="str">
        <f t="array" ref="I25">INDEX(C:C,SMALL(IF($C$1:$C$1000&lt;&gt;"",ROW($1:$1000),4^8),ROW(C25)))&amp;""</f>
        <v/>
      </c>
      <c r="J25" t="str">
        <f t="array" ref="J25">INDEX(D:D,SMALL(IF($D$1:$D$1000&lt;&gt;"",ROW($1:$1000),4^8),ROW(D25)))&amp;""</f>
        <v/>
      </c>
      <c r="K25" t="str">
        <f t="array" ref="K25">INDEX(E:E,SMALL(IF($E$1:$E$1000&lt;&gt;"",ROW($1:$1000),4^8),ROW(E25)))&amp;""</f>
        <v/>
      </c>
      <c r="M25" s="1" t="str">
        <f>IF(Overview_EN!B26=M$1,Overview_EN!A26,"")</f>
        <v>Minotaur</v>
      </c>
      <c r="N25" s="1" t="str">
        <f>IF(Overview_EN!$B26=N$1,Overview_EN!$A26,"")</f>
        <v/>
      </c>
      <c r="O25" s="1" t="str">
        <f>IF(Overview_EN!$B26=O$1,Overview_EN!$A26,"")</f>
        <v/>
      </c>
      <c r="P25" s="1" t="str">
        <f>IF(Overview_EN!$B26=P$1,Overview_EN!$A26,"")</f>
        <v/>
      </c>
      <c r="Q25" s="1" t="str">
        <f>IF(Overview_EN!$B26=Q$1,Overview_EN!$A26,"")</f>
        <v/>
      </c>
      <c r="S25" t="str">
        <f t="array" ref="S25">INDEX(M:M,SMALL(IF(M$1:M$1000&lt;&gt;"",ROW($1:$1000),4^8),ROW(A25)))&amp;""</f>
        <v/>
      </c>
      <c r="T25" t="str">
        <f t="array" ref="T25">INDEX(N:N,SMALL(IF(N$1:N$1000&lt;&gt;"",ROW($1:$1000),4^8),ROW(B25)))&amp;""</f>
        <v/>
      </c>
      <c r="U25" t="str">
        <f t="array" ref="U25">INDEX(O:O,SMALL(IF(O$1:O$1000&lt;&gt;"",ROW($1:$1000),4^8),ROW(C25)))&amp;""</f>
        <v/>
      </c>
      <c r="V25" t="str">
        <f t="array" ref="V25">INDEX(P:P,SMALL(IF(P$1:P$1000&lt;&gt;"",ROW($1:$1000),4^8),ROW(D25)))&amp;""</f>
        <v/>
      </c>
      <c r="W25" t="str">
        <f t="array" ref="W25">INDEX(Q:Q,SMALL(IF(Q$1:Q$1000&lt;&gt;"",ROW($1:$1000),4^8),ROW(E25)))&amp;""</f>
        <v/>
      </c>
      <c r="Y25" t="str">
        <f>IF(Overview_EN!E26=$Y$1,Overview_EN!A26,"")</f>
        <v>Minotaur</v>
      </c>
      <c r="Z25" t="str">
        <f>IF(Overview_EN!E26=$Z$1,Overview_EN!A26,"")</f>
        <v/>
      </c>
      <c r="AB25" s="58" t="str">
        <f t="array" ref="AB25">INDEX(Y:Y,SMALL(IF(Y$1:Y$1000&lt;&gt;"",ROW($1:$1000),4^8),ROW(Y25)))&amp;""</f>
        <v/>
      </c>
      <c r="AC25" s="58" t="str">
        <f t="array" ref="AC25">INDEX(Z:Z,SMALL(IF(Z$1:Z$1000&lt;&gt;"",ROW($1:$1000),4^8),ROW(J25)))&amp;""</f>
        <v/>
      </c>
      <c r="AF25" s="1" t="str">
        <f>IF(Overview_EN!$D26=AF$1,Overview_EN!$A26,"")</f>
        <v/>
      </c>
      <c r="AG25" s="1" t="str">
        <f>IF(Overview_EN!$D26=AG$1,Overview_EN!$A26,"")</f>
        <v/>
      </c>
      <c r="AH25" s="1" t="str">
        <f>IF(Overview_EN!$D26=AH$1,Overview_EN!$A26,"")</f>
        <v/>
      </c>
      <c r="AI25" s="1" t="str">
        <f>IF(Overview_EN!$D26=AI$1,Overview_EN!$A26,"")</f>
        <v/>
      </c>
      <c r="AJ25" s="1" t="str">
        <f>IF(Overview_EN!$D26=AJ$1,Overview_EN!$A26,"")</f>
        <v/>
      </c>
      <c r="AK25" s="1" t="str">
        <f>IF(Overview_EN!$D26=AK$1,Overview_EN!$A26,"")</f>
        <v>Minotaur</v>
      </c>
      <c r="AL25" s="1" t="str">
        <f>IF(Overview_EN!$D26=AL$1,Overview_EN!$A26,"")</f>
        <v/>
      </c>
      <c r="AM25" s="1" t="str">
        <f>IF(Overview_EN!$D26=AM$1,Overview_EN!$A26,"")</f>
        <v/>
      </c>
      <c r="AN25" s="1" t="str">
        <f>IF(Overview_EN!$D26=AN$1,Overview_EN!$A26,"")</f>
        <v/>
      </c>
      <c r="AO25" s="1" t="str">
        <f>IF(Overview_EN!$D26=AO$1,Overview_EN!$A26,"")</f>
        <v/>
      </c>
      <c r="AP25" s="1" t="str">
        <f>IF(Overview_EN!$D26=AP$1,Overview_EN!$A26,"")</f>
        <v/>
      </c>
      <c r="AQ25" s="1" t="str">
        <f>IF(Overview_EN!$D26=AQ$1,Overview_EN!$A26,"")</f>
        <v/>
      </c>
      <c r="AR25" s="1" t="str">
        <f>IF(Overview_EN!$D26=AR$1,Overview_EN!$A26,"")</f>
        <v/>
      </c>
      <c r="AS25" s="1" t="str">
        <f>IF(Overview_EN!$D26=AS$1,Overview_EN!$A26,"")</f>
        <v/>
      </c>
      <c r="AT25" s="1" t="str">
        <f>IF(Overview_EN!$D26=AT$1,Overview_EN!$A26,"")</f>
        <v/>
      </c>
      <c r="AV25" s="58" t="str">
        <f t="array" ref="AV25">INDEX(AF:AF,SMALL(IF(AF$1:AF$1000&lt;&gt;"",ROW($1:$1000),4^8),ROW(AF25)))&amp;""</f>
        <v/>
      </c>
      <c r="AW25" s="58" t="str">
        <f t="array" ref="AW25">INDEX(AG:AG,SMALL(IF(AG$1:AG$1000&lt;&gt;"",ROW($1:$1000),4^8),ROW(AG25)))&amp;""</f>
        <v/>
      </c>
      <c r="AX25" s="58"/>
      <c r="AY25" s="58" t="str">
        <f t="array" ref="AY25">INDEX(AI:AI,SMALL(IF(AI$1:AI$1000&lt;&gt;"",ROW($1:$1000),4^8),ROW(AI25)))&amp;""</f>
        <v/>
      </c>
      <c r="AZ25" s="58"/>
      <c r="BA25" s="58" t="str">
        <f t="array" ref="BA25">INDEX(AK:AK,SMALL(IF(AK$1:AK$1000&lt;&gt;"",ROW($1:$1000),4^8),ROW(AK25)))&amp;""</f>
        <v/>
      </c>
      <c r="BB25" s="58"/>
      <c r="BC25" s="58"/>
      <c r="BD25" s="58" t="str">
        <f t="array" ref="BD25">INDEX(AN:AN,SMALL(IF(AN$1:AN$1000&lt;&gt;"",ROW($1:$1000),4^8),ROW(AN25)))&amp;""</f>
        <v/>
      </c>
      <c r="BE25" s="58" t="str">
        <f t="array" ref="BE25">INDEX(AO:AO,SMALL(IF(AO$1:AO$1000&lt;&gt;"",ROW($1:$1000),4^8),ROW(AO25)))&amp;""</f>
        <v/>
      </c>
      <c r="BF25" s="58"/>
      <c r="BG25" s="58"/>
      <c r="BH25" s="58" t="str">
        <f t="array" ref="BH25">INDEX(AR:AR,SMALL(IF(AR$1:AR$1000&lt;&gt;"",ROW($1:$1000),4^8),ROW(AR25)))&amp;""</f>
        <v/>
      </c>
      <c r="BI25" s="58"/>
    </row>
    <row r="26" spans="1:61" x14ac:dyDescent="0.15">
      <c r="A26" s="1" t="str">
        <f>IF(Overview_EN!C27=$A$1,Overview_EN!A27,"")</f>
        <v/>
      </c>
      <c r="B26" t="str">
        <f>IF(Overview_EN!C27=$B$1,Overview_EN!A27,"")</f>
        <v/>
      </c>
      <c r="C26" s="1" t="str">
        <f>IF(Overview_EN!C27=$C$1,Overview_EN!A27,"")</f>
        <v/>
      </c>
      <c r="D26" t="str">
        <f>IF(Overview_EN!C27=$D$1,Overview_EN!A27,"")</f>
        <v/>
      </c>
      <c r="E26" t="str">
        <f>IF(Overview_EN!C27=$E$1,Overview_EN!A27,"")</f>
        <v>Chang'e</v>
      </c>
      <c r="G26" t="str">
        <f t="array" ref="G26">INDEX(A:A,SMALL(IF($A$1:$A$1000&lt;&gt;"",ROW($1:$1000),4^8),ROW(A26)))&amp;""</f>
        <v/>
      </c>
      <c r="H26" t="str">
        <f t="array" ref="H26">INDEX(B:B,SMALL(IF($B$1:$B$1000&lt;&gt;"",ROW($1:$1000),4^8),ROW(B26)))&amp;""</f>
        <v/>
      </c>
      <c r="I26" t="str">
        <f t="array" ref="I26">INDEX(C:C,SMALL(IF($C$1:$C$1000&lt;&gt;"",ROW($1:$1000),4^8),ROW(C26)))&amp;""</f>
        <v/>
      </c>
      <c r="J26" t="str">
        <f t="array" ref="J26">INDEX(D:D,SMALL(IF($D$1:$D$1000&lt;&gt;"",ROW($1:$1000),4^8),ROW(D26)))&amp;""</f>
        <v/>
      </c>
      <c r="K26" t="str">
        <f t="array" ref="K26">INDEX(E:E,SMALL(IF($E$1:$E$1000&lt;&gt;"",ROW($1:$1000),4^8),ROW(E26)))&amp;""</f>
        <v/>
      </c>
      <c r="M26" s="1" t="str">
        <f>IF(Overview_EN!B27=M$1,Overview_EN!A27,"")</f>
        <v/>
      </c>
      <c r="N26" s="1" t="str">
        <f>IF(Overview_EN!$B27=N$1,Overview_EN!$A27,"")</f>
        <v/>
      </c>
      <c r="O26" s="1" t="str">
        <f>IF(Overview_EN!$B27=O$1,Overview_EN!$A27,"")</f>
        <v/>
      </c>
      <c r="P26" s="1" t="str">
        <f>IF(Overview_EN!$B27=P$1,Overview_EN!$A27,"")</f>
        <v/>
      </c>
      <c r="Q26" s="1" t="str">
        <f>IF(Overview_EN!$B27=Q$1,Overview_EN!$A27,"")</f>
        <v>Chang'e</v>
      </c>
      <c r="S26" t="str">
        <f t="array" ref="S26">INDEX(M:M,SMALL(IF(M$1:M$1000&lt;&gt;"",ROW($1:$1000),4^8),ROW(A26)))&amp;""</f>
        <v/>
      </c>
      <c r="T26" t="str">
        <f t="array" ref="T26">INDEX(N:N,SMALL(IF(N$1:N$1000&lt;&gt;"",ROW($1:$1000),4^8),ROW(B26)))&amp;""</f>
        <v/>
      </c>
      <c r="U26" t="str">
        <f t="array" ref="U26">INDEX(O:O,SMALL(IF(O$1:O$1000&lt;&gt;"",ROW($1:$1000),4^8),ROW(C26)))&amp;""</f>
        <v/>
      </c>
      <c r="V26" t="str">
        <f t="array" ref="V26">INDEX(P:P,SMALL(IF(P$1:P$1000&lt;&gt;"",ROW($1:$1000),4^8),ROW(D26)))&amp;""</f>
        <v/>
      </c>
      <c r="W26" t="str">
        <f t="array" ref="W26">INDEX(Q:Q,SMALL(IF(Q$1:Q$1000&lt;&gt;"",ROW($1:$1000),4^8),ROW(E26)))&amp;""</f>
        <v/>
      </c>
      <c r="Y26" t="str">
        <f>IF(Overview_EN!E27=$Y$1,Overview_EN!A27,"")</f>
        <v/>
      </c>
      <c r="Z26" t="str">
        <f>IF(Overview_EN!E27=$Z$1,Overview_EN!A27,"")</f>
        <v>Chang'e</v>
      </c>
      <c r="AB26" s="58" t="str">
        <f t="array" ref="AB26">INDEX(Y:Y,SMALL(IF(Y$1:Y$1000&lt;&gt;"",ROW($1:$1000),4^8),ROW(Y26)))&amp;""</f>
        <v/>
      </c>
      <c r="AC26" s="58" t="str">
        <f t="array" ref="AC26">INDEX(Z:Z,SMALL(IF(Z$1:Z$1000&lt;&gt;"",ROW($1:$1000),4^8),ROW(J26)))&amp;""</f>
        <v/>
      </c>
      <c r="AF26" s="1" t="str">
        <f>IF(Overview_EN!$D27=AF$1,Overview_EN!$A27,"")</f>
        <v/>
      </c>
      <c r="AG26" s="1" t="str">
        <f>IF(Overview_EN!$D27=AG$1,Overview_EN!$A27,"")</f>
        <v>Chang'e</v>
      </c>
      <c r="AH26" s="1" t="str">
        <f>IF(Overview_EN!$D27=AH$1,Overview_EN!$A27,"")</f>
        <v/>
      </c>
      <c r="AI26" s="1" t="str">
        <f>IF(Overview_EN!$D27=AI$1,Overview_EN!$A27,"")</f>
        <v/>
      </c>
      <c r="AJ26" s="1" t="str">
        <f>IF(Overview_EN!$D27=AJ$1,Overview_EN!$A27,"")</f>
        <v/>
      </c>
      <c r="AK26" s="1" t="str">
        <f>IF(Overview_EN!$D27=AK$1,Overview_EN!$A27,"")</f>
        <v/>
      </c>
      <c r="AL26" s="1" t="str">
        <f>IF(Overview_EN!$D27=AL$1,Overview_EN!$A27,"")</f>
        <v/>
      </c>
      <c r="AM26" s="1" t="str">
        <f>IF(Overview_EN!$D27=AM$1,Overview_EN!$A27,"")</f>
        <v/>
      </c>
      <c r="AN26" s="1" t="str">
        <f>IF(Overview_EN!$D27=AN$1,Overview_EN!$A27,"")</f>
        <v/>
      </c>
      <c r="AO26" s="1" t="str">
        <f>IF(Overview_EN!$D27=AO$1,Overview_EN!$A27,"")</f>
        <v/>
      </c>
      <c r="AP26" s="1" t="str">
        <f>IF(Overview_EN!$D27=AP$1,Overview_EN!$A27,"")</f>
        <v/>
      </c>
      <c r="AQ26" s="1" t="str">
        <f>IF(Overview_EN!$D27=AQ$1,Overview_EN!$A27,"")</f>
        <v/>
      </c>
      <c r="AR26" s="1" t="str">
        <f>IF(Overview_EN!$D27=AR$1,Overview_EN!$A27,"")</f>
        <v/>
      </c>
      <c r="AS26" s="1" t="str">
        <f>IF(Overview_EN!$D27=AS$1,Overview_EN!$A27,"")</f>
        <v/>
      </c>
      <c r="AT26" s="1" t="str">
        <f>IF(Overview_EN!$D27=AT$1,Overview_EN!$A27,"")</f>
        <v/>
      </c>
      <c r="AV26" s="58" t="str">
        <f t="array" ref="AV26">INDEX(AF:AF,SMALL(IF(AF$1:AF$1000&lt;&gt;"",ROW($1:$1000),4^8),ROW(AF26)))&amp;""</f>
        <v/>
      </c>
      <c r="AW26" s="58" t="str">
        <f t="array" ref="AW26">INDEX(AG:AG,SMALL(IF(AG$1:AG$1000&lt;&gt;"",ROW($1:$1000),4^8),ROW(AG26)))&amp;""</f>
        <v/>
      </c>
      <c r="AX26" s="58"/>
      <c r="AY26" s="58" t="str">
        <f t="array" ref="AY26">INDEX(AI:AI,SMALL(IF(AI$1:AI$1000&lt;&gt;"",ROW($1:$1000),4^8),ROW(AI26)))&amp;""</f>
        <v/>
      </c>
      <c r="AZ26" s="58"/>
      <c r="BA26" s="58" t="str">
        <f t="array" ref="BA26">INDEX(AK:AK,SMALL(IF(AK$1:AK$1000&lt;&gt;"",ROW($1:$1000),4^8),ROW(AK26)))&amp;""</f>
        <v/>
      </c>
      <c r="BB26" s="58"/>
      <c r="BC26" s="58"/>
      <c r="BD26" s="58" t="str">
        <f t="array" ref="BD26">INDEX(AN:AN,SMALL(IF(AN$1:AN$1000&lt;&gt;"",ROW($1:$1000),4^8),ROW(AN26)))&amp;""</f>
        <v/>
      </c>
      <c r="BE26" s="58" t="str">
        <f t="array" ref="BE26">INDEX(AO:AO,SMALL(IF(AO$1:AO$1000&lt;&gt;"",ROW($1:$1000),4^8),ROW(AO26)))&amp;""</f>
        <v/>
      </c>
      <c r="BF26" s="58"/>
      <c r="BG26" s="58"/>
      <c r="BH26" s="58" t="str">
        <f t="array" ref="BH26">INDEX(AR:AR,SMALL(IF(AR$1:AR$1000&lt;&gt;"",ROW($1:$1000),4^8),ROW(AR26)))&amp;""</f>
        <v/>
      </c>
      <c r="BI26" s="58"/>
    </row>
    <row r="27" spans="1:61" x14ac:dyDescent="0.15">
      <c r="A27" s="1" t="str">
        <f>IF(Overview_EN!C28=$A$1,Overview_EN!A28,"")</f>
        <v/>
      </c>
      <c r="B27" t="str">
        <f>IF(Overview_EN!C28=$B$1,Overview_EN!A28,"")</f>
        <v/>
      </c>
      <c r="C27" s="1" t="str">
        <f>IF(Overview_EN!C28=$C$1,Overview_EN!A28,"")</f>
        <v/>
      </c>
      <c r="D27" t="str">
        <f>IF(Overview_EN!C28=$D$1,Overview_EN!A28,"")</f>
        <v/>
      </c>
      <c r="E27" t="str">
        <f>IF(Overview_EN!C28=$E$1,Overview_EN!A28,"")</f>
        <v/>
      </c>
      <c r="G27" t="str">
        <f t="array" ref="G27">INDEX(A:A,SMALL(IF($A$1:$A$1000&lt;&gt;"",ROW($1:$1000),4^8),ROW(A27)))&amp;""</f>
        <v/>
      </c>
      <c r="H27" t="str">
        <f t="array" ref="H27">INDEX(B:B,SMALL(IF($B$1:$B$1000&lt;&gt;"",ROW($1:$1000),4^8),ROW(B27)))&amp;""</f>
        <v/>
      </c>
      <c r="I27" t="str">
        <f t="array" ref="I27">INDEX(C:C,SMALL(IF($C$1:$C$1000&lt;&gt;"",ROW($1:$1000),4^8),ROW(C27)))&amp;""</f>
        <v/>
      </c>
      <c r="J27" t="str">
        <f t="array" ref="J27">INDEX(D:D,SMALL(IF($D$1:$D$1000&lt;&gt;"",ROW($1:$1000),4^8),ROW(D27)))&amp;""</f>
        <v/>
      </c>
      <c r="K27" t="str">
        <f t="array" ref="K27">INDEX(E:E,SMALL(IF($E$1:$E$1000&lt;&gt;"",ROW($1:$1000),4^8),ROW(E27)))&amp;""</f>
        <v/>
      </c>
      <c r="M27" s="1" t="str">
        <f>IF(Overview_EN!B28=M$1,Overview_EN!A28,"")</f>
        <v/>
      </c>
      <c r="N27" s="1" t="str">
        <f>IF(Overview_EN!$B28=N$1,Overview_EN!$A28,"")</f>
        <v>Green Tank</v>
      </c>
      <c r="O27" s="1" t="str">
        <f>IF(Overview_EN!$B28=O$1,Overview_EN!$A28,"")</f>
        <v/>
      </c>
      <c r="P27" s="1" t="str">
        <f>IF(Overview_EN!$B28=P$1,Overview_EN!$A28,"")</f>
        <v/>
      </c>
      <c r="Q27" s="1" t="str">
        <f>IF(Overview_EN!$B28=Q$1,Overview_EN!$A28,"")</f>
        <v/>
      </c>
      <c r="S27" t="str">
        <f t="array" ref="S27">INDEX(M:M,SMALL(IF(M$1:M$1000&lt;&gt;"",ROW($1:$1000),4^8),ROW(A27)))&amp;""</f>
        <v/>
      </c>
      <c r="T27" t="str">
        <f t="array" ref="T27">INDEX(N:N,SMALL(IF(N$1:N$1000&lt;&gt;"",ROW($1:$1000),4^8),ROW(B27)))&amp;""</f>
        <v/>
      </c>
      <c r="U27" t="str">
        <f t="array" ref="U27">INDEX(O:O,SMALL(IF(O$1:O$1000&lt;&gt;"",ROW($1:$1000),4^8),ROW(C27)))&amp;""</f>
        <v/>
      </c>
      <c r="V27" t="str">
        <f t="array" ref="V27">INDEX(P:P,SMALL(IF(P$1:P$1000&lt;&gt;"",ROW($1:$1000),4^8),ROW(D27)))&amp;""</f>
        <v/>
      </c>
      <c r="W27" t="str">
        <f t="array" ref="W27">INDEX(Q:Q,SMALL(IF(Q$1:Q$1000&lt;&gt;"",ROW($1:$1000),4^8),ROW(E27)))&amp;""</f>
        <v/>
      </c>
      <c r="Y27" t="str">
        <f>IF(Overview_EN!E28=$Y$1,Overview_EN!A28,"")</f>
        <v/>
      </c>
      <c r="Z27" t="str">
        <f>IF(Overview_EN!E28=$Z$1,Overview_EN!A28,"")</f>
        <v/>
      </c>
      <c r="AB27" s="58" t="str">
        <f t="array" ref="AB27">INDEX(Y:Y,SMALL(IF(Y$1:Y$1000&lt;&gt;"",ROW($1:$1000),4^8),ROW(Y27)))&amp;""</f>
        <v/>
      </c>
      <c r="AC27" s="58" t="str">
        <f t="array" ref="AC27">INDEX(Z:Z,SMALL(IF(Z$1:Z$1000&lt;&gt;"",ROW($1:$1000),4^8),ROW(J27)))&amp;""</f>
        <v/>
      </c>
      <c r="AF27" s="1" t="str">
        <f>IF(Overview_EN!$D28=AF$1,Overview_EN!$A28,"")</f>
        <v/>
      </c>
      <c r="AG27" s="1" t="str">
        <f>IF(Overview_EN!$D28=AG$1,Overview_EN!$A28,"")</f>
        <v/>
      </c>
      <c r="AH27" s="1" t="str">
        <f>IF(Overview_EN!$D28=AH$1,Overview_EN!$A28,"")</f>
        <v/>
      </c>
      <c r="AI27" s="1" t="str">
        <f>IF(Overview_EN!$D28=AI$1,Overview_EN!$A28,"")</f>
        <v/>
      </c>
      <c r="AJ27" s="1" t="str">
        <f>IF(Overview_EN!$D28=AJ$1,Overview_EN!$A28,"")</f>
        <v/>
      </c>
      <c r="AK27" s="1" t="str">
        <f>IF(Overview_EN!$D28=AK$1,Overview_EN!$A28,"")</f>
        <v/>
      </c>
      <c r="AL27" s="1" t="str">
        <f>IF(Overview_EN!$D28=AL$1,Overview_EN!$A28,"")</f>
        <v/>
      </c>
      <c r="AM27" s="1" t="str">
        <f>IF(Overview_EN!$D28=AM$1,Overview_EN!$A28,"")</f>
        <v/>
      </c>
      <c r="AN27" s="1" t="str">
        <f>IF(Overview_EN!$D28=AN$1,Overview_EN!$A28,"")</f>
        <v/>
      </c>
      <c r="AO27" s="1" t="str">
        <f>IF(Overview_EN!$D28=AO$1,Overview_EN!$A28,"")</f>
        <v/>
      </c>
      <c r="AP27" s="1" t="str">
        <f>IF(Overview_EN!$D28=AP$1,Overview_EN!$A28,"")</f>
        <v/>
      </c>
      <c r="AQ27" s="1" t="str">
        <f>IF(Overview_EN!$D28=AQ$1,Overview_EN!$A28,"")</f>
        <v/>
      </c>
      <c r="AR27" s="1" t="str">
        <f>IF(Overview_EN!$D28=AR$1,Overview_EN!$A28,"")</f>
        <v/>
      </c>
      <c r="AS27" s="1" t="str">
        <f>IF(Overview_EN!$D28=AS$1,Overview_EN!$A28,"")</f>
        <v/>
      </c>
      <c r="AT27" s="1" t="str">
        <f>IF(Overview_EN!$D28=AT$1,Overview_EN!$A28,"")</f>
        <v/>
      </c>
      <c r="AV27" s="58" t="str">
        <f t="array" ref="AV27">INDEX(AF:AF,SMALL(IF(AF$1:AF$1000&lt;&gt;"",ROW($1:$1000),4^8),ROW(AF27)))&amp;""</f>
        <v/>
      </c>
      <c r="AW27" s="58" t="str">
        <f t="array" ref="AW27">INDEX(AG:AG,SMALL(IF(AG$1:AG$1000&lt;&gt;"",ROW($1:$1000),4^8),ROW(AG27)))&amp;""</f>
        <v/>
      </c>
      <c r="AX27" s="58"/>
      <c r="AY27" s="58" t="str">
        <f t="array" ref="AY27">INDEX(AI:AI,SMALL(IF(AI$1:AI$1000&lt;&gt;"",ROW($1:$1000),4^8),ROW(AI27)))&amp;""</f>
        <v/>
      </c>
      <c r="AZ27" s="58"/>
      <c r="BA27" s="58" t="str">
        <f t="array" ref="BA27">INDEX(AK:AK,SMALL(IF(AK$1:AK$1000&lt;&gt;"",ROW($1:$1000),4^8),ROW(AK27)))&amp;""</f>
        <v/>
      </c>
      <c r="BB27" s="58"/>
      <c r="BC27" s="58"/>
      <c r="BD27" s="58" t="str">
        <f t="array" ref="BD27">INDEX(AN:AN,SMALL(IF(AN$1:AN$1000&lt;&gt;"",ROW($1:$1000),4^8),ROW(AN27)))&amp;""</f>
        <v/>
      </c>
      <c r="BE27" s="58" t="str">
        <f t="array" ref="BE27">INDEX(AO:AO,SMALL(IF(AO$1:AO$1000&lt;&gt;"",ROW($1:$1000),4^8),ROW(AO27)))&amp;""</f>
        <v/>
      </c>
      <c r="BF27" s="58"/>
      <c r="BG27" s="58"/>
      <c r="BH27" s="58" t="str">
        <f t="array" ref="BH27">INDEX(AR:AR,SMALL(IF(AR$1:AR$1000&lt;&gt;"",ROW($1:$1000),4^8),ROW(AR27)))&amp;""</f>
        <v/>
      </c>
      <c r="BI27" s="58"/>
    </row>
    <row r="28" spans="1:61" x14ac:dyDescent="0.15">
      <c r="A28" s="1" t="str">
        <f>IF(Overview_EN!C29=$A$1,Overview_EN!A29,"")</f>
        <v/>
      </c>
      <c r="B28" t="str">
        <f>IF(Overview_EN!C29=$B$1,Overview_EN!A29,"")</f>
        <v/>
      </c>
      <c r="C28" s="1" t="str">
        <f>IF(Overview_EN!C29=$C$1,Overview_EN!A29,"")</f>
        <v/>
      </c>
      <c r="D28" t="str">
        <f>IF(Overview_EN!C29=$D$1,Overview_EN!A29,"")</f>
        <v/>
      </c>
      <c r="E28" t="str">
        <f>IF(Overview_EN!C29=$E$1,Overview_EN!A29,"")</f>
        <v>Unicorn</v>
      </c>
      <c r="G28" t="str">
        <f t="array" ref="G28">INDEX(A:A,SMALL(IF($A$1:$A$1000&lt;&gt;"",ROW($1:$1000),4^8),ROW(A28)))&amp;""</f>
        <v/>
      </c>
      <c r="H28" t="str">
        <f t="array" ref="H28">INDEX(B:B,SMALL(IF($B$1:$B$1000&lt;&gt;"",ROW($1:$1000),4^8),ROW(B28)))&amp;""</f>
        <v/>
      </c>
      <c r="I28" t="str">
        <f t="array" ref="I28">INDEX(C:C,SMALL(IF($C$1:$C$1000&lt;&gt;"",ROW($1:$1000),4^8),ROW(C28)))&amp;""</f>
        <v/>
      </c>
      <c r="J28" t="str">
        <f t="array" ref="J28">INDEX(D:D,SMALL(IF($D$1:$D$1000&lt;&gt;"",ROW($1:$1000),4^8),ROW(D28)))&amp;""</f>
        <v/>
      </c>
      <c r="K28" t="str">
        <f t="array" ref="K28">INDEX(E:E,SMALL(IF($E$1:$E$1000&lt;&gt;"",ROW($1:$1000),4^8),ROW(E28)))&amp;""</f>
        <v/>
      </c>
      <c r="M28" s="1" t="str">
        <f>IF(Overview_EN!B29=M$1,Overview_EN!A29,"")</f>
        <v/>
      </c>
      <c r="N28" s="1" t="str">
        <f>IF(Overview_EN!$B29=N$1,Overview_EN!$A29,"")</f>
        <v/>
      </c>
      <c r="O28" s="1" t="str">
        <f>IF(Overview_EN!$B29=O$1,Overview_EN!$A29,"")</f>
        <v/>
      </c>
      <c r="P28" s="1" t="str">
        <f>IF(Overview_EN!$B29=P$1,Overview_EN!$A29,"")</f>
        <v/>
      </c>
      <c r="Q28" s="1" t="str">
        <f>IF(Overview_EN!$B29=Q$1,Overview_EN!$A29,"")</f>
        <v>Unicorn</v>
      </c>
      <c r="S28" t="str">
        <f t="array" ref="S28">INDEX(M:M,SMALL(IF(M$1:M$1000&lt;&gt;"",ROW($1:$1000),4^8),ROW(A28)))&amp;""</f>
        <v/>
      </c>
      <c r="T28" t="str">
        <f t="array" ref="T28">INDEX(N:N,SMALL(IF(N$1:N$1000&lt;&gt;"",ROW($1:$1000),4^8),ROW(B28)))&amp;""</f>
        <v/>
      </c>
      <c r="U28" t="str">
        <f t="array" ref="U28">INDEX(O:O,SMALL(IF(O$1:O$1000&lt;&gt;"",ROW($1:$1000),4^8),ROW(C28)))&amp;""</f>
        <v/>
      </c>
      <c r="V28" t="str">
        <f t="array" ref="V28">INDEX(P:P,SMALL(IF(P$1:P$1000&lt;&gt;"",ROW($1:$1000),4^8),ROW(D28)))&amp;""</f>
        <v/>
      </c>
      <c r="W28" t="str">
        <f t="array" ref="W28">INDEX(Q:Q,SMALL(IF(Q$1:Q$1000&lt;&gt;"",ROW($1:$1000),4^8),ROW(E28)))&amp;""</f>
        <v/>
      </c>
      <c r="Y28" t="str">
        <f>IF(Overview_EN!E29=$Y$1,Overview_EN!A29,"")</f>
        <v/>
      </c>
      <c r="Z28" t="str">
        <f>IF(Overview_EN!E29=$Z$1,Overview_EN!A29,"")</f>
        <v>Unicorn</v>
      </c>
      <c r="AB28" s="58" t="str">
        <f t="array" ref="AB28">INDEX(Y:Y,SMALL(IF(Y$1:Y$1000&lt;&gt;"",ROW($1:$1000),4^8),ROW(Y28)))&amp;""</f>
        <v/>
      </c>
      <c r="AC28" s="58" t="str">
        <f t="array" ref="AC28">INDEX(Z:Z,SMALL(IF(Z$1:Z$1000&lt;&gt;"",ROW($1:$1000),4^8),ROW(J28)))&amp;""</f>
        <v/>
      </c>
      <c r="AF28" s="1" t="str">
        <f>IF(Overview_EN!$D29=AF$1,Overview_EN!$A29,"")</f>
        <v/>
      </c>
      <c r="AG28" s="1" t="str">
        <f>IF(Overview_EN!$D29=AG$1,Overview_EN!$A29,"")</f>
        <v/>
      </c>
      <c r="AH28" s="1" t="str">
        <f>IF(Overview_EN!$D29=AH$1,Overview_EN!$A29,"")</f>
        <v/>
      </c>
      <c r="AI28" s="1" t="str">
        <f>IF(Overview_EN!$D29=AI$1,Overview_EN!$A29,"")</f>
        <v/>
      </c>
      <c r="AJ28" s="1" t="str">
        <f>IF(Overview_EN!$D29=AJ$1,Overview_EN!$A29,"")</f>
        <v/>
      </c>
      <c r="AK28" s="1" t="str">
        <f>IF(Overview_EN!$D29=AK$1,Overview_EN!$A29,"")</f>
        <v>Unicorn</v>
      </c>
      <c r="AL28" s="1" t="str">
        <f>IF(Overview_EN!$D29=AL$1,Overview_EN!$A29,"")</f>
        <v/>
      </c>
      <c r="AM28" s="1" t="str">
        <f>IF(Overview_EN!$D29=AM$1,Overview_EN!$A29,"")</f>
        <v/>
      </c>
      <c r="AN28" s="1" t="str">
        <f>IF(Overview_EN!$D29=AN$1,Overview_EN!$A29,"")</f>
        <v/>
      </c>
      <c r="AO28" s="1" t="str">
        <f>IF(Overview_EN!$D29=AO$1,Overview_EN!$A29,"")</f>
        <v/>
      </c>
      <c r="AP28" s="1" t="str">
        <f>IF(Overview_EN!$D29=AP$1,Overview_EN!$A29,"")</f>
        <v/>
      </c>
      <c r="AQ28" s="1" t="str">
        <f>IF(Overview_EN!$D29=AQ$1,Overview_EN!$A29,"")</f>
        <v/>
      </c>
      <c r="AR28" s="1" t="str">
        <f>IF(Overview_EN!$D29=AR$1,Overview_EN!$A29,"")</f>
        <v/>
      </c>
      <c r="AS28" s="1" t="str">
        <f>IF(Overview_EN!$D29=AS$1,Overview_EN!$A29,"")</f>
        <v/>
      </c>
      <c r="AT28" s="1" t="str">
        <f>IF(Overview_EN!$D29=AT$1,Overview_EN!$A29,"")</f>
        <v/>
      </c>
      <c r="AV28" s="58" t="str">
        <f t="array" ref="AV28">INDEX(AF:AF,SMALL(IF(AF$1:AF$1000&lt;&gt;"",ROW($1:$1000),4^8),ROW(AF28)))&amp;""</f>
        <v/>
      </c>
      <c r="AW28" s="58" t="str">
        <f t="array" ref="AW28">INDEX(AG:AG,SMALL(IF(AG$1:AG$1000&lt;&gt;"",ROW($1:$1000),4^8),ROW(AG28)))&amp;""</f>
        <v/>
      </c>
      <c r="AX28" s="58"/>
      <c r="AY28" s="58" t="str">
        <f t="array" ref="AY28">INDEX(AI:AI,SMALL(IF(AI$1:AI$1000&lt;&gt;"",ROW($1:$1000),4^8),ROW(AI28)))&amp;""</f>
        <v/>
      </c>
      <c r="AZ28" s="58"/>
      <c r="BA28" s="58" t="str">
        <f t="array" ref="BA28">INDEX(AK:AK,SMALL(IF(AK$1:AK$1000&lt;&gt;"",ROW($1:$1000),4^8),ROW(AK28)))&amp;""</f>
        <v/>
      </c>
      <c r="BB28" s="58"/>
      <c r="BC28" s="58"/>
      <c r="BD28" s="58" t="str">
        <f t="array" ref="BD28">INDEX(AN:AN,SMALL(IF(AN$1:AN$1000&lt;&gt;"",ROW($1:$1000),4^8),ROW(AN28)))&amp;""</f>
        <v/>
      </c>
      <c r="BE28" s="58" t="str">
        <f t="array" ref="BE28">INDEX(AO:AO,SMALL(IF(AO$1:AO$1000&lt;&gt;"",ROW($1:$1000),4^8),ROW(AO28)))&amp;""</f>
        <v/>
      </c>
      <c r="BF28" s="58"/>
      <c r="BG28" s="58"/>
      <c r="BH28" s="58" t="str">
        <f t="array" ref="BH28">INDEX(AR:AR,SMALL(IF(AR$1:AR$1000&lt;&gt;"",ROW($1:$1000),4^8),ROW(AR28)))&amp;""</f>
        <v/>
      </c>
      <c r="BI28" s="58"/>
    </row>
    <row r="29" spans="1:61" x14ac:dyDescent="0.15">
      <c r="A29" s="1" t="str">
        <f>IF(Overview_EN!C30=$A$1,Overview_EN!A30,"")</f>
        <v/>
      </c>
      <c r="B29" t="str">
        <f>IF(Overview_EN!C30=$B$1,Overview_EN!A30,"")</f>
        <v>Keres</v>
      </c>
      <c r="C29" s="1" t="str">
        <f>IF(Overview_EN!C30=$C$1,Overview_EN!A30,"")</f>
        <v/>
      </c>
      <c r="D29" t="str">
        <f>IF(Overview_EN!C30=$D$1,Overview_EN!A30,"")</f>
        <v/>
      </c>
      <c r="E29" t="str">
        <f>IF(Overview_EN!C30=$E$1,Overview_EN!A30,"")</f>
        <v/>
      </c>
      <c r="G29" t="str">
        <f t="array" ref="G29">INDEX(A:A,SMALL(IF($A$1:$A$1000&lt;&gt;"",ROW($1:$1000),4^8),ROW(A29)))&amp;""</f>
        <v/>
      </c>
      <c r="H29" t="str">
        <f t="array" ref="H29">INDEX(B:B,SMALL(IF($B$1:$B$1000&lt;&gt;"",ROW($1:$1000),4^8),ROW(B29)))&amp;""</f>
        <v/>
      </c>
      <c r="I29" t="str">
        <f t="array" ref="I29">INDEX(C:C,SMALL(IF($C$1:$C$1000&lt;&gt;"",ROW($1:$1000),4^8),ROW(C29)))&amp;""</f>
        <v/>
      </c>
      <c r="J29" t="str">
        <f t="array" ref="J29">INDEX(D:D,SMALL(IF($D$1:$D$1000&lt;&gt;"",ROW($1:$1000),4^8),ROW(D29)))&amp;""</f>
        <v/>
      </c>
      <c r="K29" t="str">
        <f t="array" ref="K29">INDEX(E:E,SMALL(IF($E$1:$E$1000&lt;&gt;"",ROW($1:$1000),4^8),ROW(E29)))&amp;""</f>
        <v/>
      </c>
      <c r="M29" s="1" t="str">
        <f>IF(Overview_EN!B30=M$1,Overview_EN!A30,"")</f>
        <v/>
      </c>
      <c r="N29" s="1" t="str">
        <f>IF(Overview_EN!$B30=N$1,Overview_EN!$A30,"")</f>
        <v/>
      </c>
      <c r="O29" s="1" t="str">
        <f>IF(Overview_EN!$B30=O$1,Overview_EN!$A30,"")</f>
        <v/>
      </c>
      <c r="P29" s="1" t="str">
        <f>IF(Overview_EN!$B30=P$1,Overview_EN!$A30,"")</f>
        <v>Keres</v>
      </c>
      <c r="Q29" s="1" t="str">
        <f>IF(Overview_EN!$B30=Q$1,Overview_EN!$A30,"")</f>
        <v/>
      </c>
      <c r="S29" t="str">
        <f t="array" ref="S29">INDEX(M:M,SMALL(IF(M$1:M$1000&lt;&gt;"",ROW($1:$1000),4^8),ROW(A29)))&amp;""</f>
        <v/>
      </c>
      <c r="T29" t="str">
        <f t="array" ref="T29">INDEX(N:N,SMALL(IF(N$1:N$1000&lt;&gt;"",ROW($1:$1000),4^8),ROW(B29)))&amp;""</f>
        <v/>
      </c>
      <c r="U29" t="str">
        <f t="array" ref="U29">INDEX(O:O,SMALL(IF(O$1:O$1000&lt;&gt;"",ROW($1:$1000),4^8),ROW(C29)))&amp;""</f>
        <v/>
      </c>
      <c r="V29" t="str">
        <f t="array" ref="V29">INDEX(P:P,SMALL(IF(P$1:P$1000&lt;&gt;"",ROW($1:$1000),4^8),ROW(D29)))&amp;""</f>
        <v/>
      </c>
      <c r="W29" t="str">
        <f t="array" ref="W29">INDEX(Q:Q,SMALL(IF(Q$1:Q$1000&lt;&gt;"",ROW($1:$1000),4^8),ROW(E29)))&amp;""</f>
        <v/>
      </c>
      <c r="Y29" t="str">
        <f>IF(Overview_EN!E30=$Y$1,Overview_EN!A30,"")</f>
        <v/>
      </c>
      <c r="Z29" t="str">
        <f>IF(Overview_EN!E30=$Z$1,Overview_EN!A30,"")</f>
        <v>Keres</v>
      </c>
      <c r="AB29" s="58" t="str">
        <f t="array" ref="AB29">INDEX(Y:Y,SMALL(IF(Y$1:Y$1000&lt;&gt;"",ROW($1:$1000),4^8),ROW(Y29)))&amp;""</f>
        <v/>
      </c>
      <c r="AC29" s="58" t="str">
        <f t="array" ref="AC29">INDEX(Z:Z,SMALL(IF(Z$1:Z$1000&lt;&gt;"",ROW($1:$1000),4^8),ROW(J29)))&amp;""</f>
        <v/>
      </c>
      <c r="AF29" s="1" t="str">
        <f>IF(Overview_EN!$D30=AF$1,Overview_EN!$A30,"")</f>
        <v/>
      </c>
      <c r="AG29" s="1" t="str">
        <f>IF(Overview_EN!$D30=AG$1,Overview_EN!$A30,"")</f>
        <v/>
      </c>
      <c r="AH29" s="1" t="str">
        <f>IF(Overview_EN!$D30=AH$1,Overview_EN!$A30,"")</f>
        <v/>
      </c>
      <c r="AI29" s="1" t="str">
        <f>IF(Overview_EN!$D30=AI$1,Overview_EN!$A30,"")</f>
        <v/>
      </c>
      <c r="AJ29" s="1" t="str">
        <f>IF(Overview_EN!$D30=AJ$1,Overview_EN!$A30,"")</f>
        <v/>
      </c>
      <c r="AK29" s="1" t="str">
        <f>IF(Overview_EN!$D30=AK$1,Overview_EN!$A30,"")</f>
        <v>Keres</v>
      </c>
      <c r="AL29" s="1" t="str">
        <f>IF(Overview_EN!$D30=AL$1,Overview_EN!$A30,"")</f>
        <v/>
      </c>
      <c r="AM29" s="1" t="str">
        <f>IF(Overview_EN!$D30=AM$1,Overview_EN!$A30,"")</f>
        <v/>
      </c>
      <c r="AN29" s="1" t="str">
        <f>IF(Overview_EN!$D30=AN$1,Overview_EN!$A30,"")</f>
        <v/>
      </c>
      <c r="AO29" s="1" t="str">
        <f>IF(Overview_EN!$D30=AO$1,Overview_EN!$A30,"")</f>
        <v/>
      </c>
      <c r="AP29" s="1" t="str">
        <f>IF(Overview_EN!$D30=AP$1,Overview_EN!$A30,"")</f>
        <v/>
      </c>
      <c r="AQ29" s="1" t="str">
        <f>IF(Overview_EN!$D30=AQ$1,Overview_EN!$A30,"")</f>
        <v/>
      </c>
      <c r="AR29" s="1" t="str">
        <f>IF(Overview_EN!$D30=AR$1,Overview_EN!$A30,"")</f>
        <v/>
      </c>
      <c r="AS29" s="1" t="str">
        <f>IF(Overview_EN!$D30=AS$1,Overview_EN!$A30,"")</f>
        <v/>
      </c>
      <c r="AT29" s="1" t="str">
        <f>IF(Overview_EN!$D30=AT$1,Overview_EN!$A30,"")</f>
        <v/>
      </c>
      <c r="AV29" s="58" t="str">
        <f t="array" ref="AV29">INDEX(AF:AF,SMALL(IF(AF$1:AF$1000&lt;&gt;"",ROW($1:$1000),4^8),ROW(AF29)))&amp;""</f>
        <v/>
      </c>
      <c r="AW29" s="58" t="str">
        <f t="array" ref="AW29">INDEX(AG:AG,SMALL(IF(AG$1:AG$1000&lt;&gt;"",ROW($1:$1000),4^8),ROW(AG29)))&amp;""</f>
        <v/>
      </c>
      <c r="AX29" s="58"/>
      <c r="AY29" s="58" t="str">
        <f t="array" ref="AY29">INDEX(AI:AI,SMALL(IF(AI$1:AI$1000&lt;&gt;"",ROW($1:$1000),4^8),ROW(AI29)))&amp;""</f>
        <v/>
      </c>
      <c r="AZ29" s="58"/>
      <c r="BA29" s="58" t="str">
        <f t="array" ref="BA29">INDEX(AK:AK,SMALL(IF(AK$1:AK$1000&lt;&gt;"",ROW($1:$1000),4^8),ROW(AK29)))&amp;""</f>
        <v/>
      </c>
      <c r="BB29" s="58"/>
      <c r="BC29" s="58"/>
      <c r="BD29" s="58" t="str">
        <f t="array" ref="BD29">INDEX(AN:AN,SMALL(IF(AN$1:AN$1000&lt;&gt;"",ROW($1:$1000),4^8),ROW(AN29)))&amp;""</f>
        <v/>
      </c>
      <c r="BE29" s="58" t="str">
        <f t="array" ref="BE29">INDEX(AO:AO,SMALL(IF(AO$1:AO$1000&lt;&gt;"",ROW($1:$1000),4^8),ROW(AO29)))&amp;""</f>
        <v/>
      </c>
      <c r="BF29" s="58"/>
      <c r="BG29" s="58"/>
      <c r="BH29" s="58" t="str">
        <f t="array" ref="BH29">INDEX(AR:AR,SMALL(IF(AR$1:AR$1000&lt;&gt;"",ROW($1:$1000),4^8),ROW(AR29)))&amp;""</f>
        <v/>
      </c>
      <c r="BI29" s="58"/>
    </row>
    <row r="30" spans="1:61" x14ac:dyDescent="0.15">
      <c r="A30" s="1" t="str">
        <f>IF(Overview_EN!C31=$A$1,Overview_EN!A31,"")</f>
        <v>Ammut</v>
      </c>
      <c r="B30" t="str">
        <f>IF(Overview_EN!C31=$B$1,Overview_EN!A31,"")</f>
        <v/>
      </c>
      <c r="C30" s="1" t="str">
        <f>IF(Overview_EN!C31=$C$1,Overview_EN!A31,"")</f>
        <v/>
      </c>
      <c r="D30" t="str">
        <f>IF(Overview_EN!C31=$D$1,Overview_EN!A31,"")</f>
        <v/>
      </c>
      <c r="E30" t="str">
        <f>IF(Overview_EN!C31=$E$1,Overview_EN!A31,"")</f>
        <v/>
      </c>
      <c r="G30" t="str">
        <f t="array" ref="G30">INDEX(A:A,SMALL(IF($A$1:$A$1000&lt;&gt;"",ROW($1:$1000),4^8),ROW(A30)))&amp;""</f>
        <v/>
      </c>
      <c r="H30" t="str">
        <f t="array" ref="H30">INDEX(B:B,SMALL(IF($B$1:$B$1000&lt;&gt;"",ROW($1:$1000),4^8),ROW(B30)))&amp;""</f>
        <v/>
      </c>
      <c r="I30" t="str">
        <f t="array" ref="I30">INDEX(C:C,SMALL(IF($C$1:$C$1000&lt;&gt;"",ROW($1:$1000),4^8),ROW(C30)))&amp;""</f>
        <v/>
      </c>
      <c r="J30" t="str">
        <f t="array" ref="J30">INDEX(D:D,SMALL(IF($D$1:$D$1000&lt;&gt;"",ROW($1:$1000),4^8),ROW(D30)))&amp;""</f>
        <v/>
      </c>
      <c r="K30" t="str">
        <f t="array" ref="K30">INDEX(E:E,SMALL(IF($E$1:$E$1000&lt;&gt;"",ROW($1:$1000),4^8),ROW(E30)))&amp;""</f>
        <v/>
      </c>
      <c r="M30" s="1" t="str">
        <f>IF(Overview_EN!B31=M$1,Overview_EN!A31,"")</f>
        <v/>
      </c>
      <c r="N30" s="1" t="str">
        <f>IF(Overview_EN!$B31=N$1,Overview_EN!$A31,"")</f>
        <v/>
      </c>
      <c r="O30" s="1" t="str">
        <f>IF(Overview_EN!$B31=O$1,Overview_EN!$A31,"")</f>
        <v>Ammut</v>
      </c>
      <c r="P30" s="1" t="str">
        <f>IF(Overview_EN!$B31=P$1,Overview_EN!$A31,"")</f>
        <v/>
      </c>
      <c r="Q30" s="1" t="str">
        <f>IF(Overview_EN!$B31=Q$1,Overview_EN!$A31,"")</f>
        <v/>
      </c>
      <c r="S30" t="str">
        <f t="array" ref="S30">INDEX(M:M,SMALL(IF(M$1:M$1000&lt;&gt;"",ROW($1:$1000),4^8),ROW(A30)))&amp;""</f>
        <v/>
      </c>
      <c r="T30" t="str">
        <f t="array" ref="T30">INDEX(N:N,SMALL(IF(N$1:N$1000&lt;&gt;"",ROW($1:$1000),4^8),ROW(B30)))&amp;""</f>
        <v/>
      </c>
      <c r="U30" t="str">
        <f t="array" ref="U30">INDEX(O:O,SMALL(IF(O$1:O$1000&lt;&gt;"",ROW($1:$1000),4^8),ROW(C30)))&amp;""</f>
        <v/>
      </c>
      <c r="V30" t="str">
        <f t="array" ref="V30">INDEX(P:P,SMALL(IF(P$1:P$1000&lt;&gt;"",ROW($1:$1000),4^8),ROW(D30)))&amp;""</f>
        <v/>
      </c>
      <c r="W30" t="str">
        <f t="array" ref="W30">INDEX(Q:Q,SMALL(IF(Q$1:Q$1000&lt;&gt;"",ROW($1:$1000),4^8),ROW(E30)))&amp;""</f>
        <v/>
      </c>
      <c r="Y30" t="str">
        <f>IF(Overview_EN!E31=$Y$1,Overview_EN!A31,"")</f>
        <v>Ammut</v>
      </c>
      <c r="Z30" t="str">
        <f>IF(Overview_EN!E31=$Z$1,Overview_EN!A31,"")</f>
        <v/>
      </c>
      <c r="AB30" s="58" t="str">
        <f t="array" ref="AB30">INDEX(Y:Y,SMALL(IF(Y$1:Y$1000&lt;&gt;"",ROW($1:$1000),4^8),ROW(Y30)))&amp;""</f>
        <v/>
      </c>
      <c r="AC30" s="58" t="str">
        <f t="array" ref="AC30">INDEX(Z:Z,SMALL(IF(Z$1:Z$1000&lt;&gt;"",ROW($1:$1000),4^8),ROW(J30)))&amp;""</f>
        <v/>
      </c>
      <c r="AF30" s="1" t="str">
        <f>IF(Overview_EN!$D31=AF$1,Overview_EN!$A31,"")</f>
        <v/>
      </c>
      <c r="AG30" s="1" t="str">
        <f>IF(Overview_EN!$D31=AG$1,Overview_EN!$A31,"")</f>
        <v/>
      </c>
      <c r="AH30" s="1" t="str">
        <f>IF(Overview_EN!$D31=AH$1,Overview_EN!$A31,"")</f>
        <v/>
      </c>
      <c r="AI30" s="1" t="str">
        <f>IF(Overview_EN!$D31=AI$1,Overview_EN!$A31,"")</f>
        <v>Ammut</v>
      </c>
      <c r="AJ30" s="1" t="str">
        <f>IF(Overview_EN!$D31=AJ$1,Overview_EN!$A31,"")</f>
        <v/>
      </c>
      <c r="AK30" s="1" t="str">
        <f>IF(Overview_EN!$D31=AK$1,Overview_EN!$A31,"")</f>
        <v/>
      </c>
      <c r="AL30" s="1" t="str">
        <f>IF(Overview_EN!$D31=AL$1,Overview_EN!$A31,"")</f>
        <v/>
      </c>
      <c r="AM30" s="1" t="str">
        <f>IF(Overview_EN!$D31=AM$1,Overview_EN!$A31,"")</f>
        <v/>
      </c>
      <c r="AN30" s="1" t="str">
        <f>IF(Overview_EN!$D31=AN$1,Overview_EN!$A31,"")</f>
        <v/>
      </c>
      <c r="AO30" s="1" t="str">
        <f>IF(Overview_EN!$D31=AO$1,Overview_EN!$A31,"")</f>
        <v/>
      </c>
      <c r="AP30" s="1" t="str">
        <f>IF(Overview_EN!$D31=AP$1,Overview_EN!$A31,"")</f>
        <v/>
      </c>
      <c r="AQ30" s="1" t="str">
        <f>IF(Overview_EN!$D31=AQ$1,Overview_EN!$A31,"")</f>
        <v/>
      </c>
      <c r="AR30" s="1" t="str">
        <f>IF(Overview_EN!$D31=AR$1,Overview_EN!$A31,"")</f>
        <v/>
      </c>
      <c r="AS30" s="1" t="str">
        <f>IF(Overview_EN!$D31=AS$1,Overview_EN!$A31,"")</f>
        <v/>
      </c>
      <c r="AT30" s="1" t="str">
        <f>IF(Overview_EN!$D31=AT$1,Overview_EN!$A31,"")</f>
        <v/>
      </c>
      <c r="AV30" s="58" t="str">
        <f t="array" ref="AV30">INDEX(AF:AF,SMALL(IF(AF$1:AF$1000&lt;&gt;"",ROW($1:$1000),4^8),ROW(AF30)))&amp;""</f>
        <v/>
      </c>
      <c r="AW30" s="58" t="str">
        <f t="array" ref="AW30">INDEX(AG:AG,SMALL(IF(AG$1:AG$1000&lt;&gt;"",ROW($1:$1000),4^8),ROW(AG30)))&amp;""</f>
        <v/>
      </c>
      <c r="AX30" s="58"/>
      <c r="AY30" s="58" t="str">
        <f t="array" ref="AY30">INDEX(AI:AI,SMALL(IF(AI$1:AI$1000&lt;&gt;"",ROW($1:$1000),4^8),ROW(AI30)))&amp;""</f>
        <v/>
      </c>
      <c r="AZ30" s="58"/>
      <c r="BA30" s="58" t="str">
        <f t="array" ref="BA30">INDEX(AK:AK,SMALL(IF(AK$1:AK$1000&lt;&gt;"",ROW($1:$1000),4^8),ROW(AK30)))&amp;""</f>
        <v/>
      </c>
      <c r="BB30" s="58"/>
      <c r="BC30" s="58"/>
      <c r="BD30" s="58" t="str">
        <f t="array" ref="BD30">INDEX(AN:AN,SMALL(IF(AN$1:AN$1000&lt;&gt;"",ROW($1:$1000),4^8),ROW(AN30)))&amp;""</f>
        <v/>
      </c>
      <c r="BE30" s="58" t="str">
        <f t="array" ref="BE30">INDEX(AO:AO,SMALL(IF(AO$1:AO$1000&lt;&gt;"",ROW($1:$1000),4^8),ROW(AO30)))&amp;""</f>
        <v/>
      </c>
      <c r="BF30" s="58"/>
      <c r="BG30" s="58"/>
      <c r="BH30" s="58" t="str">
        <f t="array" ref="BH30">INDEX(AR:AR,SMALL(IF(AR$1:AR$1000&lt;&gt;"",ROW($1:$1000),4^8),ROW(AR30)))&amp;""</f>
        <v/>
      </c>
      <c r="BI30" s="58"/>
    </row>
    <row r="31" spans="1:61" x14ac:dyDescent="0.15">
      <c r="A31" s="1" t="str">
        <f>IF(Overview_EN!C32=$A$1,Overview_EN!A32,"")</f>
        <v/>
      </c>
      <c r="B31" t="str">
        <f>IF(Overview_EN!C32=$B$1,Overview_EN!A32,"")</f>
        <v/>
      </c>
      <c r="C31" s="1" t="str">
        <f>IF(Overview_EN!C32=$C$1,Overview_EN!A32,"")</f>
        <v>Nephila</v>
      </c>
      <c r="D31" t="str">
        <f>IF(Overview_EN!C32=$D$1,Overview_EN!A32,"")</f>
        <v/>
      </c>
      <c r="E31" t="str">
        <f>IF(Overview_EN!C32=$E$1,Overview_EN!A32,"")</f>
        <v/>
      </c>
      <c r="G31" t="str">
        <f t="array" ref="G31">INDEX(A:A,SMALL(IF($A$1:$A$1000&lt;&gt;"",ROW($1:$1000),4^8),ROW(A31)))&amp;""</f>
        <v/>
      </c>
      <c r="H31" t="str">
        <f t="array" ref="H31">INDEX(B:B,SMALL(IF($B$1:$B$1000&lt;&gt;"",ROW($1:$1000),4^8),ROW(B31)))&amp;""</f>
        <v/>
      </c>
      <c r="I31" t="str">
        <f t="array" ref="I31">INDEX(C:C,SMALL(IF($C$1:$C$1000&lt;&gt;"",ROW($1:$1000),4^8),ROW(C31)))&amp;""</f>
        <v/>
      </c>
      <c r="J31" t="str">
        <f t="array" ref="J31">INDEX(D:D,SMALL(IF($D$1:$D$1000&lt;&gt;"",ROW($1:$1000),4^8),ROW(D31)))&amp;""</f>
        <v/>
      </c>
      <c r="K31" t="str">
        <f t="array" ref="K31">INDEX(E:E,SMALL(IF($E$1:$E$1000&lt;&gt;"",ROW($1:$1000),4^8),ROW(E31)))&amp;""</f>
        <v/>
      </c>
      <c r="M31" s="1" t="str">
        <f>IF(Overview_EN!B32=M$1,Overview_EN!A32,"")</f>
        <v/>
      </c>
      <c r="N31" s="1" t="str">
        <f>IF(Overview_EN!$B32=N$1,Overview_EN!$A32,"")</f>
        <v/>
      </c>
      <c r="O31" s="1" t="str">
        <f>IF(Overview_EN!$B32=O$1,Overview_EN!$A32,"")</f>
        <v/>
      </c>
      <c r="P31" s="1" t="str">
        <f>IF(Overview_EN!$B32=P$1,Overview_EN!$A32,"")</f>
        <v>Nephila</v>
      </c>
      <c r="Q31" s="1" t="str">
        <f>IF(Overview_EN!$B32=Q$1,Overview_EN!$A32,"")</f>
        <v/>
      </c>
      <c r="S31" t="str">
        <f t="array" ref="S31">INDEX(M:M,SMALL(IF(M$1:M$1000&lt;&gt;"",ROW($1:$1000),4^8),ROW(A31)))&amp;""</f>
        <v/>
      </c>
      <c r="T31" t="str">
        <f t="array" ref="T31">INDEX(N:N,SMALL(IF(N$1:N$1000&lt;&gt;"",ROW($1:$1000),4^8),ROW(B31)))&amp;""</f>
        <v/>
      </c>
      <c r="U31" t="str">
        <f t="array" ref="U31">INDEX(O:O,SMALL(IF(O$1:O$1000&lt;&gt;"",ROW($1:$1000),4^8),ROW(C31)))&amp;""</f>
        <v/>
      </c>
      <c r="V31" t="str">
        <f t="array" ref="V31">INDEX(P:P,SMALL(IF(P$1:P$1000&lt;&gt;"",ROW($1:$1000),4^8),ROW(D31)))&amp;""</f>
        <v/>
      </c>
      <c r="W31" t="str">
        <f t="array" ref="W31">INDEX(Q:Q,SMALL(IF(Q$1:Q$1000&lt;&gt;"",ROW($1:$1000),4^8),ROW(E31)))&amp;""</f>
        <v/>
      </c>
      <c r="Y31" t="str">
        <f>IF(Overview_EN!E32=$Y$1,Overview_EN!A32,"")</f>
        <v/>
      </c>
      <c r="Z31" t="str">
        <f>IF(Overview_EN!E32=$Z$1,Overview_EN!A32,"")</f>
        <v>Nephila</v>
      </c>
      <c r="AB31" s="58" t="str">
        <f t="array" ref="AB31">INDEX(Y:Y,SMALL(IF(Y$1:Y$1000&lt;&gt;"",ROW($1:$1000),4^8),ROW(Y31)))&amp;""</f>
        <v/>
      </c>
      <c r="AC31" s="58" t="str">
        <f t="array" ref="AC31">INDEX(Z:Z,SMALL(IF(Z$1:Z$1000&lt;&gt;"",ROW($1:$1000),4^8),ROW(J31)))&amp;""</f>
        <v/>
      </c>
      <c r="AF31" s="1" t="str">
        <f>IF(Overview_EN!$D32=AF$1,Overview_EN!$A32,"")</f>
        <v/>
      </c>
      <c r="AG31" s="1" t="str">
        <f>IF(Overview_EN!$D32=AG$1,Overview_EN!$A32,"")</f>
        <v/>
      </c>
      <c r="AH31" s="1" t="str">
        <f>IF(Overview_EN!$D32=AH$1,Overview_EN!$A32,"")</f>
        <v/>
      </c>
      <c r="AI31" s="1" t="str">
        <f>IF(Overview_EN!$D32=AI$1,Overview_EN!$A32,"")</f>
        <v/>
      </c>
      <c r="AJ31" s="1" t="str">
        <f>IF(Overview_EN!$D32=AJ$1,Overview_EN!$A32,"")</f>
        <v/>
      </c>
      <c r="AK31" s="1" t="str">
        <f>IF(Overview_EN!$D32=AK$1,Overview_EN!$A32,"")</f>
        <v/>
      </c>
      <c r="AL31" s="1" t="str">
        <f>IF(Overview_EN!$D32=AL$1,Overview_EN!$A32,"")</f>
        <v/>
      </c>
      <c r="AM31" s="1" t="str">
        <f>IF(Overview_EN!$D32=AM$1,Overview_EN!$A32,"")</f>
        <v/>
      </c>
      <c r="AN31" s="1" t="str">
        <f>IF(Overview_EN!$D32=AN$1,Overview_EN!$A32,"")</f>
        <v>Nephila</v>
      </c>
      <c r="AO31" s="1" t="str">
        <f>IF(Overview_EN!$D32=AO$1,Overview_EN!$A32,"")</f>
        <v/>
      </c>
      <c r="AP31" s="1" t="str">
        <f>IF(Overview_EN!$D32=AP$1,Overview_EN!$A32,"")</f>
        <v/>
      </c>
      <c r="AQ31" s="1" t="str">
        <f>IF(Overview_EN!$D32=AQ$1,Overview_EN!$A32,"")</f>
        <v/>
      </c>
      <c r="AR31" s="1" t="str">
        <f>IF(Overview_EN!$D32=AR$1,Overview_EN!$A32,"")</f>
        <v/>
      </c>
      <c r="AS31" s="1" t="str">
        <f>IF(Overview_EN!$D32=AS$1,Overview_EN!$A32,"")</f>
        <v/>
      </c>
      <c r="AT31" s="1" t="str">
        <f>IF(Overview_EN!$D32=AT$1,Overview_EN!$A32,"")</f>
        <v/>
      </c>
      <c r="AV31" s="58" t="str">
        <f t="array" ref="AV31">INDEX(AF:AF,SMALL(IF(AF$1:AF$1000&lt;&gt;"",ROW($1:$1000),4^8),ROW(AF31)))&amp;""</f>
        <v/>
      </c>
      <c r="AW31" s="58" t="str">
        <f t="array" ref="AW31">INDEX(AG:AG,SMALL(IF(AG$1:AG$1000&lt;&gt;"",ROW($1:$1000),4^8),ROW(AG31)))&amp;""</f>
        <v/>
      </c>
      <c r="AX31" s="58"/>
      <c r="AY31" s="58" t="str">
        <f t="array" ref="AY31">INDEX(AI:AI,SMALL(IF(AI$1:AI$1000&lt;&gt;"",ROW($1:$1000),4^8),ROW(AI31)))&amp;""</f>
        <v/>
      </c>
      <c r="AZ31" s="58"/>
      <c r="BA31" s="58" t="str">
        <f t="array" ref="BA31">INDEX(AK:AK,SMALL(IF(AK$1:AK$1000&lt;&gt;"",ROW($1:$1000),4^8),ROW(AK31)))&amp;""</f>
        <v/>
      </c>
      <c r="BB31" s="58"/>
      <c r="BC31" s="58"/>
      <c r="BD31" s="58" t="str">
        <f t="array" ref="BD31">INDEX(AN:AN,SMALL(IF(AN$1:AN$1000&lt;&gt;"",ROW($1:$1000),4^8),ROW(AN31)))&amp;""</f>
        <v/>
      </c>
      <c r="BE31" s="58" t="str">
        <f t="array" ref="BE31">INDEX(AO:AO,SMALL(IF(AO$1:AO$1000&lt;&gt;"",ROW($1:$1000),4^8),ROW(AO31)))&amp;""</f>
        <v/>
      </c>
      <c r="BF31" s="58"/>
      <c r="BG31" s="58"/>
      <c r="BH31" s="58" t="str">
        <f t="array" ref="BH31">INDEX(AR:AR,SMALL(IF(AR$1:AR$1000&lt;&gt;"",ROW($1:$1000),4^8),ROW(AR31)))&amp;""</f>
        <v/>
      </c>
      <c r="BI31" s="58"/>
    </row>
    <row r="32" spans="1:61" x14ac:dyDescent="0.15">
      <c r="A32" s="1" t="str">
        <f>IF(Overview_EN!C33=$A$1,Overview_EN!A33,"")</f>
        <v>Dragon Maiden</v>
      </c>
      <c r="B32" t="str">
        <f>IF(Overview_EN!C33=$B$1,Overview_EN!A33,"")</f>
        <v/>
      </c>
      <c r="C32" s="1" t="str">
        <f>IF(Overview_EN!C33=$C$1,Overview_EN!A33,"")</f>
        <v/>
      </c>
      <c r="D32" t="str">
        <f>IF(Overview_EN!C33=$D$1,Overview_EN!A33,"")</f>
        <v/>
      </c>
      <c r="E32" t="str">
        <f>IF(Overview_EN!C33=$E$1,Overview_EN!A33,"")</f>
        <v/>
      </c>
      <c r="G32" t="str">
        <f t="array" ref="G32">INDEX(A:A,SMALL(IF($A$1:$A$1000&lt;&gt;"",ROW($1:$1000),4^8),ROW(A32)))&amp;""</f>
        <v/>
      </c>
      <c r="H32" t="str">
        <f t="array" ref="H32">INDEX(B:B,SMALL(IF($B$1:$B$1000&lt;&gt;"",ROW($1:$1000),4^8),ROW(B32)))&amp;""</f>
        <v/>
      </c>
      <c r="I32" t="str">
        <f t="array" ref="I32">INDEX(C:C,SMALL(IF($C$1:$C$1000&lt;&gt;"",ROW($1:$1000),4^8),ROW(C32)))&amp;""</f>
        <v/>
      </c>
      <c r="J32" t="str">
        <f t="array" ref="J32">INDEX(D:D,SMALL(IF($D$1:$D$1000&lt;&gt;"",ROW($1:$1000),4^8),ROW(D32)))&amp;""</f>
        <v/>
      </c>
      <c r="K32" t="str">
        <f t="array" ref="K32">INDEX(E:E,SMALL(IF($E$1:$E$1000&lt;&gt;"",ROW($1:$1000),4^8),ROW(E32)))&amp;""</f>
        <v/>
      </c>
      <c r="M32" s="1" t="str">
        <f>IF(Overview_EN!B33=M$1,Overview_EN!A33,"")</f>
        <v/>
      </c>
      <c r="N32" s="1" t="str">
        <f>IF(Overview_EN!$B33=N$1,Overview_EN!$A33,"")</f>
        <v/>
      </c>
      <c r="O32" s="1" t="str">
        <f>IF(Overview_EN!$B33=O$1,Overview_EN!$A33,"")</f>
        <v>Dragon Maiden</v>
      </c>
      <c r="P32" s="1" t="str">
        <f>IF(Overview_EN!$B33=P$1,Overview_EN!$A33,"")</f>
        <v/>
      </c>
      <c r="Q32" s="1" t="str">
        <f>IF(Overview_EN!$B33=Q$1,Overview_EN!$A33,"")</f>
        <v/>
      </c>
      <c r="S32" t="str">
        <f t="array" ref="S32">INDEX(M:M,SMALL(IF(M$1:M$1000&lt;&gt;"",ROW($1:$1000),4^8),ROW(A32)))&amp;""</f>
        <v/>
      </c>
      <c r="T32" t="str">
        <f t="array" ref="T32">INDEX(N:N,SMALL(IF(N$1:N$1000&lt;&gt;"",ROW($1:$1000),4^8),ROW(B32)))&amp;""</f>
        <v/>
      </c>
      <c r="U32" t="str">
        <f t="array" ref="U32">INDEX(O:O,SMALL(IF(O$1:O$1000&lt;&gt;"",ROW($1:$1000),4^8),ROW(C32)))&amp;""</f>
        <v/>
      </c>
      <c r="V32" t="str">
        <f t="array" ref="V32">INDEX(P:P,SMALL(IF(P$1:P$1000&lt;&gt;"",ROW($1:$1000),4^8),ROW(D32)))&amp;""</f>
        <v/>
      </c>
      <c r="W32" t="str">
        <f t="array" ref="W32">INDEX(Q:Q,SMALL(IF(Q$1:Q$1000&lt;&gt;"",ROW($1:$1000),4^8),ROW(E32)))&amp;""</f>
        <v/>
      </c>
      <c r="Y32" t="str">
        <f>IF(Overview_EN!E33=$Y$1,Overview_EN!A33,"")</f>
        <v/>
      </c>
      <c r="Z32" t="str">
        <f>IF(Overview_EN!E33=$Z$1,Overview_EN!A33,"")</f>
        <v>Dragon Maiden</v>
      </c>
      <c r="AB32" s="58" t="str">
        <f t="array" ref="AB32">INDEX(Y:Y,SMALL(IF(Y$1:Y$1000&lt;&gt;"",ROW($1:$1000),4^8),ROW(Y32)))&amp;""</f>
        <v/>
      </c>
      <c r="AC32" s="58" t="str">
        <f t="array" ref="AC32">INDEX(Z:Z,SMALL(IF(Z$1:Z$1000&lt;&gt;"",ROW($1:$1000),4^8),ROW(J32)))&amp;""</f>
        <v/>
      </c>
      <c r="AF32" s="1" t="str">
        <f>IF(Overview_EN!$D33=AF$1,Overview_EN!$A33,"")</f>
        <v/>
      </c>
      <c r="AG32" s="1" t="str">
        <f>IF(Overview_EN!$D33=AG$1,Overview_EN!$A33,"")</f>
        <v>Dragon Maiden</v>
      </c>
      <c r="AH32" s="1" t="str">
        <f>IF(Overview_EN!$D33=AH$1,Overview_EN!$A33,"")</f>
        <v/>
      </c>
      <c r="AI32" s="1" t="str">
        <f>IF(Overview_EN!$D33=AI$1,Overview_EN!$A33,"")</f>
        <v/>
      </c>
      <c r="AJ32" s="1" t="str">
        <f>IF(Overview_EN!$D33=AJ$1,Overview_EN!$A33,"")</f>
        <v/>
      </c>
      <c r="AK32" s="1" t="str">
        <f>IF(Overview_EN!$D33=AK$1,Overview_EN!$A33,"")</f>
        <v/>
      </c>
      <c r="AL32" s="1" t="str">
        <f>IF(Overview_EN!$D33=AL$1,Overview_EN!$A33,"")</f>
        <v/>
      </c>
      <c r="AM32" s="1" t="str">
        <f>IF(Overview_EN!$D33=AM$1,Overview_EN!$A33,"")</f>
        <v/>
      </c>
      <c r="AN32" s="1" t="str">
        <f>IF(Overview_EN!$D33=AN$1,Overview_EN!$A33,"")</f>
        <v/>
      </c>
      <c r="AO32" s="1" t="str">
        <f>IF(Overview_EN!$D33=AO$1,Overview_EN!$A33,"")</f>
        <v/>
      </c>
      <c r="AP32" s="1" t="str">
        <f>IF(Overview_EN!$D33=AP$1,Overview_EN!$A33,"")</f>
        <v/>
      </c>
      <c r="AQ32" s="1" t="str">
        <f>IF(Overview_EN!$D33=AQ$1,Overview_EN!$A33,"")</f>
        <v/>
      </c>
      <c r="AR32" s="1" t="str">
        <f>IF(Overview_EN!$D33=AR$1,Overview_EN!$A33,"")</f>
        <v/>
      </c>
      <c r="AS32" s="1" t="str">
        <f>IF(Overview_EN!$D33=AS$1,Overview_EN!$A33,"")</f>
        <v/>
      </c>
      <c r="AT32" s="1" t="str">
        <f>IF(Overview_EN!$D33=AT$1,Overview_EN!$A33,"")</f>
        <v/>
      </c>
      <c r="AV32" s="58" t="str">
        <f t="array" ref="AV32">INDEX(AF:AF,SMALL(IF(AF$1:AF$1000&lt;&gt;"",ROW($1:$1000),4^8),ROW(AF32)))&amp;""</f>
        <v/>
      </c>
      <c r="AW32" s="58" t="str">
        <f t="array" ref="AW32">INDEX(AG:AG,SMALL(IF(AG$1:AG$1000&lt;&gt;"",ROW($1:$1000),4^8),ROW(AG32)))&amp;""</f>
        <v/>
      </c>
      <c r="AX32" s="58"/>
      <c r="AY32" s="58" t="str">
        <f t="array" ref="AY32">INDEX(AI:AI,SMALL(IF(AI$1:AI$1000&lt;&gt;"",ROW($1:$1000),4^8),ROW(AI32)))&amp;""</f>
        <v/>
      </c>
      <c r="AZ32" s="58"/>
      <c r="BA32" s="58" t="str">
        <f t="array" ref="BA32">INDEX(AK:AK,SMALL(IF(AK$1:AK$1000&lt;&gt;"",ROW($1:$1000),4^8),ROW(AK32)))&amp;""</f>
        <v/>
      </c>
      <c r="BB32" s="58"/>
      <c r="BC32" s="58"/>
      <c r="BD32" s="58" t="str">
        <f t="array" ref="BD32">INDEX(AN:AN,SMALL(IF(AN$1:AN$1000&lt;&gt;"",ROW($1:$1000),4^8),ROW(AN32)))&amp;""</f>
        <v/>
      </c>
      <c r="BE32" s="58" t="str">
        <f t="array" ref="BE32">INDEX(AO:AO,SMALL(IF(AO$1:AO$1000&lt;&gt;"",ROW($1:$1000),4^8),ROW(AO32)))&amp;""</f>
        <v/>
      </c>
      <c r="BF32" s="58"/>
      <c r="BG32" s="58"/>
      <c r="BH32" s="58" t="str">
        <f t="array" ref="BH32">INDEX(AR:AR,SMALL(IF(AR$1:AR$1000&lt;&gt;"",ROW($1:$1000),4^8),ROW(AR32)))&amp;""</f>
        <v/>
      </c>
      <c r="BI32" s="58"/>
    </row>
    <row r="33" spans="1:61" x14ac:dyDescent="0.15">
      <c r="A33" s="1" t="str">
        <f>IF(Overview_EN!C34=$A$1,Overview_EN!A34,"")</f>
        <v/>
      </c>
      <c r="B33" t="str">
        <f>IF(Overview_EN!C34=$B$1,Overview_EN!A34,"")</f>
        <v>King Elve</v>
      </c>
      <c r="C33" s="1" t="str">
        <f>IF(Overview_EN!C34=$C$1,Overview_EN!A34,"")</f>
        <v/>
      </c>
      <c r="D33" t="str">
        <f>IF(Overview_EN!C34=$D$1,Overview_EN!A34,"")</f>
        <v/>
      </c>
      <c r="E33" t="str">
        <f>IF(Overview_EN!C34=$E$1,Overview_EN!A34,"")</f>
        <v/>
      </c>
      <c r="G33" t="str">
        <f t="array" ref="G33">INDEX(A:A,SMALL(IF($A$1:$A$1000&lt;&gt;"",ROW($1:$1000),4^8),ROW(A33)))&amp;""</f>
        <v/>
      </c>
      <c r="H33" t="str">
        <f t="array" ref="H33">INDEX(B:B,SMALL(IF($B$1:$B$1000&lt;&gt;"",ROW($1:$1000),4^8),ROW(B33)))&amp;""</f>
        <v/>
      </c>
      <c r="I33" t="str">
        <f t="array" ref="I33">INDEX(C:C,SMALL(IF($C$1:$C$1000&lt;&gt;"",ROW($1:$1000),4^8),ROW(C33)))&amp;""</f>
        <v/>
      </c>
      <c r="J33" t="str">
        <f t="array" ref="J33">INDEX(D:D,SMALL(IF($D$1:$D$1000&lt;&gt;"",ROW($1:$1000),4^8),ROW(D33)))&amp;""</f>
        <v/>
      </c>
      <c r="K33" t="str">
        <f t="array" ref="K33">INDEX(E:E,SMALL(IF($E$1:$E$1000&lt;&gt;"",ROW($1:$1000),4^8),ROW(E33)))&amp;""</f>
        <v/>
      </c>
      <c r="M33" s="1" t="str">
        <f>IF(Overview_EN!B34=M$1,Overview_EN!A34,"")</f>
        <v/>
      </c>
      <c r="N33" s="1" t="str">
        <f>IF(Overview_EN!$B34=N$1,Overview_EN!$A34,"")</f>
        <v>King Elve</v>
      </c>
      <c r="O33" s="1" t="str">
        <f>IF(Overview_EN!$B34=O$1,Overview_EN!$A34,"")</f>
        <v/>
      </c>
      <c r="P33" s="1" t="str">
        <f>IF(Overview_EN!$B34=P$1,Overview_EN!$A34,"")</f>
        <v/>
      </c>
      <c r="Q33" s="1" t="str">
        <f>IF(Overview_EN!$B34=Q$1,Overview_EN!$A34,"")</f>
        <v/>
      </c>
      <c r="S33" t="str">
        <f t="array" ref="S33">INDEX(M:M,SMALL(IF(M$1:M$1000&lt;&gt;"",ROW($1:$1000),4^8),ROW(A33)))&amp;""</f>
        <v/>
      </c>
      <c r="T33" t="str">
        <f t="array" ref="T33">INDEX(N:N,SMALL(IF(N$1:N$1000&lt;&gt;"",ROW($1:$1000),4^8),ROW(B33)))&amp;""</f>
        <v/>
      </c>
      <c r="U33" t="str">
        <f t="array" ref="U33">INDEX(O:O,SMALL(IF(O$1:O$1000&lt;&gt;"",ROW($1:$1000),4^8),ROW(C33)))&amp;""</f>
        <v/>
      </c>
      <c r="V33" t="str">
        <f t="array" ref="V33">INDEX(P:P,SMALL(IF(P$1:P$1000&lt;&gt;"",ROW($1:$1000),4^8),ROW(D33)))&amp;""</f>
        <v/>
      </c>
      <c r="W33" t="str">
        <f t="array" ref="W33">INDEX(Q:Q,SMALL(IF(Q$1:Q$1000&lt;&gt;"",ROW($1:$1000),4^8),ROW(E33)))&amp;""</f>
        <v/>
      </c>
      <c r="Y33" t="str">
        <f>IF(Overview_EN!E34=$Y$1,Overview_EN!A34,"")</f>
        <v>King Elve</v>
      </c>
      <c r="Z33" t="str">
        <f>IF(Overview_EN!E34=$Z$1,Overview_EN!A34,"")</f>
        <v/>
      </c>
      <c r="AB33" s="58" t="str">
        <f t="array" ref="AB33">INDEX(Y:Y,SMALL(IF(Y$1:Y$1000&lt;&gt;"",ROW($1:$1000),4^8),ROW(Y33)))&amp;""</f>
        <v/>
      </c>
      <c r="AC33" s="58" t="str">
        <f t="array" ref="AC33">INDEX(Z:Z,SMALL(IF(Z$1:Z$1000&lt;&gt;"",ROW($1:$1000),4^8),ROW(J33)))&amp;""</f>
        <v/>
      </c>
      <c r="AF33" s="1" t="str">
        <f>IF(Overview_EN!$D34=AF$1,Overview_EN!$A34,"")</f>
        <v/>
      </c>
      <c r="AG33" s="1" t="str">
        <f>IF(Overview_EN!$D34=AG$1,Overview_EN!$A34,"")</f>
        <v/>
      </c>
      <c r="AH33" s="1" t="str">
        <f>IF(Overview_EN!$D34=AH$1,Overview_EN!$A34,"")</f>
        <v/>
      </c>
      <c r="AI33" s="1" t="str">
        <f>IF(Overview_EN!$D34=AI$1,Overview_EN!$A34,"")</f>
        <v/>
      </c>
      <c r="AJ33" s="1" t="str">
        <f>IF(Overview_EN!$D34=AJ$1,Overview_EN!$A34,"")</f>
        <v>King Elve</v>
      </c>
      <c r="AK33" s="1" t="str">
        <f>IF(Overview_EN!$D34=AK$1,Overview_EN!$A34,"")</f>
        <v/>
      </c>
      <c r="AL33" s="1" t="str">
        <f>IF(Overview_EN!$D34=AL$1,Overview_EN!$A34,"")</f>
        <v/>
      </c>
      <c r="AM33" s="1" t="str">
        <f>IF(Overview_EN!$D34=AM$1,Overview_EN!$A34,"")</f>
        <v/>
      </c>
      <c r="AN33" s="1" t="str">
        <f>IF(Overview_EN!$D34=AN$1,Overview_EN!$A34,"")</f>
        <v/>
      </c>
      <c r="AO33" s="1" t="str">
        <f>IF(Overview_EN!$D34=AO$1,Overview_EN!$A34,"")</f>
        <v/>
      </c>
      <c r="AP33" s="1" t="str">
        <f>IF(Overview_EN!$D34=AP$1,Overview_EN!$A34,"")</f>
        <v/>
      </c>
      <c r="AQ33" s="1" t="str">
        <f>IF(Overview_EN!$D34=AQ$1,Overview_EN!$A34,"")</f>
        <v/>
      </c>
      <c r="AR33" s="1" t="str">
        <f>IF(Overview_EN!$D34=AR$1,Overview_EN!$A34,"")</f>
        <v/>
      </c>
      <c r="AS33" s="1" t="str">
        <f>IF(Overview_EN!$D34=AS$1,Overview_EN!$A34,"")</f>
        <v/>
      </c>
      <c r="AT33" s="1" t="str">
        <f>IF(Overview_EN!$D34=AT$1,Overview_EN!$A34,"")</f>
        <v/>
      </c>
      <c r="AV33" s="58" t="str">
        <f t="array" ref="AV33">INDEX(AF:AF,SMALL(IF(AF$1:AF$1000&lt;&gt;"",ROW($1:$1000),4^8),ROW(AF33)))&amp;""</f>
        <v/>
      </c>
      <c r="AW33" s="58" t="str">
        <f t="array" ref="AW33">INDEX(AG:AG,SMALL(IF(AG$1:AG$1000&lt;&gt;"",ROW($1:$1000),4^8),ROW(AG33)))&amp;""</f>
        <v/>
      </c>
      <c r="AX33" s="58"/>
      <c r="AY33" s="58" t="str">
        <f t="array" ref="AY33">INDEX(AI:AI,SMALL(IF(AI$1:AI$1000&lt;&gt;"",ROW($1:$1000),4^8),ROW(AI33)))&amp;""</f>
        <v/>
      </c>
      <c r="AZ33" s="58"/>
      <c r="BA33" s="58" t="str">
        <f t="array" ref="BA33">INDEX(AK:AK,SMALL(IF(AK$1:AK$1000&lt;&gt;"",ROW($1:$1000),4^8),ROW(AK33)))&amp;""</f>
        <v/>
      </c>
      <c r="BB33" s="58"/>
      <c r="BC33" s="58"/>
      <c r="BD33" s="58" t="str">
        <f t="array" ref="BD33">INDEX(AN:AN,SMALL(IF(AN$1:AN$1000&lt;&gt;"",ROW($1:$1000),4^8),ROW(AN33)))&amp;""</f>
        <v/>
      </c>
      <c r="BE33" s="58" t="str">
        <f t="array" ref="BE33">INDEX(AO:AO,SMALL(IF(AO$1:AO$1000&lt;&gt;"",ROW($1:$1000),4^8),ROW(AO33)))&amp;""</f>
        <v/>
      </c>
      <c r="BF33" s="58"/>
      <c r="BG33" s="58"/>
      <c r="BH33" s="58" t="str">
        <f t="array" ref="BH33">INDEX(AR:AR,SMALL(IF(AR$1:AR$1000&lt;&gt;"",ROW($1:$1000),4^8),ROW(AR33)))&amp;""</f>
        <v/>
      </c>
      <c r="BI33" s="58"/>
    </row>
    <row r="34" spans="1:61" x14ac:dyDescent="0.15">
      <c r="A34" s="1" t="str">
        <f>IF(Overview_EN!C35=$A$1,Overview_EN!A35,"")</f>
        <v/>
      </c>
      <c r="B34" t="str">
        <f>IF(Overview_EN!C35=$B$1,Overview_EN!A35,"")</f>
        <v>Ifrit</v>
      </c>
      <c r="C34" s="1" t="str">
        <f>IF(Overview_EN!C35=$C$1,Overview_EN!A35,"")</f>
        <v/>
      </c>
      <c r="D34" t="str">
        <f>IF(Overview_EN!C35=$D$1,Overview_EN!A35,"")</f>
        <v/>
      </c>
      <c r="E34" t="str">
        <f>IF(Overview_EN!C35=$E$1,Overview_EN!A35,"")</f>
        <v/>
      </c>
      <c r="G34" t="str">
        <f t="array" ref="G34">INDEX(A:A,SMALL(IF($A$1:$A$1000&lt;&gt;"",ROW($1:$1000),4^8),ROW(A34)))&amp;""</f>
        <v/>
      </c>
      <c r="H34" t="str">
        <f t="array" ref="H34">INDEX(B:B,SMALL(IF($B$1:$B$1000&lt;&gt;"",ROW($1:$1000),4^8),ROW(B34)))&amp;""</f>
        <v/>
      </c>
      <c r="I34" t="str">
        <f t="array" ref="I34">INDEX(C:C,SMALL(IF($C$1:$C$1000&lt;&gt;"",ROW($1:$1000),4^8),ROW(C34)))&amp;""</f>
        <v/>
      </c>
      <c r="J34" t="str">
        <f t="array" ref="J34">INDEX(D:D,SMALL(IF($D$1:$D$1000&lt;&gt;"",ROW($1:$1000),4^8),ROW(D34)))&amp;""</f>
        <v/>
      </c>
      <c r="K34" t="str">
        <f t="array" ref="K34">INDEX(E:E,SMALL(IF($E$1:$E$1000&lt;&gt;"",ROW($1:$1000),4^8),ROW(E34)))&amp;""</f>
        <v/>
      </c>
      <c r="M34" s="1" t="str">
        <f>IF(Overview_EN!B35=M$1,Overview_EN!A35,"")</f>
        <v>Ifrit</v>
      </c>
      <c r="N34" s="1" t="str">
        <f>IF(Overview_EN!$B35=N$1,Overview_EN!$A35,"")</f>
        <v/>
      </c>
      <c r="O34" s="1" t="str">
        <f>IF(Overview_EN!$B35=O$1,Overview_EN!$A35,"")</f>
        <v/>
      </c>
      <c r="P34" s="1" t="str">
        <f>IF(Overview_EN!$B35=P$1,Overview_EN!$A35,"")</f>
        <v/>
      </c>
      <c r="Q34" s="1" t="str">
        <f>IF(Overview_EN!$B35=Q$1,Overview_EN!$A35,"")</f>
        <v/>
      </c>
      <c r="S34" t="str">
        <f t="array" ref="S34">INDEX(M:M,SMALL(IF(M$1:M$1000&lt;&gt;"",ROW($1:$1000),4^8),ROW(A34)))&amp;""</f>
        <v/>
      </c>
      <c r="T34" t="str">
        <f t="array" ref="T34">INDEX(N:N,SMALL(IF(N$1:N$1000&lt;&gt;"",ROW($1:$1000),4^8),ROW(B34)))&amp;""</f>
        <v/>
      </c>
      <c r="U34" t="str">
        <f t="array" ref="U34">INDEX(O:O,SMALL(IF(O$1:O$1000&lt;&gt;"",ROW($1:$1000),4^8),ROW(C34)))&amp;""</f>
        <v/>
      </c>
      <c r="V34" t="str">
        <f t="array" ref="V34">INDEX(P:P,SMALL(IF(P$1:P$1000&lt;&gt;"",ROW($1:$1000),4^8),ROW(D34)))&amp;""</f>
        <v/>
      </c>
      <c r="W34" t="str">
        <f t="array" ref="W34">INDEX(Q:Q,SMALL(IF(Q$1:Q$1000&lt;&gt;"",ROW($1:$1000),4^8),ROW(E34)))&amp;""</f>
        <v/>
      </c>
      <c r="Y34" t="str">
        <f>IF(Overview_EN!E35=$Y$1,Overview_EN!A35,"")</f>
        <v>Ifrit</v>
      </c>
      <c r="Z34" t="str">
        <f>IF(Overview_EN!E35=$Z$1,Overview_EN!A35,"")</f>
        <v/>
      </c>
      <c r="AB34" s="58" t="str">
        <f t="array" ref="AB34">INDEX(Y:Y,SMALL(IF(Y$1:Y$1000&lt;&gt;"",ROW($1:$1000),4^8),ROW(Y34)))&amp;""</f>
        <v/>
      </c>
      <c r="AC34" s="58" t="str">
        <f t="array" ref="AC34">INDEX(Z:Z,SMALL(IF(Z$1:Z$1000&lt;&gt;"",ROW($1:$1000),4^8),ROW(J34)))&amp;""</f>
        <v/>
      </c>
      <c r="AF34" s="1" t="str">
        <f>IF(Overview_EN!$D35=AF$1,Overview_EN!$A35,"")</f>
        <v>Ifrit</v>
      </c>
      <c r="AG34" s="1" t="str">
        <f>IF(Overview_EN!$D35=AG$1,Overview_EN!$A35,"")</f>
        <v/>
      </c>
      <c r="AH34" s="1" t="str">
        <f>IF(Overview_EN!$D35=AH$1,Overview_EN!$A35,"")</f>
        <v/>
      </c>
      <c r="AI34" s="1" t="str">
        <f>IF(Overview_EN!$D35=AI$1,Overview_EN!$A35,"")</f>
        <v/>
      </c>
      <c r="AJ34" s="1" t="str">
        <f>IF(Overview_EN!$D35=AJ$1,Overview_EN!$A35,"")</f>
        <v/>
      </c>
      <c r="AK34" s="1" t="str">
        <f>IF(Overview_EN!$D35=AK$1,Overview_EN!$A35,"")</f>
        <v/>
      </c>
      <c r="AL34" s="1" t="str">
        <f>IF(Overview_EN!$D35=AL$1,Overview_EN!$A35,"")</f>
        <v/>
      </c>
      <c r="AM34" s="1" t="str">
        <f>IF(Overview_EN!$D35=AM$1,Overview_EN!$A35,"")</f>
        <v/>
      </c>
      <c r="AN34" s="1" t="str">
        <f>IF(Overview_EN!$D35=AN$1,Overview_EN!$A35,"")</f>
        <v/>
      </c>
      <c r="AO34" s="1" t="str">
        <f>IF(Overview_EN!$D35=AO$1,Overview_EN!$A35,"")</f>
        <v/>
      </c>
      <c r="AP34" s="1" t="str">
        <f>IF(Overview_EN!$D35=AP$1,Overview_EN!$A35,"")</f>
        <v/>
      </c>
      <c r="AQ34" s="1" t="str">
        <f>IF(Overview_EN!$D35=AQ$1,Overview_EN!$A35,"")</f>
        <v/>
      </c>
      <c r="AR34" s="1" t="str">
        <f>IF(Overview_EN!$D35=AR$1,Overview_EN!$A35,"")</f>
        <v/>
      </c>
      <c r="AS34" s="1" t="str">
        <f>IF(Overview_EN!$D35=AS$1,Overview_EN!$A35,"")</f>
        <v/>
      </c>
      <c r="AT34" s="1" t="str">
        <f>IF(Overview_EN!$D35=AT$1,Overview_EN!$A35,"")</f>
        <v/>
      </c>
      <c r="AV34" s="58" t="str">
        <f t="array" ref="AV34">INDEX(AF:AF,SMALL(IF(AF$1:AF$1000&lt;&gt;"",ROW($1:$1000),4^8),ROW(AF34)))&amp;""</f>
        <v/>
      </c>
      <c r="AW34" s="58" t="str">
        <f t="array" ref="AW34">INDEX(AG:AG,SMALL(IF(AG$1:AG$1000&lt;&gt;"",ROW($1:$1000),4^8),ROW(AG34)))&amp;""</f>
        <v/>
      </c>
      <c r="AX34" s="58"/>
      <c r="AY34" s="58" t="str">
        <f t="array" ref="AY34">INDEX(AI:AI,SMALL(IF(AI$1:AI$1000&lt;&gt;"",ROW($1:$1000),4^8),ROW(AI34)))&amp;""</f>
        <v/>
      </c>
      <c r="AZ34" s="58"/>
      <c r="BA34" s="58" t="str">
        <f t="array" ref="BA34">INDEX(AK:AK,SMALL(IF(AK$1:AK$1000&lt;&gt;"",ROW($1:$1000),4^8),ROW(AK34)))&amp;""</f>
        <v/>
      </c>
      <c r="BB34" s="58"/>
      <c r="BC34" s="58"/>
      <c r="BD34" s="58" t="str">
        <f t="array" ref="BD34">INDEX(AN:AN,SMALL(IF(AN$1:AN$1000&lt;&gt;"",ROW($1:$1000),4^8),ROW(AN34)))&amp;""</f>
        <v/>
      </c>
      <c r="BE34" s="58" t="str">
        <f t="array" ref="BE34">INDEX(AO:AO,SMALL(IF(AO$1:AO$1000&lt;&gt;"",ROW($1:$1000),4^8),ROW(AO34)))&amp;""</f>
        <v/>
      </c>
      <c r="BF34" s="58"/>
      <c r="BG34" s="58"/>
      <c r="BH34" s="58" t="str">
        <f t="array" ref="BH34">INDEX(AR:AR,SMALL(IF(AR$1:AR$1000&lt;&gt;"",ROW($1:$1000),4^8),ROW(AR34)))&amp;""</f>
        <v/>
      </c>
      <c r="BI34" s="58"/>
    </row>
    <row r="35" spans="1:61" x14ac:dyDescent="0.15">
      <c r="A35" s="1" t="str">
        <f>IF(Overview_EN!C36=$A$1,Overview_EN!A36,"")</f>
        <v/>
      </c>
      <c r="B35" t="str">
        <f>IF(Overview_EN!C36=$B$1,Overview_EN!A36,"")</f>
        <v/>
      </c>
      <c r="C35" s="1" t="str">
        <f>IF(Overview_EN!C36=$C$1,Overview_EN!A36,"")</f>
        <v/>
      </c>
      <c r="D35" t="str">
        <f>IF(Overview_EN!C36=$D$1,Overview_EN!A36,"")</f>
        <v/>
      </c>
      <c r="E35" t="str">
        <f>IF(Overview_EN!C36=$E$1,Overview_EN!A36,"")</f>
        <v>Dryad</v>
      </c>
      <c r="G35" t="str">
        <f t="array" ref="G35">INDEX(A:A,SMALL(IF($A$1:$A$1000&lt;&gt;"",ROW($1:$1000),4^8),ROW(A35)))&amp;""</f>
        <v/>
      </c>
      <c r="H35" t="str">
        <f t="array" ref="H35">INDEX(B:B,SMALL(IF($B$1:$B$1000&lt;&gt;"",ROW($1:$1000),4^8),ROW(B35)))&amp;""</f>
        <v/>
      </c>
      <c r="I35" t="str">
        <f t="array" ref="I35">INDEX(C:C,SMALL(IF($C$1:$C$1000&lt;&gt;"",ROW($1:$1000),4^8),ROW(C35)))&amp;""</f>
        <v/>
      </c>
      <c r="J35" t="str">
        <f t="array" ref="J35">INDEX(D:D,SMALL(IF($D$1:$D$1000&lt;&gt;"",ROW($1:$1000),4^8),ROW(D35)))&amp;""</f>
        <v/>
      </c>
      <c r="K35" t="str">
        <f t="array" ref="K35">INDEX(E:E,SMALL(IF($E$1:$E$1000&lt;&gt;"",ROW($1:$1000),4^8),ROW(E35)))&amp;""</f>
        <v/>
      </c>
      <c r="M35" s="1" t="str">
        <f>IF(Overview_EN!B36=M$1,Overview_EN!A36,"")</f>
        <v/>
      </c>
      <c r="N35" s="1" t="str">
        <f>IF(Overview_EN!$B36=N$1,Overview_EN!$A36,"")</f>
        <v>Dryad</v>
      </c>
      <c r="O35" s="1" t="str">
        <f>IF(Overview_EN!$B36=O$1,Overview_EN!$A36,"")</f>
        <v/>
      </c>
      <c r="P35" s="1" t="str">
        <f>IF(Overview_EN!$B36=P$1,Overview_EN!$A36,"")</f>
        <v/>
      </c>
      <c r="Q35" s="1" t="str">
        <f>IF(Overview_EN!$B36=Q$1,Overview_EN!$A36,"")</f>
        <v/>
      </c>
      <c r="S35" t="str">
        <f t="array" ref="S35">INDEX(M:M,SMALL(IF(M$1:M$1000&lt;&gt;"",ROW($1:$1000),4^8),ROW(A35)))&amp;""</f>
        <v/>
      </c>
      <c r="T35" t="str">
        <f t="array" ref="T35">INDEX(N:N,SMALL(IF(N$1:N$1000&lt;&gt;"",ROW($1:$1000),4^8),ROW(B35)))&amp;""</f>
        <v/>
      </c>
      <c r="U35" t="str">
        <f t="array" ref="U35">INDEX(O:O,SMALL(IF(O$1:O$1000&lt;&gt;"",ROW($1:$1000),4^8),ROW(C35)))&amp;""</f>
        <v/>
      </c>
      <c r="V35" t="str">
        <f t="array" ref="V35">INDEX(P:P,SMALL(IF(P$1:P$1000&lt;&gt;"",ROW($1:$1000),4^8),ROW(D35)))&amp;""</f>
        <v/>
      </c>
      <c r="W35" t="str">
        <f t="array" ref="W35">INDEX(Q:Q,SMALL(IF(Q$1:Q$1000&lt;&gt;"",ROW($1:$1000),4^8),ROW(E35)))&amp;""</f>
        <v/>
      </c>
      <c r="Y35" t="str">
        <f>IF(Overview_EN!E36=$Y$1,Overview_EN!A36,"")</f>
        <v/>
      </c>
      <c r="Z35" t="str">
        <f>IF(Overview_EN!E36=$Z$1,Overview_EN!A36,"")</f>
        <v>Dryad</v>
      </c>
      <c r="AB35" s="58" t="str">
        <f t="array" ref="AB35">INDEX(Y:Y,SMALL(IF(Y$1:Y$1000&lt;&gt;"",ROW($1:$1000),4^8),ROW(Y35)))&amp;""</f>
        <v/>
      </c>
      <c r="AC35" s="58" t="str">
        <f t="array" ref="AC35">INDEX(Z:Z,SMALL(IF(Z$1:Z$1000&lt;&gt;"",ROW($1:$1000),4^8),ROW(J35)))&amp;""</f>
        <v/>
      </c>
      <c r="AF35" s="1" t="str">
        <f>IF(Overview_EN!$D36=AF$1,Overview_EN!$A36,"")</f>
        <v/>
      </c>
      <c r="AG35" s="1" t="str">
        <f>IF(Overview_EN!$D36=AG$1,Overview_EN!$A36,"")</f>
        <v/>
      </c>
      <c r="AH35" s="1" t="str">
        <f>IF(Overview_EN!$D36=AH$1,Overview_EN!$A36,"")</f>
        <v/>
      </c>
      <c r="AI35" s="1" t="str">
        <f>IF(Overview_EN!$D36=AI$1,Overview_EN!$A36,"")</f>
        <v/>
      </c>
      <c r="AJ35" s="1" t="str">
        <f>IF(Overview_EN!$D36=AJ$1,Overview_EN!$A36,"")</f>
        <v/>
      </c>
      <c r="AK35" s="1" t="str">
        <f>IF(Overview_EN!$D36=AK$1,Overview_EN!$A36,"")</f>
        <v>Dryad</v>
      </c>
      <c r="AL35" s="1" t="str">
        <f>IF(Overview_EN!$D36=AL$1,Overview_EN!$A36,"")</f>
        <v/>
      </c>
      <c r="AM35" s="1" t="str">
        <f>IF(Overview_EN!$D36=AM$1,Overview_EN!$A36,"")</f>
        <v/>
      </c>
      <c r="AN35" s="1" t="str">
        <f>IF(Overview_EN!$D36=AN$1,Overview_EN!$A36,"")</f>
        <v/>
      </c>
      <c r="AO35" s="1" t="str">
        <f>IF(Overview_EN!$D36=AO$1,Overview_EN!$A36,"")</f>
        <v/>
      </c>
      <c r="AP35" s="1" t="str">
        <f>IF(Overview_EN!$D36=AP$1,Overview_EN!$A36,"")</f>
        <v/>
      </c>
      <c r="AQ35" s="1" t="str">
        <f>IF(Overview_EN!$D36=AQ$1,Overview_EN!$A36,"")</f>
        <v/>
      </c>
      <c r="AR35" s="1" t="str">
        <f>IF(Overview_EN!$D36=AR$1,Overview_EN!$A36,"")</f>
        <v/>
      </c>
      <c r="AS35" s="1" t="str">
        <f>IF(Overview_EN!$D36=AS$1,Overview_EN!$A36,"")</f>
        <v/>
      </c>
      <c r="AT35" s="1" t="str">
        <f>IF(Overview_EN!$D36=AT$1,Overview_EN!$A36,"")</f>
        <v/>
      </c>
      <c r="AV35" s="58" t="str">
        <f t="array" ref="AV35">INDEX(AF:AF,SMALL(IF(AF$1:AF$1000&lt;&gt;"",ROW($1:$1000),4^8),ROW(AF35)))&amp;""</f>
        <v/>
      </c>
      <c r="AW35" s="58" t="str">
        <f t="array" ref="AW35">INDEX(AG:AG,SMALL(IF(AG$1:AG$1000&lt;&gt;"",ROW($1:$1000),4^8),ROW(AG35)))&amp;""</f>
        <v/>
      </c>
      <c r="AX35" s="58"/>
      <c r="AY35" s="58" t="str">
        <f t="array" ref="AY35">INDEX(AI:AI,SMALL(IF(AI$1:AI$1000&lt;&gt;"",ROW($1:$1000),4^8),ROW(AI35)))&amp;""</f>
        <v/>
      </c>
      <c r="AZ35" s="58"/>
      <c r="BA35" s="58" t="str">
        <f t="array" ref="BA35">INDEX(AK:AK,SMALL(IF(AK$1:AK$1000&lt;&gt;"",ROW($1:$1000),4^8),ROW(AK35)))&amp;""</f>
        <v/>
      </c>
      <c r="BB35" s="58"/>
      <c r="BC35" s="58"/>
      <c r="BD35" s="58" t="str">
        <f t="array" ref="BD35">INDEX(AN:AN,SMALL(IF(AN$1:AN$1000&lt;&gt;"",ROW($1:$1000),4^8),ROW(AN35)))&amp;""</f>
        <v/>
      </c>
      <c r="BE35" s="58" t="str">
        <f t="array" ref="BE35">INDEX(AO:AO,SMALL(IF(AO$1:AO$1000&lt;&gt;"",ROW($1:$1000),4^8),ROW(AO35)))&amp;""</f>
        <v/>
      </c>
      <c r="BF35" s="58"/>
      <c r="BG35" s="58"/>
      <c r="BH35" s="58" t="str">
        <f t="array" ref="BH35">INDEX(AR:AR,SMALL(IF(AR$1:AR$1000&lt;&gt;"",ROW($1:$1000),4^8),ROW(AR35)))&amp;""</f>
        <v/>
      </c>
      <c r="BI35" s="58"/>
    </row>
    <row r="36" spans="1:61" x14ac:dyDescent="0.15">
      <c r="A36" s="1" t="str">
        <f>IF(Overview_EN!C37=$A$1,Overview_EN!A37,"")</f>
        <v/>
      </c>
      <c r="B36" t="str">
        <f>IF(Overview_EN!C37=$B$1,Overview_EN!A37,"")</f>
        <v/>
      </c>
      <c r="C36" s="1" t="str">
        <f>IF(Overview_EN!C37=$C$1,Overview_EN!A37,"")</f>
        <v/>
      </c>
      <c r="D36" t="str">
        <f>IF(Overview_EN!C37=$D$1,Overview_EN!A37,"")</f>
        <v/>
      </c>
      <c r="E36" t="str">
        <f>IF(Overview_EN!C37=$E$1,Overview_EN!A37,"")</f>
        <v>Tengu</v>
      </c>
      <c r="G36" t="str">
        <f t="array" ref="G36">INDEX(A:A,SMALL(IF($A$1:$A$1000&lt;&gt;"",ROW($1:$1000),4^8),ROW(A36)))&amp;""</f>
        <v/>
      </c>
      <c r="H36" t="str">
        <f t="array" ref="H36">INDEX(B:B,SMALL(IF($B$1:$B$1000&lt;&gt;"",ROW($1:$1000),4^8),ROW(B36)))&amp;""</f>
        <v/>
      </c>
      <c r="I36" t="str">
        <f t="array" ref="I36">INDEX(C:C,SMALL(IF($C$1:$C$1000&lt;&gt;"",ROW($1:$1000),4^8),ROW(C36)))&amp;""</f>
        <v/>
      </c>
      <c r="J36" t="str">
        <f t="array" ref="J36">INDEX(D:D,SMALL(IF($D$1:$D$1000&lt;&gt;"",ROW($1:$1000),4^8),ROW(D36)))&amp;""</f>
        <v/>
      </c>
      <c r="K36" t="str">
        <f t="array" ref="K36">INDEX(E:E,SMALL(IF($E$1:$E$1000&lt;&gt;"",ROW($1:$1000),4^8),ROW(E36)))&amp;""</f>
        <v/>
      </c>
      <c r="M36" s="1" t="str">
        <f>IF(Overview_EN!B37=M$1,Overview_EN!A37,"")</f>
        <v>Tengu</v>
      </c>
      <c r="N36" s="1" t="str">
        <f>IF(Overview_EN!$B37=N$1,Overview_EN!$A37,"")</f>
        <v/>
      </c>
      <c r="O36" s="1" t="str">
        <f>IF(Overview_EN!$B37=O$1,Overview_EN!$A37,"")</f>
        <v/>
      </c>
      <c r="P36" s="1" t="str">
        <f>IF(Overview_EN!$B37=P$1,Overview_EN!$A37,"")</f>
        <v/>
      </c>
      <c r="Q36" s="1" t="str">
        <f>IF(Overview_EN!$B37=Q$1,Overview_EN!$A37,"")</f>
        <v/>
      </c>
      <c r="S36" t="str">
        <f t="array" ref="S36">INDEX(M:M,SMALL(IF(M$1:M$1000&lt;&gt;"",ROW($1:$1000),4^8),ROW(A36)))&amp;""</f>
        <v/>
      </c>
      <c r="T36" t="str">
        <f t="array" ref="T36">INDEX(N:N,SMALL(IF(N$1:N$1000&lt;&gt;"",ROW($1:$1000),4^8),ROW(B36)))&amp;""</f>
        <v/>
      </c>
      <c r="U36" t="str">
        <f t="array" ref="U36">INDEX(O:O,SMALL(IF(O$1:O$1000&lt;&gt;"",ROW($1:$1000),4^8),ROW(C36)))&amp;""</f>
        <v/>
      </c>
      <c r="V36" t="str">
        <f t="array" ref="V36">INDEX(P:P,SMALL(IF(P$1:P$1000&lt;&gt;"",ROW($1:$1000),4^8),ROW(D36)))&amp;""</f>
        <v/>
      </c>
      <c r="W36" t="str">
        <f t="array" ref="W36">INDEX(Q:Q,SMALL(IF(Q$1:Q$1000&lt;&gt;"",ROW($1:$1000),4^8),ROW(E36)))&amp;""</f>
        <v/>
      </c>
      <c r="Y36" t="str">
        <f>IF(Overview_EN!E37=$Y$1,Overview_EN!A37,"")</f>
        <v>Tengu</v>
      </c>
      <c r="Z36" t="str">
        <f>IF(Overview_EN!E37=$Z$1,Overview_EN!A37,"")</f>
        <v/>
      </c>
      <c r="AB36" s="58" t="str">
        <f t="array" ref="AB36">INDEX(Y:Y,SMALL(IF(Y$1:Y$1000&lt;&gt;"",ROW($1:$1000),4^8),ROW(Y36)))&amp;""</f>
        <v/>
      </c>
      <c r="AC36" s="58" t="str">
        <f t="array" ref="AC36">INDEX(Z:Z,SMALL(IF(Z$1:Z$1000&lt;&gt;"",ROW($1:$1000),4^8),ROW(J36)))&amp;""</f>
        <v/>
      </c>
      <c r="AF36" s="1" t="str">
        <f>IF(Overview_EN!$D37=AF$1,Overview_EN!$A37,"")</f>
        <v/>
      </c>
      <c r="AG36" s="1" t="str">
        <f>IF(Overview_EN!$D37=AG$1,Overview_EN!$A37,"")</f>
        <v/>
      </c>
      <c r="AH36" s="1" t="str">
        <f>IF(Overview_EN!$D37=AH$1,Overview_EN!$A37,"")</f>
        <v/>
      </c>
      <c r="AI36" s="1" t="str">
        <f>IF(Overview_EN!$D37=AI$1,Overview_EN!$A37,"")</f>
        <v/>
      </c>
      <c r="AJ36" s="1" t="str">
        <f>IF(Overview_EN!$D37=AJ$1,Overview_EN!$A37,"")</f>
        <v/>
      </c>
      <c r="AK36" s="1" t="str">
        <f>IF(Overview_EN!$D37=AK$1,Overview_EN!$A37,"")</f>
        <v/>
      </c>
      <c r="AL36" s="1" t="str">
        <f>IF(Overview_EN!$D37=AL$1,Overview_EN!$A37,"")</f>
        <v/>
      </c>
      <c r="AM36" s="1" t="str">
        <f>IF(Overview_EN!$D37=AM$1,Overview_EN!$A37,"")</f>
        <v/>
      </c>
      <c r="AN36" s="1" t="str">
        <f>IF(Overview_EN!$D37=AN$1,Overview_EN!$A37,"")</f>
        <v>Tengu</v>
      </c>
      <c r="AO36" s="1" t="str">
        <f>IF(Overview_EN!$D37=AO$1,Overview_EN!$A37,"")</f>
        <v/>
      </c>
      <c r="AP36" s="1" t="str">
        <f>IF(Overview_EN!$D37=AP$1,Overview_EN!$A37,"")</f>
        <v/>
      </c>
      <c r="AQ36" s="1" t="str">
        <f>IF(Overview_EN!$D37=AQ$1,Overview_EN!$A37,"")</f>
        <v/>
      </c>
      <c r="AR36" s="1" t="str">
        <f>IF(Overview_EN!$D37=AR$1,Overview_EN!$A37,"")</f>
        <v/>
      </c>
      <c r="AS36" s="1" t="str">
        <f>IF(Overview_EN!$D37=AS$1,Overview_EN!$A37,"")</f>
        <v/>
      </c>
      <c r="AT36" s="1" t="str">
        <f>IF(Overview_EN!$D37=AT$1,Overview_EN!$A37,"")</f>
        <v/>
      </c>
      <c r="AV36" s="58" t="str">
        <f t="array" ref="AV36">INDEX(AF:AF,SMALL(IF(AF$1:AF$1000&lt;&gt;"",ROW($1:$1000),4^8),ROW(AF36)))&amp;""</f>
        <v/>
      </c>
      <c r="AW36" s="58" t="str">
        <f t="array" ref="AW36">INDEX(AG:AG,SMALL(IF(AG$1:AG$1000&lt;&gt;"",ROW($1:$1000),4^8),ROW(AG36)))&amp;""</f>
        <v/>
      </c>
      <c r="AX36" s="58"/>
      <c r="AY36" s="58" t="str">
        <f t="array" ref="AY36">INDEX(AI:AI,SMALL(IF(AI$1:AI$1000&lt;&gt;"",ROW($1:$1000),4^8),ROW(AI36)))&amp;""</f>
        <v/>
      </c>
      <c r="AZ36" s="58"/>
      <c r="BA36" s="58" t="str">
        <f t="array" ref="BA36">INDEX(AK:AK,SMALL(IF(AK$1:AK$1000&lt;&gt;"",ROW($1:$1000),4^8),ROW(AK36)))&amp;""</f>
        <v/>
      </c>
      <c r="BB36" s="58"/>
      <c r="BC36" s="58"/>
      <c r="BD36" s="58" t="str">
        <f t="array" ref="BD36">INDEX(AN:AN,SMALL(IF(AN$1:AN$1000&lt;&gt;"",ROW($1:$1000),4^8),ROW(AN36)))&amp;""</f>
        <v/>
      </c>
      <c r="BE36" s="58" t="str">
        <f t="array" ref="BE36">INDEX(AO:AO,SMALL(IF(AO$1:AO$1000&lt;&gt;"",ROW($1:$1000),4^8),ROW(AO36)))&amp;""</f>
        <v/>
      </c>
      <c r="BF36" s="58"/>
      <c r="BG36" s="58"/>
      <c r="BH36" s="58" t="str">
        <f t="array" ref="BH36">INDEX(AR:AR,SMALL(IF(AR$1:AR$1000&lt;&gt;"",ROW($1:$1000),4^8),ROW(AR36)))&amp;""</f>
        <v/>
      </c>
      <c r="BI36" s="58"/>
    </row>
    <row r="37" spans="1:61" x14ac:dyDescent="0.15">
      <c r="A37" s="1" t="str">
        <f>IF(Overview_EN!C38=$A$1,Overview_EN!A38,"")</f>
        <v/>
      </c>
      <c r="B37" t="str">
        <f>IF(Overview_EN!C38=$B$1,Overview_EN!A38,"")</f>
        <v/>
      </c>
      <c r="C37" s="1" t="str">
        <f>IF(Overview_EN!C38=$C$1,Overview_EN!A38,"")</f>
        <v/>
      </c>
      <c r="D37" t="str">
        <f>IF(Overview_EN!C38=$D$1,Overview_EN!A38,"")</f>
        <v/>
      </c>
      <c r="E37" t="str">
        <f>IF(Overview_EN!C38=$E$1,Overview_EN!A38,"")</f>
        <v>Empusae</v>
      </c>
      <c r="G37" t="str">
        <f t="array" ref="G37">INDEX(A:A,SMALL(IF($A$1:$A$1000&lt;&gt;"",ROW($1:$1000),4^8),ROW(A37)))&amp;""</f>
        <v/>
      </c>
      <c r="H37" t="str">
        <f t="array" ref="H37">INDEX(B:B,SMALL(IF($B$1:$B$1000&lt;&gt;"",ROW($1:$1000),4^8),ROW(B37)))&amp;""</f>
        <v/>
      </c>
      <c r="I37" t="str">
        <f t="array" ref="I37">INDEX(C:C,SMALL(IF($C$1:$C$1000&lt;&gt;"",ROW($1:$1000),4^8),ROW(C37)))&amp;""</f>
        <v/>
      </c>
      <c r="J37" t="str">
        <f t="array" ref="J37">INDEX(D:D,SMALL(IF($D$1:$D$1000&lt;&gt;"",ROW($1:$1000),4^8),ROW(D37)))&amp;""</f>
        <v/>
      </c>
      <c r="K37" t="str">
        <f t="array" ref="K37">INDEX(E:E,SMALL(IF($E$1:$E$1000&lt;&gt;"",ROW($1:$1000),4^8),ROW(E37)))&amp;""</f>
        <v/>
      </c>
      <c r="M37" s="1" t="str">
        <f>IF(Overview_EN!B38=M$1,Overview_EN!A38,"")</f>
        <v/>
      </c>
      <c r="N37" s="1" t="str">
        <f>IF(Overview_EN!$B38=N$1,Overview_EN!$A38,"")</f>
        <v/>
      </c>
      <c r="O37" s="1" t="str">
        <f>IF(Overview_EN!$B38=O$1,Overview_EN!$A38,"")</f>
        <v/>
      </c>
      <c r="P37" s="1" t="str">
        <f>IF(Overview_EN!$B38=P$1,Overview_EN!$A38,"")</f>
        <v>Empusae</v>
      </c>
      <c r="Q37" s="1" t="str">
        <f>IF(Overview_EN!$B38=Q$1,Overview_EN!$A38,"")</f>
        <v/>
      </c>
      <c r="S37" t="str">
        <f t="array" ref="S37">INDEX(M:M,SMALL(IF(M$1:M$1000&lt;&gt;"",ROW($1:$1000),4^8),ROW(A37)))&amp;""</f>
        <v/>
      </c>
      <c r="T37" t="str">
        <f t="array" ref="T37">INDEX(N:N,SMALL(IF(N$1:N$1000&lt;&gt;"",ROW($1:$1000),4^8),ROW(B37)))&amp;""</f>
        <v/>
      </c>
      <c r="U37" t="str">
        <f t="array" ref="U37">INDEX(O:O,SMALL(IF(O$1:O$1000&lt;&gt;"",ROW($1:$1000),4^8),ROW(C37)))&amp;""</f>
        <v/>
      </c>
      <c r="V37" t="str">
        <f t="array" ref="V37">INDEX(P:P,SMALL(IF(P$1:P$1000&lt;&gt;"",ROW($1:$1000),4^8),ROW(D37)))&amp;""</f>
        <v/>
      </c>
      <c r="W37" t="str">
        <f t="array" ref="W37">INDEX(Q:Q,SMALL(IF(Q$1:Q$1000&lt;&gt;"",ROW($1:$1000),4^8),ROW(E37)))&amp;""</f>
        <v/>
      </c>
      <c r="Y37" t="str">
        <f>IF(Overview_EN!E38=$Y$1,Overview_EN!A38,"")</f>
        <v/>
      </c>
      <c r="Z37" t="str">
        <f>IF(Overview_EN!E38=$Z$1,Overview_EN!A38,"")</f>
        <v>Empusae</v>
      </c>
      <c r="AB37" s="58" t="str">
        <f t="array" ref="AB37">INDEX(Y:Y,SMALL(IF(Y$1:Y$1000&lt;&gt;"",ROW($1:$1000),4^8),ROW(Y37)))&amp;""</f>
        <v/>
      </c>
      <c r="AC37" s="58" t="str">
        <f t="array" ref="AC37">INDEX(Z:Z,SMALL(IF(Z$1:Z$1000&lt;&gt;"",ROW($1:$1000),4^8),ROW(J37)))&amp;""</f>
        <v/>
      </c>
      <c r="AF37" s="1" t="str">
        <f>IF(Overview_EN!$D38=AF$1,Overview_EN!$A38,"")</f>
        <v/>
      </c>
      <c r="AG37" s="1" t="str">
        <f>IF(Overview_EN!$D38=AG$1,Overview_EN!$A38,"")</f>
        <v/>
      </c>
      <c r="AH37" s="1" t="str">
        <f>IF(Overview_EN!$D38=AH$1,Overview_EN!$A38,"")</f>
        <v/>
      </c>
      <c r="AI37" s="1" t="str">
        <f>IF(Overview_EN!$D38=AI$1,Overview_EN!$A38,"")</f>
        <v/>
      </c>
      <c r="AJ37" s="1" t="str">
        <f>IF(Overview_EN!$D38=AJ$1,Overview_EN!$A38,"")</f>
        <v/>
      </c>
      <c r="AK37" s="1" t="str">
        <f>IF(Overview_EN!$D38=AK$1,Overview_EN!$A38,"")</f>
        <v>Empusae</v>
      </c>
      <c r="AL37" s="1" t="str">
        <f>IF(Overview_EN!$D38=AL$1,Overview_EN!$A38,"")</f>
        <v/>
      </c>
      <c r="AM37" s="1" t="str">
        <f>IF(Overview_EN!$D38=AM$1,Overview_EN!$A38,"")</f>
        <v/>
      </c>
      <c r="AN37" s="1" t="str">
        <f>IF(Overview_EN!$D38=AN$1,Overview_EN!$A38,"")</f>
        <v/>
      </c>
      <c r="AO37" s="1" t="str">
        <f>IF(Overview_EN!$D38=AO$1,Overview_EN!$A38,"")</f>
        <v/>
      </c>
      <c r="AP37" s="1" t="str">
        <f>IF(Overview_EN!$D38=AP$1,Overview_EN!$A38,"")</f>
        <v/>
      </c>
      <c r="AQ37" s="1" t="str">
        <f>IF(Overview_EN!$D38=AQ$1,Overview_EN!$A38,"")</f>
        <v/>
      </c>
      <c r="AR37" s="1" t="str">
        <f>IF(Overview_EN!$D38=AR$1,Overview_EN!$A38,"")</f>
        <v/>
      </c>
      <c r="AS37" s="1" t="str">
        <f>IF(Overview_EN!$D38=AS$1,Overview_EN!$A38,"")</f>
        <v/>
      </c>
      <c r="AT37" s="1" t="str">
        <f>IF(Overview_EN!$D38=AT$1,Overview_EN!$A38,"")</f>
        <v/>
      </c>
      <c r="AV37" s="58" t="str">
        <f t="array" ref="AV37">INDEX(AF:AF,SMALL(IF(AF$1:AF$1000&lt;&gt;"",ROW($1:$1000),4^8),ROW(AF37)))&amp;""</f>
        <v/>
      </c>
      <c r="AW37" s="58" t="str">
        <f t="array" ref="AW37">INDEX(AG:AG,SMALL(IF(AG$1:AG$1000&lt;&gt;"",ROW($1:$1000),4^8),ROW(AG37)))&amp;""</f>
        <v/>
      </c>
      <c r="AX37" s="58"/>
      <c r="AY37" s="58" t="str">
        <f t="array" ref="AY37">INDEX(AI:AI,SMALL(IF(AI$1:AI$1000&lt;&gt;"",ROW($1:$1000),4^8),ROW(AI37)))&amp;""</f>
        <v/>
      </c>
      <c r="AZ37" s="58"/>
      <c r="BA37" s="58" t="str">
        <f t="array" ref="BA37">INDEX(AK:AK,SMALL(IF(AK$1:AK$1000&lt;&gt;"",ROW($1:$1000),4^8),ROW(AK37)))&amp;""</f>
        <v/>
      </c>
      <c r="BB37" s="58"/>
      <c r="BC37" s="58"/>
      <c r="BD37" s="58" t="str">
        <f t="array" ref="BD37">INDEX(AN:AN,SMALL(IF(AN$1:AN$1000&lt;&gt;"",ROW($1:$1000),4^8),ROW(AN37)))&amp;""</f>
        <v/>
      </c>
      <c r="BE37" s="58" t="str">
        <f t="array" ref="BE37">INDEX(AO:AO,SMALL(IF(AO$1:AO$1000&lt;&gt;"",ROW($1:$1000),4^8),ROW(AO37)))&amp;""</f>
        <v/>
      </c>
      <c r="BF37" s="58"/>
      <c r="BG37" s="58"/>
      <c r="BH37" s="58" t="str">
        <f t="array" ref="BH37">INDEX(AR:AR,SMALL(IF(AR$1:AR$1000&lt;&gt;"",ROW($1:$1000),4^8),ROW(AR37)))&amp;""</f>
        <v/>
      </c>
      <c r="BI37" s="58"/>
    </row>
    <row r="38" spans="1:61" x14ac:dyDescent="0.15">
      <c r="A38" s="1" t="str">
        <f>IF(Overview_EN!C39=$A$1,Overview_EN!A39,"")</f>
        <v/>
      </c>
      <c r="B38" t="str">
        <f>IF(Overview_EN!C39=$B$1,Overview_EN!A39,"")</f>
        <v/>
      </c>
      <c r="C38" s="1" t="str">
        <f>IF(Overview_EN!C39=$C$1,Overview_EN!A39,"")</f>
        <v/>
      </c>
      <c r="D38" t="str">
        <f>IF(Overview_EN!C39=$D$1,Overview_EN!A39,"")</f>
        <v/>
      </c>
      <c r="E38" t="str">
        <f>IF(Overview_EN!C39=$E$1,Overview_EN!A39,"")</f>
        <v/>
      </c>
      <c r="G38" t="str">
        <f t="array" ref="G38">INDEX(A:A,SMALL(IF($A$1:$A$1000&lt;&gt;"",ROW($1:$1000),4^8),ROW(A38)))&amp;""</f>
        <v/>
      </c>
      <c r="H38" t="str">
        <f t="array" ref="H38">INDEX(B:B,SMALL(IF($B$1:$B$1000&lt;&gt;"",ROW($1:$1000),4^8),ROW(B38)))&amp;""</f>
        <v/>
      </c>
      <c r="I38" t="str">
        <f t="array" ref="I38">INDEX(C:C,SMALL(IF($C$1:$C$1000&lt;&gt;"",ROW($1:$1000),4^8),ROW(C38)))&amp;""</f>
        <v/>
      </c>
      <c r="J38" t="str">
        <f t="array" ref="J38">INDEX(D:D,SMALL(IF($D$1:$D$1000&lt;&gt;"",ROW($1:$1000),4^8),ROW(D38)))&amp;""</f>
        <v/>
      </c>
      <c r="K38" t="str">
        <f t="array" ref="K38">INDEX(E:E,SMALL(IF($E$1:$E$1000&lt;&gt;"",ROW($1:$1000),4^8),ROW(E38)))&amp;""</f>
        <v/>
      </c>
      <c r="M38" s="1" t="str">
        <f>IF(Overview_EN!B39=M$1,Overview_EN!A39,"")</f>
        <v/>
      </c>
      <c r="Y38" t="str">
        <f>IF(Overview_EN!E39=$Y$1,Overview_EN!A39,"")</f>
        <v/>
      </c>
      <c r="Z38" t="str">
        <f>IF(Overview_EN!E39=$Z$1,Overview_EN!A39,"")</f>
        <v/>
      </c>
      <c r="AB38" s="58" t="str">
        <f t="array" ref="AB38">INDEX(Y:Y,SMALL(IF(Y$1:Y$1000&lt;&gt;"",ROW($1:$1000),4^8),ROW(Y38)))&amp;""</f>
        <v/>
      </c>
      <c r="AC38" s="58" t="str">
        <f t="array" ref="AC38">INDEX(Z:Z,SMALL(IF(Z$1:Z$1000&lt;&gt;"",ROW($1:$1000),4^8),ROW(J38)))&amp;""</f>
        <v/>
      </c>
      <c r="AF38" s="1" t="str">
        <f>IF(Overview_EN!$D39=AF$1,Overview_EN!$A39,"")</f>
        <v/>
      </c>
      <c r="AG38" s="1" t="str">
        <f>IF(Overview_EN!$D39=AG$1,Overview_EN!$A39,"")</f>
        <v/>
      </c>
      <c r="AH38" s="1" t="str">
        <f>IF(Overview_EN!$D39=AH$1,Overview_EN!$A39,"")</f>
        <v/>
      </c>
      <c r="AI38" s="1" t="str">
        <f>IF(Overview_EN!$D39=AI$1,Overview_EN!$A39,"")</f>
        <v/>
      </c>
      <c r="AJ38" s="1"/>
      <c r="AK38" s="1" t="str">
        <f>IF(Overview_EN!$D39=AK$1,Overview_EN!$A39,"")</f>
        <v/>
      </c>
      <c r="AL38" s="1" t="str">
        <f>IF(Overview_EN!$D39=AL$1,Overview_EN!$A39,"")</f>
        <v/>
      </c>
      <c r="AM38" s="1"/>
      <c r="AN38" s="1" t="str">
        <f>IF(Overview_EN!$D39=AN$1,Overview_EN!$A39,"")</f>
        <v/>
      </c>
      <c r="AO38" s="1" t="str">
        <f>IF(Overview_EN!$D39=AO$1,Overview_EN!$A39,"")</f>
        <v/>
      </c>
      <c r="AP38" s="1" t="str">
        <f>IF(Overview_EN!$D39=AP$1,Overview_EN!$A39,"")</f>
        <v/>
      </c>
      <c r="AQ38" s="1" t="str">
        <f>IF(Overview_EN!$D39=AQ$1,Overview_EN!$A39,"")</f>
        <v/>
      </c>
      <c r="AR38" s="1" t="str">
        <f>IF(Overview_EN!$D39=AR$1,Overview_EN!$A39,"")</f>
        <v/>
      </c>
      <c r="AS38" s="1" t="str">
        <f>IF(Overview_EN!$D39=AS$1,Overview_EN!$A39,"")</f>
        <v/>
      </c>
      <c r="AT38" s="1" t="str">
        <f>IF(Overview_EN!$D39=AT$1,Overview_EN!$A39,"")</f>
        <v/>
      </c>
      <c r="AV38" s="58" t="str">
        <f t="array" ref="AV38">INDEX(AF:AF,SMALL(IF(AF$1:AF$1000&lt;&gt;"",ROW($1:$1000),4^8),ROW(AF38)))&amp;""</f>
        <v/>
      </c>
      <c r="AW38" s="58" t="str">
        <f t="array" ref="AW38">INDEX(AG:AG,SMALL(IF(AG$1:AG$1000&lt;&gt;"",ROW($1:$1000),4^8),ROW(AG38)))&amp;""</f>
        <v/>
      </c>
      <c r="AX38" s="58"/>
      <c r="AY38" s="58" t="str">
        <f t="array" ref="AY38">INDEX(AI:AI,SMALL(IF(AI$1:AI$1000&lt;&gt;"",ROW($1:$1000),4^8),ROW(AI38)))&amp;""</f>
        <v/>
      </c>
      <c r="AZ38" s="58"/>
      <c r="BA38" s="58" t="str">
        <f t="array" ref="BA38">INDEX(AK:AK,SMALL(IF(AK$1:AK$1000&lt;&gt;"",ROW($1:$1000),4^8),ROW(AK38)))&amp;""</f>
        <v/>
      </c>
      <c r="BB38" s="58"/>
      <c r="BC38" s="58"/>
      <c r="BD38" s="58" t="str">
        <f t="array" ref="BD38">INDEX(AN:AN,SMALL(IF(AN$1:AN$1000&lt;&gt;"",ROW($1:$1000),4^8),ROW(AN38)))&amp;""</f>
        <v/>
      </c>
      <c r="BE38" s="58" t="str">
        <f t="array" ref="BE38">INDEX(AO:AO,SMALL(IF(AO$1:AO$1000&lt;&gt;"",ROW($1:$1000),4^8),ROW(AO38)))&amp;""</f>
        <v/>
      </c>
      <c r="BF38" s="58"/>
      <c r="BG38" s="58"/>
      <c r="BH38" s="58" t="str">
        <f t="array" ref="BH38">INDEX(AR:AR,SMALL(IF(AR$1:AR$1000&lt;&gt;"",ROW($1:$1000),4^8),ROW(AR38)))&amp;""</f>
        <v/>
      </c>
      <c r="BI38" s="58"/>
    </row>
    <row r="39" spans="1:61" x14ac:dyDescent="0.15">
      <c r="A39" s="1" t="str">
        <f>IF(Overview_EN!C40=$A$1,Overview_EN!A40,"")</f>
        <v/>
      </c>
      <c r="B39" t="str">
        <f>IF(Overview_EN!C40=$B$1,Overview_EN!A40,"")</f>
        <v/>
      </c>
      <c r="C39" s="1" t="str">
        <f>IF(Overview_EN!C40=$C$1,Overview_EN!A40,"")</f>
        <v/>
      </c>
      <c r="D39" t="str">
        <f>IF(Overview_EN!C40=$D$1,Overview_EN!A40,"")</f>
        <v/>
      </c>
      <c r="E39" t="str">
        <f>IF(Overview_EN!C40=$E$1,Overview_EN!A40,"")</f>
        <v/>
      </c>
      <c r="G39" t="str">
        <f t="array" ref="G39">INDEX(A:A,SMALL(IF($A$1:$A$1000&lt;&gt;"",ROW($1:$1000),4^8),ROW(A39)))&amp;""</f>
        <v/>
      </c>
      <c r="H39" t="str">
        <f t="array" ref="H39">INDEX(B:B,SMALL(IF($B$1:$B$1000&lt;&gt;"",ROW($1:$1000),4^8),ROW(B39)))&amp;""</f>
        <v/>
      </c>
      <c r="I39" t="str">
        <f t="array" ref="I39">INDEX(C:C,SMALL(IF($C$1:$C$1000&lt;&gt;"",ROW($1:$1000),4^8),ROW(C39)))&amp;""</f>
        <v/>
      </c>
      <c r="J39" t="str">
        <f t="array" ref="J39">INDEX(D:D,SMALL(IF($D$1:$D$1000&lt;&gt;"",ROW($1:$1000),4^8),ROW(D39)))&amp;""</f>
        <v/>
      </c>
      <c r="K39" t="str">
        <f t="array" ref="K39">INDEX(E:E,SMALL(IF($E$1:$E$1000&lt;&gt;"",ROW($1:$1000),4^8),ROW(E39)))&amp;""</f>
        <v/>
      </c>
      <c r="Y39" t="str">
        <f>IF(Overview_EN!E40=$Y$1,Overview_EN!A40,"")</f>
        <v/>
      </c>
      <c r="Z39" t="str">
        <f>IF(Overview_EN!E40=$Z$1,Overview_EN!A40,"")</f>
        <v/>
      </c>
      <c r="AB39" s="58" t="str">
        <f t="array" ref="AB39">INDEX(Y:Y,SMALL(IF(Y$1:Y$1000&lt;&gt;"",ROW($1:$1000),4^8),ROW(Y39)))&amp;""</f>
        <v/>
      </c>
      <c r="AC39" s="58" t="str">
        <f t="array" ref="AC39">INDEX(Z:Z,SMALL(IF(Z$1:Z$1000&lt;&gt;"",ROW($1:$1000),4^8),ROW(J39)))&amp;""</f>
        <v/>
      </c>
      <c r="AH39" s="1" t="str">
        <f>IF(Overview_EN!$D40=AH$1,Overview_EN!$A40,"")</f>
        <v/>
      </c>
      <c r="AV39" s="58" t="str">
        <f t="array" ref="AV39">INDEX(AF:AF,SMALL(IF(AF$1:AF$1000&lt;&gt;"",ROW($1:$1000),4^8),ROW(AF39)))&amp;""</f>
        <v/>
      </c>
      <c r="AW39" s="58" t="str">
        <f t="array" ref="AW39">INDEX(AG:AG,SMALL(IF(AG$1:AG$1000&lt;&gt;"",ROW($1:$1000),4^8),ROW(AG39)))&amp;""</f>
        <v/>
      </c>
      <c r="AX39" s="58"/>
      <c r="AY39" s="58" t="str">
        <f t="array" ref="AY39">INDEX(AI:AI,SMALL(IF(AI$1:AI$1000&lt;&gt;"",ROW($1:$1000),4^8),ROW(AI39)))&amp;""</f>
        <v/>
      </c>
      <c r="AZ39" s="58"/>
      <c r="BA39" s="58" t="str">
        <f t="array" ref="BA39">INDEX(AK:AK,SMALL(IF(AK$1:AK$1000&lt;&gt;"",ROW($1:$1000),4^8),ROW(AK39)))&amp;""</f>
        <v/>
      </c>
      <c r="BB39" s="58"/>
      <c r="BC39" s="58"/>
      <c r="BD39" s="58" t="str">
        <f t="array" ref="BD39">INDEX(AN:AN,SMALL(IF(AN$1:AN$1000&lt;&gt;"",ROW($1:$1000),4^8),ROW(AN39)))&amp;""</f>
        <v/>
      </c>
      <c r="BE39" s="58" t="str">
        <f t="array" ref="BE39">INDEX(AO:AO,SMALL(IF(AO$1:AO$1000&lt;&gt;"",ROW($1:$1000),4^8),ROW(AO39)))&amp;""</f>
        <v/>
      </c>
      <c r="BF39" s="58"/>
      <c r="BG39" s="58"/>
      <c r="BH39" s="58" t="str">
        <f t="array" ref="BH39">INDEX(AR:AR,SMALL(IF(AR$1:AR$1000&lt;&gt;"",ROW($1:$1000),4^8),ROW(AR39)))&amp;""</f>
        <v/>
      </c>
      <c r="BI39" s="58"/>
    </row>
    <row r="40" spans="1:61" x14ac:dyDescent="0.15">
      <c r="A40" s="1" t="str">
        <f>IF(Overview_EN!C41=$A$1,Overview_EN!A41,"")</f>
        <v/>
      </c>
      <c r="B40" t="str">
        <f>IF(Overview_EN!C41=$B$1,Overview_EN!A41,"")</f>
        <v/>
      </c>
      <c r="C40" s="1" t="str">
        <f>IF(Overview_EN!C41=$C$1,Overview_EN!A41,"")</f>
        <v/>
      </c>
      <c r="D40" t="str">
        <f>IF(Overview_EN!C41=$D$1,Overview_EN!A41,"")</f>
        <v/>
      </c>
      <c r="E40" t="str">
        <f>IF(Overview_EN!C41=$E$1,Overview_EN!A41,"")</f>
        <v/>
      </c>
      <c r="G40" t="str">
        <f t="array" ref="G40">INDEX(A:A,SMALL(IF($A$1:$A$1000&lt;&gt;"",ROW($1:$1000),4^8),ROW(A40)))&amp;""</f>
        <v/>
      </c>
      <c r="H40" t="str">
        <f t="array" ref="H40">INDEX(B:B,SMALL(IF($B$1:$B$1000&lt;&gt;"",ROW($1:$1000),4^8),ROW(B40)))&amp;""</f>
        <v/>
      </c>
      <c r="I40" t="str">
        <f t="array" ref="I40">INDEX(C:C,SMALL(IF($C$1:$C$1000&lt;&gt;"",ROW($1:$1000),4^8),ROW(C40)))&amp;""</f>
        <v/>
      </c>
      <c r="J40" t="str">
        <f t="array" ref="J40">INDEX(D:D,SMALL(IF($D$1:$D$1000&lt;&gt;"",ROW($1:$1000),4^8),ROW(D40)))&amp;""</f>
        <v/>
      </c>
      <c r="K40" t="str">
        <f t="array" ref="K40">INDEX(E:E,SMALL(IF($E$1:$E$1000&lt;&gt;"",ROW($1:$1000),4^8),ROW(E40)))&amp;""</f>
        <v/>
      </c>
      <c r="Y40" t="str">
        <f>IF(Overview_EN!E41=$Y$1,Overview_EN!A41,"")</f>
        <v/>
      </c>
      <c r="Z40" t="str">
        <f>IF(Overview_EN!E41=$Z$1,Overview_EN!A41,"")</f>
        <v/>
      </c>
      <c r="AB40" s="58" t="str">
        <f t="array" ref="AB40">INDEX(Y:Y,SMALL(IF(Y$1:Y$1000&lt;&gt;"",ROW($1:$1000),4^8),ROW(Y40)))&amp;""</f>
        <v/>
      </c>
      <c r="AC40" s="58" t="str">
        <f t="array" ref="AC40">INDEX(Z:Z,SMALL(IF(Z$1:Z$1000&lt;&gt;"",ROW($1:$1000),4^8),ROW(J40)))&amp;""</f>
        <v/>
      </c>
      <c r="AV40" s="58" t="str">
        <f t="array" ref="AV40">INDEX(AF:AF,SMALL(IF(AF$1:AF$1000&lt;&gt;"",ROW($1:$1000),4^8),ROW(AF40)))&amp;""</f>
        <v/>
      </c>
      <c r="AW40" s="58" t="str">
        <f t="array" ref="AW40">INDEX(AG:AG,SMALL(IF(AG$1:AG$1000&lt;&gt;"",ROW($1:$1000),4^8),ROW(AG40)))&amp;""</f>
        <v/>
      </c>
      <c r="AX40" s="58"/>
      <c r="AY40" s="58" t="str">
        <f t="array" ref="AY40">INDEX(AI:AI,SMALL(IF(AI$1:AI$1000&lt;&gt;"",ROW($1:$1000),4^8),ROW(AI40)))&amp;""</f>
        <v/>
      </c>
      <c r="AZ40" s="58"/>
      <c r="BA40" s="58" t="str">
        <f t="array" ref="BA40">INDEX(AK:AK,SMALL(IF(AK$1:AK$1000&lt;&gt;"",ROW($1:$1000),4^8),ROW(AK40)))&amp;""</f>
        <v/>
      </c>
      <c r="BB40" s="58"/>
      <c r="BC40" s="58"/>
      <c r="BD40" s="58" t="str">
        <f t="array" ref="BD40">INDEX(AN:AN,SMALL(IF(AN$1:AN$1000&lt;&gt;"",ROW($1:$1000),4^8),ROW(AN40)))&amp;""</f>
        <v/>
      </c>
      <c r="BE40" s="58" t="str">
        <f t="array" ref="BE40">INDEX(AO:AO,SMALL(IF(AO$1:AO$1000&lt;&gt;"",ROW($1:$1000),4^8),ROW(AO40)))&amp;""</f>
        <v/>
      </c>
      <c r="BF40" s="58"/>
      <c r="BG40" s="58"/>
      <c r="BH40" s="58" t="str">
        <f t="array" ref="BH40">INDEX(AR:AR,SMALL(IF(AR$1:AR$1000&lt;&gt;"",ROW($1:$1000),4^8),ROW(AR40)))&amp;""</f>
        <v/>
      </c>
      <c r="BI40" s="58"/>
    </row>
    <row r="41" spans="1:61" x14ac:dyDescent="0.15">
      <c r="A41" s="1"/>
      <c r="C41" s="1"/>
      <c r="Y41" t="str">
        <f>IF(Overview_EN!E42=$Y$1,Overview_EN!A42,"")</f>
        <v/>
      </c>
      <c r="Z41" t="str">
        <f>IF(Overview_EN!E42=$Z$1,Overview_EN!A42,"")</f>
        <v/>
      </c>
      <c r="AB41" s="58" t="str">
        <f t="array" ref="AB41">INDEX(Y:Y,SMALL(IF(Y$1:Y$1000&lt;&gt;"",ROW($1:$1000),4^8),ROW(Y41)))&amp;""</f>
        <v/>
      </c>
      <c r="AC41" s="58" t="str">
        <f t="array" ref="AC41">INDEX(Z:Z,SMALL(IF(Z$1:Z$1000&lt;&gt;"",ROW($1:$1000),4^8),ROW(J41)))&amp;""</f>
        <v/>
      </c>
      <c r="AV41" s="58" t="str">
        <f t="array" ref="AV41">INDEX(AF:AF,SMALL(IF(AF$1:AF$1000&lt;&gt;"",ROW($1:$1000),4^8),ROW(AF41)))&amp;""</f>
        <v/>
      </c>
      <c r="AW41" s="58" t="str">
        <f t="array" ref="AW41">INDEX(AG:AG,SMALL(IF(AG$1:AG$1000&lt;&gt;"",ROW($1:$1000),4^8),ROW(AG41)))&amp;""</f>
        <v/>
      </c>
      <c r="AX41" s="58"/>
      <c r="AY41" s="58" t="str">
        <f t="array" ref="AY41">INDEX(AI:AI,SMALL(IF(AI$1:AI$1000&lt;&gt;"",ROW($1:$1000),4^8),ROW(AI41)))&amp;""</f>
        <v/>
      </c>
      <c r="AZ41" s="58"/>
      <c r="BA41" s="58" t="str">
        <f t="array" ref="BA41">INDEX(AK:AK,SMALL(IF(AK$1:AK$1000&lt;&gt;"",ROW($1:$1000),4^8),ROW(AK41)))&amp;""</f>
        <v/>
      </c>
      <c r="BB41" s="58"/>
      <c r="BC41" s="58"/>
      <c r="BD41" s="58" t="str">
        <f t="array" ref="BD41">INDEX(AN:AN,SMALL(IF(AN$1:AN$1000&lt;&gt;"",ROW($1:$1000),4^8),ROW(AN41)))&amp;""</f>
        <v/>
      </c>
      <c r="BE41" s="58" t="str">
        <f t="array" ref="BE41">INDEX(AO:AO,SMALL(IF(AO$1:AO$1000&lt;&gt;"",ROW($1:$1000),4^8),ROW(AO41)))&amp;""</f>
        <v/>
      </c>
      <c r="BF41" s="58"/>
      <c r="BG41" s="58"/>
      <c r="BH41" s="58" t="str">
        <f t="array" ref="BH41">INDEX(AR:AR,SMALL(IF(AR$1:AR$1000&lt;&gt;"",ROW($1:$1000),4^8),ROW(AR41)))&amp;""</f>
        <v/>
      </c>
      <c r="BI41" s="58"/>
    </row>
    <row r="42" spans="1:61" x14ac:dyDescent="0.15">
      <c r="A42" s="1"/>
      <c r="C42" s="1"/>
      <c r="Y42" t="str">
        <f>IF(Overview_EN!E43=$Y$1,Overview_EN!A43,"")</f>
        <v/>
      </c>
      <c r="Z42" t="str">
        <f>IF(Overview_EN!E43=$Z$1,Overview_EN!A43,"")</f>
        <v/>
      </c>
      <c r="AB42" s="58" t="str">
        <f t="array" ref="AB42">INDEX(Y:Y,SMALL(IF(Y$1:Y$1000&lt;&gt;"",ROW($1:$1000),4^8),ROW(Y42)))&amp;""</f>
        <v/>
      </c>
      <c r="AC42" s="58" t="str">
        <f t="array" ref="AC42">INDEX(Z:Z,SMALL(IF(Z$1:Z$1000&lt;&gt;"",ROW($1:$1000),4^8),ROW(J42)))&amp;""</f>
        <v/>
      </c>
      <c r="AV42" s="58" t="str">
        <f t="array" ref="AV42">INDEX(AF:AF,SMALL(IF(AF$1:AF$1000&lt;&gt;"",ROW($1:$1000),4^8),ROW(AF42)))&amp;""</f>
        <v/>
      </c>
      <c r="AW42" s="58" t="str">
        <f t="array" ref="AW42">INDEX(AG:AG,SMALL(IF(AG$1:AG$1000&lt;&gt;"",ROW($1:$1000),4^8),ROW(AG42)))&amp;""</f>
        <v/>
      </c>
      <c r="AX42" s="58"/>
      <c r="AY42" s="58" t="str">
        <f t="array" ref="AY42">INDEX(AI:AI,SMALL(IF(AI$1:AI$1000&lt;&gt;"",ROW($1:$1000),4^8),ROW(AI42)))&amp;""</f>
        <v/>
      </c>
      <c r="AZ42" s="58"/>
      <c r="BA42" s="58" t="str">
        <f t="array" ref="BA42">INDEX(AK:AK,SMALL(IF(AK$1:AK$1000&lt;&gt;"",ROW($1:$1000),4^8),ROW(AK42)))&amp;""</f>
        <v/>
      </c>
      <c r="BB42" s="58"/>
      <c r="BC42" s="58"/>
      <c r="BD42" s="58" t="str">
        <f t="array" ref="BD42">INDEX(AN:AN,SMALL(IF(AN$1:AN$1000&lt;&gt;"",ROW($1:$1000),4^8),ROW(AN42)))&amp;""</f>
        <v/>
      </c>
      <c r="BE42" s="58" t="str">
        <f t="array" ref="BE42">INDEX(AO:AO,SMALL(IF(AO$1:AO$1000&lt;&gt;"",ROW($1:$1000),4^8),ROW(AO42)))&amp;""</f>
        <v/>
      </c>
      <c r="BF42" s="58"/>
      <c r="BG42" s="58"/>
      <c r="BH42" s="58" t="str">
        <f t="array" ref="BH42">INDEX(AR:AR,SMALL(IF(AR$1:AR$1000&lt;&gt;"",ROW($1:$1000),4^8),ROW(AR42)))&amp;""</f>
        <v/>
      </c>
      <c r="BI42" s="58"/>
    </row>
    <row r="43" spans="1:61" x14ac:dyDescent="0.15">
      <c r="A43" s="1"/>
      <c r="C43" s="1"/>
      <c r="Y43" t="str">
        <f>IF(Overview_EN!E44=$Y$1,Overview_EN!A44,"")</f>
        <v/>
      </c>
      <c r="Z43" t="str">
        <f>IF(Overview_EN!E44=$Z$1,Overview_EN!A44,"")</f>
        <v/>
      </c>
      <c r="AB43" s="58" t="str">
        <f t="array" ref="AB43">INDEX(Y:Y,SMALL(IF(Y$1:Y$1000&lt;&gt;"",ROW($1:$1000),4^8),ROW(Y43)))&amp;""</f>
        <v/>
      </c>
      <c r="AC43" s="58" t="str">
        <f t="array" ref="AC43">INDEX(Z:Z,SMALL(IF(Z$1:Z$1000&lt;&gt;"",ROW($1:$1000),4^8),ROW(J43)))&amp;""</f>
        <v/>
      </c>
      <c r="AV43" s="58" t="str">
        <f t="array" ref="AV43">INDEX(AF:AF,SMALL(IF(AF$1:AF$1000&lt;&gt;"",ROW($1:$1000),4^8),ROW(AF43)))&amp;""</f>
        <v/>
      </c>
      <c r="AW43" s="58" t="str">
        <f t="array" ref="AW43">INDEX(AG:AG,SMALL(IF(AG$1:AG$1000&lt;&gt;"",ROW($1:$1000),4^8),ROW(AG43)))&amp;""</f>
        <v/>
      </c>
      <c r="AX43" s="58"/>
      <c r="AY43" s="58" t="str">
        <f t="array" ref="AY43">INDEX(AI:AI,SMALL(IF(AI$1:AI$1000&lt;&gt;"",ROW($1:$1000),4^8),ROW(AI43)))&amp;""</f>
        <v/>
      </c>
      <c r="AZ43" s="58"/>
      <c r="BA43" s="58" t="str">
        <f t="array" ref="BA43">INDEX(AK:AK,SMALL(IF(AK$1:AK$1000&lt;&gt;"",ROW($1:$1000),4^8),ROW(AK43)))&amp;""</f>
        <v/>
      </c>
      <c r="BB43" s="58"/>
      <c r="BC43" s="58"/>
      <c r="BD43" s="58" t="str">
        <f t="array" ref="BD43">INDEX(AN:AN,SMALL(IF(AN$1:AN$1000&lt;&gt;"",ROW($1:$1000),4^8),ROW(AN43)))&amp;""</f>
        <v/>
      </c>
      <c r="BE43" s="58" t="str">
        <f t="array" ref="BE43">INDEX(AO:AO,SMALL(IF(AO$1:AO$1000&lt;&gt;"",ROW($1:$1000),4^8),ROW(AO43)))&amp;""</f>
        <v/>
      </c>
      <c r="BF43" s="58"/>
      <c r="BG43" s="58"/>
      <c r="BH43" s="58" t="str">
        <f t="array" ref="BH43">INDEX(AR:AR,SMALL(IF(AR$1:AR$1000&lt;&gt;"",ROW($1:$1000),4^8),ROW(AR43)))&amp;""</f>
        <v/>
      </c>
      <c r="BI43" s="58"/>
    </row>
    <row r="44" spans="1:61" x14ac:dyDescent="0.15">
      <c r="A44" s="1"/>
      <c r="C44" s="1"/>
      <c r="Y44" t="str">
        <f>IF(Overview_EN!E45=$Y$1,Overview_EN!A45,"")</f>
        <v/>
      </c>
      <c r="Z44" t="str">
        <f>IF(Overview_EN!E45=$Z$1,Overview_EN!A45,"")</f>
        <v/>
      </c>
      <c r="AB44" s="58" t="str">
        <f t="array" ref="AB44">INDEX(Y:Y,SMALL(IF(Y$1:Y$1000&lt;&gt;"",ROW($1:$1000),4^8),ROW(Y44)))&amp;""</f>
        <v/>
      </c>
      <c r="AC44" s="58" t="str">
        <f t="array" ref="AC44">INDEX(Z:Z,SMALL(IF(Z$1:Z$1000&lt;&gt;"",ROW($1:$1000),4^8),ROW(J44)))&amp;""</f>
        <v/>
      </c>
      <c r="AV44" s="58" t="str">
        <f t="array" ref="AV44">INDEX(AF:AF,SMALL(IF(AF$1:AF$1000&lt;&gt;"",ROW($1:$1000),4^8),ROW(AF44)))&amp;""</f>
        <v/>
      </c>
      <c r="AW44" s="58" t="str">
        <f t="array" ref="AW44">INDEX(AG:AG,SMALL(IF(AG$1:AG$1000&lt;&gt;"",ROW($1:$1000),4^8),ROW(AG44)))&amp;""</f>
        <v/>
      </c>
      <c r="AX44" s="58"/>
      <c r="AY44" s="58" t="str">
        <f t="array" ref="AY44">INDEX(AI:AI,SMALL(IF(AI$1:AI$1000&lt;&gt;"",ROW($1:$1000),4^8),ROW(AI44)))&amp;""</f>
        <v/>
      </c>
      <c r="AZ44" s="58"/>
      <c r="BA44" s="58" t="str">
        <f t="array" ref="BA44">INDEX(AK:AK,SMALL(IF(AK$1:AK$1000&lt;&gt;"",ROW($1:$1000),4^8),ROW(AK44)))&amp;""</f>
        <v/>
      </c>
      <c r="BB44" s="58"/>
      <c r="BC44" s="58"/>
      <c r="BD44" s="58" t="str">
        <f t="array" ref="BD44">INDEX(AN:AN,SMALL(IF(AN$1:AN$1000&lt;&gt;"",ROW($1:$1000),4^8),ROW(AN44)))&amp;""</f>
        <v/>
      </c>
      <c r="BE44" s="58" t="str">
        <f t="array" ref="BE44">INDEX(AO:AO,SMALL(IF(AO$1:AO$1000&lt;&gt;"",ROW($1:$1000),4^8),ROW(AO44)))&amp;""</f>
        <v/>
      </c>
      <c r="BF44" s="58"/>
      <c r="BG44" s="58"/>
      <c r="BH44" s="58" t="str">
        <f t="array" ref="BH44">INDEX(AR:AR,SMALL(IF(AR$1:AR$1000&lt;&gt;"",ROW($1:$1000),4^8),ROW(AR44)))&amp;""</f>
        <v/>
      </c>
      <c r="BI44" s="58"/>
    </row>
    <row r="45" spans="1:61" x14ac:dyDescent="0.15">
      <c r="A45" s="1"/>
      <c r="C45" s="1"/>
      <c r="Y45" t="str">
        <f>IF(Overview_EN!E46=$Y$1,Overview_EN!A46,"")</f>
        <v/>
      </c>
      <c r="Z45" t="str">
        <f>IF(Overview_EN!E46=$Z$1,Overview_EN!A46,"")</f>
        <v/>
      </c>
      <c r="AB45" s="58" t="str">
        <f t="array" ref="AB45">INDEX(Y:Y,SMALL(IF(Y$1:Y$1000&lt;&gt;"",ROW($1:$1000),4^8),ROW(Y45)))&amp;""</f>
        <v/>
      </c>
      <c r="AC45" s="58" t="str">
        <f t="array" ref="AC45">INDEX(Z:Z,SMALL(IF(Z$1:Z$1000&lt;&gt;"",ROW($1:$1000),4^8),ROW(J45)))&amp;""</f>
        <v/>
      </c>
      <c r="AV45" s="58" t="str">
        <f t="array" ref="AV45">INDEX(AF:AF,SMALL(IF(AF$1:AF$1000&lt;&gt;"",ROW($1:$1000),4^8),ROW(AF45)))&amp;""</f>
        <v/>
      </c>
      <c r="AW45" s="58" t="str">
        <f t="array" ref="AW45">INDEX(AG:AG,SMALL(IF(AG$1:AG$1000&lt;&gt;"",ROW($1:$1000),4^8),ROW(AG45)))&amp;""</f>
        <v/>
      </c>
      <c r="AX45" s="58"/>
      <c r="AY45" s="58" t="str">
        <f t="array" ref="AY45">INDEX(AI:AI,SMALL(IF(AI$1:AI$1000&lt;&gt;"",ROW($1:$1000),4^8),ROW(AI45)))&amp;""</f>
        <v/>
      </c>
      <c r="AZ45" s="58"/>
      <c r="BA45" s="58" t="str">
        <f t="array" ref="BA45">INDEX(AK:AK,SMALL(IF(AK$1:AK$1000&lt;&gt;"",ROW($1:$1000),4^8),ROW(AK45)))&amp;""</f>
        <v/>
      </c>
      <c r="BB45" s="58"/>
      <c r="BC45" s="58"/>
      <c r="BD45" s="58" t="str">
        <f t="array" ref="BD45">INDEX(AN:AN,SMALL(IF(AN$1:AN$1000&lt;&gt;"",ROW($1:$1000),4^8),ROW(AN45)))&amp;""</f>
        <v/>
      </c>
      <c r="BE45" s="58" t="str">
        <f t="array" ref="BE45">INDEX(AO:AO,SMALL(IF(AO$1:AO$1000&lt;&gt;"",ROW($1:$1000),4^8),ROW(AO45)))&amp;""</f>
        <v/>
      </c>
      <c r="BF45" s="58"/>
      <c r="BG45" s="58"/>
      <c r="BH45" s="58" t="str">
        <f t="array" ref="BH45">INDEX(AR:AR,SMALL(IF(AR$1:AR$1000&lt;&gt;"",ROW($1:$1000),4^8),ROW(AR45)))&amp;""</f>
        <v/>
      </c>
      <c r="BI45" s="58"/>
    </row>
    <row r="46" spans="1:61" x14ac:dyDescent="0.15">
      <c r="A46" s="1"/>
      <c r="C46" s="1"/>
      <c r="Z46" t="str">
        <f>IF(Overview_EN!E47=$Z$1,Overview_EN!A47,"")</f>
        <v/>
      </c>
      <c r="AB46" s="58" t="str">
        <f t="array" ref="AB46">INDEX(Y:Y,SMALL(IF(Y$1:Y$1000&lt;&gt;"",ROW($1:$1000),4^8),ROW(Y46)))&amp;""</f>
        <v/>
      </c>
      <c r="AC46" s="58" t="str">
        <f t="array" ref="AC46">INDEX(Z:Z,SMALL(IF(Z$1:Z$1000&lt;&gt;"",ROW($1:$1000),4^8),ROW(J46)))&amp;""</f>
        <v/>
      </c>
      <c r="AV46" s="58" t="str">
        <f t="array" ref="AV46">INDEX(AF:AF,SMALL(IF(AF$1:AF$1000&lt;&gt;"",ROW($1:$1000),4^8),ROW(AF46)))&amp;""</f>
        <v/>
      </c>
      <c r="AW46" s="58" t="str">
        <f t="array" ref="AW46">INDEX(AG:AG,SMALL(IF(AG$1:AG$1000&lt;&gt;"",ROW($1:$1000),4^8),ROW(AG46)))&amp;""</f>
        <v/>
      </c>
      <c r="AX46" s="58"/>
      <c r="AY46" s="58" t="str">
        <f t="array" ref="AY46">INDEX(AI:AI,SMALL(IF(AI$1:AI$1000&lt;&gt;"",ROW($1:$1000),4^8),ROW(AI46)))&amp;""</f>
        <v/>
      </c>
      <c r="AZ46" s="58"/>
      <c r="BA46" s="58" t="str">
        <f t="array" ref="BA46">INDEX(AK:AK,SMALL(IF(AK$1:AK$1000&lt;&gt;"",ROW($1:$1000),4^8),ROW(AK46)))&amp;""</f>
        <v/>
      </c>
      <c r="BB46" s="58"/>
      <c r="BC46" s="58"/>
      <c r="BD46" s="58" t="str">
        <f t="array" ref="BD46">INDEX(AN:AN,SMALL(IF(AN$1:AN$1000&lt;&gt;"",ROW($1:$1000),4^8),ROW(AN46)))&amp;""</f>
        <v/>
      </c>
      <c r="BE46" s="58" t="str">
        <f t="array" ref="BE46">INDEX(AO:AO,SMALL(IF(AO$1:AO$1000&lt;&gt;"",ROW($1:$1000),4^8),ROW(AO46)))&amp;""</f>
        <v/>
      </c>
      <c r="BF46" s="58"/>
      <c r="BG46" s="58"/>
      <c r="BH46" s="58" t="str">
        <f t="array" ref="BH46">INDEX(AR:AR,SMALL(IF(AR$1:AR$1000&lt;&gt;"",ROW($1:$1000),4^8),ROW(AR46)))&amp;""</f>
        <v/>
      </c>
      <c r="BI46" s="58"/>
    </row>
    <row r="47" spans="1:61" ht="14" x14ac:dyDescent="0.15">
      <c r="A47" s="1"/>
      <c r="C47" s="1"/>
      <c r="I47" s="25"/>
      <c r="Z47" t="str">
        <f>IF(Overview_EN!E48=$Z$1,Overview_EN!A48,"")</f>
        <v/>
      </c>
      <c r="AB47" s="58" t="str">
        <f t="array" ref="AB47">INDEX(Y:Y,SMALL(IF(Y$1:Y$1000&lt;&gt;"",ROW($1:$1000),4^8),ROW(Y47)))&amp;""</f>
        <v/>
      </c>
      <c r="AC47" s="58" t="str">
        <f t="array" ref="AC47">INDEX(Z:Z,SMALL(IF(Z$1:Z$1000&lt;&gt;"",ROW($1:$1000),4^8),ROW(J47)))&amp;""</f>
        <v/>
      </c>
      <c r="AV47" s="58" t="str">
        <f t="array" ref="AV47">INDEX(AF:AF,SMALL(IF(AF$1:AF$1000&lt;&gt;"",ROW($1:$1000),4^8),ROW(AF47)))&amp;""</f>
        <v/>
      </c>
      <c r="AW47" s="58" t="str">
        <f t="array" ref="AW47">INDEX(AG:AG,SMALL(IF(AG$1:AG$1000&lt;&gt;"",ROW($1:$1000),4^8),ROW(AG47)))&amp;""</f>
        <v/>
      </c>
      <c r="AX47" s="58"/>
      <c r="AY47" s="58" t="str">
        <f t="array" ref="AY47">INDEX(AI:AI,SMALL(IF(AI$1:AI$1000&lt;&gt;"",ROW($1:$1000),4^8),ROW(AI47)))&amp;""</f>
        <v/>
      </c>
      <c r="AZ47" s="58"/>
      <c r="BA47" s="58" t="str">
        <f t="array" ref="BA47">INDEX(AK:AK,SMALL(IF(AK$1:AK$1000&lt;&gt;"",ROW($1:$1000),4^8),ROW(AK47)))&amp;""</f>
        <v/>
      </c>
      <c r="BB47" s="58"/>
      <c r="BC47" s="58"/>
      <c r="BD47" s="58" t="str">
        <f t="array" ref="BD47">INDEX(AN:AN,SMALL(IF(AN$1:AN$1000&lt;&gt;"",ROW($1:$1000),4^8),ROW(AN47)))&amp;""</f>
        <v/>
      </c>
      <c r="BE47" s="58" t="str">
        <f t="array" ref="BE47">INDEX(AO:AO,SMALL(IF(AO$1:AO$1000&lt;&gt;"",ROW($1:$1000),4^8),ROW(AO47)))&amp;""</f>
        <v/>
      </c>
      <c r="BF47" s="58"/>
      <c r="BG47" s="58"/>
      <c r="BH47" s="58" t="str">
        <f t="array" ref="BH47">INDEX(AR:AR,SMALL(IF(AR$1:AR$1000&lt;&gt;"",ROW($1:$1000),4^8),ROW(AR47)))&amp;""</f>
        <v/>
      </c>
      <c r="BI47" s="58"/>
    </row>
    <row r="48" spans="1:61" x14ac:dyDescent="0.15">
      <c r="A48" s="1"/>
      <c r="C48" s="1"/>
      <c r="AB48" s="58" t="str">
        <f t="array" ref="AB48">INDEX(Y:Y,SMALL(IF(Y$1:Y$1000&lt;&gt;"",ROW($1:$1000),4^8),ROW(Y48)))&amp;""</f>
        <v/>
      </c>
      <c r="AC48" s="58" t="str">
        <f t="array" ref="AC48">INDEX(Z:Z,SMALL(IF(Z$1:Z$1000&lt;&gt;"",ROW($1:$1000),4^8),ROW(J48)))&amp;""</f>
        <v/>
      </c>
      <c r="AV48" s="58" t="str">
        <f t="array" ref="AV48">INDEX(AF:AF,SMALL(IF(AF$1:AF$1000&lt;&gt;"",ROW($1:$1000),4^8),ROW(AF48)))&amp;""</f>
        <v/>
      </c>
      <c r="AW48" s="58" t="str">
        <f t="array" ref="AW48">INDEX(AG:AG,SMALL(IF(AG$1:AG$1000&lt;&gt;"",ROW($1:$1000),4^8),ROW(AG48)))&amp;""</f>
        <v/>
      </c>
      <c r="AX48" s="58"/>
      <c r="AY48" s="58" t="str">
        <f t="array" ref="AY48">INDEX(AI:AI,SMALL(IF(AI$1:AI$1000&lt;&gt;"",ROW($1:$1000),4^8),ROW(AI48)))&amp;""</f>
        <v/>
      </c>
      <c r="AZ48" s="58"/>
      <c r="BA48" s="58" t="str">
        <f t="array" ref="BA48">INDEX(AK:AK,SMALL(IF(AK$1:AK$1000&lt;&gt;"",ROW($1:$1000),4^8),ROW(AK48)))&amp;""</f>
        <v/>
      </c>
      <c r="BB48" s="58"/>
      <c r="BC48" s="58"/>
      <c r="BD48" s="58" t="str">
        <f t="array" ref="BD48">INDEX(AN:AN,SMALL(IF(AN$1:AN$1000&lt;&gt;"",ROW($1:$1000),4^8),ROW(AN48)))&amp;""</f>
        <v/>
      </c>
      <c r="BE48" s="58" t="str">
        <f t="array" ref="BE48">INDEX(AO:AO,SMALL(IF(AO$1:AO$1000&lt;&gt;"",ROW($1:$1000),4^8),ROW(AO48)))&amp;""</f>
        <v/>
      </c>
      <c r="BF48" s="58"/>
      <c r="BG48" s="58"/>
      <c r="BH48" s="58" t="str">
        <f t="array" ref="BH48">INDEX(AR:AR,SMALL(IF(AR$1:AR$1000&lt;&gt;"",ROW($1:$1000),4^8),ROW(AR48)))&amp;""</f>
        <v/>
      </c>
      <c r="BI48" s="58"/>
    </row>
    <row r="49" spans="1:61" x14ac:dyDescent="0.15">
      <c r="A49" s="1"/>
      <c r="C49" s="1"/>
      <c r="AB49" s="58" t="str">
        <f t="array" ref="AB49">INDEX(Y:Y,SMALL(IF(Y$1:Y$1000&lt;&gt;"",ROW($1:$1000),4^8),ROW(Y49)))&amp;""</f>
        <v/>
      </c>
      <c r="AC49" s="58" t="str">
        <f t="array" ref="AC49">INDEX(Z:Z,SMALL(IF(Z$1:Z$1000&lt;&gt;"",ROW($1:$1000),4^8),ROW(J49)))&amp;""</f>
        <v/>
      </c>
      <c r="AV49" s="58" t="str">
        <f t="array" ref="AV49">INDEX(AF:AF,SMALL(IF(AF$1:AF$1000&lt;&gt;"",ROW($1:$1000),4^8),ROW(AF49)))&amp;""</f>
        <v/>
      </c>
      <c r="AW49" s="58" t="str">
        <f t="array" ref="AW49">INDEX(AG:AG,SMALL(IF(AG$1:AG$1000&lt;&gt;"",ROW($1:$1000),4^8),ROW(AG49)))&amp;""</f>
        <v/>
      </c>
      <c r="AX49" s="58"/>
      <c r="AY49" s="58" t="str">
        <f t="array" ref="AY49">INDEX(AI:AI,SMALL(IF(AI$1:AI$1000&lt;&gt;"",ROW($1:$1000),4^8),ROW(AI49)))&amp;""</f>
        <v/>
      </c>
      <c r="AZ49" s="58"/>
      <c r="BA49" s="58" t="str">
        <f t="array" ref="BA49">INDEX(AK:AK,SMALL(IF(AK$1:AK$1000&lt;&gt;"",ROW($1:$1000),4^8),ROW(AK49)))&amp;""</f>
        <v/>
      </c>
      <c r="BB49" s="58"/>
      <c r="BC49" s="58"/>
      <c r="BD49" s="58" t="str">
        <f t="array" ref="BD49">INDEX(AN:AN,SMALL(IF(AN$1:AN$1000&lt;&gt;"",ROW($1:$1000),4^8),ROW(AN49)))&amp;""</f>
        <v/>
      </c>
      <c r="BE49" s="58" t="str">
        <f t="array" ref="BE49">INDEX(AO:AO,SMALL(IF(AO$1:AO$1000&lt;&gt;"",ROW($1:$1000),4^8),ROW(AO49)))&amp;""</f>
        <v/>
      </c>
      <c r="BF49" s="58"/>
      <c r="BG49" s="58"/>
      <c r="BH49" s="58" t="str">
        <f t="array" ref="BH49">INDEX(AR:AR,SMALL(IF(AR$1:AR$1000&lt;&gt;"",ROW($1:$1000),4^8),ROW(AR49)))&amp;""</f>
        <v/>
      </c>
      <c r="BI49" s="58"/>
    </row>
    <row r="50" spans="1:61" x14ac:dyDescent="0.15">
      <c r="A50" s="1"/>
      <c r="C50" s="1"/>
      <c r="AB50" s="58" t="str">
        <f t="array" ref="AB50">INDEX(Y:Y,SMALL(IF(Y$1:Y$1000&lt;&gt;"",ROW($1:$1000),4^8),ROW(Y50)))&amp;""</f>
        <v/>
      </c>
      <c r="AC50" s="58" t="str">
        <f t="array" ref="AC50">INDEX(Z:Z,SMALL(IF(Z$1:Z$1000&lt;&gt;"",ROW($1:$1000),4^8),ROW(J50)))&amp;""</f>
        <v/>
      </c>
      <c r="AV50" s="58" t="str">
        <f t="array" ref="AV50">INDEX(AF:AF,SMALL(IF(AF$1:AF$1000&lt;&gt;"",ROW($1:$1000),4^8),ROW(AF50)))&amp;""</f>
        <v/>
      </c>
      <c r="AW50" s="58" t="str">
        <f t="array" ref="AW50">INDEX(AG:AG,SMALL(IF(AG$1:AG$1000&lt;&gt;"",ROW($1:$1000),4^8),ROW(AG50)))&amp;""</f>
        <v/>
      </c>
      <c r="AX50" s="58"/>
      <c r="AY50" s="58" t="str">
        <f t="array" ref="AY50">INDEX(AI:AI,SMALL(IF(AI$1:AI$1000&lt;&gt;"",ROW($1:$1000),4^8),ROW(AI50)))&amp;""</f>
        <v/>
      </c>
      <c r="AZ50" s="58"/>
      <c r="BA50" s="58" t="str">
        <f t="array" ref="BA50">INDEX(AK:AK,SMALL(IF(AK$1:AK$1000&lt;&gt;"",ROW($1:$1000),4^8),ROW(AK50)))&amp;""</f>
        <v/>
      </c>
      <c r="BB50" s="58"/>
      <c r="BC50" s="58"/>
      <c r="BD50" s="58" t="str">
        <f t="array" ref="BD50">INDEX(AN:AN,SMALL(IF(AN$1:AN$1000&lt;&gt;"",ROW($1:$1000),4^8),ROW(AN50)))&amp;""</f>
        <v/>
      </c>
      <c r="BE50" s="58" t="str">
        <f t="array" ref="BE50">INDEX(AO:AO,SMALL(IF(AO$1:AO$1000&lt;&gt;"",ROW($1:$1000),4^8),ROW(AO50)))&amp;""</f>
        <v/>
      </c>
      <c r="BF50" s="58"/>
      <c r="BG50" s="58"/>
      <c r="BH50" s="58" t="str">
        <f t="array" ref="BH50">INDEX(AR:AR,SMALL(IF(AR$1:AR$1000&lt;&gt;"",ROW($1:$1000),4^8),ROW(AR50)))&amp;""</f>
        <v/>
      </c>
      <c r="BI50" s="58"/>
    </row>
    <row r="51" spans="1:61" x14ac:dyDescent="0.15">
      <c r="A51" s="1"/>
      <c r="C51" s="1"/>
      <c r="AB51" s="58" t="str">
        <f t="array" ref="AB51">INDEX(Y:Y,SMALL(IF(Y$1:Y$1000&lt;&gt;"",ROW($1:$1000),4^8),ROW(Y51)))&amp;""</f>
        <v/>
      </c>
      <c r="AC51" s="58" t="str">
        <f t="array" ref="AC51">INDEX(Z:Z,SMALL(IF(Z$1:Z$1000&lt;&gt;"",ROW($1:$1000),4^8),ROW(J51)))&amp;""</f>
        <v/>
      </c>
      <c r="AV51" s="58" t="str">
        <f t="array" ref="AV51">INDEX(AF:AF,SMALL(IF(AF$1:AF$1000&lt;&gt;"",ROW($1:$1000),4^8),ROW(AF51)))&amp;""</f>
        <v/>
      </c>
      <c r="AW51" s="58" t="str">
        <f t="array" ref="AW51">INDEX(AG:AG,SMALL(IF(AG$1:AG$1000&lt;&gt;"",ROW($1:$1000),4^8),ROW(AG51)))&amp;""</f>
        <v/>
      </c>
      <c r="AX51" s="58"/>
      <c r="AY51" s="58" t="str">
        <f t="array" ref="AY51">INDEX(AI:AI,SMALL(IF(AI$1:AI$1000&lt;&gt;"",ROW($1:$1000),4^8),ROW(AI51)))&amp;""</f>
        <v/>
      </c>
      <c r="AZ51" s="58"/>
      <c r="BA51" s="58" t="str">
        <f t="array" ref="BA51">INDEX(AK:AK,SMALL(IF(AK$1:AK$1000&lt;&gt;"",ROW($1:$1000),4^8),ROW(AK51)))&amp;""</f>
        <v/>
      </c>
      <c r="BB51" s="58"/>
      <c r="BC51" s="58"/>
      <c r="BD51" s="58" t="str">
        <f t="array" ref="BD51">INDEX(AN:AN,SMALL(IF(AN$1:AN$1000&lt;&gt;"",ROW($1:$1000),4^8),ROW(AN51)))&amp;""</f>
        <v/>
      </c>
      <c r="BE51" s="58" t="str">
        <f t="array" ref="BE51">INDEX(AO:AO,SMALL(IF(AO$1:AO$1000&lt;&gt;"",ROW($1:$1000),4^8),ROW(AO51)))&amp;""</f>
        <v/>
      </c>
      <c r="BF51" s="58"/>
      <c r="BG51" s="58"/>
      <c r="BH51" s="58" t="str">
        <f t="array" ref="BH51">INDEX(AR:AR,SMALL(IF(AR$1:AR$1000&lt;&gt;"",ROW($1:$1000),4^8),ROW(AR51)))&amp;""</f>
        <v/>
      </c>
      <c r="BI51" s="58"/>
    </row>
    <row r="52" spans="1:61" x14ac:dyDescent="0.15">
      <c r="A52" s="1"/>
      <c r="C52" s="1"/>
      <c r="AB52" s="58" t="str">
        <f t="array" ref="AB52">INDEX(Y:Y,SMALL(IF(Y$1:Y$1000&lt;&gt;"",ROW($1:$1000),4^8),ROW(Y52)))&amp;""</f>
        <v/>
      </c>
      <c r="AC52" s="58" t="str">
        <f t="array" ref="AC52">INDEX(Z:Z,SMALL(IF(Z$1:Z$1000&lt;&gt;"",ROW($1:$1000),4^8),ROW(J52)))&amp;""</f>
        <v/>
      </c>
      <c r="AV52" s="58" t="str">
        <f t="array" ref="AV52">INDEX(AF:AF,SMALL(IF(AF$1:AF$1000&lt;&gt;"",ROW($1:$1000),4^8),ROW(AF52)))&amp;""</f>
        <v/>
      </c>
      <c r="AW52" s="58" t="str">
        <f t="array" ref="AW52">INDEX(AG:AG,SMALL(IF(AG$1:AG$1000&lt;&gt;"",ROW($1:$1000),4^8),ROW(AG52)))&amp;""</f>
        <v/>
      </c>
      <c r="AX52" s="58"/>
      <c r="AY52" s="58" t="str">
        <f t="array" ref="AY52">INDEX(AI:AI,SMALL(IF(AI$1:AI$1000&lt;&gt;"",ROW($1:$1000),4^8),ROW(AI52)))&amp;""</f>
        <v/>
      </c>
      <c r="AZ52" s="58"/>
      <c r="BA52" s="58" t="str">
        <f t="array" ref="BA52">INDEX(AK:AK,SMALL(IF(AK$1:AK$1000&lt;&gt;"",ROW($1:$1000),4^8),ROW(AK52)))&amp;""</f>
        <v/>
      </c>
      <c r="BB52" s="58"/>
      <c r="BC52" s="58"/>
      <c r="BD52" s="58" t="str">
        <f t="array" ref="BD52">INDEX(AN:AN,SMALL(IF(AN$1:AN$1000&lt;&gt;"",ROW($1:$1000),4^8),ROW(AN52)))&amp;""</f>
        <v/>
      </c>
      <c r="BE52" s="58" t="str">
        <f t="array" ref="BE52">INDEX(AO:AO,SMALL(IF(AO$1:AO$1000&lt;&gt;"",ROW($1:$1000),4^8),ROW(AO52)))&amp;""</f>
        <v/>
      </c>
      <c r="BF52" s="58"/>
      <c r="BG52" s="58"/>
      <c r="BH52" s="58" t="str">
        <f t="array" ref="BH52">INDEX(AR:AR,SMALL(IF(AR$1:AR$1000&lt;&gt;"",ROW($1:$1000),4^8),ROW(AR52)))&amp;""</f>
        <v/>
      </c>
      <c r="BI52" s="58"/>
    </row>
    <row r="53" spans="1:61" x14ac:dyDescent="0.15">
      <c r="A53" s="1"/>
      <c r="C53" s="1"/>
      <c r="AB53" s="58" t="str">
        <f t="array" ref="AB53">INDEX(Y:Y,SMALL(IF(Y$1:Y$1000&lt;&gt;"",ROW($1:$1000),4^8),ROW(Y53)))&amp;""</f>
        <v/>
      </c>
      <c r="AC53" s="58" t="str">
        <f t="array" ref="AC53">INDEX(Z:Z,SMALL(IF(Z$1:Z$1000&lt;&gt;"",ROW($1:$1000),4^8),ROW(J53)))&amp;""</f>
        <v/>
      </c>
      <c r="AV53" s="58" t="str">
        <f t="array" ref="AV53">INDEX(AF:AF,SMALL(IF(AF$1:AF$1000&lt;&gt;"",ROW($1:$1000),4^8),ROW(AF53)))&amp;""</f>
        <v/>
      </c>
      <c r="AW53" s="58" t="str">
        <f t="array" ref="AW53">INDEX(AG:AG,SMALL(IF(AG$1:AG$1000&lt;&gt;"",ROW($1:$1000),4^8),ROW(AG53)))&amp;""</f>
        <v/>
      </c>
      <c r="AX53" s="58"/>
      <c r="AY53" s="58" t="str">
        <f t="array" ref="AY53">INDEX(AI:AI,SMALL(IF(AI$1:AI$1000&lt;&gt;"",ROW($1:$1000),4^8),ROW(AI53)))&amp;""</f>
        <v/>
      </c>
      <c r="AZ53" s="58"/>
      <c r="BA53" s="58" t="str">
        <f t="array" ref="BA53">INDEX(AK:AK,SMALL(IF(AK$1:AK$1000&lt;&gt;"",ROW($1:$1000),4^8),ROW(AK53)))&amp;""</f>
        <v/>
      </c>
      <c r="BB53" s="58"/>
      <c r="BC53" s="58"/>
      <c r="BD53" s="58" t="str">
        <f t="array" ref="BD53">INDEX(AN:AN,SMALL(IF(AN$1:AN$1000&lt;&gt;"",ROW($1:$1000),4^8),ROW(AN53)))&amp;""</f>
        <v/>
      </c>
      <c r="BE53" s="58" t="str">
        <f t="array" ref="BE53">INDEX(AO:AO,SMALL(IF(AO$1:AO$1000&lt;&gt;"",ROW($1:$1000),4^8),ROW(AO53)))&amp;""</f>
        <v/>
      </c>
      <c r="BF53" s="58"/>
      <c r="BG53" s="58"/>
      <c r="BH53" s="58" t="str">
        <f t="array" ref="BH53">INDEX(AR:AR,SMALL(IF(AR$1:AR$1000&lt;&gt;"",ROW($1:$1000),4^8),ROW(AR53)))&amp;""</f>
        <v/>
      </c>
      <c r="BI53" s="58"/>
    </row>
    <row r="54" spans="1:61" x14ac:dyDescent="0.15">
      <c r="A54" s="1"/>
      <c r="C54" s="1"/>
      <c r="AB54" s="58" t="str">
        <f t="array" ref="AB54">INDEX(Y:Y,SMALL(IF(Y$1:Y$1000&lt;&gt;"",ROW($1:$1000),4^8),ROW(Y54)))&amp;""</f>
        <v/>
      </c>
      <c r="AC54" s="58" t="str">
        <f t="array" ref="AC54">INDEX(Z:Z,SMALL(IF(Z$1:Z$1000&lt;&gt;"",ROW($1:$1000),4^8),ROW(J54)))&amp;""</f>
        <v/>
      </c>
      <c r="AV54" s="58" t="str">
        <f t="array" ref="AV54">INDEX(AF:AF,SMALL(IF(AF$1:AF$1000&lt;&gt;"",ROW($1:$1000),4^8),ROW(AF54)))&amp;""</f>
        <v/>
      </c>
      <c r="AW54" s="58" t="str">
        <f t="array" ref="AW54">INDEX(AG:AG,SMALL(IF(AG$1:AG$1000&lt;&gt;"",ROW($1:$1000),4^8),ROW(AG54)))&amp;""</f>
        <v/>
      </c>
      <c r="AX54" s="58"/>
      <c r="AY54" s="58" t="str">
        <f t="array" ref="AY54">INDEX(AI:AI,SMALL(IF(AI$1:AI$1000&lt;&gt;"",ROW($1:$1000),4^8),ROW(AI54)))&amp;""</f>
        <v/>
      </c>
      <c r="AZ54" s="58"/>
      <c r="BA54" s="58" t="str">
        <f t="array" ref="BA54">INDEX(AK:AK,SMALL(IF(AK$1:AK$1000&lt;&gt;"",ROW($1:$1000),4^8),ROW(AK54)))&amp;""</f>
        <v/>
      </c>
      <c r="BB54" s="58"/>
      <c r="BC54" s="58"/>
      <c r="BD54" s="58" t="str">
        <f t="array" ref="BD54">INDEX(AN:AN,SMALL(IF(AN$1:AN$1000&lt;&gt;"",ROW($1:$1000),4^8),ROW(AN54)))&amp;""</f>
        <v/>
      </c>
      <c r="BE54" s="58" t="str">
        <f t="array" ref="BE54">INDEX(AO:AO,SMALL(IF(AO$1:AO$1000&lt;&gt;"",ROW($1:$1000),4^8),ROW(AO54)))&amp;""</f>
        <v/>
      </c>
      <c r="BF54" s="58"/>
      <c r="BG54" s="58"/>
      <c r="BH54" s="58" t="str">
        <f t="array" ref="BH54">INDEX(AR:AR,SMALL(IF(AR$1:AR$1000&lt;&gt;"",ROW($1:$1000),4^8),ROW(AR54)))&amp;""</f>
        <v/>
      </c>
      <c r="BI54" s="58"/>
    </row>
    <row r="55" spans="1:61" x14ac:dyDescent="0.15">
      <c r="A55" s="1"/>
      <c r="C55" s="1"/>
      <c r="AB55" s="58" t="str">
        <f t="array" ref="AB55">INDEX(Y:Y,SMALL(IF(Y$1:Y$1000&lt;&gt;"",ROW($1:$1000),4^8),ROW(Y55)))&amp;""</f>
        <v/>
      </c>
      <c r="AC55" s="58" t="str">
        <f t="array" ref="AC55">INDEX(Z:Z,SMALL(IF(Z$1:Z$1000&lt;&gt;"",ROW($1:$1000),4^8),ROW(J55)))&amp;""</f>
        <v/>
      </c>
      <c r="AV55" s="58" t="str">
        <f t="array" ref="AV55">INDEX(AF:AF,SMALL(IF(AF$1:AF$1000&lt;&gt;"",ROW($1:$1000),4^8),ROW(AF55)))&amp;""</f>
        <v/>
      </c>
      <c r="AW55" s="58" t="str">
        <f t="array" ref="AW55">INDEX(AG:AG,SMALL(IF(AG$1:AG$1000&lt;&gt;"",ROW($1:$1000),4^8),ROW(AG55)))&amp;""</f>
        <v/>
      </c>
      <c r="AX55" s="58"/>
      <c r="AY55" s="58" t="str">
        <f t="array" ref="AY55">INDEX(AI:AI,SMALL(IF(AI$1:AI$1000&lt;&gt;"",ROW($1:$1000),4^8),ROW(AI55)))&amp;""</f>
        <v/>
      </c>
      <c r="AZ55" s="58"/>
      <c r="BA55" s="58" t="str">
        <f t="array" ref="BA55">INDEX(AK:AK,SMALL(IF(AK$1:AK$1000&lt;&gt;"",ROW($1:$1000),4^8),ROW(AK55)))&amp;""</f>
        <v/>
      </c>
      <c r="BB55" s="58"/>
      <c r="BC55" s="58"/>
      <c r="BD55" s="58" t="str">
        <f t="array" ref="BD55">INDEX(AN:AN,SMALL(IF(AN$1:AN$1000&lt;&gt;"",ROW($1:$1000),4^8),ROW(AN55)))&amp;""</f>
        <v/>
      </c>
      <c r="BE55" s="58" t="str">
        <f t="array" ref="BE55">INDEX(AO:AO,SMALL(IF(AO$1:AO$1000&lt;&gt;"",ROW($1:$1000),4^8),ROW(AO55)))&amp;""</f>
        <v/>
      </c>
      <c r="BF55" s="58"/>
      <c r="BG55" s="58"/>
      <c r="BH55" s="58" t="str">
        <f t="array" ref="BH55">INDEX(AR:AR,SMALL(IF(AR$1:AR$1000&lt;&gt;"",ROW($1:$1000),4^8),ROW(AR55)))&amp;""</f>
        <v/>
      </c>
      <c r="BI55" s="58"/>
    </row>
    <row r="56" spans="1:61" x14ac:dyDescent="0.15">
      <c r="A56" s="1"/>
      <c r="C56" s="1"/>
      <c r="AB56" s="58" t="str">
        <f t="array" ref="AB56">INDEX(Y:Y,SMALL(IF(Y$1:Y$1000&lt;&gt;"",ROW($1:$1000),4^8),ROW(Y56)))&amp;""</f>
        <v/>
      </c>
      <c r="AC56" s="58" t="str">
        <f t="array" ref="AC56">INDEX(Z:Z,SMALL(IF(Z$1:Z$1000&lt;&gt;"",ROW($1:$1000),4^8),ROW(J56)))&amp;""</f>
        <v/>
      </c>
      <c r="AV56" s="58" t="str">
        <f t="array" ref="AV56">INDEX(AF:AF,SMALL(IF(AF$1:AF$1000&lt;&gt;"",ROW($1:$1000),4^8),ROW(AF56)))&amp;""</f>
        <v/>
      </c>
      <c r="AW56" s="58" t="str">
        <f t="array" ref="AW56">INDEX(AG:AG,SMALL(IF(AG$1:AG$1000&lt;&gt;"",ROW($1:$1000),4^8),ROW(AG56)))&amp;""</f>
        <v/>
      </c>
      <c r="AX56" s="58"/>
      <c r="AY56" s="58" t="str">
        <f t="array" ref="AY56">INDEX(AI:AI,SMALL(IF(AI$1:AI$1000&lt;&gt;"",ROW($1:$1000),4^8),ROW(AI56)))&amp;""</f>
        <v/>
      </c>
      <c r="AZ56" s="58"/>
      <c r="BA56" s="58" t="str">
        <f t="array" ref="BA56">INDEX(AK:AK,SMALL(IF(AK$1:AK$1000&lt;&gt;"",ROW($1:$1000),4^8),ROW(AK56)))&amp;""</f>
        <v/>
      </c>
      <c r="BB56" s="58"/>
      <c r="BC56" s="58"/>
      <c r="BD56" s="58" t="str">
        <f t="array" ref="BD56">INDEX(AN:AN,SMALL(IF(AN$1:AN$1000&lt;&gt;"",ROW($1:$1000),4^8),ROW(AN56)))&amp;""</f>
        <v/>
      </c>
      <c r="BE56" s="58" t="str">
        <f t="array" ref="BE56">INDEX(AO:AO,SMALL(IF(AO$1:AO$1000&lt;&gt;"",ROW($1:$1000),4^8),ROW(AO56)))&amp;""</f>
        <v/>
      </c>
      <c r="BF56" s="58"/>
      <c r="BG56" s="58"/>
      <c r="BH56" s="58" t="str">
        <f t="array" ref="BH56">INDEX(AR:AR,SMALL(IF(AR$1:AR$1000&lt;&gt;"",ROW($1:$1000),4^8),ROW(AR56)))&amp;""</f>
        <v/>
      </c>
      <c r="BI56" s="58"/>
    </row>
    <row r="57" spans="1:61" x14ac:dyDescent="0.15">
      <c r="A57" s="1"/>
      <c r="C57" s="1"/>
      <c r="AB57" s="58" t="str">
        <f t="array" ref="AB57">INDEX(Y:Y,SMALL(IF(Y$1:Y$1000&lt;&gt;"",ROW($1:$1000),4^8),ROW(Y57)))&amp;""</f>
        <v/>
      </c>
      <c r="AC57" s="58" t="str">
        <f t="array" ref="AC57">INDEX(Z:Z,SMALL(IF(Z$1:Z$1000&lt;&gt;"",ROW($1:$1000),4^8),ROW(J57)))&amp;""</f>
        <v/>
      </c>
      <c r="AV57" s="58" t="str">
        <f t="array" ref="AV57">INDEX(AF:AF,SMALL(IF(AF$1:AF$1000&lt;&gt;"",ROW($1:$1000),4^8),ROW(AF57)))&amp;""</f>
        <v/>
      </c>
      <c r="AW57" s="58" t="str">
        <f t="array" ref="AW57">INDEX(AG:AG,SMALL(IF(AG$1:AG$1000&lt;&gt;"",ROW($1:$1000),4^8),ROW(AG57)))&amp;""</f>
        <v/>
      </c>
      <c r="AX57" s="58"/>
      <c r="AY57" s="58" t="str">
        <f t="array" ref="AY57">INDEX(AI:AI,SMALL(IF(AI$1:AI$1000&lt;&gt;"",ROW($1:$1000),4^8),ROW(AI57)))&amp;""</f>
        <v/>
      </c>
      <c r="AZ57" s="58"/>
      <c r="BA57" s="58" t="str">
        <f t="array" ref="BA57">INDEX(AK:AK,SMALL(IF(AK$1:AK$1000&lt;&gt;"",ROW($1:$1000),4^8),ROW(AK57)))&amp;""</f>
        <v/>
      </c>
      <c r="BB57" s="58"/>
      <c r="BC57" s="58"/>
      <c r="BD57" s="58" t="str">
        <f t="array" ref="BD57">INDEX(AN:AN,SMALL(IF(AN$1:AN$1000&lt;&gt;"",ROW($1:$1000),4^8),ROW(AN57)))&amp;""</f>
        <v/>
      </c>
      <c r="BE57" s="58" t="str">
        <f t="array" ref="BE57">INDEX(AO:AO,SMALL(IF(AO$1:AO$1000&lt;&gt;"",ROW($1:$1000),4^8),ROW(AO57)))&amp;""</f>
        <v/>
      </c>
      <c r="BF57" s="58"/>
      <c r="BG57" s="58"/>
      <c r="BH57" s="58" t="str">
        <f t="array" ref="BH57">INDEX(AR:AR,SMALL(IF(AR$1:AR$1000&lt;&gt;"",ROW($1:$1000),4^8),ROW(AR57)))&amp;""</f>
        <v/>
      </c>
      <c r="BI57" s="58"/>
    </row>
    <row r="58" spans="1:61" x14ac:dyDescent="0.15">
      <c r="A58" s="1"/>
      <c r="C58" s="1"/>
      <c r="AB58" s="58" t="str">
        <f t="array" ref="AB58">INDEX(Y:Y,SMALL(IF(Y$1:Y$1000&lt;&gt;"",ROW($1:$1000),4^8),ROW(Y58)))&amp;""</f>
        <v/>
      </c>
      <c r="AC58" s="58" t="str">
        <f t="array" ref="AC58">INDEX(Z:Z,SMALL(IF(Z$1:Z$1000&lt;&gt;"",ROW($1:$1000),4^8),ROW(J58)))&amp;""</f>
        <v/>
      </c>
      <c r="AV58" s="58" t="str">
        <f t="array" ref="AV58">INDEX(AF:AF,SMALL(IF(AF$1:AF$1000&lt;&gt;"",ROW($1:$1000),4^8),ROW(AF58)))&amp;""</f>
        <v/>
      </c>
      <c r="AW58" s="58" t="str">
        <f t="array" ref="AW58">INDEX(AG:AG,SMALL(IF(AG$1:AG$1000&lt;&gt;"",ROW($1:$1000),4^8),ROW(AG58)))&amp;""</f>
        <v/>
      </c>
      <c r="AX58" s="58"/>
      <c r="AY58" s="58" t="str">
        <f t="array" ref="AY58">INDEX(AI:AI,SMALL(IF(AI$1:AI$1000&lt;&gt;"",ROW($1:$1000),4^8),ROW(AI58)))&amp;""</f>
        <v/>
      </c>
      <c r="AZ58" s="58"/>
      <c r="BA58" s="58" t="str">
        <f t="array" ref="BA58">INDEX(AK:AK,SMALL(IF(AK$1:AK$1000&lt;&gt;"",ROW($1:$1000),4^8),ROW(AK58)))&amp;""</f>
        <v/>
      </c>
      <c r="BB58" s="58"/>
      <c r="BC58" s="58"/>
      <c r="BD58" s="58" t="str">
        <f t="array" ref="BD58">INDEX(AN:AN,SMALL(IF(AN$1:AN$1000&lt;&gt;"",ROW($1:$1000),4^8),ROW(AN58)))&amp;""</f>
        <v/>
      </c>
      <c r="BE58" s="58" t="str">
        <f t="array" ref="BE58">INDEX(AO:AO,SMALL(IF(AO$1:AO$1000&lt;&gt;"",ROW($1:$1000),4^8),ROW(AO58)))&amp;""</f>
        <v/>
      </c>
      <c r="BF58" s="58"/>
      <c r="BG58" s="58"/>
      <c r="BH58" s="58" t="str">
        <f t="array" ref="BH58">INDEX(AR:AR,SMALL(IF(AR$1:AR$1000&lt;&gt;"",ROW($1:$1000),4^8),ROW(AR58)))&amp;""</f>
        <v/>
      </c>
      <c r="BI58" s="58"/>
    </row>
    <row r="59" spans="1:61" x14ac:dyDescent="0.15">
      <c r="A59" s="1"/>
      <c r="C59" s="1"/>
      <c r="AB59" s="58" t="str">
        <f t="array" ref="AB59">INDEX(Y:Y,SMALL(IF(Y$1:Y$1000&lt;&gt;"",ROW($1:$1000),4^8),ROW(Y59)))&amp;""</f>
        <v/>
      </c>
      <c r="AC59" s="58" t="str">
        <f t="array" ref="AC59">INDEX(Z:Z,SMALL(IF(Z$1:Z$1000&lt;&gt;"",ROW($1:$1000),4^8),ROW(J59)))&amp;""</f>
        <v/>
      </c>
      <c r="AV59" s="58" t="str">
        <f t="array" ref="AV59">INDEX(AF:AF,SMALL(IF(AF$1:AF$1000&lt;&gt;"",ROW($1:$1000),4^8),ROW(AF59)))&amp;""</f>
        <v/>
      </c>
      <c r="AW59" s="58" t="str">
        <f t="array" ref="AW59">INDEX(AG:AG,SMALL(IF(AG$1:AG$1000&lt;&gt;"",ROW($1:$1000),4^8),ROW(AG59)))&amp;""</f>
        <v/>
      </c>
      <c r="AX59" s="58"/>
      <c r="AY59" s="58" t="str">
        <f t="array" ref="AY59">INDEX(AI:AI,SMALL(IF(AI$1:AI$1000&lt;&gt;"",ROW($1:$1000),4^8),ROW(AI59)))&amp;""</f>
        <v/>
      </c>
      <c r="AZ59" s="58"/>
      <c r="BA59" s="58" t="str">
        <f t="array" ref="BA59">INDEX(AK:AK,SMALL(IF(AK$1:AK$1000&lt;&gt;"",ROW($1:$1000),4^8),ROW(AK59)))&amp;""</f>
        <v/>
      </c>
      <c r="BB59" s="58"/>
      <c r="BC59" s="58"/>
      <c r="BD59" s="58" t="str">
        <f t="array" ref="BD59">INDEX(AN:AN,SMALL(IF(AN$1:AN$1000&lt;&gt;"",ROW($1:$1000),4^8),ROW(AN59)))&amp;""</f>
        <v/>
      </c>
      <c r="BE59" s="58" t="str">
        <f t="array" ref="BE59">INDEX(AO:AO,SMALL(IF(AO$1:AO$1000&lt;&gt;"",ROW($1:$1000),4^8),ROW(AO59)))&amp;""</f>
        <v/>
      </c>
      <c r="BF59" s="58"/>
      <c r="BG59" s="58"/>
      <c r="BH59" s="58" t="str">
        <f t="array" ref="BH59">INDEX(AR:AR,SMALL(IF(AR$1:AR$1000&lt;&gt;"",ROW($1:$1000),4^8),ROW(AR59)))&amp;""</f>
        <v/>
      </c>
      <c r="BI59" s="58"/>
    </row>
    <row r="60" spans="1:61" x14ac:dyDescent="0.15">
      <c r="A60" s="1"/>
      <c r="C60" s="1"/>
      <c r="AB60" s="58" t="str">
        <f t="array" ref="AB60">INDEX(Y:Y,SMALL(IF(Y$1:Y$1000&lt;&gt;"",ROW($1:$1000),4^8),ROW(Y60)))&amp;""</f>
        <v/>
      </c>
      <c r="AC60" s="58" t="str">
        <f t="array" ref="AC60">INDEX(Z:Z,SMALL(IF(Z$1:Z$1000&lt;&gt;"",ROW($1:$1000),4^8),ROW(J60)))&amp;""</f>
        <v/>
      </c>
      <c r="AV60" s="58" t="str">
        <f t="array" ref="AV60">INDEX(AF:AF,SMALL(IF(AF$1:AF$1000&lt;&gt;"",ROW($1:$1000),4^8),ROW(AF60)))&amp;""</f>
        <v/>
      </c>
      <c r="AW60" s="58" t="str">
        <f t="array" ref="AW60">INDEX(AG:AG,SMALL(IF(AG$1:AG$1000&lt;&gt;"",ROW($1:$1000),4^8),ROW(AG60)))&amp;""</f>
        <v/>
      </c>
      <c r="AX60" s="58"/>
      <c r="AY60" s="58" t="str">
        <f t="array" ref="AY60">INDEX(AI:AI,SMALL(IF(AI$1:AI$1000&lt;&gt;"",ROW($1:$1000),4^8),ROW(AI60)))&amp;""</f>
        <v/>
      </c>
      <c r="AZ60" s="58"/>
      <c r="BA60" s="58" t="str">
        <f t="array" ref="BA60">INDEX(AK:AK,SMALL(IF(AK$1:AK$1000&lt;&gt;"",ROW($1:$1000),4^8),ROW(AK60)))&amp;""</f>
        <v/>
      </c>
      <c r="BB60" s="58"/>
      <c r="BC60" s="58"/>
      <c r="BD60" s="58" t="str">
        <f t="array" ref="BD60">INDEX(AN:AN,SMALL(IF(AN$1:AN$1000&lt;&gt;"",ROW($1:$1000),4^8),ROW(AN60)))&amp;""</f>
        <v/>
      </c>
      <c r="BE60" s="58" t="str">
        <f t="array" ref="BE60">INDEX(AO:AO,SMALL(IF(AO$1:AO$1000&lt;&gt;"",ROW($1:$1000),4^8),ROW(AO60)))&amp;""</f>
        <v/>
      </c>
      <c r="BF60" s="58"/>
      <c r="BG60" s="58"/>
      <c r="BH60" s="58" t="str">
        <f t="array" ref="BH60">INDEX(AR:AR,SMALL(IF(AR$1:AR$1000&lt;&gt;"",ROW($1:$1000),4^8),ROW(AR60)))&amp;""</f>
        <v/>
      </c>
      <c r="BI60" s="58"/>
    </row>
    <row r="61" spans="1:61" x14ac:dyDescent="0.15">
      <c r="A61" s="1"/>
      <c r="C61" s="1"/>
      <c r="AB61" s="58" t="str">
        <f t="array" ref="AB61">INDEX(Y:Y,SMALL(IF(Y$1:Y$1000&lt;&gt;"",ROW($1:$1000),4^8),ROW(Y61)))&amp;""</f>
        <v/>
      </c>
      <c r="AC61" s="58" t="str">
        <f t="array" ref="AC61">INDEX(Z:Z,SMALL(IF(Z$1:Z$1000&lt;&gt;"",ROW($1:$1000),4^8),ROW(J61)))&amp;""</f>
        <v/>
      </c>
      <c r="AV61" s="58" t="str">
        <f t="array" ref="AV61">INDEX(AF:AF,SMALL(IF(AF$1:AF$1000&lt;&gt;"",ROW($1:$1000),4^8),ROW(AF61)))&amp;""</f>
        <v/>
      </c>
      <c r="AW61" s="58" t="str">
        <f t="array" ref="AW61">INDEX(AG:AG,SMALL(IF(AG$1:AG$1000&lt;&gt;"",ROW($1:$1000),4^8),ROW(AG61)))&amp;""</f>
        <v/>
      </c>
      <c r="AX61" s="58"/>
      <c r="AY61" s="58" t="str">
        <f t="array" ref="AY61">INDEX(AI:AI,SMALL(IF(AI$1:AI$1000&lt;&gt;"",ROW($1:$1000),4^8),ROW(AI61)))&amp;""</f>
        <v/>
      </c>
      <c r="AZ61" s="58"/>
      <c r="BA61" s="58" t="str">
        <f t="array" ref="BA61">INDEX(AK:AK,SMALL(IF(AK$1:AK$1000&lt;&gt;"",ROW($1:$1000),4^8),ROW(AK61)))&amp;""</f>
        <v/>
      </c>
      <c r="BB61" s="58"/>
      <c r="BC61" s="58"/>
      <c r="BD61" s="58" t="str">
        <f t="array" ref="BD61">INDEX(AN:AN,SMALL(IF(AN$1:AN$1000&lt;&gt;"",ROW($1:$1000),4^8),ROW(AN61)))&amp;""</f>
        <v/>
      </c>
      <c r="BE61" s="58" t="str">
        <f t="array" ref="BE61">INDEX(AO:AO,SMALL(IF(AO$1:AO$1000&lt;&gt;"",ROW($1:$1000),4^8),ROW(AO61)))&amp;""</f>
        <v/>
      </c>
      <c r="BF61" s="58"/>
      <c r="BG61" s="58"/>
      <c r="BH61" s="58" t="str">
        <f t="array" ref="BH61">INDEX(AR:AR,SMALL(IF(AR$1:AR$1000&lt;&gt;"",ROW($1:$1000),4^8),ROW(AR61)))&amp;""</f>
        <v/>
      </c>
      <c r="BI61" s="58"/>
    </row>
    <row r="62" spans="1:61" x14ac:dyDescent="0.15">
      <c r="A62" s="1"/>
      <c r="C62" s="1"/>
      <c r="AB62" s="58" t="str">
        <f t="array" ref="AB62">INDEX(Y:Y,SMALL(IF(Y$1:Y$1000&lt;&gt;"",ROW($1:$1000),4^8),ROW(Y62)))&amp;""</f>
        <v/>
      </c>
      <c r="AC62" s="58" t="str">
        <f t="array" ref="AC62">INDEX(Z:Z,SMALL(IF(Z$1:Z$1000&lt;&gt;"",ROW($1:$1000),4^8),ROW(J62)))&amp;""</f>
        <v/>
      </c>
      <c r="AV62" s="58" t="str">
        <f t="array" ref="AV62">INDEX(AF:AF,SMALL(IF(AF$1:AF$1000&lt;&gt;"",ROW($1:$1000),4^8),ROW(AF62)))&amp;""</f>
        <v/>
      </c>
      <c r="AW62" s="58" t="str">
        <f t="array" ref="AW62">INDEX(AG:AG,SMALL(IF(AG$1:AG$1000&lt;&gt;"",ROW($1:$1000),4^8),ROW(AG62)))&amp;""</f>
        <v/>
      </c>
      <c r="AX62" s="58"/>
      <c r="AY62" s="58" t="str">
        <f t="array" ref="AY62">INDEX(AI:AI,SMALL(IF(AI$1:AI$1000&lt;&gt;"",ROW($1:$1000),4^8),ROW(AI62)))&amp;""</f>
        <v/>
      </c>
      <c r="AZ62" s="58"/>
      <c r="BA62" s="58" t="str">
        <f t="array" ref="BA62">INDEX(AK:AK,SMALL(IF(AK$1:AK$1000&lt;&gt;"",ROW($1:$1000),4^8),ROW(AK62)))&amp;""</f>
        <v/>
      </c>
      <c r="BB62" s="58"/>
      <c r="BC62" s="58"/>
      <c r="BD62" s="58" t="str">
        <f t="array" ref="BD62">INDEX(AN:AN,SMALL(IF(AN$1:AN$1000&lt;&gt;"",ROW($1:$1000),4^8),ROW(AN62)))&amp;""</f>
        <v/>
      </c>
      <c r="BE62" s="58" t="str">
        <f t="array" ref="BE62">INDEX(AO:AO,SMALL(IF(AO$1:AO$1000&lt;&gt;"",ROW($1:$1000),4^8),ROW(AO62)))&amp;""</f>
        <v/>
      </c>
      <c r="BF62" s="58"/>
      <c r="BG62" s="58"/>
      <c r="BH62" s="58" t="str">
        <f t="array" ref="BH62">INDEX(AR:AR,SMALL(IF(AR$1:AR$1000&lt;&gt;"",ROW($1:$1000),4^8),ROW(AR62)))&amp;""</f>
        <v/>
      </c>
      <c r="BI62" s="58"/>
    </row>
    <row r="63" spans="1:61" x14ac:dyDescent="0.15">
      <c r="A63" s="1"/>
      <c r="C63" s="1"/>
      <c r="AB63" s="58" t="str">
        <f t="array" ref="AB63">INDEX(Y:Y,SMALL(IF(Y$1:Y$1000&lt;&gt;"",ROW($1:$1000),4^8),ROW(Y63)))&amp;""</f>
        <v/>
      </c>
      <c r="AC63" s="58" t="str">
        <f t="array" ref="AC63">INDEX(Z:Z,SMALL(IF(Z$1:Z$1000&lt;&gt;"",ROW($1:$1000),4^8),ROW(J63)))&amp;""</f>
        <v/>
      </c>
      <c r="AV63" s="58" t="str">
        <f t="array" ref="AV63">INDEX(AF:AF,SMALL(IF(AF$1:AF$1000&lt;&gt;"",ROW($1:$1000),4^8),ROW(AF63)))&amp;""</f>
        <v/>
      </c>
      <c r="AW63" s="58" t="str">
        <f t="array" ref="AW63">INDEX(AG:AG,SMALL(IF(AG$1:AG$1000&lt;&gt;"",ROW($1:$1000),4^8),ROW(AG63)))&amp;""</f>
        <v/>
      </c>
      <c r="AX63" s="58"/>
      <c r="AY63" s="58" t="str">
        <f t="array" ref="AY63">INDEX(AI:AI,SMALL(IF(AI$1:AI$1000&lt;&gt;"",ROW($1:$1000),4^8),ROW(AI63)))&amp;""</f>
        <v/>
      </c>
      <c r="AZ63" s="58"/>
      <c r="BA63" s="58" t="str">
        <f t="array" ref="BA63">INDEX(AK:AK,SMALL(IF(AK$1:AK$1000&lt;&gt;"",ROW($1:$1000),4^8),ROW(AK63)))&amp;""</f>
        <v/>
      </c>
      <c r="BB63" s="58"/>
      <c r="BC63" s="58"/>
      <c r="BD63" s="58" t="str">
        <f t="array" ref="BD63">INDEX(AN:AN,SMALL(IF(AN$1:AN$1000&lt;&gt;"",ROW($1:$1000),4^8),ROW(AN63)))&amp;""</f>
        <v/>
      </c>
      <c r="BE63" s="58" t="str">
        <f t="array" ref="BE63">INDEX(AO:AO,SMALL(IF(AO$1:AO$1000&lt;&gt;"",ROW($1:$1000),4^8),ROW(AO63)))&amp;""</f>
        <v/>
      </c>
      <c r="BF63" s="58"/>
      <c r="BG63" s="58"/>
      <c r="BH63" s="58" t="str">
        <f t="array" ref="BH63">INDEX(AR:AR,SMALL(IF(AR$1:AR$1000&lt;&gt;"",ROW($1:$1000),4^8),ROW(AR63)))&amp;""</f>
        <v/>
      </c>
      <c r="BI63" s="58"/>
    </row>
    <row r="64" spans="1:61" x14ac:dyDescent="0.15">
      <c r="A64" s="1"/>
      <c r="C64" s="1"/>
      <c r="AC64" s="58" t="str">
        <f t="array" ref="AC64">INDEX(Z:Z,SMALL(IF(Z$1:Z$1000&lt;&gt;"",ROW($1:$1000),4^8),ROW(J64)))&amp;""</f>
        <v/>
      </c>
      <c r="AV64" s="58" t="str">
        <f t="array" ref="AV64">INDEX(AF:AF,SMALL(IF(AF$1:AF$1000&lt;&gt;"",ROW($1:$1000),4^8),ROW(AF64)))&amp;""</f>
        <v/>
      </c>
      <c r="AW64" s="58" t="str">
        <f t="array" ref="AW64">INDEX(AG:AG,SMALL(IF(AG$1:AG$1000&lt;&gt;"",ROW($1:$1000),4^8),ROW(AG64)))&amp;""</f>
        <v/>
      </c>
      <c r="AX64" s="58"/>
      <c r="AY64" s="58" t="str">
        <f t="array" ref="AY64">INDEX(AI:AI,SMALL(IF(AI$1:AI$1000&lt;&gt;"",ROW($1:$1000),4^8),ROW(AI64)))&amp;""</f>
        <v/>
      </c>
      <c r="AZ64" s="58"/>
      <c r="BA64" s="58" t="str">
        <f t="array" ref="BA64">INDEX(AK:AK,SMALL(IF(AK$1:AK$1000&lt;&gt;"",ROW($1:$1000),4^8),ROW(AK64)))&amp;""</f>
        <v/>
      </c>
      <c r="BB64" s="58"/>
      <c r="BC64" s="58"/>
      <c r="BD64" s="58" t="str">
        <f t="array" ref="BD64">INDEX(AN:AN,SMALL(IF(AN$1:AN$1000&lt;&gt;"",ROW($1:$1000),4^8),ROW(AN64)))&amp;""</f>
        <v/>
      </c>
      <c r="BE64" s="58" t="str">
        <f t="array" ref="BE64">INDEX(AO:AO,SMALL(IF(AO$1:AO$1000&lt;&gt;"",ROW($1:$1000),4^8),ROW(AO64)))&amp;""</f>
        <v/>
      </c>
      <c r="BF64" s="58"/>
      <c r="BG64" s="58"/>
      <c r="BH64" s="58" t="str">
        <f t="array" ref="BH64">INDEX(AR:AR,SMALL(IF(AR$1:AR$1000&lt;&gt;"",ROW($1:$1000),4^8),ROW(AR64)))&amp;""</f>
        <v/>
      </c>
      <c r="BI64" s="58"/>
    </row>
    <row r="65" spans="1:61" x14ac:dyDescent="0.15">
      <c r="A65" s="1"/>
      <c r="C65" s="1"/>
      <c r="AC65" s="58" t="str">
        <f t="array" ref="AC65">INDEX(Z:Z,SMALL(IF(Z$1:Z$1000&lt;&gt;"",ROW($1:$1000),4^8),ROW(J65)))&amp;""</f>
        <v/>
      </c>
      <c r="AV65" s="58" t="str">
        <f t="array" ref="AV65">INDEX(AF:AF,SMALL(IF(AF$1:AF$1000&lt;&gt;"",ROW($1:$1000),4^8),ROW(AF65)))&amp;""</f>
        <v/>
      </c>
      <c r="AW65" s="58" t="str">
        <f t="array" ref="AW65">INDEX(AG:AG,SMALL(IF(AG$1:AG$1000&lt;&gt;"",ROW($1:$1000),4^8),ROW(AG65)))&amp;""</f>
        <v/>
      </c>
      <c r="AX65" s="58"/>
      <c r="AY65" s="58" t="str">
        <f t="array" ref="AY65">INDEX(AI:AI,SMALL(IF(AI$1:AI$1000&lt;&gt;"",ROW($1:$1000),4^8),ROW(AI65)))&amp;""</f>
        <v/>
      </c>
      <c r="AZ65" s="58"/>
      <c r="BA65" s="58" t="str">
        <f t="array" ref="BA65">INDEX(AK:AK,SMALL(IF(AK$1:AK$1000&lt;&gt;"",ROW($1:$1000),4^8),ROW(AK65)))&amp;""</f>
        <v/>
      </c>
      <c r="BB65" s="58"/>
      <c r="BC65" s="58"/>
      <c r="BD65" s="58" t="str">
        <f t="array" ref="BD65">INDEX(AN:AN,SMALL(IF(AN$1:AN$1000&lt;&gt;"",ROW($1:$1000),4^8),ROW(AN65)))&amp;""</f>
        <v/>
      </c>
      <c r="BE65" s="58" t="str">
        <f t="array" ref="BE65">INDEX(AO:AO,SMALL(IF(AO$1:AO$1000&lt;&gt;"",ROW($1:$1000),4^8),ROW(AO65)))&amp;""</f>
        <v/>
      </c>
      <c r="BF65" s="58"/>
      <c r="BG65" s="58"/>
      <c r="BH65" s="58" t="str">
        <f t="array" ref="BH65">INDEX(AR:AR,SMALL(IF(AR$1:AR$1000&lt;&gt;"",ROW($1:$1000),4^8),ROW(AR65)))&amp;""</f>
        <v/>
      </c>
      <c r="BI65" s="58"/>
    </row>
    <row r="66" spans="1:61" x14ac:dyDescent="0.15">
      <c r="A66" s="1"/>
      <c r="C66" s="1"/>
      <c r="AC66" s="58" t="str">
        <f t="array" ref="AC66">INDEX(Z:Z,SMALL(IF(Z$1:Z$1000&lt;&gt;"",ROW($1:$1000),4^8),ROW(J66)))&amp;""</f>
        <v/>
      </c>
      <c r="AV66" s="58" t="str">
        <f t="array" ref="AV66">INDEX(AF:AF,SMALL(IF(AF$1:AF$1000&lt;&gt;"",ROW($1:$1000),4^8),ROW(AF66)))&amp;""</f>
        <v/>
      </c>
      <c r="AW66" s="58" t="str">
        <f t="array" ref="AW66">INDEX(AG:AG,SMALL(IF(AG$1:AG$1000&lt;&gt;"",ROW($1:$1000),4^8),ROW(AG66)))&amp;""</f>
        <v/>
      </c>
      <c r="AX66" s="58"/>
      <c r="AY66" s="58" t="str">
        <f t="array" ref="AY66">INDEX(AI:AI,SMALL(IF(AI$1:AI$1000&lt;&gt;"",ROW($1:$1000),4^8),ROW(AI66)))&amp;""</f>
        <v/>
      </c>
      <c r="AZ66" s="58"/>
      <c r="BA66" s="58" t="str">
        <f t="array" ref="BA66">INDEX(AK:AK,SMALL(IF(AK$1:AK$1000&lt;&gt;"",ROW($1:$1000),4^8),ROW(AK66)))&amp;""</f>
        <v/>
      </c>
      <c r="BB66" s="58"/>
      <c r="BC66" s="58"/>
      <c r="BD66" s="58" t="str">
        <f t="array" ref="BD66">INDEX(AN:AN,SMALL(IF(AN$1:AN$1000&lt;&gt;"",ROW($1:$1000),4^8),ROW(AN66)))&amp;""</f>
        <v/>
      </c>
      <c r="BE66" s="58" t="str">
        <f t="array" ref="BE66">INDEX(AO:AO,SMALL(IF(AO$1:AO$1000&lt;&gt;"",ROW($1:$1000),4^8),ROW(AO66)))&amp;""</f>
        <v/>
      </c>
      <c r="BF66" s="58"/>
      <c r="BG66" s="58"/>
      <c r="BH66" s="58" t="str">
        <f t="array" ref="BH66">INDEX(AR:AR,SMALL(IF(AR$1:AR$1000&lt;&gt;"",ROW($1:$1000),4^8),ROW(AR66)))&amp;""</f>
        <v/>
      </c>
      <c r="BI66" s="58"/>
    </row>
    <row r="67" spans="1:61" x14ac:dyDescent="0.15">
      <c r="A67" s="1"/>
      <c r="C67" s="1"/>
      <c r="AC67" s="58" t="str">
        <f t="array" ref="AC67">INDEX(Z:Z,SMALL(IF(Z$1:Z$1000&lt;&gt;"",ROW($1:$1000),4^8),ROW(J67)))&amp;""</f>
        <v/>
      </c>
      <c r="AV67" s="58" t="str">
        <f t="array" ref="AV67">INDEX(AF:AF,SMALL(IF(AF$1:AF$1000&lt;&gt;"",ROW($1:$1000),4^8),ROW(AF67)))&amp;""</f>
        <v/>
      </c>
      <c r="AW67" s="58" t="str">
        <f t="array" ref="AW67">INDEX(AG:AG,SMALL(IF(AG$1:AG$1000&lt;&gt;"",ROW($1:$1000),4^8),ROW(AG67)))&amp;""</f>
        <v/>
      </c>
      <c r="AX67" s="58"/>
      <c r="AY67" s="58" t="str">
        <f t="array" ref="AY67">INDEX(AI:AI,SMALL(IF(AI$1:AI$1000&lt;&gt;"",ROW($1:$1000),4^8),ROW(AI67)))&amp;""</f>
        <v/>
      </c>
      <c r="AZ67" s="58"/>
      <c r="BA67" s="58" t="str">
        <f t="array" ref="BA67">INDEX(AK:AK,SMALL(IF(AK$1:AK$1000&lt;&gt;"",ROW($1:$1000),4^8),ROW(AK67)))&amp;""</f>
        <v/>
      </c>
      <c r="BB67" s="58"/>
      <c r="BC67" s="58"/>
      <c r="BD67" s="58" t="str">
        <f t="array" ref="BD67">INDEX(AN:AN,SMALL(IF(AN$1:AN$1000&lt;&gt;"",ROW($1:$1000),4^8),ROW(AN67)))&amp;""</f>
        <v/>
      </c>
      <c r="BE67" s="58" t="str">
        <f t="array" ref="BE67">INDEX(AO:AO,SMALL(IF(AO$1:AO$1000&lt;&gt;"",ROW($1:$1000),4^8),ROW(AO67)))&amp;""</f>
        <v/>
      </c>
      <c r="BF67" s="58"/>
      <c r="BG67" s="58"/>
      <c r="BH67" s="58" t="str">
        <f t="array" ref="BH67">INDEX(AR:AR,SMALL(IF(AR$1:AR$1000&lt;&gt;"",ROW($1:$1000),4^8),ROW(AR67)))&amp;""</f>
        <v/>
      </c>
      <c r="BI67" s="58"/>
    </row>
    <row r="68" spans="1:61" x14ac:dyDescent="0.15">
      <c r="A68" s="1"/>
      <c r="C68" s="1"/>
      <c r="AC68" s="58" t="str">
        <f t="array" ref="AC68">INDEX(Z:Z,SMALL(IF(Z$1:Z$1000&lt;&gt;"",ROW($1:$1000),4^8),ROW(J68)))&amp;""</f>
        <v/>
      </c>
      <c r="AV68" s="58" t="str">
        <f t="array" ref="AV68">INDEX(AF:AF,SMALL(IF(AF$1:AF$1000&lt;&gt;"",ROW($1:$1000),4^8),ROW(AF68)))&amp;""</f>
        <v/>
      </c>
      <c r="AW68" s="58" t="str">
        <f t="array" ref="AW68">INDEX(AG:AG,SMALL(IF(AG$1:AG$1000&lt;&gt;"",ROW($1:$1000),4^8),ROW(AG68)))&amp;""</f>
        <v/>
      </c>
      <c r="AX68" s="58"/>
      <c r="AY68" s="58" t="str">
        <f t="array" ref="AY68">INDEX(AI:AI,SMALL(IF(AI$1:AI$1000&lt;&gt;"",ROW($1:$1000),4^8),ROW(AI68)))&amp;""</f>
        <v/>
      </c>
      <c r="AZ68" s="58"/>
      <c r="BA68" s="58" t="str">
        <f t="array" ref="BA68">INDEX(AK:AK,SMALL(IF(AK$1:AK$1000&lt;&gt;"",ROW($1:$1000),4^8),ROW(AK68)))&amp;""</f>
        <v/>
      </c>
      <c r="BB68" s="58"/>
      <c r="BC68" s="58"/>
      <c r="BD68" s="58" t="str">
        <f t="array" ref="BD68">INDEX(AN:AN,SMALL(IF(AN$1:AN$1000&lt;&gt;"",ROW($1:$1000),4^8),ROW(AN68)))&amp;""</f>
        <v/>
      </c>
      <c r="BE68" s="58" t="str">
        <f t="array" ref="BE68">INDEX(AO:AO,SMALL(IF(AO$1:AO$1000&lt;&gt;"",ROW($1:$1000),4^8),ROW(AO68)))&amp;""</f>
        <v/>
      </c>
      <c r="BF68" s="58"/>
      <c r="BG68" s="58"/>
      <c r="BH68" s="58" t="str">
        <f t="array" ref="BH68">INDEX(AR:AR,SMALL(IF(AR$1:AR$1000&lt;&gt;"",ROW($1:$1000),4^8),ROW(AR68)))&amp;""</f>
        <v/>
      </c>
      <c r="BI68" s="58"/>
    </row>
    <row r="69" spans="1:61" x14ac:dyDescent="0.15">
      <c r="A69" s="1"/>
      <c r="C69" s="1"/>
      <c r="AC69" s="24" t="str">
        <f t="array" ref="AC69">INDEX(Z:Z,SMALL(IF(Z$1:Z$1000&lt;&gt;"",ROW($1:$1000),4^8),ROW(J69)))&amp;""</f>
        <v/>
      </c>
      <c r="AV69" s="58" t="str">
        <f t="array" ref="AV69">INDEX(AF:AF,SMALL(IF(AF$1:AF$1000&lt;&gt;"",ROW($1:$1000),4^8),ROW(AF69)))&amp;""</f>
        <v/>
      </c>
      <c r="AW69" s="58" t="str">
        <f t="array" ref="AW69">INDEX(AG:AG,SMALL(IF(AG$1:AG$1000&lt;&gt;"",ROW($1:$1000),4^8),ROW(AG69)))&amp;""</f>
        <v/>
      </c>
      <c r="AX69" s="58"/>
      <c r="AY69" s="58" t="str">
        <f t="array" ref="AY69">INDEX(AI:AI,SMALL(IF(AI$1:AI$1000&lt;&gt;"",ROW($1:$1000),4^8),ROW(AI69)))&amp;""</f>
        <v/>
      </c>
      <c r="AZ69" s="58"/>
      <c r="BA69" s="58" t="str">
        <f t="array" ref="BA69">INDEX(AK:AK,SMALL(IF(AK$1:AK$1000&lt;&gt;"",ROW($1:$1000),4^8),ROW(AK69)))&amp;""</f>
        <v/>
      </c>
      <c r="BB69" s="58"/>
      <c r="BC69" s="58"/>
      <c r="BD69" s="58" t="str">
        <f t="array" ref="BD69">INDEX(AN:AN,SMALL(IF(AN$1:AN$1000&lt;&gt;"",ROW($1:$1000),4^8),ROW(AN69)))&amp;""</f>
        <v/>
      </c>
      <c r="BE69" s="58" t="str">
        <f t="array" ref="BE69">INDEX(AO:AO,SMALL(IF(AO$1:AO$1000&lt;&gt;"",ROW($1:$1000),4^8),ROW(AO69)))&amp;""</f>
        <v/>
      </c>
      <c r="BF69" s="58"/>
      <c r="BG69" s="58"/>
      <c r="BH69" s="58" t="str">
        <f t="array" ref="BH69">INDEX(AR:AR,SMALL(IF(AR$1:AR$1000&lt;&gt;"",ROW($1:$1000),4^8),ROW(AR69)))&amp;""</f>
        <v/>
      </c>
      <c r="BI69" s="58"/>
    </row>
    <row r="70" spans="1:61" x14ac:dyDescent="0.15">
      <c r="A70" s="1"/>
      <c r="C70" s="1"/>
      <c r="AC70" s="24" t="str">
        <f t="array" ref="AC70">INDEX(Z:Z,SMALL(IF(Z$1:Z$1000&lt;&gt;"",ROW($1:$1000),4^8),ROW(J70)))&amp;""</f>
        <v/>
      </c>
      <c r="AV70" s="58" t="str">
        <f t="array" ref="AV70">INDEX(AF:AF,SMALL(IF(AF$1:AF$1000&lt;&gt;"",ROW($1:$1000),4^8),ROW(AF70)))&amp;""</f>
        <v/>
      </c>
      <c r="AW70" s="58" t="str">
        <f t="array" ref="AW70">INDEX(AG:AG,SMALL(IF(AG$1:AG$1000&lt;&gt;"",ROW($1:$1000),4^8),ROW(AG70)))&amp;""</f>
        <v/>
      </c>
      <c r="AX70" s="58"/>
      <c r="AY70" s="58" t="str">
        <f t="array" ref="AY70">INDEX(AI:AI,SMALL(IF(AI$1:AI$1000&lt;&gt;"",ROW($1:$1000),4^8),ROW(AI70)))&amp;""</f>
        <v/>
      </c>
      <c r="AZ70" s="58"/>
      <c r="BA70" s="58" t="str">
        <f t="array" ref="BA70">INDEX(AK:AK,SMALL(IF(AK$1:AK$1000&lt;&gt;"",ROW($1:$1000),4^8),ROW(AK70)))&amp;""</f>
        <v/>
      </c>
      <c r="BB70" s="58"/>
      <c r="BC70" s="58"/>
      <c r="BD70" s="58" t="str">
        <f t="array" ref="BD70">INDEX(AN:AN,SMALL(IF(AN$1:AN$1000&lt;&gt;"",ROW($1:$1000),4^8),ROW(AN70)))&amp;""</f>
        <v/>
      </c>
      <c r="BE70" s="58" t="str">
        <f t="array" ref="BE70">INDEX(AO:AO,SMALL(IF(AO$1:AO$1000&lt;&gt;"",ROW($1:$1000),4^8),ROW(AO70)))&amp;""</f>
        <v/>
      </c>
      <c r="BF70" s="58"/>
      <c r="BG70" s="58"/>
      <c r="BH70" s="58" t="str">
        <f t="array" ref="BH70">INDEX(AR:AR,SMALL(IF(AR$1:AR$1000&lt;&gt;"",ROW($1:$1000),4^8),ROW(AR70)))&amp;""</f>
        <v/>
      </c>
      <c r="BI70" s="58"/>
    </row>
    <row r="71" spans="1:61" x14ac:dyDescent="0.15">
      <c r="A71" s="1"/>
      <c r="C71" s="1"/>
      <c r="AV71" s="58" t="str">
        <f t="array" ref="AV71">INDEX(AF:AF,SMALL(IF(AF$1:AF$1000&lt;&gt;"",ROW($1:$1000),4^8),ROW(AF71)))&amp;""</f>
        <v/>
      </c>
      <c r="AW71" s="58" t="str">
        <f t="array" ref="AW71">INDEX(AG:AG,SMALL(IF(AG$1:AG$1000&lt;&gt;"",ROW($1:$1000),4^8),ROW(AG71)))&amp;""</f>
        <v/>
      </c>
      <c r="AX71" s="58"/>
      <c r="AY71" s="58" t="str">
        <f t="array" ref="AY71">INDEX(AI:AI,SMALL(IF(AI$1:AI$1000&lt;&gt;"",ROW($1:$1000),4^8),ROW(AI71)))&amp;""</f>
        <v/>
      </c>
      <c r="AZ71" s="58"/>
      <c r="BA71" s="58" t="str">
        <f t="array" ref="BA71">INDEX(AK:AK,SMALL(IF(AK$1:AK$1000&lt;&gt;"",ROW($1:$1000),4^8),ROW(AK71)))&amp;""</f>
        <v/>
      </c>
      <c r="BB71" s="58"/>
      <c r="BC71" s="58"/>
      <c r="BD71" s="58" t="str">
        <f t="array" ref="BD71">INDEX(AN:AN,SMALL(IF(AN$1:AN$1000&lt;&gt;"",ROW($1:$1000),4^8),ROW(AN71)))&amp;""</f>
        <v/>
      </c>
      <c r="BE71" s="58" t="str">
        <f t="array" ref="BE71">INDEX(AO:AO,SMALL(IF(AO$1:AO$1000&lt;&gt;"",ROW($1:$1000),4^8),ROW(AO71)))&amp;""</f>
        <v/>
      </c>
      <c r="BF71" s="58"/>
      <c r="BG71" s="58"/>
      <c r="BH71" s="58" t="str">
        <f t="array" ref="BH71">INDEX(AR:AR,SMALL(IF(AR$1:AR$1000&lt;&gt;"",ROW($1:$1000),4^8),ROW(AR71)))&amp;""</f>
        <v/>
      </c>
      <c r="BI71" s="58"/>
    </row>
    <row r="72" spans="1:61" x14ac:dyDescent="0.15">
      <c r="A72" s="1"/>
      <c r="C72" s="1"/>
      <c r="AV72" s="58" t="str">
        <f t="array" ref="AV72">INDEX(AF:AF,SMALL(IF(AF$1:AF$1000&lt;&gt;"",ROW($1:$1000),4^8),ROW(AF72)))&amp;""</f>
        <v/>
      </c>
      <c r="AW72" s="58" t="str">
        <f t="array" ref="AW72">INDEX(AG:AG,SMALL(IF(AG$1:AG$1000&lt;&gt;"",ROW($1:$1000),4^8),ROW(AG72)))&amp;""</f>
        <v/>
      </c>
      <c r="AX72" s="58"/>
      <c r="AY72" s="58" t="str">
        <f t="array" ref="AY72">INDEX(AI:AI,SMALL(IF(AI$1:AI$1000&lt;&gt;"",ROW($1:$1000),4^8),ROW(AI72)))&amp;""</f>
        <v/>
      </c>
      <c r="AZ72" s="58"/>
      <c r="BA72" s="58" t="str">
        <f t="array" ref="BA72">INDEX(AK:AK,SMALL(IF(AK$1:AK$1000&lt;&gt;"",ROW($1:$1000),4^8),ROW(AK72)))&amp;""</f>
        <v/>
      </c>
      <c r="BB72" s="58"/>
      <c r="BC72" s="58"/>
      <c r="BD72" s="58" t="str">
        <f t="array" ref="BD72">INDEX(AN:AN,SMALL(IF(AN$1:AN$1000&lt;&gt;"",ROW($1:$1000),4^8),ROW(AN72)))&amp;""</f>
        <v/>
      </c>
      <c r="BE72" s="58" t="str">
        <f t="array" ref="BE72">INDEX(AO:AO,SMALL(IF(AO$1:AO$1000&lt;&gt;"",ROW($1:$1000),4^8),ROW(AO72)))&amp;""</f>
        <v/>
      </c>
      <c r="BF72" s="58"/>
      <c r="BG72" s="58"/>
      <c r="BH72" s="58" t="str">
        <f t="array" ref="BH72">INDEX(AR:AR,SMALL(IF(AR$1:AR$1000&lt;&gt;"",ROW($1:$1000),4^8),ROW(AR72)))&amp;""</f>
        <v/>
      </c>
      <c r="BI72" s="58"/>
    </row>
    <row r="73" spans="1:61" x14ac:dyDescent="0.15">
      <c r="A73" s="1"/>
      <c r="C73" s="1"/>
      <c r="AV73" s="58" t="str">
        <f t="array" ref="AV73">INDEX(AF:AF,SMALL(IF(AF$1:AF$1000&lt;&gt;"",ROW($1:$1000),4^8),ROW(AF73)))&amp;""</f>
        <v/>
      </c>
      <c r="AW73" s="58" t="str">
        <f t="array" ref="AW73">INDEX(AG:AG,SMALL(IF(AG$1:AG$1000&lt;&gt;"",ROW($1:$1000),4^8),ROW(AG73)))&amp;""</f>
        <v/>
      </c>
      <c r="AX73" s="58"/>
      <c r="AY73" s="58" t="str">
        <f t="array" ref="AY73">INDEX(AI:AI,SMALL(IF(AI$1:AI$1000&lt;&gt;"",ROW($1:$1000),4^8),ROW(AI73)))&amp;""</f>
        <v/>
      </c>
      <c r="AZ73" s="58"/>
      <c r="BA73" s="58" t="str">
        <f t="array" ref="BA73">INDEX(AK:AK,SMALL(IF(AK$1:AK$1000&lt;&gt;"",ROW($1:$1000),4^8),ROW(AK73)))&amp;""</f>
        <v/>
      </c>
      <c r="BB73" s="58"/>
      <c r="BC73" s="58"/>
      <c r="BD73" s="58" t="str">
        <f t="array" ref="BD73">INDEX(AN:AN,SMALL(IF(AN$1:AN$1000&lt;&gt;"",ROW($1:$1000),4^8),ROW(AN73)))&amp;""</f>
        <v/>
      </c>
      <c r="BE73" s="58" t="str">
        <f t="array" ref="BE73">INDEX(AO:AO,SMALL(IF(AO$1:AO$1000&lt;&gt;"",ROW($1:$1000),4^8),ROW(AO73)))&amp;""</f>
        <v/>
      </c>
      <c r="BF73" s="58"/>
      <c r="BG73" s="58"/>
      <c r="BH73" s="58" t="str">
        <f t="array" ref="BH73">INDEX(AR:AR,SMALL(IF(AR$1:AR$1000&lt;&gt;"",ROW($1:$1000),4^8),ROW(AR73)))&amp;""</f>
        <v/>
      </c>
      <c r="BI73" s="58"/>
    </row>
    <row r="74" spans="1:61" x14ac:dyDescent="0.15">
      <c r="A74" s="1"/>
      <c r="C74" s="1"/>
      <c r="AV74" s="58" t="str">
        <f t="array" ref="AV74">INDEX(AF:AF,SMALL(IF(AF$1:AF$1000&lt;&gt;"",ROW($1:$1000),4^8),ROW(AF74)))&amp;""</f>
        <v/>
      </c>
      <c r="AW74" s="58" t="str">
        <f t="array" ref="AW74">INDEX(AG:AG,SMALL(IF(AG$1:AG$1000&lt;&gt;"",ROW($1:$1000),4^8),ROW(AG74)))&amp;""</f>
        <v/>
      </c>
      <c r="AX74" s="58"/>
      <c r="AY74" s="58" t="str">
        <f t="array" ref="AY74">INDEX(AI:AI,SMALL(IF(AI$1:AI$1000&lt;&gt;"",ROW($1:$1000),4^8),ROW(AI74)))&amp;""</f>
        <v/>
      </c>
      <c r="AZ74" s="58"/>
      <c r="BA74" s="58" t="str">
        <f t="array" ref="BA74">INDEX(AK:AK,SMALL(IF(AK$1:AK$1000&lt;&gt;"",ROW($1:$1000),4^8),ROW(AK74)))&amp;""</f>
        <v/>
      </c>
      <c r="BB74" s="58"/>
      <c r="BC74" s="58"/>
      <c r="BD74" s="58" t="str">
        <f t="array" ref="BD74">INDEX(AN:AN,SMALL(IF(AN$1:AN$1000&lt;&gt;"",ROW($1:$1000),4^8),ROW(AN74)))&amp;""</f>
        <v/>
      </c>
      <c r="BE74" s="58" t="str">
        <f t="array" ref="BE74">INDEX(AO:AO,SMALL(IF(AO$1:AO$1000&lt;&gt;"",ROW($1:$1000),4^8),ROW(AO74)))&amp;""</f>
        <v/>
      </c>
      <c r="BF74" s="58"/>
      <c r="BG74" s="58"/>
      <c r="BH74" s="58" t="str">
        <f t="array" ref="BH74">INDEX(AR:AR,SMALL(IF(AR$1:AR$1000&lt;&gt;"",ROW($1:$1000),4^8),ROW(AR74)))&amp;""</f>
        <v/>
      </c>
      <c r="BI74" s="58"/>
    </row>
    <row r="75" spans="1:61" x14ac:dyDescent="0.15">
      <c r="A75" s="1"/>
      <c r="C75" s="1"/>
      <c r="AV75" s="58" t="str">
        <f t="array" ref="AV75">INDEX(AF:AF,SMALL(IF(AF$1:AF$1000&lt;&gt;"",ROW($1:$1000),4^8),ROW(AF75)))&amp;""</f>
        <v/>
      </c>
      <c r="AW75" s="58" t="str">
        <f t="array" ref="AW75">INDEX(AG:AG,SMALL(IF(AG$1:AG$1000&lt;&gt;"",ROW($1:$1000),4^8),ROW(AG75)))&amp;""</f>
        <v/>
      </c>
      <c r="AX75" s="58"/>
      <c r="AY75" s="58" t="str">
        <f t="array" ref="AY75">INDEX(AI:AI,SMALL(IF(AI$1:AI$1000&lt;&gt;"",ROW($1:$1000),4^8),ROW(AI75)))&amp;""</f>
        <v/>
      </c>
      <c r="AZ75" s="58"/>
      <c r="BA75" s="58" t="str">
        <f t="array" ref="BA75">INDEX(AK:AK,SMALL(IF(AK$1:AK$1000&lt;&gt;"",ROW($1:$1000),4^8),ROW(AK75)))&amp;""</f>
        <v/>
      </c>
      <c r="BB75" s="58"/>
      <c r="BC75" s="58"/>
      <c r="BD75" s="58" t="str">
        <f t="array" ref="BD75">INDEX(AN:AN,SMALL(IF(AN$1:AN$1000&lt;&gt;"",ROW($1:$1000),4^8),ROW(AN75)))&amp;""</f>
        <v/>
      </c>
      <c r="BE75" s="58" t="str">
        <f t="array" ref="BE75">INDEX(AO:AO,SMALL(IF(AO$1:AO$1000&lt;&gt;"",ROW($1:$1000),4^8),ROW(AO75)))&amp;""</f>
        <v/>
      </c>
      <c r="BF75" s="58"/>
      <c r="BG75" s="58"/>
      <c r="BH75" s="58" t="str">
        <f t="array" ref="BH75">INDEX(AR:AR,SMALL(IF(AR$1:AR$1000&lt;&gt;"",ROW($1:$1000),4^8),ROW(AR75)))&amp;""</f>
        <v/>
      </c>
      <c r="BI75" s="58"/>
    </row>
    <row r="76" spans="1:61" x14ac:dyDescent="0.15">
      <c r="A76" s="1"/>
      <c r="C76" s="1"/>
      <c r="AV76" s="58" t="str">
        <f t="array" ref="AV76">INDEX(AF:AF,SMALL(IF(AF$1:AF$1000&lt;&gt;"",ROW($1:$1000),4^8),ROW(AF76)))&amp;""</f>
        <v/>
      </c>
      <c r="AW76" s="58" t="str">
        <f t="array" ref="AW76">INDEX(AG:AG,SMALL(IF(AG$1:AG$1000&lt;&gt;"",ROW($1:$1000),4^8),ROW(AG76)))&amp;""</f>
        <v/>
      </c>
      <c r="AX76" s="58"/>
      <c r="AY76" s="58" t="str">
        <f t="array" ref="AY76">INDEX(AI:AI,SMALL(IF(AI$1:AI$1000&lt;&gt;"",ROW($1:$1000),4^8),ROW(AI76)))&amp;""</f>
        <v/>
      </c>
      <c r="AZ76" s="58"/>
      <c r="BA76" s="58" t="str">
        <f t="array" ref="BA76">INDEX(AK:AK,SMALL(IF(AK$1:AK$1000&lt;&gt;"",ROW($1:$1000),4^8),ROW(AK76)))&amp;""</f>
        <v/>
      </c>
      <c r="BB76" s="58"/>
      <c r="BC76" s="58"/>
      <c r="BD76" s="58" t="str">
        <f t="array" ref="BD76">INDEX(AN:AN,SMALL(IF(AN$1:AN$1000&lt;&gt;"",ROW($1:$1000),4^8),ROW(AN76)))&amp;""</f>
        <v/>
      </c>
      <c r="BE76" s="58" t="str">
        <f t="array" ref="BE76">INDEX(AO:AO,SMALL(IF(AO$1:AO$1000&lt;&gt;"",ROW($1:$1000),4^8),ROW(AO76)))&amp;""</f>
        <v/>
      </c>
      <c r="BF76" s="58"/>
      <c r="BG76" s="58"/>
      <c r="BH76" s="58" t="str">
        <f t="array" ref="BH76">INDEX(AR:AR,SMALL(IF(AR$1:AR$1000&lt;&gt;"",ROW($1:$1000),4^8),ROW(AR76)))&amp;""</f>
        <v/>
      </c>
      <c r="BI76" s="58"/>
    </row>
    <row r="77" spans="1:61" x14ac:dyDescent="0.15">
      <c r="A77" s="1"/>
      <c r="C77" s="1"/>
      <c r="AV77" s="58" t="str">
        <f t="array" ref="AV77">INDEX(AF:AF,SMALL(IF(AF$1:AF$1000&lt;&gt;"",ROW($1:$1000),4^8),ROW(AF77)))&amp;""</f>
        <v/>
      </c>
      <c r="AW77" s="58" t="str">
        <f t="array" ref="AW77">INDEX(AG:AG,SMALL(IF(AG$1:AG$1000&lt;&gt;"",ROW($1:$1000),4^8),ROW(AG77)))&amp;""</f>
        <v/>
      </c>
      <c r="AX77" s="58"/>
      <c r="AY77" s="58" t="str">
        <f t="array" ref="AY77">INDEX(AI:AI,SMALL(IF(AI$1:AI$1000&lt;&gt;"",ROW($1:$1000),4^8),ROW(AI77)))&amp;""</f>
        <v/>
      </c>
      <c r="AZ77" s="58"/>
      <c r="BA77" s="58" t="str">
        <f t="array" ref="BA77">INDEX(AK:AK,SMALL(IF(AK$1:AK$1000&lt;&gt;"",ROW($1:$1000),4^8),ROW(AK77)))&amp;""</f>
        <v/>
      </c>
      <c r="BB77" s="58"/>
      <c r="BC77" s="58"/>
      <c r="BD77" s="58" t="str">
        <f t="array" ref="BD77">INDEX(AN:AN,SMALL(IF(AN$1:AN$1000&lt;&gt;"",ROW($1:$1000),4^8),ROW(AN77)))&amp;""</f>
        <v/>
      </c>
      <c r="BE77" s="58" t="str">
        <f t="array" ref="BE77">INDEX(AO:AO,SMALL(IF(AO$1:AO$1000&lt;&gt;"",ROW($1:$1000),4^8),ROW(AO77)))&amp;""</f>
        <v/>
      </c>
      <c r="BF77" s="58"/>
      <c r="BG77" s="58"/>
      <c r="BH77" s="58" t="str">
        <f t="array" ref="BH77">INDEX(AR:AR,SMALL(IF(AR$1:AR$1000&lt;&gt;"",ROW($1:$1000),4^8),ROW(AR77)))&amp;""</f>
        <v/>
      </c>
      <c r="BI77" s="58"/>
    </row>
    <row r="78" spans="1:61" x14ac:dyDescent="0.15">
      <c r="A78" s="1"/>
      <c r="C78" s="1"/>
      <c r="AV78" s="58" t="str">
        <f t="array" ref="AV78">INDEX(AF:AF,SMALL(IF(AF$1:AF$1000&lt;&gt;"",ROW($1:$1000),4^8),ROW(AF78)))&amp;""</f>
        <v/>
      </c>
      <c r="AW78" s="58" t="str">
        <f t="array" ref="AW78">INDEX(AG:AG,SMALL(IF(AG$1:AG$1000&lt;&gt;"",ROW($1:$1000),4^8),ROW(AG78)))&amp;""</f>
        <v/>
      </c>
      <c r="AX78" s="58"/>
      <c r="AY78" s="58" t="str">
        <f t="array" ref="AY78">INDEX(AI:AI,SMALL(IF(AI$1:AI$1000&lt;&gt;"",ROW($1:$1000),4^8),ROW(AI78)))&amp;""</f>
        <v/>
      </c>
      <c r="AZ78" s="58"/>
      <c r="BA78" s="58" t="str">
        <f t="array" ref="BA78">INDEX(AK:AK,SMALL(IF(AK$1:AK$1000&lt;&gt;"",ROW($1:$1000),4^8),ROW(AK78)))&amp;""</f>
        <v/>
      </c>
      <c r="BB78" s="58"/>
      <c r="BC78" s="58"/>
      <c r="BD78" s="58" t="str">
        <f t="array" ref="BD78">INDEX(AN:AN,SMALL(IF(AN$1:AN$1000&lt;&gt;"",ROW($1:$1000),4^8),ROW(AN78)))&amp;""</f>
        <v/>
      </c>
      <c r="BE78" s="58" t="str">
        <f t="array" ref="BE78">INDEX(AO:AO,SMALL(IF(AO$1:AO$1000&lt;&gt;"",ROW($1:$1000),4^8),ROW(AO78)))&amp;""</f>
        <v/>
      </c>
      <c r="BF78" s="58"/>
      <c r="BG78" s="58"/>
      <c r="BH78" s="58" t="str">
        <f t="array" ref="BH78">INDEX(AR:AR,SMALL(IF(AR$1:AR$1000&lt;&gt;"",ROW($1:$1000),4^8),ROW(AR78)))&amp;""</f>
        <v/>
      </c>
      <c r="BI78" s="58"/>
    </row>
    <row r="79" spans="1:61" x14ac:dyDescent="0.15">
      <c r="A79" s="1"/>
      <c r="C79" s="1"/>
      <c r="AV79" s="58" t="str">
        <f t="array" ref="AV79">INDEX(AF:AF,SMALL(IF(AF$1:AF$1000&lt;&gt;"",ROW($1:$1000),4^8),ROW(AF79)))&amp;""</f>
        <v/>
      </c>
      <c r="AW79" s="58" t="str">
        <f t="array" ref="AW79">INDEX(AG:AG,SMALL(IF(AG$1:AG$1000&lt;&gt;"",ROW($1:$1000),4^8),ROW(AG79)))&amp;""</f>
        <v/>
      </c>
      <c r="AX79" s="58"/>
      <c r="AY79" s="58" t="str">
        <f t="array" ref="AY79">INDEX(AI:AI,SMALL(IF(AI$1:AI$1000&lt;&gt;"",ROW($1:$1000),4^8),ROW(AI79)))&amp;""</f>
        <v/>
      </c>
      <c r="AZ79" s="58"/>
      <c r="BA79" s="58" t="str">
        <f t="array" ref="BA79">INDEX(AK:AK,SMALL(IF(AK$1:AK$1000&lt;&gt;"",ROW($1:$1000),4^8),ROW(AK79)))&amp;""</f>
        <v/>
      </c>
      <c r="BB79" s="58"/>
      <c r="BC79" s="58"/>
      <c r="BD79" s="58" t="str">
        <f t="array" ref="BD79">INDEX(AN:AN,SMALL(IF(AN$1:AN$1000&lt;&gt;"",ROW($1:$1000),4^8),ROW(AN79)))&amp;""</f>
        <v/>
      </c>
      <c r="BE79" s="58" t="str">
        <f t="array" ref="BE79">INDEX(AO:AO,SMALL(IF(AO$1:AO$1000&lt;&gt;"",ROW($1:$1000),4^8),ROW(AO79)))&amp;""</f>
        <v/>
      </c>
      <c r="BF79" s="58"/>
      <c r="BG79" s="58"/>
      <c r="BH79" s="58" t="str">
        <f t="array" ref="BH79">INDEX(AR:AR,SMALL(IF(AR$1:AR$1000&lt;&gt;"",ROW($1:$1000),4^8),ROW(AR79)))&amp;""</f>
        <v/>
      </c>
      <c r="BI79" s="58"/>
    </row>
    <row r="80" spans="1:61" x14ac:dyDescent="0.15">
      <c r="A80" s="1"/>
      <c r="C80" s="1"/>
      <c r="AV80" s="58" t="str">
        <f t="array" ref="AV80">INDEX(AF:AF,SMALL(IF(AF$1:AF$1000&lt;&gt;"",ROW($1:$1000),4^8),ROW(AF80)))&amp;""</f>
        <v/>
      </c>
      <c r="AW80" s="58" t="str">
        <f t="array" ref="AW80">INDEX(AG:AG,SMALL(IF(AG$1:AG$1000&lt;&gt;"",ROW($1:$1000),4^8),ROW(AG80)))&amp;""</f>
        <v/>
      </c>
      <c r="AX80" s="58"/>
      <c r="AY80" s="58" t="str">
        <f t="array" ref="AY80">INDEX(AI:AI,SMALL(IF(AI$1:AI$1000&lt;&gt;"",ROW($1:$1000),4^8),ROW(AI80)))&amp;""</f>
        <v/>
      </c>
      <c r="AZ80" s="58"/>
      <c r="BA80" s="58" t="str">
        <f t="array" ref="BA80">INDEX(AK:AK,SMALL(IF(AK$1:AK$1000&lt;&gt;"",ROW($1:$1000),4^8),ROW(AK80)))&amp;""</f>
        <v/>
      </c>
      <c r="BB80" s="58"/>
      <c r="BC80" s="58"/>
      <c r="BD80" s="58" t="str">
        <f t="array" ref="BD80">INDEX(AN:AN,SMALL(IF(AN$1:AN$1000&lt;&gt;"",ROW($1:$1000),4^8),ROW(AN80)))&amp;""</f>
        <v/>
      </c>
      <c r="BE80" s="58" t="str">
        <f t="array" ref="BE80">INDEX(AO:AO,SMALL(IF(AO$1:AO$1000&lt;&gt;"",ROW($1:$1000),4^8),ROW(AO80)))&amp;""</f>
        <v/>
      </c>
      <c r="BF80" s="58"/>
      <c r="BG80" s="58"/>
      <c r="BH80" s="58" t="str">
        <f t="array" ref="BH80">INDEX(AR:AR,SMALL(IF(AR$1:AR$1000&lt;&gt;"",ROW($1:$1000),4^8),ROW(AR80)))&amp;""</f>
        <v/>
      </c>
      <c r="BI80" s="58"/>
    </row>
    <row r="81" spans="1:48" x14ac:dyDescent="0.15">
      <c r="A81" s="1"/>
      <c r="C81" s="1"/>
      <c r="AV81" s="58" t="str">
        <f t="array" ref="AV81">INDEX(AF:AF,SMALL(IF(AF$1:AF$1000&lt;&gt;"",ROW($1:$1000),4^8),ROW(AF81)))&amp;""</f>
        <v/>
      </c>
    </row>
    <row r="82" spans="1:48" x14ac:dyDescent="0.15">
      <c r="A82" s="1"/>
      <c r="C82" s="1"/>
      <c r="AV82" s="58" t="str">
        <f t="array" ref="AV82">INDEX(AF:AF,SMALL(IF(AF$1:AF$1000&lt;&gt;"",ROW($1:$1000),4^8),ROW(AF82)))&amp;""</f>
        <v/>
      </c>
    </row>
    <row r="83" spans="1:48" x14ac:dyDescent="0.15">
      <c r="A83" s="1"/>
      <c r="C83" s="1"/>
      <c r="AV83" s="58" t="str">
        <f t="array" ref="AV83">INDEX(AF:AF,SMALL(IF(AF$1:AF$1000&lt;&gt;"",ROW($1:$1000),4^8),ROW(AF83)))&amp;""</f>
        <v/>
      </c>
    </row>
    <row r="84" spans="1:48" x14ac:dyDescent="0.15">
      <c r="A84" s="1"/>
      <c r="C84" s="1"/>
      <c r="AV84" s="58" t="str">
        <f t="array" ref="AV84">INDEX(AF:AF,SMALL(IF(AF$1:AF$1000&lt;&gt;"",ROW($1:$1000),4^8),ROW(AF84)))&amp;""</f>
        <v/>
      </c>
    </row>
    <row r="85" spans="1:48" x14ac:dyDescent="0.15">
      <c r="A85" s="1"/>
      <c r="C85" s="1"/>
      <c r="AV85" s="58" t="str">
        <f t="array" ref="AV85">INDEX(AF:AF,SMALL(IF(AF$1:AF$1000&lt;&gt;"",ROW($1:$1000),4^8),ROW(AF85)))&amp;""</f>
        <v/>
      </c>
    </row>
    <row r="86" spans="1:48" x14ac:dyDescent="0.15">
      <c r="A86" s="1"/>
      <c r="C86" s="1"/>
      <c r="AV86" s="58" t="str">
        <f t="array" ref="AV86">INDEX(AF:AF,SMALL(IF(AF$1:AF$1000&lt;&gt;"",ROW($1:$1000),4^8),ROW(AF86)))&amp;""</f>
        <v/>
      </c>
    </row>
    <row r="87" spans="1:48" x14ac:dyDescent="0.15">
      <c r="A87" s="1"/>
      <c r="C87" s="1"/>
      <c r="AV87" s="58" t="str">
        <f t="array" ref="AV87">INDEX(AF:AF,SMALL(IF(AF$1:AF$1000&lt;&gt;"",ROW($1:$1000),4^8),ROW(AF87)))&amp;""</f>
        <v/>
      </c>
    </row>
    <row r="88" spans="1:48" x14ac:dyDescent="0.15">
      <c r="A88" s="1"/>
      <c r="C88" s="1"/>
      <c r="AV88" s="58" t="str">
        <f t="array" ref="AV88">INDEX(AF:AF,SMALL(IF(AF$1:AF$1000&lt;&gt;"",ROW($1:$1000),4^8),ROW(AF88)))&amp;""</f>
        <v/>
      </c>
    </row>
    <row r="89" spans="1:48" x14ac:dyDescent="0.15">
      <c r="A89" s="1"/>
      <c r="C89" s="1"/>
      <c r="AV89" s="58" t="str">
        <f t="array" ref="AV89">INDEX(AF:AF,SMALL(IF(AF$1:AF$1000&lt;&gt;"",ROW($1:$1000),4^8),ROW(AF89)))&amp;""</f>
        <v/>
      </c>
    </row>
    <row r="90" spans="1:48" x14ac:dyDescent="0.15">
      <c r="A90" s="1"/>
      <c r="C90" s="1"/>
      <c r="AV90" s="58" t="str">
        <f t="array" ref="AV90">INDEX(AF:AF,SMALL(IF(AF$1:AF$1000&lt;&gt;"",ROW($1:$1000),4^8),ROW(AF90)))&amp;""</f>
        <v/>
      </c>
    </row>
    <row r="91" spans="1:48" x14ac:dyDescent="0.15">
      <c r="A91" s="1"/>
      <c r="C91" s="1"/>
      <c r="AV91" s="58" t="str">
        <f t="array" ref="AV91">INDEX(AF:AF,SMALL(IF(AF$1:AF$1000&lt;&gt;"",ROW($1:$1000),4^8),ROW(AF91)))&amp;""</f>
        <v/>
      </c>
    </row>
    <row r="92" spans="1:48" x14ac:dyDescent="0.15">
      <c r="A92" s="1"/>
      <c r="C92" s="1"/>
    </row>
    <row r="93" spans="1:48" x14ac:dyDescent="0.15">
      <c r="A93" s="1"/>
      <c r="C93" s="1"/>
    </row>
    <row r="94" spans="1:48" x14ac:dyDescent="0.15">
      <c r="A94" s="1"/>
      <c r="C94" s="1"/>
    </row>
    <row r="95" spans="1:48" x14ac:dyDescent="0.15">
      <c r="A95" s="1"/>
      <c r="C95" s="1"/>
    </row>
    <row r="96" spans="1:48" x14ac:dyDescent="0.15">
      <c r="A96" s="1"/>
      <c r="C96" s="1"/>
    </row>
    <row r="97" spans="1:3" x14ac:dyDescent="0.15">
      <c r="A97" s="1"/>
      <c r="C97" s="1"/>
    </row>
    <row r="98" spans="1:3" x14ac:dyDescent="0.15">
      <c r="A98" s="1"/>
      <c r="C98" s="1"/>
    </row>
    <row r="99" spans="1:3" x14ac:dyDescent="0.15">
      <c r="A99" s="1"/>
      <c r="C99" s="1"/>
    </row>
    <row r="100" spans="1:3" x14ac:dyDescent="0.15">
      <c r="A100" s="1"/>
      <c r="C100" s="1"/>
    </row>
    <row r="101" spans="1:3" x14ac:dyDescent="0.15">
      <c r="A101" s="1"/>
      <c r="C101" s="1"/>
    </row>
    <row r="102" spans="1:3" x14ac:dyDescent="0.15">
      <c r="C102" s="1"/>
    </row>
    <row r="103" spans="1:3" x14ac:dyDescent="0.15">
      <c r="C103" s="1"/>
    </row>
  </sheetData>
  <dataConsolidate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Overview_EN</vt:lpstr>
      <vt:lpstr>DataSheet</vt:lpstr>
    </vt:vector>
  </TitlesOfParts>
  <Company>Ford Motor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Golhar</dc:creator>
  <cp:lastModifiedBy>Microsoft Office User</cp:lastModifiedBy>
  <dcterms:created xsi:type="dcterms:W3CDTF">2015-08-07T02:39:11Z</dcterms:created>
  <dcterms:modified xsi:type="dcterms:W3CDTF">2015-09-16T08:55:27Z</dcterms:modified>
</cp:coreProperties>
</file>